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/>
  <mc:AlternateContent xmlns:mc="http://schemas.openxmlformats.org/markup-compatibility/2006">
    <mc:Choice Requires="x15">
      <x15ac:absPath xmlns:x15ac="http://schemas.microsoft.com/office/spreadsheetml/2010/11/ac" url="https://eskom-my.sharepoint.com/personal/sayedma_eskom_co_za/Documents/Desktop/Valves Tender Pack/"/>
    </mc:Choice>
  </mc:AlternateContent>
  <xr:revisionPtr revIDLastSave="208" documentId="8_{C7530837-E62E-4081-BF4B-98871DBCEC4C}" xr6:coauthVersionLast="47" xr6:coauthVersionMax="47" xr10:uidLastSave="{E8B42346-5D51-4DCE-9374-235811623D67}"/>
  <bookViews>
    <workbookView xWindow="-110" yWindow="-110" windowWidth="19420" windowHeight="10300" tabRatio="929" activeTab="9" xr2:uid="{00000000-000D-0000-FFFF-FFFF00000000}"/>
  </bookViews>
  <sheets>
    <sheet name="SUMMARY" sheetId="4" r:id="rId1"/>
    <sheet name="MNT CLUSTERS" sheetId="22" r:id="rId2"/>
    <sheet name="PRJ LISTING" sheetId="3" r:id="rId3"/>
    <sheet name="CMD MNT" sheetId="5" r:id="rId4"/>
    <sheet name="DVH MNT" sheetId="6" r:id="rId5"/>
    <sheet name="GVL MNT" sheetId="7" r:id="rId6"/>
    <sheet name="KDL MNT" sheetId="8" r:id="rId7"/>
    <sheet name="KRL MNT" sheetId="9" r:id="rId8"/>
    <sheet name="KUSL MNT" sheetId="10" r:id="rId9"/>
    <sheet name="MDP MNT" sheetId="12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" i="6" l="1"/>
  <c r="E47" i="5"/>
  <c r="AR3" i="3"/>
  <c r="E53" i="5" l="1"/>
  <c r="E3" i="5"/>
  <c r="BJ79" i="3" l="1"/>
  <c r="BJ99" i="3"/>
  <c r="BJ163" i="3"/>
  <c r="BJ191" i="3"/>
  <c r="BJ211" i="3"/>
  <c r="BJ287" i="3"/>
  <c r="BJ319" i="3"/>
  <c r="BH4" i="3"/>
  <c r="BH5" i="3"/>
  <c r="BH6" i="3"/>
  <c r="BH7" i="3"/>
  <c r="BH8" i="3"/>
  <c r="BH9" i="3"/>
  <c r="BH10" i="3"/>
  <c r="BH11" i="3"/>
  <c r="BH12" i="3"/>
  <c r="BH13" i="3"/>
  <c r="BH14" i="3"/>
  <c r="BH15" i="3"/>
  <c r="BH16" i="3"/>
  <c r="BH17" i="3"/>
  <c r="BH18" i="3"/>
  <c r="BH19" i="3"/>
  <c r="BH20" i="3"/>
  <c r="BH21" i="3"/>
  <c r="BH22" i="3"/>
  <c r="BH23" i="3"/>
  <c r="BH24" i="3"/>
  <c r="BH25" i="3"/>
  <c r="BH26" i="3"/>
  <c r="BH27" i="3"/>
  <c r="BH28" i="3"/>
  <c r="BH29" i="3"/>
  <c r="BH30" i="3"/>
  <c r="BH31" i="3"/>
  <c r="BH32" i="3"/>
  <c r="BH33" i="3"/>
  <c r="BH34" i="3"/>
  <c r="BH35" i="3"/>
  <c r="BH36" i="3"/>
  <c r="BH37" i="3"/>
  <c r="BH38" i="3"/>
  <c r="BH39" i="3"/>
  <c r="BH40" i="3"/>
  <c r="BH41" i="3"/>
  <c r="BH42" i="3"/>
  <c r="BH43" i="3"/>
  <c r="BH44" i="3"/>
  <c r="BH45" i="3"/>
  <c r="BH46" i="3"/>
  <c r="BH47" i="3"/>
  <c r="BH48" i="3"/>
  <c r="BH49" i="3"/>
  <c r="BH50" i="3"/>
  <c r="BH51" i="3"/>
  <c r="BH52" i="3"/>
  <c r="BH53" i="3"/>
  <c r="BH54" i="3"/>
  <c r="BH55" i="3"/>
  <c r="BH56" i="3"/>
  <c r="BH57" i="3"/>
  <c r="BH58" i="3"/>
  <c r="BH59" i="3"/>
  <c r="BH60" i="3"/>
  <c r="BH61" i="3"/>
  <c r="BH62" i="3"/>
  <c r="BH63" i="3"/>
  <c r="BH64" i="3"/>
  <c r="BH65" i="3"/>
  <c r="BH66" i="3"/>
  <c r="BH67" i="3"/>
  <c r="BH68" i="3"/>
  <c r="BH69" i="3"/>
  <c r="BH70" i="3"/>
  <c r="BH71" i="3"/>
  <c r="BH72" i="3"/>
  <c r="BH73" i="3"/>
  <c r="BH74" i="3"/>
  <c r="BH75" i="3"/>
  <c r="BH76" i="3"/>
  <c r="BH77" i="3"/>
  <c r="BH78" i="3"/>
  <c r="BH79" i="3"/>
  <c r="BH80" i="3"/>
  <c r="BH81" i="3"/>
  <c r="BH82" i="3"/>
  <c r="BH83" i="3"/>
  <c r="BH84" i="3"/>
  <c r="BH85" i="3"/>
  <c r="BH86" i="3"/>
  <c r="BH87" i="3"/>
  <c r="BH88" i="3"/>
  <c r="BH89" i="3"/>
  <c r="BH90" i="3"/>
  <c r="BH91" i="3"/>
  <c r="BH92" i="3"/>
  <c r="BH93" i="3"/>
  <c r="BH94" i="3"/>
  <c r="BH95" i="3"/>
  <c r="BH96" i="3"/>
  <c r="BH97" i="3"/>
  <c r="BH98" i="3"/>
  <c r="BH99" i="3"/>
  <c r="BH100" i="3"/>
  <c r="BH101" i="3"/>
  <c r="BH102" i="3"/>
  <c r="BH103" i="3"/>
  <c r="BH104" i="3"/>
  <c r="BH105" i="3"/>
  <c r="BH106" i="3"/>
  <c r="BH107" i="3"/>
  <c r="BH108" i="3"/>
  <c r="BH109" i="3"/>
  <c r="BH110" i="3"/>
  <c r="BH111" i="3"/>
  <c r="BH112" i="3"/>
  <c r="BH113" i="3"/>
  <c r="BH114" i="3"/>
  <c r="BH115" i="3"/>
  <c r="BH116" i="3"/>
  <c r="BH117" i="3"/>
  <c r="BH118" i="3"/>
  <c r="BH119" i="3"/>
  <c r="BH120" i="3"/>
  <c r="BH121" i="3"/>
  <c r="BH122" i="3"/>
  <c r="BH123" i="3"/>
  <c r="BH124" i="3"/>
  <c r="BH125" i="3"/>
  <c r="BH126" i="3"/>
  <c r="BH127" i="3"/>
  <c r="BH128" i="3"/>
  <c r="BH129" i="3"/>
  <c r="BH130" i="3"/>
  <c r="BH131" i="3"/>
  <c r="BH132" i="3"/>
  <c r="BH133" i="3"/>
  <c r="BH134" i="3"/>
  <c r="BH135" i="3"/>
  <c r="BH136" i="3"/>
  <c r="BH137" i="3"/>
  <c r="BH138" i="3"/>
  <c r="BH139" i="3"/>
  <c r="BH140" i="3"/>
  <c r="BH141" i="3"/>
  <c r="BH142" i="3"/>
  <c r="BH143" i="3"/>
  <c r="BH144" i="3"/>
  <c r="BH145" i="3"/>
  <c r="BH146" i="3"/>
  <c r="BH147" i="3"/>
  <c r="BH148" i="3"/>
  <c r="BH149" i="3"/>
  <c r="BH150" i="3"/>
  <c r="BH151" i="3"/>
  <c r="BH152" i="3"/>
  <c r="BH153" i="3"/>
  <c r="BH154" i="3"/>
  <c r="BH155" i="3"/>
  <c r="BH156" i="3"/>
  <c r="BH157" i="3"/>
  <c r="BH158" i="3"/>
  <c r="BH159" i="3"/>
  <c r="BH160" i="3"/>
  <c r="BH161" i="3"/>
  <c r="BH162" i="3"/>
  <c r="BH163" i="3"/>
  <c r="BH164" i="3"/>
  <c r="BH165" i="3"/>
  <c r="BH166" i="3"/>
  <c r="BH167" i="3"/>
  <c r="BH168" i="3"/>
  <c r="BH169" i="3"/>
  <c r="BH170" i="3"/>
  <c r="BH171" i="3"/>
  <c r="BH172" i="3"/>
  <c r="BH173" i="3"/>
  <c r="BH174" i="3"/>
  <c r="BH175" i="3"/>
  <c r="BH176" i="3"/>
  <c r="BH177" i="3"/>
  <c r="BH178" i="3"/>
  <c r="BH179" i="3"/>
  <c r="BH180" i="3"/>
  <c r="BH181" i="3"/>
  <c r="BH182" i="3"/>
  <c r="BH183" i="3"/>
  <c r="BH184" i="3"/>
  <c r="BH185" i="3"/>
  <c r="BH186" i="3"/>
  <c r="BH187" i="3"/>
  <c r="BH188" i="3"/>
  <c r="BH189" i="3"/>
  <c r="BH190" i="3"/>
  <c r="BH191" i="3"/>
  <c r="BH192" i="3"/>
  <c r="BH193" i="3"/>
  <c r="BH194" i="3"/>
  <c r="BH195" i="3"/>
  <c r="BH196" i="3"/>
  <c r="BH197" i="3"/>
  <c r="BH198" i="3"/>
  <c r="BH199" i="3"/>
  <c r="BH200" i="3"/>
  <c r="BH201" i="3"/>
  <c r="BH202" i="3"/>
  <c r="BH203" i="3"/>
  <c r="BH204" i="3"/>
  <c r="BH205" i="3"/>
  <c r="BH206" i="3"/>
  <c r="BH207" i="3"/>
  <c r="BH208" i="3"/>
  <c r="BH209" i="3"/>
  <c r="BH210" i="3"/>
  <c r="BH211" i="3"/>
  <c r="BH212" i="3"/>
  <c r="BH213" i="3"/>
  <c r="BH214" i="3"/>
  <c r="BH215" i="3"/>
  <c r="BH216" i="3"/>
  <c r="BH217" i="3"/>
  <c r="BH218" i="3"/>
  <c r="BH219" i="3"/>
  <c r="BH220" i="3"/>
  <c r="BH221" i="3"/>
  <c r="BH222" i="3"/>
  <c r="BH223" i="3"/>
  <c r="BH224" i="3"/>
  <c r="BH225" i="3"/>
  <c r="BH226" i="3"/>
  <c r="BH227" i="3"/>
  <c r="BH228" i="3"/>
  <c r="BH229" i="3"/>
  <c r="BH230" i="3"/>
  <c r="BH231" i="3"/>
  <c r="BH232" i="3"/>
  <c r="BH233" i="3"/>
  <c r="BH234" i="3"/>
  <c r="BH235" i="3"/>
  <c r="BH236" i="3"/>
  <c r="BH237" i="3"/>
  <c r="BH238" i="3"/>
  <c r="BH239" i="3"/>
  <c r="BH240" i="3"/>
  <c r="BH241" i="3"/>
  <c r="BH242" i="3"/>
  <c r="BH243" i="3"/>
  <c r="BH244" i="3"/>
  <c r="BH245" i="3"/>
  <c r="BH246" i="3"/>
  <c r="BH247" i="3"/>
  <c r="BH248" i="3"/>
  <c r="BH249" i="3"/>
  <c r="BH250" i="3"/>
  <c r="BH251" i="3"/>
  <c r="BH252" i="3"/>
  <c r="BH253" i="3"/>
  <c r="BH254" i="3"/>
  <c r="BH255" i="3"/>
  <c r="BH256" i="3"/>
  <c r="BH257" i="3"/>
  <c r="BH258" i="3"/>
  <c r="BH259" i="3"/>
  <c r="BH260" i="3"/>
  <c r="BH261" i="3"/>
  <c r="BH262" i="3"/>
  <c r="BH263" i="3"/>
  <c r="BH264" i="3"/>
  <c r="BH265" i="3"/>
  <c r="BH266" i="3"/>
  <c r="BH267" i="3"/>
  <c r="BH268" i="3"/>
  <c r="BH269" i="3"/>
  <c r="BH270" i="3"/>
  <c r="BH271" i="3"/>
  <c r="BH272" i="3"/>
  <c r="BH273" i="3"/>
  <c r="BH274" i="3"/>
  <c r="BH275" i="3"/>
  <c r="BH276" i="3"/>
  <c r="BH277" i="3"/>
  <c r="BH278" i="3"/>
  <c r="BH279" i="3"/>
  <c r="BH280" i="3"/>
  <c r="BH281" i="3"/>
  <c r="BH282" i="3"/>
  <c r="BH283" i="3"/>
  <c r="BH284" i="3"/>
  <c r="BH285" i="3"/>
  <c r="BH286" i="3"/>
  <c r="BH287" i="3"/>
  <c r="BH288" i="3"/>
  <c r="BH289" i="3"/>
  <c r="BH290" i="3"/>
  <c r="BH291" i="3"/>
  <c r="BH292" i="3"/>
  <c r="BH293" i="3"/>
  <c r="BH294" i="3"/>
  <c r="BH295" i="3"/>
  <c r="BH296" i="3"/>
  <c r="BH297" i="3"/>
  <c r="BH298" i="3"/>
  <c r="BH299" i="3"/>
  <c r="BH300" i="3"/>
  <c r="BH301" i="3"/>
  <c r="BH302" i="3"/>
  <c r="BH303" i="3"/>
  <c r="BH304" i="3"/>
  <c r="BH305" i="3"/>
  <c r="BH306" i="3"/>
  <c r="BH307" i="3"/>
  <c r="BH308" i="3"/>
  <c r="BH309" i="3"/>
  <c r="BH310" i="3"/>
  <c r="BH311" i="3"/>
  <c r="BH312" i="3"/>
  <c r="BH313" i="3"/>
  <c r="BH314" i="3"/>
  <c r="BH315" i="3"/>
  <c r="BH316" i="3"/>
  <c r="BH317" i="3"/>
  <c r="BH318" i="3"/>
  <c r="BH319" i="3"/>
  <c r="BH320" i="3"/>
  <c r="BH321" i="3"/>
  <c r="BH322" i="3"/>
  <c r="BH3" i="3"/>
  <c r="BE4" i="3"/>
  <c r="BE5" i="3"/>
  <c r="BE6" i="3"/>
  <c r="BE7" i="3"/>
  <c r="BE8" i="3"/>
  <c r="BE9" i="3"/>
  <c r="BE10" i="3"/>
  <c r="BE11" i="3"/>
  <c r="BE12" i="3"/>
  <c r="BE13" i="3"/>
  <c r="BE14" i="3"/>
  <c r="BE15" i="3"/>
  <c r="BE16" i="3"/>
  <c r="BE17" i="3"/>
  <c r="BE18" i="3"/>
  <c r="BE19" i="3"/>
  <c r="BE20" i="3"/>
  <c r="BE21" i="3"/>
  <c r="BE22" i="3"/>
  <c r="BE23" i="3"/>
  <c r="BE24" i="3"/>
  <c r="BE25" i="3"/>
  <c r="BE26" i="3"/>
  <c r="BE27" i="3"/>
  <c r="BE28" i="3"/>
  <c r="BE29" i="3"/>
  <c r="BE30" i="3"/>
  <c r="BE31" i="3"/>
  <c r="BE32" i="3"/>
  <c r="BE33" i="3"/>
  <c r="BE34" i="3"/>
  <c r="BE35" i="3"/>
  <c r="BE36" i="3"/>
  <c r="BE37" i="3"/>
  <c r="BE38" i="3"/>
  <c r="BE39" i="3"/>
  <c r="BE40" i="3"/>
  <c r="BE41" i="3"/>
  <c r="BE42" i="3"/>
  <c r="BE43" i="3"/>
  <c r="BE44" i="3"/>
  <c r="BE45" i="3"/>
  <c r="BE46" i="3"/>
  <c r="BE47" i="3"/>
  <c r="BE48" i="3"/>
  <c r="BE49" i="3"/>
  <c r="BE50" i="3"/>
  <c r="BE51" i="3"/>
  <c r="BE52" i="3"/>
  <c r="BE53" i="3"/>
  <c r="BE54" i="3"/>
  <c r="BE55" i="3"/>
  <c r="BE56" i="3"/>
  <c r="BE57" i="3"/>
  <c r="BE58" i="3"/>
  <c r="BE59" i="3"/>
  <c r="BE60" i="3"/>
  <c r="BE61" i="3"/>
  <c r="BE62" i="3"/>
  <c r="BE63" i="3"/>
  <c r="BE64" i="3"/>
  <c r="BE65" i="3"/>
  <c r="BE66" i="3"/>
  <c r="BE67" i="3"/>
  <c r="BE68" i="3"/>
  <c r="BE69" i="3"/>
  <c r="BE70" i="3"/>
  <c r="BE71" i="3"/>
  <c r="BE72" i="3"/>
  <c r="BE73" i="3"/>
  <c r="BE74" i="3"/>
  <c r="BE75" i="3"/>
  <c r="BE76" i="3"/>
  <c r="BE77" i="3"/>
  <c r="BE78" i="3"/>
  <c r="BE79" i="3"/>
  <c r="BE80" i="3"/>
  <c r="BE81" i="3"/>
  <c r="BE82" i="3"/>
  <c r="BE83" i="3"/>
  <c r="BE84" i="3"/>
  <c r="BE85" i="3"/>
  <c r="BE86" i="3"/>
  <c r="BE87" i="3"/>
  <c r="BE88" i="3"/>
  <c r="BE89" i="3"/>
  <c r="BE90" i="3"/>
  <c r="BE91" i="3"/>
  <c r="BE92" i="3"/>
  <c r="BE93" i="3"/>
  <c r="BE94" i="3"/>
  <c r="BE95" i="3"/>
  <c r="BE96" i="3"/>
  <c r="BE97" i="3"/>
  <c r="BE98" i="3"/>
  <c r="BE99" i="3"/>
  <c r="BE100" i="3"/>
  <c r="BE101" i="3"/>
  <c r="BE102" i="3"/>
  <c r="BE103" i="3"/>
  <c r="BE104" i="3"/>
  <c r="BE105" i="3"/>
  <c r="BE106" i="3"/>
  <c r="BE107" i="3"/>
  <c r="BE108" i="3"/>
  <c r="BE109" i="3"/>
  <c r="BE110" i="3"/>
  <c r="BE111" i="3"/>
  <c r="BE112" i="3"/>
  <c r="BE113" i="3"/>
  <c r="BE114" i="3"/>
  <c r="BE115" i="3"/>
  <c r="BE116" i="3"/>
  <c r="BE117" i="3"/>
  <c r="BE118" i="3"/>
  <c r="BE119" i="3"/>
  <c r="BE120" i="3"/>
  <c r="BE121" i="3"/>
  <c r="BE122" i="3"/>
  <c r="BE123" i="3"/>
  <c r="BE124" i="3"/>
  <c r="BE125" i="3"/>
  <c r="BE126" i="3"/>
  <c r="BE127" i="3"/>
  <c r="BE128" i="3"/>
  <c r="BE129" i="3"/>
  <c r="BE130" i="3"/>
  <c r="BE131" i="3"/>
  <c r="BE132" i="3"/>
  <c r="BE133" i="3"/>
  <c r="BE134" i="3"/>
  <c r="BE135" i="3"/>
  <c r="BE136" i="3"/>
  <c r="BE137" i="3"/>
  <c r="BE138" i="3"/>
  <c r="BE139" i="3"/>
  <c r="BE140" i="3"/>
  <c r="BE141" i="3"/>
  <c r="BE142" i="3"/>
  <c r="BE143" i="3"/>
  <c r="BE144" i="3"/>
  <c r="BE145" i="3"/>
  <c r="BE146" i="3"/>
  <c r="BE147" i="3"/>
  <c r="BE148" i="3"/>
  <c r="BE149" i="3"/>
  <c r="BE150" i="3"/>
  <c r="BE151" i="3"/>
  <c r="BE152" i="3"/>
  <c r="BE153" i="3"/>
  <c r="BE154" i="3"/>
  <c r="BE155" i="3"/>
  <c r="BE156" i="3"/>
  <c r="BE157" i="3"/>
  <c r="BE158" i="3"/>
  <c r="BE159" i="3"/>
  <c r="BE160" i="3"/>
  <c r="BE161" i="3"/>
  <c r="BE162" i="3"/>
  <c r="BE163" i="3"/>
  <c r="BE164" i="3"/>
  <c r="BE165" i="3"/>
  <c r="BE166" i="3"/>
  <c r="BE167" i="3"/>
  <c r="BE168" i="3"/>
  <c r="BE169" i="3"/>
  <c r="BE170" i="3"/>
  <c r="BE171" i="3"/>
  <c r="BE172" i="3"/>
  <c r="BE173" i="3"/>
  <c r="BE174" i="3"/>
  <c r="BE175" i="3"/>
  <c r="BE176" i="3"/>
  <c r="BE177" i="3"/>
  <c r="BE178" i="3"/>
  <c r="BE179" i="3"/>
  <c r="BE180" i="3"/>
  <c r="BE181" i="3"/>
  <c r="BE182" i="3"/>
  <c r="BE183" i="3"/>
  <c r="BE184" i="3"/>
  <c r="BE185" i="3"/>
  <c r="BE186" i="3"/>
  <c r="BE187" i="3"/>
  <c r="BE188" i="3"/>
  <c r="BE189" i="3"/>
  <c r="BE190" i="3"/>
  <c r="BE191" i="3"/>
  <c r="BE192" i="3"/>
  <c r="BE193" i="3"/>
  <c r="BE194" i="3"/>
  <c r="BE195" i="3"/>
  <c r="BE196" i="3"/>
  <c r="BE197" i="3"/>
  <c r="BE198" i="3"/>
  <c r="BE199" i="3"/>
  <c r="BE200" i="3"/>
  <c r="BE201" i="3"/>
  <c r="BE202" i="3"/>
  <c r="BE203" i="3"/>
  <c r="BE204" i="3"/>
  <c r="BE205" i="3"/>
  <c r="BE206" i="3"/>
  <c r="BE207" i="3"/>
  <c r="BE208" i="3"/>
  <c r="BE209" i="3"/>
  <c r="BE210" i="3"/>
  <c r="BE211" i="3"/>
  <c r="BE212" i="3"/>
  <c r="BE213" i="3"/>
  <c r="BE214" i="3"/>
  <c r="BE215" i="3"/>
  <c r="BE216" i="3"/>
  <c r="BE217" i="3"/>
  <c r="BE218" i="3"/>
  <c r="BE219" i="3"/>
  <c r="BE220" i="3"/>
  <c r="BE221" i="3"/>
  <c r="BE222" i="3"/>
  <c r="BE223" i="3"/>
  <c r="BE224" i="3"/>
  <c r="BE225" i="3"/>
  <c r="BE226" i="3"/>
  <c r="BE227" i="3"/>
  <c r="BE228" i="3"/>
  <c r="BE229" i="3"/>
  <c r="BE230" i="3"/>
  <c r="BE231" i="3"/>
  <c r="BE232" i="3"/>
  <c r="BE233" i="3"/>
  <c r="BE234" i="3"/>
  <c r="BE235" i="3"/>
  <c r="BE236" i="3"/>
  <c r="BE237" i="3"/>
  <c r="BE238" i="3"/>
  <c r="BE239" i="3"/>
  <c r="BE240" i="3"/>
  <c r="BE241" i="3"/>
  <c r="BE242" i="3"/>
  <c r="BE243" i="3"/>
  <c r="BE244" i="3"/>
  <c r="BE245" i="3"/>
  <c r="BE246" i="3"/>
  <c r="BE247" i="3"/>
  <c r="BE248" i="3"/>
  <c r="BE249" i="3"/>
  <c r="BE250" i="3"/>
  <c r="BE251" i="3"/>
  <c r="BE252" i="3"/>
  <c r="BE253" i="3"/>
  <c r="BE254" i="3"/>
  <c r="BE255" i="3"/>
  <c r="BE256" i="3"/>
  <c r="BE257" i="3"/>
  <c r="BE258" i="3"/>
  <c r="BE259" i="3"/>
  <c r="BE260" i="3"/>
  <c r="BE261" i="3"/>
  <c r="BE262" i="3"/>
  <c r="BE263" i="3"/>
  <c r="BE264" i="3"/>
  <c r="BE265" i="3"/>
  <c r="BE266" i="3"/>
  <c r="BE267" i="3"/>
  <c r="BE268" i="3"/>
  <c r="BE269" i="3"/>
  <c r="BE270" i="3"/>
  <c r="BE271" i="3"/>
  <c r="BE272" i="3"/>
  <c r="BE273" i="3"/>
  <c r="BE274" i="3"/>
  <c r="BE275" i="3"/>
  <c r="BE276" i="3"/>
  <c r="BE277" i="3"/>
  <c r="BE278" i="3"/>
  <c r="BE279" i="3"/>
  <c r="BE280" i="3"/>
  <c r="BE281" i="3"/>
  <c r="BE282" i="3"/>
  <c r="BE283" i="3"/>
  <c r="BE284" i="3"/>
  <c r="BE285" i="3"/>
  <c r="BE286" i="3"/>
  <c r="BE287" i="3"/>
  <c r="BE288" i="3"/>
  <c r="BE289" i="3"/>
  <c r="BE290" i="3"/>
  <c r="BE291" i="3"/>
  <c r="BE292" i="3"/>
  <c r="BE293" i="3"/>
  <c r="BE294" i="3"/>
  <c r="BE295" i="3"/>
  <c r="BE296" i="3"/>
  <c r="BE297" i="3"/>
  <c r="BE298" i="3"/>
  <c r="BE299" i="3"/>
  <c r="BE300" i="3"/>
  <c r="BE301" i="3"/>
  <c r="BE302" i="3"/>
  <c r="BE303" i="3"/>
  <c r="BE304" i="3"/>
  <c r="BE305" i="3"/>
  <c r="BE306" i="3"/>
  <c r="BE307" i="3"/>
  <c r="BE308" i="3"/>
  <c r="BE309" i="3"/>
  <c r="BE310" i="3"/>
  <c r="BE311" i="3"/>
  <c r="BE312" i="3"/>
  <c r="BE313" i="3"/>
  <c r="BE314" i="3"/>
  <c r="BE315" i="3"/>
  <c r="BE316" i="3"/>
  <c r="BE317" i="3"/>
  <c r="BE318" i="3"/>
  <c r="BE319" i="3"/>
  <c r="BE320" i="3"/>
  <c r="BE321" i="3"/>
  <c r="BE322" i="3"/>
  <c r="BE3" i="3"/>
  <c r="BC4" i="3"/>
  <c r="BC5" i="3"/>
  <c r="BC6" i="3"/>
  <c r="BC7" i="3"/>
  <c r="BC8" i="3"/>
  <c r="BC9" i="3"/>
  <c r="BC10" i="3"/>
  <c r="BC11" i="3"/>
  <c r="BC12" i="3"/>
  <c r="BC13" i="3"/>
  <c r="BC14" i="3"/>
  <c r="BC15" i="3"/>
  <c r="BC16" i="3"/>
  <c r="BC17" i="3"/>
  <c r="BC18" i="3"/>
  <c r="BC19" i="3"/>
  <c r="BC20" i="3"/>
  <c r="BC21" i="3"/>
  <c r="BC22" i="3"/>
  <c r="BC23" i="3"/>
  <c r="BC24" i="3"/>
  <c r="BC25" i="3"/>
  <c r="BC26" i="3"/>
  <c r="BC27" i="3"/>
  <c r="BC28" i="3"/>
  <c r="BC29" i="3"/>
  <c r="BC30" i="3"/>
  <c r="BC31" i="3"/>
  <c r="BC32" i="3"/>
  <c r="BC33" i="3"/>
  <c r="BC34" i="3"/>
  <c r="BC35" i="3"/>
  <c r="BC36" i="3"/>
  <c r="BC37" i="3"/>
  <c r="BC38" i="3"/>
  <c r="BC39" i="3"/>
  <c r="BC40" i="3"/>
  <c r="BC41" i="3"/>
  <c r="BC42" i="3"/>
  <c r="BC43" i="3"/>
  <c r="BC44" i="3"/>
  <c r="BC45" i="3"/>
  <c r="BC46" i="3"/>
  <c r="BC47" i="3"/>
  <c r="BC48" i="3"/>
  <c r="BC49" i="3"/>
  <c r="BC50" i="3"/>
  <c r="BC51" i="3"/>
  <c r="BC52" i="3"/>
  <c r="BC53" i="3"/>
  <c r="BC54" i="3"/>
  <c r="BC55" i="3"/>
  <c r="BC56" i="3"/>
  <c r="BC57" i="3"/>
  <c r="BC58" i="3"/>
  <c r="BC59" i="3"/>
  <c r="BC60" i="3"/>
  <c r="BC61" i="3"/>
  <c r="BC62" i="3"/>
  <c r="BC63" i="3"/>
  <c r="BC64" i="3"/>
  <c r="BC65" i="3"/>
  <c r="BC66" i="3"/>
  <c r="BC67" i="3"/>
  <c r="BC68" i="3"/>
  <c r="BC69" i="3"/>
  <c r="BC70" i="3"/>
  <c r="BC71" i="3"/>
  <c r="BC72" i="3"/>
  <c r="BC73" i="3"/>
  <c r="BC74" i="3"/>
  <c r="BC75" i="3"/>
  <c r="BC76" i="3"/>
  <c r="BC77" i="3"/>
  <c r="BC78" i="3"/>
  <c r="BC79" i="3"/>
  <c r="BC80" i="3"/>
  <c r="BC81" i="3"/>
  <c r="BC82" i="3"/>
  <c r="BC83" i="3"/>
  <c r="BC84" i="3"/>
  <c r="BC85" i="3"/>
  <c r="BC86" i="3"/>
  <c r="BC87" i="3"/>
  <c r="BC88" i="3"/>
  <c r="BC89" i="3"/>
  <c r="BC90" i="3"/>
  <c r="BC91" i="3"/>
  <c r="BC92" i="3"/>
  <c r="BC93" i="3"/>
  <c r="BC94" i="3"/>
  <c r="BC95" i="3"/>
  <c r="BC96" i="3"/>
  <c r="BC97" i="3"/>
  <c r="BC98" i="3"/>
  <c r="BC99" i="3"/>
  <c r="BC100" i="3"/>
  <c r="BC101" i="3"/>
  <c r="BC102" i="3"/>
  <c r="BC103" i="3"/>
  <c r="BC104" i="3"/>
  <c r="BC105" i="3"/>
  <c r="BC106" i="3"/>
  <c r="BC107" i="3"/>
  <c r="BC108" i="3"/>
  <c r="BC109" i="3"/>
  <c r="BC110" i="3"/>
  <c r="BC111" i="3"/>
  <c r="BC112" i="3"/>
  <c r="BC113" i="3"/>
  <c r="BC114" i="3"/>
  <c r="BC115" i="3"/>
  <c r="BC116" i="3"/>
  <c r="BC117" i="3"/>
  <c r="BC118" i="3"/>
  <c r="BC119" i="3"/>
  <c r="BC120" i="3"/>
  <c r="BC121" i="3"/>
  <c r="BC122" i="3"/>
  <c r="BC123" i="3"/>
  <c r="BC124" i="3"/>
  <c r="BC125" i="3"/>
  <c r="BC126" i="3"/>
  <c r="BC127" i="3"/>
  <c r="BC128" i="3"/>
  <c r="BC129" i="3"/>
  <c r="BC130" i="3"/>
  <c r="BC131" i="3"/>
  <c r="BC132" i="3"/>
  <c r="BC133" i="3"/>
  <c r="BC134" i="3"/>
  <c r="BC135" i="3"/>
  <c r="BC136" i="3"/>
  <c r="BC137" i="3"/>
  <c r="BC138" i="3"/>
  <c r="BC139" i="3"/>
  <c r="BC140" i="3"/>
  <c r="BC141" i="3"/>
  <c r="BC142" i="3"/>
  <c r="BC143" i="3"/>
  <c r="BC144" i="3"/>
  <c r="BC145" i="3"/>
  <c r="BC146" i="3"/>
  <c r="BC147" i="3"/>
  <c r="BC148" i="3"/>
  <c r="BC149" i="3"/>
  <c r="BC150" i="3"/>
  <c r="BC151" i="3"/>
  <c r="BC152" i="3"/>
  <c r="BC153" i="3"/>
  <c r="BC154" i="3"/>
  <c r="BC155" i="3"/>
  <c r="BC156" i="3"/>
  <c r="BC157" i="3"/>
  <c r="BC158" i="3"/>
  <c r="BC159" i="3"/>
  <c r="BC160" i="3"/>
  <c r="BC161" i="3"/>
  <c r="BC162" i="3"/>
  <c r="BC163" i="3"/>
  <c r="BC164" i="3"/>
  <c r="BC165" i="3"/>
  <c r="BC166" i="3"/>
  <c r="BC167" i="3"/>
  <c r="BC168" i="3"/>
  <c r="BC169" i="3"/>
  <c r="BC170" i="3"/>
  <c r="BC171" i="3"/>
  <c r="BC172" i="3"/>
  <c r="BC173" i="3"/>
  <c r="BC174" i="3"/>
  <c r="BC175" i="3"/>
  <c r="BC176" i="3"/>
  <c r="BC177" i="3"/>
  <c r="BC178" i="3"/>
  <c r="BC179" i="3"/>
  <c r="BC180" i="3"/>
  <c r="BC181" i="3"/>
  <c r="BC182" i="3"/>
  <c r="BC183" i="3"/>
  <c r="BC184" i="3"/>
  <c r="BC185" i="3"/>
  <c r="BC186" i="3"/>
  <c r="BC187" i="3"/>
  <c r="BC188" i="3"/>
  <c r="BC189" i="3"/>
  <c r="BC190" i="3"/>
  <c r="BC191" i="3"/>
  <c r="BC192" i="3"/>
  <c r="BC193" i="3"/>
  <c r="BC194" i="3"/>
  <c r="BC195" i="3"/>
  <c r="BC196" i="3"/>
  <c r="BC197" i="3"/>
  <c r="BC198" i="3"/>
  <c r="BC199" i="3"/>
  <c r="BC200" i="3"/>
  <c r="BC201" i="3"/>
  <c r="BC202" i="3"/>
  <c r="BC203" i="3"/>
  <c r="BC204" i="3"/>
  <c r="BC205" i="3"/>
  <c r="BC206" i="3"/>
  <c r="BC207" i="3"/>
  <c r="BC208" i="3"/>
  <c r="BC209" i="3"/>
  <c r="BC210" i="3"/>
  <c r="BC211" i="3"/>
  <c r="BC212" i="3"/>
  <c r="BC213" i="3"/>
  <c r="BC214" i="3"/>
  <c r="BC215" i="3"/>
  <c r="BC216" i="3"/>
  <c r="BC217" i="3"/>
  <c r="BC218" i="3"/>
  <c r="BC219" i="3"/>
  <c r="BC220" i="3"/>
  <c r="BC221" i="3"/>
  <c r="BC222" i="3"/>
  <c r="BC223" i="3"/>
  <c r="BC224" i="3"/>
  <c r="BC225" i="3"/>
  <c r="BC226" i="3"/>
  <c r="BC227" i="3"/>
  <c r="BC228" i="3"/>
  <c r="BC229" i="3"/>
  <c r="BC230" i="3"/>
  <c r="BC231" i="3"/>
  <c r="BC232" i="3"/>
  <c r="BC233" i="3"/>
  <c r="BC234" i="3"/>
  <c r="BC235" i="3"/>
  <c r="BC236" i="3"/>
  <c r="BC237" i="3"/>
  <c r="BC238" i="3"/>
  <c r="BC239" i="3"/>
  <c r="BC240" i="3"/>
  <c r="BC241" i="3"/>
  <c r="BC242" i="3"/>
  <c r="BC243" i="3"/>
  <c r="BC244" i="3"/>
  <c r="BC245" i="3"/>
  <c r="BC246" i="3"/>
  <c r="BC247" i="3"/>
  <c r="BC248" i="3"/>
  <c r="BC249" i="3"/>
  <c r="BC250" i="3"/>
  <c r="BC251" i="3"/>
  <c r="BC252" i="3"/>
  <c r="BC253" i="3"/>
  <c r="BC254" i="3"/>
  <c r="BC255" i="3"/>
  <c r="BC256" i="3"/>
  <c r="BC257" i="3"/>
  <c r="BC258" i="3"/>
  <c r="BC259" i="3"/>
  <c r="BC260" i="3"/>
  <c r="BC261" i="3"/>
  <c r="BC262" i="3"/>
  <c r="BC263" i="3"/>
  <c r="BC264" i="3"/>
  <c r="BC265" i="3"/>
  <c r="BC266" i="3"/>
  <c r="BC267" i="3"/>
  <c r="BC268" i="3"/>
  <c r="BC269" i="3"/>
  <c r="BC270" i="3"/>
  <c r="BC271" i="3"/>
  <c r="BC272" i="3"/>
  <c r="BC273" i="3"/>
  <c r="BC274" i="3"/>
  <c r="BC275" i="3"/>
  <c r="BC276" i="3"/>
  <c r="BC277" i="3"/>
  <c r="BC278" i="3"/>
  <c r="BC279" i="3"/>
  <c r="BC280" i="3"/>
  <c r="BC281" i="3"/>
  <c r="BC282" i="3"/>
  <c r="BC283" i="3"/>
  <c r="BC284" i="3"/>
  <c r="BC285" i="3"/>
  <c r="BC286" i="3"/>
  <c r="BC287" i="3"/>
  <c r="BC288" i="3"/>
  <c r="BC289" i="3"/>
  <c r="BC290" i="3"/>
  <c r="BC291" i="3"/>
  <c r="BC292" i="3"/>
  <c r="BC293" i="3"/>
  <c r="BC294" i="3"/>
  <c r="BC295" i="3"/>
  <c r="BC296" i="3"/>
  <c r="BC297" i="3"/>
  <c r="BC298" i="3"/>
  <c r="BC299" i="3"/>
  <c r="BC300" i="3"/>
  <c r="BC301" i="3"/>
  <c r="BC302" i="3"/>
  <c r="BC303" i="3"/>
  <c r="BC304" i="3"/>
  <c r="BC305" i="3"/>
  <c r="BC306" i="3"/>
  <c r="BC307" i="3"/>
  <c r="BC308" i="3"/>
  <c r="BC309" i="3"/>
  <c r="BC310" i="3"/>
  <c r="BC311" i="3"/>
  <c r="BC312" i="3"/>
  <c r="BC313" i="3"/>
  <c r="BC314" i="3"/>
  <c r="BC315" i="3"/>
  <c r="BC316" i="3"/>
  <c r="BC317" i="3"/>
  <c r="BC318" i="3"/>
  <c r="BC319" i="3"/>
  <c r="BC320" i="3"/>
  <c r="BC321" i="3"/>
  <c r="BC322" i="3"/>
  <c r="BC3" i="3"/>
  <c r="B21" i="4"/>
  <c r="Q251" i="3"/>
  <c r="BJ251" i="3" s="1"/>
  <c r="Z251" i="3"/>
  <c r="AA251" i="3"/>
  <c r="AB251" i="3"/>
  <c r="AC251" i="3"/>
  <c r="AD251" i="3"/>
  <c r="AE251" i="3"/>
  <c r="AF251" i="3"/>
  <c r="AG251" i="3"/>
  <c r="AH251" i="3"/>
  <c r="AI251" i="3"/>
  <c r="AJ251" i="3"/>
  <c r="AK251" i="3"/>
  <c r="AL251" i="3"/>
  <c r="AM251" i="3"/>
  <c r="AN251" i="3"/>
  <c r="AO251" i="3"/>
  <c r="AP251" i="3"/>
  <c r="AR251" i="3" s="1"/>
  <c r="Q252" i="3"/>
  <c r="Z252" i="3"/>
  <c r="AA252" i="3"/>
  <c r="AB252" i="3"/>
  <c r="AC252" i="3"/>
  <c r="AD252" i="3"/>
  <c r="AE252" i="3"/>
  <c r="AF252" i="3"/>
  <c r="AG252" i="3"/>
  <c r="AH252" i="3"/>
  <c r="AI252" i="3"/>
  <c r="AJ252" i="3"/>
  <c r="AK252" i="3"/>
  <c r="AL252" i="3"/>
  <c r="AM252" i="3"/>
  <c r="AN252" i="3"/>
  <c r="AO252" i="3"/>
  <c r="AP252" i="3"/>
  <c r="AS252" i="3" s="1"/>
  <c r="Q171" i="3"/>
  <c r="BJ171" i="3" s="1"/>
  <c r="Z171" i="3"/>
  <c r="AA171" i="3"/>
  <c r="AB171" i="3"/>
  <c r="AC171" i="3"/>
  <c r="AD171" i="3"/>
  <c r="AE171" i="3"/>
  <c r="AF171" i="3"/>
  <c r="AG171" i="3"/>
  <c r="AH171" i="3"/>
  <c r="AI171" i="3"/>
  <c r="AJ171" i="3"/>
  <c r="AK171" i="3"/>
  <c r="AL171" i="3"/>
  <c r="AM171" i="3"/>
  <c r="AN171" i="3"/>
  <c r="AO171" i="3"/>
  <c r="AP171" i="3"/>
  <c r="AR171" i="3" s="1"/>
  <c r="Q172" i="3"/>
  <c r="Z172" i="3"/>
  <c r="AA172" i="3"/>
  <c r="AB172" i="3"/>
  <c r="AC172" i="3"/>
  <c r="AD172" i="3"/>
  <c r="AE172" i="3"/>
  <c r="AF172" i="3"/>
  <c r="AG172" i="3"/>
  <c r="AH172" i="3"/>
  <c r="AI172" i="3"/>
  <c r="AJ172" i="3"/>
  <c r="AK172" i="3"/>
  <c r="AL172" i="3"/>
  <c r="AM172" i="3"/>
  <c r="AN172" i="3"/>
  <c r="AO172" i="3"/>
  <c r="AP172" i="3"/>
  <c r="AS172" i="3" s="1"/>
  <c r="AP168" i="3"/>
  <c r="AO168" i="3"/>
  <c r="AN168" i="3"/>
  <c r="AM168" i="3"/>
  <c r="AL168" i="3"/>
  <c r="AK168" i="3"/>
  <c r="AJ168" i="3"/>
  <c r="AI168" i="3"/>
  <c r="AH168" i="3"/>
  <c r="AG168" i="3"/>
  <c r="AF168" i="3"/>
  <c r="AE168" i="3"/>
  <c r="AD168" i="3"/>
  <c r="AC168" i="3"/>
  <c r="AB168" i="3"/>
  <c r="AA168" i="3"/>
  <c r="Z168" i="3"/>
  <c r="Q168" i="3"/>
  <c r="AP167" i="3"/>
  <c r="AO167" i="3"/>
  <c r="AN167" i="3"/>
  <c r="AM167" i="3"/>
  <c r="AL167" i="3"/>
  <c r="AK167" i="3"/>
  <c r="AJ167" i="3"/>
  <c r="AI167" i="3"/>
  <c r="AH167" i="3"/>
  <c r="AG167" i="3"/>
  <c r="AF167" i="3"/>
  <c r="AE167" i="3"/>
  <c r="AD167" i="3"/>
  <c r="AC167" i="3"/>
  <c r="AB167" i="3"/>
  <c r="AA167" i="3"/>
  <c r="Z167" i="3"/>
  <c r="Q167" i="3"/>
  <c r="BJ167" i="3" s="1"/>
  <c r="Q311" i="3"/>
  <c r="BJ311" i="3" s="1"/>
  <c r="Z311" i="3"/>
  <c r="AA311" i="3"/>
  <c r="AB311" i="3"/>
  <c r="AC311" i="3"/>
  <c r="AD311" i="3"/>
  <c r="AE311" i="3"/>
  <c r="AF311" i="3"/>
  <c r="AG311" i="3"/>
  <c r="AH311" i="3"/>
  <c r="AI311" i="3"/>
  <c r="AJ311" i="3"/>
  <c r="AK311" i="3"/>
  <c r="AL311" i="3"/>
  <c r="AM311" i="3"/>
  <c r="AN311" i="3"/>
  <c r="AO311" i="3"/>
  <c r="AP311" i="3"/>
  <c r="AQ311" i="3" s="1"/>
  <c r="Q312" i="3"/>
  <c r="Z312" i="3"/>
  <c r="AA312" i="3"/>
  <c r="AB312" i="3"/>
  <c r="AC312" i="3"/>
  <c r="AD312" i="3"/>
  <c r="AE312" i="3"/>
  <c r="AF312" i="3"/>
  <c r="AG312" i="3"/>
  <c r="AH312" i="3"/>
  <c r="AI312" i="3"/>
  <c r="AJ312" i="3"/>
  <c r="AK312" i="3"/>
  <c r="AL312" i="3"/>
  <c r="AM312" i="3"/>
  <c r="AN312" i="3"/>
  <c r="AO312" i="3"/>
  <c r="AP312" i="3"/>
  <c r="AR312" i="3" s="1"/>
  <c r="Q313" i="3"/>
  <c r="BJ313" i="3" s="1"/>
  <c r="Z313" i="3"/>
  <c r="AA313" i="3"/>
  <c r="AB313" i="3"/>
  <c r="AC313" i="3"/>
  <c r="AD313" i="3"/>
  <c r="AE313" i="3"/>
  <c r="AF313" i="3"/>
  <c r="AG313" i="3"/>
  <c r="AH313" i="3"/>
  <c r="AI313" i="3"/>
  <c r="AJ313" i="3"/>
  <c r="AK313" i="3"/>
  <c r="AL313" i="3"/>
  <c r="AM313" i="3"/>
  <c r="AN313" i="3"/>
  <c r="AO313" i="3"/>
  <c r="AP313" i="3"/>
  <c r="AQ313" i="3" s="1"/>
  <c r="Q314" i="3"/>
  <c r="Z314" i="3"/>
  <c r="AA314" i="3"/>
  <c r="AB314" i="3"/>
  <c r="AC314" i="3"/>
  <c r="AD314" i="3"/>
  <c r="AE314" i="3"/>
  <c r="AF314" i="3"/>
  <c r="AG314" i="3"/>
  <c r="AH314" i="3"/>
  <c r="AI314" i="3"/>
  <c r="AJ314" i="3"/>
  <c r="AK314" i="3"/>
  <c r="AL314" i="3"/>
  <c r="AM314" i="3"/>
  <c r="AN314" i="3"/>
  <c r="AO314" i="3"/>
  <c r="AP314" i="3"/>
  <c r="AS314" i="3" s="1"/>
  <c r="Q287" i="3"/>
  <c r="Z287" i="3"/>
  <c r="AA287" i="3"/>
  <c r="AB287" i="3"/>
  <c r="AC287" i="3"/>
  <c r="AD287" i="3"/>
  <c r="AE287" i="3"/>
  <c r="AF287" i="3"/>
  <c r="AG287" i="3"/>
  <c r="AH287" i="3"/>
  <c r="AI287" i="3"/>
  <c r="AJ287" i="3"/>
  <c r="AK287" i="3"/>
  <c r="AL287" i="3"/>
  <c r="AM287" i="3"/>
  <c r="AN287" i="3"/>
  <c r="AO287" i="3"/>
  <c r="AP287" i="3"/>
  <c r="AQ287" i="3" s="1"/>
  <c r="Q288" i="3"/>
  <c r="Z288" i="3"/>
  <c r="AA288" i="3"/>
  <c r="AB288" i="3"/>
  <c r="AC288" i="3"/>
  <c r="AD288" i="3"/>
  <c r="AE288" i="3"/>
  <c r="AF288" i="3"/>
  <c r="AG288" i="3"/>
  <c r="AH288" i="3"/>
  <c r="AI288" i="3"/>
  <c r="AJ288" i="3"/>
  <c r="AK288" i="3"/>
  <c r="AL288" i="3"/>
  <c r="AM288" i="3"/>
  <c r="AN288" i="3"/>
  <c r="AO288" i="3"/>
  <c r="AP288" i="3"/>
  <c r="AQ288" i="3" s="1"/>
  <c r="Q229" i="3"/>
  <c r="BJ229" i="3" s="1"/>
  <c r="Z229" i="3"/>
  <c r="AA229" i="3"/>
  <c r="AB229" i="3"/>
  <c r="AC229" i="3"/>
  <c r="AD229" i="3"/>
  <c r="AE229" i="3"/>
  <c r="AF229" i="3"/>
  <c r="AG229" i="3"/>
  <c r="AH229" i="3"/>
  <c r="AI229" i="3"/>
  <c r="AJ229" i="3"/>
  <c r="AK229" i="3"/>
  <c r="AL229" i="3"/>
  <c r="AM229" i="3"/>
  <c r="AN229" i="3"/>
  <c r="AO229" i="3"/>
  <c r="AP229" i="3"/>
  <c r="AQ229" i="3" s="1"/>
  <c r="Q230" i="3"/>
  <c r="Z230" i="3"/>
  <c r="AA230" i="3"/>
  <c r="AB230" i="3"/>
  <c r="AC230" i="3"/>
  <c r="AD230" i="3"/>
  <c r="AE230" i="3"/>
  <c r="AF230" i="3"/>
  <c r="AG230" i="3"/>
  <c r="AH230" i="3"/>
  <c r="AI230" i="3"/>
  <c r="AJ230" i="3"/>
  <c r="AK230" i="3"/>
  <c r="AL230" i="3"/>
  <c r="AM230" i="3"/>
  <c r="AN230" i="3"/>
  <c r="AO230" i="3"/>
  <c r="AP230" i="3"/>
  <c r="AS230" i="3" s="1"/>
  <c r="Q213" i="3"/>
  <c r="BJ213" i="3" s="1"/>
  <c r="Z213" i="3"/>
  <c r="AA213" i="3"/>
  <c r="AB213" i="3"/>
  <c r="AC213" i="3"/>
  <c r="AD213" i="3"/>
  <c r="AE213" i="3"/>
  <c r="AF213" i="3"/>
  <c r="AG213" i="3"/>
  <c r="AH213" i="3"/>
  <c r="AI213" i="3"/>
  <c r="AJ213" i="3"/>
  <c r="AK213" i="3"/>
  <c r="AL213" i="3"/>
  <c r="AM213" i="3"/>
  <c r="AN213" i="3"/>
  <c r="AO213" i="3"/>
  <c r="AP213" i="3"/>
  <c r="AQ213" i="3" s="1"/>
  <c r="Q214" i="3"/>
  <c r="Z214" i="3"/>
  <c r="AA214" i="3"/>
  <c r="AB214" i="3"/>
  <c r="AC214" i="3"/>
  <c r="AD214" i="3"/>
  <c r="AE214" i="3"/>
  <c r="AF214" i="3"/>
  <c r="AG214" i="3"/>
  <c r="AH214" i="3"/>
  <c r="AI214" i="3"/>
  <c r="AJ214" i="3"/>
  <c r="AK214" i="3"/>
  <c r="AL214" i="3"/>
  <c r="AM214" i="3"/>
  <c r="AN214" i="3"/>
  <c r="AO214" i="3"/>
  <c r="AP214" i="3"/>
  <c r="AS214" i="3" s="1"/>
  <c r="Q215" i="3"/>
  <c r="BJ215" i="3" s="1"/>
  <c r="Z215" i="3"/>
  <c r="AA215" i="3"/>
  <c r="AB215" i="3"/>
  <c r="AC215" i="3"/>
  <c r="AD215" i="3"/>
  <c r="AE215" i="3"/>
  <c r="AF215" i="3"/>
  <c r="AG215" i="3"/>
  <c r="AH215" i="3"/>
  <c r="AI215" i="3"/>
  <c r="AJ215" i="3"/>
  <c r="AK215" i="3"/>
  <c r="AL215" i="3"/>
  <c r="AM215" i="3"/>
  <c r="AN215" i="3"/>
  <c r="AO215" i="3"/>
  <c r="AP215" i="3"/>
  <c r="AQ215" i="3" s="1"/>
  <c r="Q216" i="3"/>
  <c r="Z216" i="3"/>
  <c r="AA216" i="3"/>
  <c r="AB216" i="3"/>
  <c r="AC216" i="3"/>
  <c r="AD216" i="3"/>
  <c r="AE216" i="3"/>
  <c r="AF216" i="3"/>
  <c r="AG216" i="3"/>
  <c r="AH216" i="3"/>
  <c r="AI216" i="3"/>
  <c r="AJ216" i="3"/>
  <c r="AK216" i="3"/>
  <c r="AL216" i="3"/>
  <c r="AM216" i="3"/>
  <c r="AN216" i="3"/>
  <c r="AO216" i="3"/>
  <c r="AP216" i="3"/>
  <c r="AR216" i="3" s="1"/>
  <c r="Q199" i="3"/>
  <c r="BJ199" i="3" s="1"/>
  <c r="Z199" i="3"/>
  <c r="AA199" i="3"/>
  <c r="AB199" i="3"/>
  <c r="AC199" i="3"/>
  <c r="AD199" i="3"/>
  <c r="AE199" i="3"/>
  <c r="AF199" i="3"/>
  <c r="AG199" i="3"/>
  <c r="AH199" i="3"/>
  <c r="AI199" i="3"/>
  <c r="AJ199" i="3"/>
  <c r="AK199" i="3"/>
  <c r="AL199" i="3"/>
  <c r="AM199" i="3"/>
  <c r="AN199" i="3"/>
  <c r="AO199" i="3"/>
  <c r="AP199" i="3"/>
  <c r="AQ199" i="3" s="1"/>
  <c r="Q200" i="3"/>
  <c r="Z200" i="3"/>
  <c r="AA200" i="3"/>
  <c r="AB200" i="3"/>
  <c r="AC200" i="3"/>
  <c r="AD200" i="3"/>
  <c r="AE200" i="3"/>
  <c r="AF200" i="3"/>
  <c r="AG200" i="3"/>
  <c r="AH200" i="3"/>
  <c r="AI200" i="3"/>
  <c r="AJ200" i="3"/>
  <c r="AK200" i="3"/>
  <c r="AL200" i="3"/>
  <c r="AM200" i="3"/>
  <c r="AN200" i="3"/>
  <c r="AO200" i="3"/>
  <c r="AP200" i="3"/>
  <c r="AS200" i="3" s="1"/>
  <c r="Q283" i="3"/>
  <c r="BJ283" i="3" s="1"/>
  <c r="Z283" i="3"/>
  <c r="AA283" i="3"/>
  <c r="AB283" i="3"/>
  <c r="AC283" i="3"/>
  <c r="AD283" i="3"/>
  <c r="AE283" i="3"/>
  <c r="AF283" i="3"/>
  <c r="AG283" i="3"/>
  <c r="AH283" i="3"/>
  <c r="AI283" i="3"/>
  <c r="AJ283" i="3"/>
  <c r="AK283" i="3"/>
  <c r="AL283" i="3"/>
  <c r="AM283" i="3"/>
  <c r="AN283" i="3"/>
  <c r="AO283" i="3"/>
  <c r="AP283" i="3"/>
  <c r="AQ283" i="3" s="1"/>
  <c r="Q284" i="3"/>
  <c r="Z284" i="3"/>
  <c r="AA284" i="3"/>
  <c r="AB284" i="3"/>
  <c r="AC284" i="3"/>
  <c r="AD284" i="3"/>
  <c r="AE284" i="3"/>
  <c r="AF284" i="3"/>
  <c r="AG284" i="3"/>
  <c r="AH284" i="3"/>
  <c r="AI284" i="3"/>
  <c r="AJ284" i="3"/>
  <c r="AK284" i="3"/>
  <c r="AL284" i="3"/>
  <c r="AM284" i="3"/>
  <c r="AN284" i="3"/>
  <c r="AO284" i="3"/>
  <c r="AP284" i="3"/>
  <c r="AS284" i="3" s="1"/>
  <c r="Q285" i="3"/>
  <c r="BJ285" i="3" s="1"/>
  <c r="Z285" i="3"/>
  <c r="AA285" i="3"/>
  <c r="AB285" i="3"/>
  <c r="AC285" i="3"/>
  <c r="AD285" i="3"/>
  <c r="AE285" i="3"/>
  <c r="AF285" i="3"/>
  <c r="AG285" i="3"/>
  <c r="AH285" i="3"/>
  <c r="AI285" i="3"/>
  <c r="AJ285" i="3"/>
  <c r="AK285" i="3"/>
  <c r="AL285" i="3"/>
  <c r="AM285" i="3"/>
  <c r="AN285" i="3"/>
  <c r="AO285" i="3"/>
  <c r="AP285" i="3"/>
  <c r="AS285" i="3" s="1"/>
  <c r="Q286" i="3"/>
  <c r="Z286" i="3"/>
  <c r="AA286" i="3"/>
  <c r="AB286" i="3"/>
  <c r="AC286" i="3"/>
  <c r="AD286" i="3"/>
  <c r="AE286" i="3"/>
  <c r="AF286" i="3"/>
  <c r="AG286" i="3"/>
  <c r="AH286" i="3"/>
  <c r="AI286" i="3"/>
  <c r="AJ286" i="3"/>
  <c r="AK286" i="3"/>
  <c r="AL286" i="3"/>
  <c r="AM286" i="3"/>
  <c r="AN286" i="3"/>
  <c r="AO286" i="3"/>
  <c r="AP286" i="3"/>
  <c r="AQ286" i="3" s="1"/>
  <c r="Q163" i="3"/>
  <c r="Z163" i="3"/>
  <c r="AA163" i="3"/>
  <c r="AB163" i="3"/>
  <c r="AC163" i="3"/>
  <c r="AD163" i="3"/>
  <c r="AE163" i="3"/>
  <c r="AF163" i="3"/>
  <c r="AG163" i="3"/>
  <c r="AH163" i="3"/>
  <c r="AI163" i="3"/>
  <c r="AJ163" i="3"/>
  <c r="AK163" i="3"/>
  <c r="AL163" i="3"/>
  <c r="AM163" i="3"/>
  <c r="AN163" i="3"/>
  <c r="AO163" i="3"/>
  <c r="AP163" i="3"/>
  <c r="AQ163" i="3" s="1"/>
  <c r="Q164" i="3"/>
  <c r="Z164" i="3"/>
  <c r="AA164" i="3"/>
  <c r="AB164" i="3"/>
  <c r="AC164" i="3"/>
  <c r="AD164" i="3"/>
  <c r="AE164" i="3"/>
  <c r="AF164" i="3"/>
  <c r="AG164" i="3"/>
  <c r="AH164" i="3"/>
  <c r="AI164" i="3"/>
  <c r="AJ164" i="3"/>
  <c r="AK164" i="3"/>
  <c r="AL164" i="3"/>
  <c r="AM164" i="3"/>
  <c r="AN164" i="3"/>
  <c r="AO164" i="3"/>
  <c r="AP164" i="3"/>
  <c r="Q165" i="3"/>
  <c r="BJ165" i="3" s="1"/>
  <c r="Z165" i="3"/>
  <c r="AA165" i="3"/>
  <c r="AB165" i="3"/>
  <c r="AC165" i="3"/>
  <c r="AD165" i="3"/>
  <c r="AE165" i="3"/>
  <c r="AF165" i="3"/>
  <c r="AG165" i="3"/>
  <c r="AH165" i="3"/>
  <c r="AI165" i="3"/>
  <c r="AJ165" i="3"/>
  <c r="AK165" i="3"/>
  <c r="AL165" i="3"/>
  <c r="AM165" i="3"/>
  <c r="AN165" i="3"/>
  <c r="AO165" i="3"/>
  <c r="AP165" i="3"/>
  <c r="AS165" i="3" s="1"/>
  <c r="Q166" i="3"/>
  <c r="Z166" i="3"/>
  <c r="AA166" i="3"/>
  <c r="AB166" i="3"/>
  <c r="AC166" i="3"/>
  <c r="AD166" i="3"/>
  <c r="AE166" i="3"/>
  <c r="AF166" i="3"/>
  <c r="AG166" i="3"/>
  <c r="AH166" i="3"/>
  <c r="AI166" i="3"/>
  <c r="AJ166" i="3"/>
  <c r="AK166" i="3"/>
  <c r="AL166" i="3"/>
  <c r="AM166" i="3"/>
  <c r="AN166" i="3"/>
  <c r="AO166" i="3"/>
  <c r="AP166" i="3"/>
  <c r="AS166" i="3" s="1"/>
  <c r="Q121" i="3"/>
  <c r="BJ121" i="3" s="1"/>
  <c r="Z121" i="3"/>
  <c r="AA121" i="3"/>
  <c r="AB121" i="3"/>
  <c r="AC121" i="3"/>
  <c r="AD121" i="3"/>
  <c r="AE121" i="3"/>
  <c r="AF121" i="3"/>
  <c r="AG121" i="3"/>
  <c r="AH121" i="3"/>
  <c r="AI121" i="3"/>
  <c r="AJ121" i="3"/>
  <c r="AK121" i="3"/>
  <c r="AL121" i="3"/>
  <c r="AM121" i="3"/>
  <c r="AN121" i="3"/>
  <c r="AO121" i="3"/>
  <c r="AP121" i="3"/>
  <c r="AR121" i="3" s="1"/>
  <c r="Q122" i="3"/>
  <c r="Z122" i="3"/>
  <c r="AA122" i="3"/>
  <c r="AB122" i="3"/>
  <c r="AC122" i="3"/>
  <c r="AD122" i="3"/>
  <c r="AE122" i="3"/>
  <c r="AF122" i="3"/>
  <c r="AG122" i="3"/>
  <c r="AH122" i="3"/>
  <c r="AI122" i="3"/>
  <c r="AJ122" i="3"/>
  <c r="AK122" i="3"/>
  <c r="AL122" i="3"/>
  <c r="AM122" i="3"/>
  <c r="AN122" i="3"/>
  <c r="AO122" i="3"/>
  <c r="AP122" i="3"/>
  <c r="AQ122" i="3" s="1"/>
  <c r="Q123" i="3"/>
  <c r="BJ123" i="3" s="1"/>
  <c r="Z123" i="3"/>
  <c r="AA123" i="3"/>
  <c r="AB123" i="3"/>
  <c r="AC123" i="3"/>
  <c r="AD123" i="3"/>
  <c r="AE123" i="3"/>
  <c r="AF123" i="3"/>
  <c r="AG123" i="3"/>
  <c r="AH123" i="3"/>
  <c r="AI123" i="3"/>
  <c r="AJ123" i="3"/>
  <c r="AK123" i="3"/>
  <c r="AL123" i="3"/>
  <c r="AM123" i="3"/>
  <c r="AN123" i="3"/>
  <c r="AO123" i="3"/>
  <c r="AP123" i="3"/>
  <c r="AQ123" i="3" s="1"/>
  <c r="Q124" i="3"/>
  <c r="Z124" i="3"/>
  <c r="AA124" i="3"/>
  <c r="AB124" i="3"/>
  <c r="AC124" i="3"/>
  <c r="AD124" i="3"/>
  <c r="AE124" i="3"/>
  <c r="AF124" i="3"/>
  <c r="AG124" i="3"/>
  <c r="AH124" i="3"/>
  <c r="AI124" i="3"/>
  <c r="AJ124" i="3"/>
  <c r="AK124" i="3"/>
  <c r="AL124" i="3"/>
  <c r="AM124" i="3"/>
  <c r="AN124" i="3"/>
  <c r="AO124" i="3"/>
  <c r="AP124" i="3"/>
  <c r="AR124" i="3" s="1"/>
  <c r="Q321" i="3"/>
  <c r="BJ321" i="3" s="1"/>
  <c r="Z321" i="3"/>
  <c r="AA321" i="3"/>
  <c r="AB321" i="3"/>
  <c r="AC321" i="3"/>
  <c r="AD321" i="3"/>
  <c r="AE321" i="3"/>
  <c r="AF321" i="3"/>
  <c r="AG321" i="3"/>
  <c r="AH321" i="3"/>
  <c r="AI321" i="3"/>
  <c r="AJ321" i="3"/>
  <c r="AK321" i="3"/>
  <c r="AL321" i="3"/>
  <c r="AM321" i="3"/>
  <c r="AN321" i="3"/>
  <c r="AO321" i="3"/>
  <c r="AP321" i="3"/>
  <c r="AQ321" i="3" s="1"/>
  <c r="Q322" i="3"/>
  <c r="Z322" i="3"/>
  <c r="AA322" i="3"/>
  <c r="AB322" i="3"/>
  <c r="AC322" i="3"/>
  <c r="AD322" i="3"/>
  <c r="AE322" i="3"/>
  <c r="AF322" i="3"/>
  <c r="AG322" i="3"/>
  <c r="AH322" i="3"/>
  <c r="AI322" i="3"/>
  <c r="AJ322" i="3"/>
  <c r="AK322" i="3"/>
  <c r="AL322" i="3"/>
  <c r="AM322" i="3"/>
  <c r="AN322" i="3"/>
  <c r="AO322" i="3"/>
  <c r="AP322" i="3"/>
  <c r="AQ322" i="3" s="1"/>
  <c r="Q3" i="3"/>
  <c r="BJ3" i="3" s="1"/>
  <c r="Z3" i="3"/>
  <c r="AA3" i="3"/>
  <c r="AB3" i="3"/>
  <c r="AC3" i="3"/>
  <c r="AD3" i="3"/>
  <c r="AE3" i="3"/>
  <c r="AF3" i="3"/>
  <c r="AG3" i="3"/>
  <c r="AH3" i="3"/>
  <c r="AI3" i="3"/>
  <c r="AJ3" i="3"/>
  <c r="AK3" i="3"/>
  <c r="AL3" i="3"/>
  <c r="AM3" i="3"/>
  <c r="AN3" i="3"/>
  <c r="AO3" i="3"/>
  <c r="AP3" i="3"/>
  <c r="AQ3" i="3" s="1"/>
  <c r="Q4" i="3"/>
  <c r="Z4" i="3"/>
  <c r="AA4" i="3"/>
  <c r="AB4" i="3"/>
  <c r="AC4" i="3"/>
  <c r="AD4" i="3"/>
  <c r="AE4" i="3"/>
  <c r="AF4" i="3"/>
  <c r="AG4" i="3"/>
  <c r="AH4" i="3"/>
  <c r="AI4" i="3"/>
  <c r="AJ4" i="3"/>
  <c r="AK4" i="3"/>
  <c r="AL4" i="3"/>
  <c r="AM4" i="3"/>
  <c r="AN4" i="3"/>
  <c r="AO4" i="3"/>
  <c r="AP4" i="3"/>
  <c r="AQ4" i="3" s="1"/>
  <c r="Q5" i="3"/>
  <c r="BJ5" i="3" s="1"/>
  <c r="Z5" i="3"/>
  <c r="AA5" i="3"/>
  <c r="AB5" i="3"/>
  <c r="AC5" i="3"/>
  <c r="AD5" i="3"/>
  <c r="AE5" i="3"/>
  <c r="AF5" i="3"/>
  <c r="AG5" i="3"/>
  <c r="AH5" i="3"/>
  <c r="AI5" i="3"/>
  <c r="AJ5" i="3"/>
  <c r="AK5" i="3"/>
  <c r="AL5" i="3"/>
  <c r="AM5" i="3"/>
  <c r="AN5" i="3"/>
  <c r="AO5" i="3"/>
  <c r="AP5" i="3"/>
  <c r="AQ5" i="3" s="1"/>
  <c r="Q6" i="3"/>
  <c r="Z6" i="3"/>
  <c r="AA6" i="3"/>
  <c r="AB6" i="3"/>
  <c r="AC6" i="3"/>
  <c r="AD6" i="3"/>
  <c r="AE6" i="3"/>
  <c r="AF6" i="3"/>
  <c r="AG6" i="3"/>
  <c r="AH6" i="3"/>
  <c r="AI6" i="3"/>
  <c r="AJ6" i="3"/>
  <c r="AK6" i="3"/>
  <c r="AL6" i="3"/>
  <c r="AM6" i="3"/>
  <c r="AN6" i="3"/>
  <c r="AO6" i="3"/>
  <c r="AP6" i="3"/>
  <c r="AQ6" i="3" s="1"/>
  <c r="Q7" i="3"/>
  <c r="BJ7" i="3" s="1"/>
  <c r="Z7" i="3"/>
  <c r="AA7" i="3"/>
  <c r="AB7" i="3"/>
  <c r="AC7" i="3"/>
  <c r="AD7" i="3"/>
  <c r="AE7" i="3"/>
  <c r="AF7" i="3"/>
  <c r="AG7" i="3"/>
  <c r="AH7" i="3"/>
  <c r="AI7" i="3"/>
  <c r="AJ7" i="3"/>
  <c r="AK7" i="3"/>
  <c r="AL7" i="3"/>
  <c r="AM7" i="3"/>
  <c r="AN7" i="3"/>
  <c r="AO7" i="3"/>
  <c r="AP7" i="3"/>
  <c r="AQ7" i="3" s="1"/>
  <c r="Q8" i="3"/>
  <c r="Z8" i="3"/>
  <c r="AA8" i="3"/>
  <c r="AB8" i="3"/>
  <c r="AC8" i="3"/>
  <c r="AD8" i="3"/>
  <c r="AE8" i="3"/>
  <c r="AF8" i="3"/>
  <c r="AG8" i="3"/>
  <c r="AH8" i="3"/>
  <c r="AI8" i="3"/>
  <c r="AJ8" i="3"/>
  <c r="AK8" i="3"/>
  <c r="AL8" i="3"/>
  <c r="AM8" i="3"/>
  <c r="AN8" i="3"/>
  <c r="AO8" i="3"/>
  <c r="AP8" i="3"/>
  <c r="AQ8" i="3" s="1"/>
  <c r="Q9" i="3"/>
  <c r="BJ9" i="3" s="1"/>
  <c r="Z9" i="3"/>
  <c r="AA9" i="3"/>
  <c r="AB9" i="3"/>
  <c r="AC9" i="3"/>
  <c r="AD9" i="3"/>
  <c r="AE9" i="3"/>
  <c r="AF9" i="3"/>
  <c r="AG9" i="3"/>
  <c r="AH9" i="3"/>
  <c r="AI9" i="3"/>
  <c r="AJ9" i="3"/>
  <c r="AK9" i="3"/>
  <c r="AL9" i="3"/>
  <c r="AM9" i="3"/>
  <c r="AN9" i="3"/>
  <c r="AO9" i="3"/>
  <c r="AP9" i="3"/>
  <c r="Q10" i="3"/>
  <c r="Z10" i="3"/>
  <c r="AA10" i="3"/>
  <c r="AB10" i="3"/>
  <c r="AC10" i="3"/>
  <c r="AD10" i="3"/>
  <c r="AE10" i="3"/>
  <c r="AF10" i="3"/>
  <c r="AG10" i="3"/>
  <c r="AH10" i="3"/>
  <c r="AI10" i="3"/>
  <c r="AJ10" i="3"/>
  <c r="AK10" i="3"/>
  <c r="AL10" i="3"/>
  <c r="AM10" i="3"/>
  <c r="AN10" i="3"/>
  <c r="AO10" i="3"/>
  <c r="AP10" i="3"/>
  <c r="AQ10" i="3" s="1"/>
  <c r="Q99" i="3"/>
  <c r="Z99" i="3"/>
  <c r="AA99" i="3"/>
  <c r="AB99" i="3"/>
  <c r="AC99" i="3"/>
  <c r="AD99" i="3"/>
  <c r="AE99" i="3"/>
  <c r="AF99" i="3"/>
  <c r="AG99" i="3"/>
  <c r="AH99" i="3"/>
  <c r="AI99" i="3"/>
  <c r="AJ99" i="3"/>
  <c r="AK99" i="3"/>
  <c r="AL99" i="3"/>
  <c r="AM99" i="3"/>
  <c r="AN99" i="3"/>
  <c r="AO99" i="3"/>
  <c r="AP99" i="3"/>
  <c r="AQ99" i="3" s="1"/>
  <c r="Q100" i="3"/>
  <c r="Z100" i="3"/>
  <c r="AA100" i="3"/>
  <c r="AB100" i="3"/>
  <c r="AC100" i="3"/>
  <c r="AD100" i="3"/>
  <c r="AE100" i="3"/>
  <c r="AF100" i="3"/>
  <c r="AG100" i="3"/>
  <c r="AH100" i="3"/>
  <c r="AI100" i="3"/>
  <c r="AJ100" i="3"/>
  <c r="AK100" i="3"/>
  <c r="AL100" i="3"/>
  <c r="AM100" i="3"/>
  <c r="AN100" i="3"/>
  <c r="AO100" i="3"/>
  <c r="AP100" i="3"/>
  <c r="AS100" i="3" s="1"/>
  <c r="Q101" i="3"/>
  <c r="BJ101" i="3" s="1"/>
  <c r="Z101" i="3"/>
  <c r="AA101" i="3"/>
  <c r="AB101" i="3"/>
  <c r="AC101" i="3"/>
  <c r="AD101" i="3"/>
  <c r="AE101" i="3"/>
  <c r="AF101" i="3"/>
  <c r="AG101" i="3"/>
  <c r="AH101" i="3"/>
  <c r="AI101" i="3"/>
  <c r="AJ101" i="3"/>
  <c r="AK101" i="3"/>
  <c r="AL101" i="3"/>
  <c r="AM101" i="3"/>
  <c r="AN101" i="3"/>
  <c r="AO101" i="3"/>
  <c r="AP101" i="3"/>
  <c r="Q102" i="3"/>
  <c r="Z102" i="3"/>
  <c r="AA102" i="3"/>
  <c r="AB102" i="3"/>
  <c r="AC102" i="3"/>
  <c r="AD102" i="3"/>
  <c r="AE102" i="3"/>
  <c r="AF102" i="3"/>
  <c r="AG102" i="3"/>
  <c r="AH102" i="3"/>
  <c r="AI102" i="3"/>
  <c r="AJ102" i="3"/>
  <c r="AK102" i="3"/>
  <c r="AL102" i="3"/>
  <c r="AM102" i="3"/>
  <c r="AN102" i="3"/>
  <c r="AO102" i="3"/>
  <c r="AP102" i="3"/>
  <c r="AQ102" i="3" s="1"/>
  <c r="Q81" i="3"/>
  <c r="BJ81" i="3" s="1"/>
  <c r="Z81" i="3"/>
  <c r="AA81" i="3"/>
  <c r="AB81" i="3"/>
  <c r="AC81" i="3"/>
  <c r="AD81" i="3"/>
  <c r="AE81" i="3"/>
  <c r="AF81" i="3"/>
  <c r="AG81" i="3"/>
  <c r="AH81" i="3"/>
  <c r="AI81" i="3"/>
  <c r="AJ81" i="3"/>
  <c r="AK81" i="3"/>
  <c r="AL81" i="3"/>
  <c r="AM81" i="3"/>
  <c r="AN81" i="3"/>
  <c r="AO81" i="3"/>
  <c r="AP81" i="3"/>
  <c r="AQ81" i="3" s="1"/>
  <c r="Q82" i="3"/>
  <c r="Z82" i="3"/>
  <c r="AA82" i="3"/>
  <c r="AB82" i="3"/>
  <c r="AC82" i="3"/>
  <c r="AD82" i="3"/>
  <c r="AE82" i="3"/>
  <c r="AF82" i="3"/>
  <c r="AG82" i="3"/>
  <c r="AH82" i="3"/>
  <c r="AI82" i="3"/>
  <c r="AJ82" i="3"/>
  <c r="AK82" i="3"/>
  <c r="AL82" i="3"/>
  <c r="AM82" i="3"/>
  <c r="AN82" i="3"/>
  <c r="AO82" i="3"/>
  <c r="AP82" i="3"/>
  <c r="AS82" i="3" s="1"/>
  <c r="Q59" i="3"/>
  <c r="BJ59" i="3" s="1"/>
  <c r="Z59" i="3"/>
  <c r="AA59" i="3"/>
  <c r="AB59" i="3"/>
  <c r="AC59" i="3"/>
  <c r="AD59" i="3"/>
  <c r="AE59" i="3"/>
  <c r="AF59" i="3"/>
  <c r="AG59" i="3"/>
  <c r="AH59" i="3"/>
  <c r="AI59" i="3"/>
  <c r="AJ59" i="3"/>
  <c r="AK59" i="3"/>
  <c r="AL59" i="3"/>
  <c r="AM59" i="3"/>
  <c r="AN59" i="3"/>
  <c r="AO59" i="3"/>
  <c r="AP59" i="3"/>
  <c r="AQ59" i="3" s="1"/>
  <c r="Q60" i="3"/>
  <c r="Z60" i="3"/>
  <c r="AA60" i="3"/>
  <c r="AB60" i="3"/>
  <c r="AC60" i="3"/>
  <c r="AD60" i="3"/>
  <c r="AE60" i="3"/>
  <c r="AF60" i="3"/>
  <c r="AG60" i="3"/>
  <c r="AH60" i="3"/>
  <c r="AI60" i="3"/>
  <c r="AJ60" i="3"/>
  <c r="AK60" i="3"/>
  <c r="AL60" i="3"/>
  <c r="AM60" i="3"/>
  <c r="AN60" i="3"/>
  <c r="AO60" i="3"/>
  <c r="AP60" i="3"/>
  <c r="AS60" i="3" s="1"/>
  <c r="Q247" i="3"/>
  <c r="BJ247" i="3" s="1"/>
  <c r="Z247" i="3"/>
  <c r="AA247" i="3"/>
  <c r="AB247" i="3"/>
  <c r="AC247" i="3"/>
  <c r="AD247" i="3"/>
  <c r="AE247" i="3"/>
  <c r="AF247" i="3"/>
  <c r="AG247" i="3"/>
  <c r="AH247" i="3"/>
  <c r="AI247" i="3"/>
  <c r="AJ247" i="3"/>
  <c r="AK247" i="3"/>
  <c r="AL247" i="3"/>
  <c r="AM247" i="3"/>
  <c r="AN247" i="3"/>
  <c r="AO247" i="3"/>
  <c r="AP247" i="3"/>
  <c r="AQ247" i="3" s="1"/>
  <c r="Q248" i="3"/>
  <c r="Z248" i="3"/>
  <c r="AA248" i="3"/>
  <c r="AB248" i="3"/>
  <c r="AC248" i="3"/>
  <c r="AD248" i="3"/>
  <c r="AE248" i="3"/>
  <c r="AF248" i="3"/>
  <c r="AG248" i="3"/>
  <c r="AH248" i="3"/>
  <c r="AI248" i="3"/>
  <c r="AJ248" i="3"/>
  <c r="AK248" i="3"/>
  <c r="AL248" i="3"/>
  <c r="AM248" i="3"/>
  <c r="AN248" i="3"/>
  <c r="AO248" i="3"/>
  <c r="AP248" i="3"/>
  <c r="AQ248" i="3" s="1"/>
  <c r="Q249" i="3"/>
  <c r="BJ249" i="3" s="1"/>
  <c r="Z249" i="3"/>
  <c r="AA249" i="3"/>
  <c r="AB249" i="3"/>
  <c r="AC249" i="3"/>
  <c r="AD249" i="3"/>
  <c r="AE249" i="3"/>
  <c r="AF249" i="3"/>
  <c r="AG249" i="3"/>
  <c r="AH249" i="3"/>
  <c r="AI249" i="3"/>
  <c r="AJ249" i="3"/>
  <c r="AK249" i="3"/>
  <c r="AL249" i="3"/>
  <c r="AM249" i="3"/>
  <c r="AN249" i="3"/>
  <c r="AO249" i="3"/>
  <c r="AP249" i="3"/>
  <c r="AQ249" i="3" s="1"/>
  <c r="Q250" i="3"/>
  <c r="Z250" i="3"/>
  <c r="AA250" i="3"/>
  <c r="AB250" i="3"/>
  <c r="AC250" i="3"/>
  <c r="AD250" i="3"/>
  <c r="AE250" i="3"/>
  <c r="AF250" i="3"/>
  <c r="AG250" i="3"/>
  <c r="AH250" i="3"/>
  <c r="AI250" i="3"/>
  <c r="AJ250" i="3"/>
  <c r="AK250" i="3"/>
  <c r="AL250" i="3"/>
  <c r="AM250" i="3"/>
  <c r="AN250" i="3"/>
  <c r="AO250" i="3"/>
  <c r="AP250" i="3"/>
  <c r="AR250" i="3" s="1"/>
  <c r="Q189" i="3"/>
  <c r="BJ189" i="3" s="1"/>
  <c r="Z189" i="3"/>
  <c r="AA189" i="3"/>
  <c r="AB189" i="3"/>
  <c r="AC189" i="3"/>
  <c r="AD189" i="3"/>
  <c r="AE189" i="3"/>
  <c r="AF189" i="3"/>
  <c r="AG189" i="3"/>
  <c r="AH189" i="3"/>
  <c r="AI189" i="3"/>
  <c r="AJ189" i="3"/>
  <c r="AK189" i="3"/>
  <c r="AL189" i="3"/>
  <c r="AM189" i="3"/>
  <c r="AN189" i="3"/>
  <c r="AO189" i="3"/>
  <c r="AP189" i="3"/>
  <c r="AR189" i="3" s="1"/>
  <c r="Q190" i="3"/>
  <c r="Z190" i="3"/>
  <c r="AA190" i="3"/>
  <c r="AB190" i="3"/>
  <c r="AC190" i="3"/>
  <c r="AD190" i="3"/>
  <c r="AE190" i="3"/>
  <c r="AF190" i="3"/>
  <c r="AG190" i="3"/>
  <c r="AH190" i="3"/>
  <c r="AI190" i="3"/>
  <c r="AJ190" i="3"/>
  <c r="AK190" i="3"/>
  <c r="AL190" i="3"/>
  <c r="AM190" i="3"/>
  <c r="AN190" i="3"/>
  <c r="AO190" i="3"/>
  <c r="AP190" i="3"/>
  <c r="AR190" i="3" s="1"/>
  <c r="Q191" i="3"/>
  <c r="Z191" i="3"/>
  <c r="AA191" i="3"/>
  <c r="AB191" i="3"/>
  <c r="AC191" i="3"/>
  <c r="AD191" i="3"/>
  <c r="AE191" i="3"/>
  <c r="AF191" i="3"/>
  <c r="AG191" i="3"/>
  <c r="AH191" i="3"/>
  <c r="AI191" i="3"/>
  <c r="AJ191" i="3"/>
  <c r="AK191" i="3"/>
  <c r="AL191" i="3"/>
  <c r="AM191" i="3"/>
  <c r="AN191" i="3"/>
  <c r="AO191" i="3"/>
  <c r="AP191" i="3"/>
  <c r="Q192" i="3"/>
  <c r="Z192" i="3"/>
  <c r="AA192" i="3"/>
  <c r="AB192" i="3"/>
  <c r="AC192" i="3"/>
  <c r="AD192" i="3"/>
  <c r="AE192" i="3"/>
  <c r="AF192" i="3"/>
  <c r="AG192" i="3"/>
  <c r="AH192" i="3"/>
  <c r="AI192" i="3"/>
  <c r="AJ192" i="3"/>
  <c r="AK192" i="3"/>
  <c r="AL192" i="3"/>
  <c r="AM192" i="3"/>
  <c r="AN192" i="3"/>
  <c r="AO192" i="3"/>
  <c r="AP192" i="3"/>
  <c r="Q193" i="3"/>
  <c r="BJ193" i="3" s="1"/>
  <c r="Z193" i="3"/>
  <c r="AA193" i="3"/>
  <c r="AB193" i="3"/>
  <c r="AC193" i="3"/>
  <c r="AD193" i="3"/>
  <c r="AE193" i="3"/>
  <c r="AF193" i="3"/>
  <c r="AG193" i="3"/>
  <c r="AH193" i="3"/>
  <c r="AI193" i="3"/>
  <c r="AJ193" i="3"/>
  <c r="AK193" i="3"/>
  <c r="AL193" i="3"/>
  <c r="AM193" i="3"/>
  <c r="AN193" i="3"/>
  <c r="AO193" i="3"/>
  <c r="AP193" i="3"/>
  <c r="AR193" i="3" s="1"/>
  <c r="Q194" i="3"/>
  <c r="Z194" i="3"/>
  <c r="AA194" i="3"/>
  <c r="AB194" i="3"/>
  <c r="AC194" i="3"/>
  <c r="AD194" i="3"/>
  <c r="AE194" i="3"/>
  <c r="AF194" i="3"/>
  <c r="AG194" i="3"/>
  <c r="AH194" i="3"/>
  <c r="AI194" i="3"/>
  <c r="AJ194" i="3"/>
  <c r="AK194" i="3"/>
  <c r="AL194" i="3"/>
  <c r="AM194" i="3"/>
  <c r="AN194" i="3"/>
  <c r="AO194" i="3"/>
  <c r="AP194" i="3"/>
  <c r="AR194" i="3" s="1"/>
  <c r="Q211" i="3"/>
  <c r="Z211" i="3"/>
  <c r="AA211" i="3"/>
  <c r="AB211" i="3"/>
  <c r="AC211" i="3"/>
  <c r="AD211" i="3"/>
  <c r="AE211" i="3"/>
  <c r="AF211" i="3"/>
  <c r="AG211" i="3"/>
  <c r="AH211" i="3"/>
  <c r="AI211" i="3"/>
  <c r="AJ211" i="3"/>
  <c r="AK211" i="3"/>
  <c r="AL211" i="3"/>
  <c r="AM211" i="3"/>
  <c r="AN211" i="3"/>
  <c r="AO211" i="3"/>
  <c r="AP211" i="3"/>
  <c r="AQ211" i="3" s="1"/>
  <c r="Q212" i="3"/>
  <c r="Z212" i="3"/>
  <c r="AA212" i="3"/>
  <c r="AB212" i="3"/>
  <c r="AC212" i="3"/>
  <c r="AD212" i="3"/>
  <c r="AE212" i="3"/>
  <c r="AF212" i="3"/>
  <c r="AG212" i="3"/>
  <c r="AH212" i="3"/>
  <c r="AI212" i="3"/>
  <c r="AJ212" i="3"/>
  <c r="AK212" i="3"/>
  <c r="AL212" i="3"/>
  <c r="AM212" i="3"/>
  <c r="AN212" i="3"/>
  <c r="AO212" i="3"/>
  <c r="AP212" i="3"/>
  <c r="AS212" i="3" s="1"/>
  <c r="Q161" i="3"/>
  <c r="BJ161" i="3" s="1"/>
  <c r="Z161" i="3"/>
  <c r="AA161" i="3"/>
  <c r="AB161" i="3"/>
  <c r="AC161" i="3"/>
  <c r="AD161" i="3"/>
  <c r="AE161" i="3"/>
  <c r="AF161" i="3"/>
  <c r="AG161" i="3"/>
  <c r="AH161" i="3"/>
  <c r="AI161" i="3"/>
  <c r="AJ161" i="3"/>
  <c r="AK161" i="3"/>
  <c r="AL161" i="3"/>
  <c r="AM161" i="3"/>
  <c r="AN161" i="3"/>
  <c r="AO161" i="3"/>
  <c r="AP161" i="3"/>
  <c r="AQ161" i="3" s="1"/>
  <c r="Q162" i="3"/>
  <c r="Z162" i="3"/>
  <c r="AA162" i="3"/>
  <c r="AB162" i="3"/>
  <c r="AC162" i="3"/>
  <c r="AD162" i="3"/>
  <c r="AE162" i="3"/>
  <c r="AF162" i="3"/>
  <c r="AG162" i="3"/>
  <c r="AH162" i="3"/>
  <c r="AI162" i="3"/>
  <c r="AJ162" i="3"/>
  <c r="AK162" i="3"/>
  <c r="AL162" i="3"/>
  <c r="AM162" i="3"/>
  <c r="AN162" i="3"/>
  <c r="AO162" i="3"/>
  <c r="AP162" i="3"/>
  <c r="Q119" i="3"/>
  <c r="BJ119" i="3" s="1"/>
  <c r="Z119" i="3"/>
  <c r="AA119" i="3"/>
  <c r="AB119" i="3"/>
  <c r="AC119" i="3"/>
  <c r="AD119" i="3"/>
  <c r="AE119" i="3"/>
  <c r="AF119" i="3"/>
  <c r="AG119" i="3"/>
  <c r="AH119" i="3"/>
  <c r="AI119" i="3"/>
  <c r="AJ119" i="3"/>
  <c r="AK119" i="3"/>
  <c r="AL119" i="3"/>
  <c r="AM119" i="3"/>
  <c r="AN119" i="3"/>
  <c r="AO119" i="3"/>
  <c r="AP119" i="3"/>
  <c r="AQ119" i="3" s="1"/>
  <c r="Q120" i="3"/>
  <c r="Z120" i="3"/>
  <c r="AA120" i="3"/>
  <c r="AB120" i="3"/>
  <c r="AC120" i="3"/>
  <c r="AD120" i="3"/>
  <c r="AE120" i="3"/>
  <c r="AF120" i="3"/>
  <c r="AG120" i="3"/>
  <c r="AH120" i="3"/>
  <c r="AI120" i="3"/>
  <c r="AJ120" i="3"/>
  <c r="AK120" i="3"/>
  <c r="AL120" i="3"/>
  <c r="AM120" i="3"/>
  <c r="AN120" i="3"/>
  <c r="AO120" i="3"/>
  <c r="AP120" i="3"/>
  <c r="AS120" i="3" s="1"/>
  <c r="Z79" i="3"/>
  <c r="AA79" i="3"/>
  <c r="AB79" i="3"/>
  <c r="AC79" i="3"/>
  <c r="AD79" i="3"/>
  <c r="AE79" i="3"/>
  <c r="AF79" i="3"/>
  <c r="AG79" i="3"/>
  <c r="AH79" i="3"/>
  <c r="AI79" i="3"/>
  <c r="AJ79" i="3"/>
  <c r="AK79" i="3"/>
  <c r="AL79" i="3"/>
  <c r="AM79" i="3"/>
  <c r="AN79" i="3"/>
  <c r="AO79" i="3"/>
  <c r="AP79" i="3"/>
  <c r="AS79" i="3" s="1"/>
  <c r="Z80" i="3"/>
  <c r="AA80" i="3"/>
  <c r="AB80" i="3"/>
  <c r="AC80" i="3"/>
  <c r="AD80" i="3"/>
  <c r="AE80" i="3"/>
  <c r="AF80" i="3"/>
  <c r="AG80" i="3"/>
  <c r="AH80" i="3"/>
  <c r="AI80" i="3"/>
  <c r="AJ80" i="3"/>
  <c r="AK80" i="3"/>
  <c r="AL80" i="3"/>
  <c r="AM80" i="3"/>
  <c r="AN80" i="3"/>
  <c r="AO80" i="3"/>
  <c r="AP80" i="3"/>
  <c r="AS80" i="3" s="1"/>
  <c r="Q79" i="3"/>
  <c r="Q80" i="3"/>
  <c r="Q315" i="3"/>
  <c r="BJ315" i="3" s="1"/>
  <c r="Z315" i="3"/>
  <c r="AA315" i="3"/>
  <c r="AB315" i="3"/>
  <c r="AC315" i="3"/>
  <c r="AD315" i="3"/>
  <c r="AE315" i="3"/>
  <c r="AF315" i="3"/>
  <c r="AG315" i="3"/>
  <c r="AH315" i="3"/>
  <c r="AI315" i="3"/>
  <c r="AJ315" i="3"/>
  <c r="AK315" i="3"/>
  <c r="AL315" i="3"/>
  <c r="AM315" i="3"/>
  <c r="AN315" i="3"/>
  <c r="AO315" i="3"/>
  <c r="AP315" i="3"/>
  <c r="AR315" i="3" s="1"/>
  <c r="Q316" i="3"/>
  <c r="Z316" i="3"/>
  <c r="AA316" i="3"/>
  <c r="AB316" i="3"/>
  <c r="AC316" i="3"/>
  <c r="AD316" i="3"/>
  <c r="AE316" i="3"/>
  <c r="AF316" i="3"/>
  <c r="AG316" i="3"/>
  <c r="AH316" i="3"/>
  <c r="AI316" i="3"/>
  <c r="AJ316" i="3"/>
  <c r="AK316" i="3"/>
  <c r="AL316" i="3"/>
  <c r="AM316" i="3"/>
  <c r="AN316" i="3"/>
  <c r="AO316" i="3"/>
  <c r="AP316" i="3"/>
  <c r="Q317" i="3"/>
  <c r="BJ317" i="3" s="1"/>
  <c r="Z317" i="3"/>
  <c r="AA317" i="3"/>
  <c r="AB317" i="3"/>
  <c r="AC317" i="3"/>
  <c r="AD317" i="3"/>
  <c r="AE317" i="3"/>
  <c r="AF317" i="3"/>
  <c r="AG317" i="3"/>
  <c r="AH317" i="3"/>
  <c r="AI317" i="3"/>
  <c r="AJ317" i="3"/>
  <c r="AK317" i="3"/>
  <c r="AL317" i="3"/>
  <c r="AM317" i="3"/>
  <c r="AN317" i="3"/>
  <c r="AO317" i="3"/>
  <c r="AP317" i="3"/>
  <c r="AQ317" i="3" s="1"/>
  <c r="Q318" i="3"/>
  <c r="Z318" i="3"/>
  <c r="AA318" i="3"/>
  <c r="AB318" i="3"/>
  <c r="AC318" i="3"/>
  <c r="AD318" i="3"/>
  <c r="AE318" i="3"/>
  <c r="AF318" i="3"/>
  <c r="AG318" i="3"/>
  <c r="AH318" i="3"/>
  <c r="AI318" i="3"/>
  <c r="AJ318" i="3"/>
  <c r="AK318" i="3"/>
  <c r="AL318" i="3"/>
  <c r="AM318" i="3"/>
  <c r="AN318" i="3"/>
  <c r="AO318" i="3"/>
  <c r="AP318" i="3"/>
  <c r="Q319" i="3"/>
  <c r="Z319" i="3"/>
  <c r="AA319" i="3"/>
  <c r="AB319" i="3"/>
  <c r="AC319" i="3"/>
  <c r="AD319" i="3"/>
  <c r="AE319" i="3"/>
  <c r="AF319" i="3"/>
  <c r="AG319" i="3"/>
  <c r="AH319" i="3"/>
  <c r="AI319" i="3"/>
  <c r="AJ319" i="3"/>
  <c r="AK319" i="3"/>
  <c r="AL319" i="3"/>
  <c r="AM319" i="3"/>
  <c r="AN319" i="3"/>
  <c r="AO319" i="3"/>
  <c r="AP319" i="3"/>
  <c r="Q320" i="3"/>
  <c r="Z320" i="3"/>
  <c r="AA320" i="3"/>
  <c r="AB320" i="3"/>
  <c r="AC320" i="3"/>
  <c r="AD320" i="3"/>
  <c r="AE320" i="3"/>
  <c r="AF320" i="3"/>
  <c r="AG320" i="3"/>
  <c r="AH320" i="3"/>
  <c r="AI320" i="3"/>
  <c r="AJ320" i="3"/>
  <c r="AK320" i="3"/>
  <c r="AL320" i="3"/>
  <c r="AM320" i="3"/>
  <c r="AN320" i="3"/>
  <c r="AO320" i="3"/>
  <c r="AP320" i="3"/>
  <c r="AQ320" i="3" s="1"/>
  <c r="Z265" i="3"/>
  <c r="AA265" i="3"/>
  <c r="AB265" i="3"/>
  <c r="AC265" i="3"/>
  <c r="AD265" i="3"/>
  <c r="AE265" i="3"/>
  <c r="AF265" i="3"/>
  <c r="AG265" i="3"/>
  <c r="AH265" i="3"/>
  <c r="AI265" i="3"/>
  <c r="AJ265" i="3"/>
  <c r="AK265" i="3"/>
  <c r="AL265" i="3"/>
  <c r="AM265" i="3"/>
  <c r="AN265" i="3"/>
  <c r="AO265" i="3"/>
  <c r="AP265" i="3"/>
  <c r="AQ265" i="3" s="1"/>
  <c r="Z266" i="3"/>
  <c r="AA266" i="3"/>
  <c r="AB266" i="3"/>
  <c r="AC266" i="3"/>
  <c r="AD266" i="3"/>
  <c r="AE266" i="3"/>
  <c r="AF266" i="3"/>
  <c r="AG266" i="3"/>
  <c r="AH266" i="3"/>
  <c r="AI266" i="3"/>
  <c r="AJ266" i="3"/>
  <c r="AK266" i="3"/>
  <c r="AL266" i="3"/>
  <c r="AM266" i="3"/>
  <c r="AN266" i="3"/>
  <c r="AO266" i="3"/>
  <c r="AP266" i="3"/>
  <c r="AR266" i="3" s="1"/>
  <c r="Q266" i="3"/>
  <c r="Q265" i="3"/>
  <c r="BJ265" i="3" s="1"/>
  <c r="AQ251" i="3" l="1"/>
  <c r="AQ252" i="3"/>
  <c r="AR252" i="3"/>
  <c r="AW252" i="3" s="1"/>
  <c r="AS251" i="3"/>
  <c r="AS167" i="3"/>
  <c r="AQ167" i="3"/>
  <c r="AR167" i="3"/>
  <c r="AQ172" i="3"/>
  <c r="AQ171" i="3"/>
  <c r="AR172" i="3"/>
  <c r="AS171" i="3"/>
  <c r="AS313" i="3"/>
  <c r="AQ168" i="3"/>
  <c r="AR168" i="3"/>
  <c r="AS168" i="3"/>
  <c r="AS287" i="3"/>
  <c r="AR314" i="3"/>
  <c r="AR287" i="3"/>
  <c r="AQ314" i="3"/>
  <c r="AS311" i="3"/>
  <c r="AS288" i="3"/>
  <c r="AR313" i="3"/>
  <c r="AR311" i="3"/>
  <c r="AR288" i="3"/>
  <c r="AQ312" i="3"/>
  <c r="AS312" i="3"/>
  <c r="AR230" i="3"/>
  <c r="AQ230" i="3"/>
  <c r="AS229" i="3"/>
  <c r="AR229" i="3"/>
  <c r="AS216" i="3"/>
  <c r="AQ216" i="3"/>
  <c r="AS215" i="3"/>
  <c r="AQ214" i="3"/>
  <c r="AR215" i="3"/>
  <c r="AR214" i="3"/>
  <c r="AS213" i="3"/>
  <c r="AR213" i="3"/>
  <c r="AR199" i="3"/>
  <c r="AR200" i="3"/>
  <c r="AS199" i="3"/>
  <c r="AQ200" i="3"/>
  <c r="AQ285" i="3"/>
  <c r="AQ165" i="3"/>
  <c r="AR286" i="3"/>
  <c r="AQ284" i="3"/>
  <c r="AS286" i="3"/>
  <c r="AR285" i="3"/>
  <c r="AR284" i="3"/>
  <c r="AS283" i="3"/>
  <c r="AR283" i="3"/>
  <c r="AQ166" i="3"/>
  <c r="AR165" i="3"/>
  <c r="AR166" i="3"/>
  <c r="AS164" i="3"/>
  <c r="AQ164" i="3"/>
  <c r="AR164" i="3"/>
  <c r="AS163" i="3"/>
  <c r="AR163" i="3"/>
  <c r="AQ124" i="3"/>
  <c r="AQ121" i="3"/>
  <c r="AS122" i="3"/>
  <c r="AR122" i="3"/>
  <c r="AS124" i="3"/>
  <c r="AS121" i="3"/>
  <c r="AS123" i="3"/>
  <c r="AR123" i="3"/>
  <c r="AS322" i="3"/>
  <c r="AR322" i="3"/>
  <c r="AS321" i="3"/>
  <c r="AR321" i="3"/>
  <c r="AS9" i="3"/>
  <c r="AQ9" i="3"/>
  <c r="AR9" i="3"/>
  <c r="AS7" i="3"/>
  <c r="AR7" i="3"/>
  <c r="AS6" i="3"/>
  <c r="AS4" i="3"/>
  <c r="AR4" i="3"/>
  <c r="AR6" i="3"/>
  <c r="AS8" i="3"/>
  <c r="AS3" i="3"/>
  <c r="AR8" i="3"/>
  <c r="AS10" i="3"/>
  <c r="AS5" i="3"/>
  <c r="AR10" i="3"/>
  <c r="AR5" i="3"/>
  <c r="AR102" i="3"/>
  <c r="AS101" i="3"/>
  <c r="AS102" i="3"/>
  <c r="AR101" i="3"/>
  <c r="AQ101" i="3"/>
  <c r="AQ100" i="3"/>
  <c r="AR100" i="3"/>
  <c r="AS99" i="3"/>
  <c r="AR99" i="3"/>
  <c r="AQ82" i="3"/>
  <c r="AR82" i="3"/>
  <c r="AS81" i="3"/>
  <c r="AR81" i="3"/>
  <c r="AQ60" i="3"/>
  <c r="AR59" i="3"/>
  <c r="AR60" i="3"/>
  <c r="AS59" i="3"/>
  <c r="AR248" i="3"/>
  <c r="AQ250" i="3"/>
  <c r="AS248" i="3"/>
  <c r="AS250" i="3"/>
  <c r="AS247" i="3"/>
  <c r="AR247" i="3"/>
  <c r="AS249" i="3"/>
  <c r="AR249" i="3"/>
  <c r="AQ194" i="3"/>
  <c r="AR191" i="3"/>
  <c r="AQ190" i="3"/>
  <c r="AS194" i="3"/>
  <c r="AS193" i="3"/>
  <c r="AS191" i="3"/>
  <c r="AS190" i="3"/>
  <c r="AQ193" i="3"/>
  <c r="AQ191" i="3"/>
  <c r="AS192" i="3"/>
  <c r="AQ189" i="3"/>
  <c r="AR192" i="3"/>
  <c r="AQ192" i="3"/>
  <c r="AS189" i="3"/>
  <c r="AQ212" i="3"/>
  <c r="AR212" i="3"/>
  <c r="AS211" i="3"/>
  <c r="AR211" i="3"/>
  <c r="AR320" i="3"/>
  <c r="AR120" i="3"/>
  <c r="AQ120" i="3"/>
  <c r="AQ162" i="3"/>
  <c r="AS162" i="3"/>
  <c r="AR162" i="3"/>
  <c r="AS161" i="3"/>
  <c r="AR161" i="3"/>
  <c r="AR80" i="3"/>
  <c r="AQ80" i="3"/>
  <c r="AS119" i="3"/>
  <c r="AR119" i="3"/>
  <c r="AS320" i="3"/>
  <c r="AR79" i="3"/>
  <c r="AQ79" i="3"/>
  <c r="AQ319" i="3"/>
  <c r="AS319" i="3"/>
  <c r="AS318" i="3"/>
  <c r="AS316" i="3"/>
  <c r="AQ315" i="3"/>
  <c r="AR316" i="3"/>
  <c r="AR319" i="3"/>
  <c r="AQ318" i="3"/>
  <c r="AQ316" i="3"/>
  <c r="AS315" i="3"/>
  <c r="AR318" i="3"/>
  <c r="AS317" i="3"/>
  <c r="AR317" i="3"/>
  <c r="AQ266" i="3"/>
  <c r="AR265" i="3"/>
  <c r="AS266" i="3"/>
  <c r="AS265" i="3"/>
  <c r="AV251" i="3" l="1"/>
  <c r="AY172" i="3"/>
  <c r="BA251" i="3"/>
  <c r="AX251" i="3"/>
  <c r="AU251" i="3"/>
  <c r="AT251" i="3"/>
  <c r="BK251" i="3" s="1"/>
  <c r="AX167" i="3"/>
  <c r="AZ251" i="3"/>
  <c r="AY252" i="3"/>
  <c r="AV252" i="3"/>
  <c r="BA252" i="3"/>
  <c r="AZ167" i="3"/>
  <c r="AY167" i="3"/>
  <c r="AW167" i="3"/>
  <c r="AX252" i="3"/>
  <c r="AZ252" i="3"/>
  <c r="AU252" i="3"/>
  <c r="AY251" i="3"/>
  <c r="AW251" i="3"/>
  <c r="AT252" i="3"/>
  <c r="AV167" i="3"/>
  <c r="BA167" i="3"/>
  <c r="AU167" i="3"/>
  <c r="AX171" i="3"/>
  <c r="AU313" i="3"/>
  <c r="BA168" i="3"/>
  <c r="AT167" i="3"/>
  <c r="AX172" i="3"/>
  <c r="AU287" i="3"/>
  <c r="AX168" i="3"/>
  <c r="AZ171" i="3"/>
  <c r="AV171" i="3"/>
  <c r="AY171" i="3"/>
  <c r="AZ172" i="3"/>
  <c r="AU171" i="3"/>
  <c r="AT171" i="3"/>
  <c r="BA171" i="3"/>
  <c r="AW171" i="3"/>
  <c r="AT172" i="3"/>
  <c r="AW172" i="3"/>
  <c r="BA172" i="3"/>
  <c r="AV172" i="3"/>
  <c r="AU172" i="3"/>
  <c r="AT313" i="3"/>
  <c r="AT168" i="3"/>
  <c r="BA287" i="3"/>
  <c r="AW287" i="3"/>
  <c r="AX287" i="3"/>
  <c r="BA288" i="3"/>
  <c r="AT314" i="3"/>
  <c r="AZ287" i="3"/>
  <c r="AU311" i="3"/>
  <c r="BA312" i="3"/>
  <c r="AY168" i="3"/>
  <c r="AV287" i="3"/>
  <c r="AW168" i="3"/>
  <c r="AZ313" i="3"/>
  <c r="AU314" i="3"/>
  <c r="AW314" i="3"/>
  <c r="AY287" i="3"/>
  <c r="AZ168" i="3"/>
  <c r="AV168" i="3"/>
  <c r="AU168" i="3"/>
  <c r="AZ314" i="3"/>
  <c r="BA314" i="3"/>
  <c r="AT287" i="3"/>
  <c r="AU229" i="3"/>
  <c r="AV314" i="3"/>
  <c r="AY313" i="3"/>
  <c r="AX314" i="3"/>
  <c r="AX313" i="3"/>
  <c r="AX312" i="3"/>
  <c r="AY314" i="3"/>
  <c r="AV311" i="3"/>
  <c r="BA311" i="3"/>
  <c r="AX288" i="3"/>
  <c r="AX311" i="3"/>
  <c r="AZ288" i="3"/>
  <c r="AY311" i="3"/>
  <c r="BA313" i="3"/>
  <c r="AV230" i="3"/>
  <c r="AY312" i="3"/>
  <c r="AT288" i="3"/>
  <c r="AZ311" i="3"/>
  <c r="AW311" i="3"/>
  <c r="AU288" i="3"/>
  <c r="AU312" i="3"/>
  <c r="AT311" i="3"/>
  <c r="BK311" i="3" s="1"/>
  <c r="AW313" i="3"/>
  <c r="AW288" i="3"/>
  <c r="AY288" i="3"/>
  <c r="AV312" i="3"/>
  <c r="AT312" i="3"/>
  <c r="AV313" i="3"/>
  <c r="AV288" i="3"/>
  <c r="AW312" i="3"/>
  <c r="AZ312" i="3"/>
  <c r="AY230" i="3"/>
  <c r="AX230" i="3"/>
  <c r="AZ215" i="3"/>
  <c r="AU216" i="3"/>
  <c r="AW230" i="3"/>
  <c r="AT230" i="3"/>
  <c r="AZ230" i="3"/>
  <c r="AU230" i="3"/>
  <c r="BA230" i="3"/>
  <c r="AV229" i="3"/>
  <c r="BA229" i="3"/>
  <c r="AZ229" i="3"/>
  <c r="AY229" i="3"/>
  <c r="AT229" i="3"/>
  <c r="AW229" i="3"/>
  <c r="AX229" i="3"/>
  <c r="AY214" i="3"/>
  <c r="AZ216" i="3"/>
  <c r="AT216" i="3"/>
  <c r="AX216" i="3"/>
  <c r="AW216" i="3"/>
  <c r="AV216" i="3"/>
  <c r="AY216" i="3"/>
  <c r="BA216" i="3"/>
  <c r="AT214" i="3"/>
  <c r="BA215" i="3"/>
  <c r="AU215" i="3"/>
  <c r="AU214" i="3"/>
  <c r="AX215" i="3"/>
  <c r="AY215" i="3"/>
  <c r="AV213" i="3"/>
  <c r="AW215" i="3"/>
  <c r="AY285" i="3"/>
  <c r="BA213" i="3"/>
  <c r="AV215" i="3"/>
  <c r="AT215" i="3"/>
  <c r="AU213" i="3"/>
  <c r="AZ214" i="3"/>
  <c r="AT213" i="3"/>
  <c r="BK213" i="3" s="1"/>
  <c r="AZ213" i="3"/>
  <c r="AY213" i="3"/>
  <c r="AX213" i="3"/>
  <c r="AX214" i="3"/>
  <c r="AW213" i="3"/>
  <c r="AV214" i="3"/>
  <c r="AW214" i="3"/>
  <c r="BA214" i="3"/>
  <c r="BA200" i="3"/>
  <c r="AX199" i="3"/>
  <c r="AU284" i="3"/>
  <c r="AY199" i="3"/>
  <c r="AV199" i="3"/>
  <c r="AZ199" i="3"/>
  <c r="BA199" i="3"/>
  <c r="AW199" i="3"/>
  <c r="AT199" i="3"/>
  <c r="AU199" i="3"/>
  <c r="AV163" i="3"/>
  <c r="AZ165" i="3"/>
  <c r="AT200" i="3"/>
  <c r="AU200" i="3"/>
  <c r="AV200" i="3"/>
  <c r="AX284" i="3"/>
  <c r="AW200" i="3"/>
  <c r="AX200" i="3"/>
  <c r="AY200" i="3"/>
  <c r="AZ200" i="3"/>
  <c r="AW284" i="3"/>
  <c r="AV285" i="3"/>
  <c r="AY284" i="3"/>
  <c r="BA285" i="3"/>
  <c r="AW285" i="3"/>
  <c r="AU285" i="3"/>
  <c r="AW286" i="3"/>
  <c r="AY283" i="3"/>
  <c r="AU286" i="3"/>
  <c r="AT163" i="3"/>
  <c r="AT165" i="3"/>
  <c r="AU165" i="3"/>
  <c r="AY165" i="3"/>
  <c r="AT284" i="3"/>
  <c r="AU164" i="3"/>
  <c r="AV165" i="3"/>
  <c r="BA284" i="3"/>
  <c r="BA165" i="3"/>
  <c r="AX165" i="3"/>
  <c r="AX286" i="3"/>
  <c r="AY286" i="3"/>
  <c r="AZ124" i="3"/>
  <c r="AY166" i="3"/>
  <c r="AV286" i="3"/>
  <c r="BA286" i="3"/>
  <c r="AT286" i="3"/>
  <c r="AZ286" i="3"/>
  <c r="AT285" i="3"/>
  <c r="BK285" i="3" s="1"/>
  <c r="AX285" i="3"/>
  <c r="AZ285" i="3"/>
  <c r="AU283" i="3"/>
  <c r="AX283" i="3"/>
  <c r="AV283" i="3"/>
  <c r="AT283" i="3"/>
  <c r="AW283" i="3"/>
  <c r="AZ283" i="3"/>
  <c r="BA283" i="3"/>
  <c r="AV284" i="3"/>
  <c r="AZ284" i="3"/>
  <c r="AY123" i="3"/>
  <c r="AZ166" i="3"/>
  <c r="AX121" i="3"/>
  <c r="AT124" i="3"/>
  <c r="AX164" i="3"/>
  <c r="AZ163" i="3"/>
  <c r="AX163" i="3"/>
  <c r="AU166" i="3"/>
  <c r="AW163" i="3"/>
  <c r="AW166" i="3"/>
  <c r="AT164" i="3"/>
  <c r="AW164" i="3"/>
  <c r="BA166" i="3"/>
  <c r="AW122" i="3"/>
  <c r="AV166" i="3"/>
  <c r="AT166" i="3"/>
  <c r="AX166" i="3"/>
  <c r="AZ123" i="3"/>
  <c r="AY163" i="3"/>
  <c r="BA164" i="3"/>
  <c r="AW165" i="3"/>
  <c r="AY164" i="3"/>
  <c r="AV164" i="3"/>
  <c r="AZ164" i="3"/>
  <c r="BA163" i="3"/>
  <c r="AU163" i="3"/>
  <c r="AZ8" i="3"/>
  <c r="AT122" i="3"/>
  <c r="AW7" i="3"/>
  <c r="AY321" i="3"/>
  <c r="AZ121" i="3"/>
  <c r="AZ122" i="3"/>
  <c r="AU322" i="3"/>
  <c r="AX122" i="3"/>
  <c r="AW123" i="3"/>
  <c r="AV122" i="3"/>
  <c r="BA124" i="3"/>
  <c r="AW124" i="3"/>
  <c r="AV124" i="3"/>
  <c r="AX124" i="3"/>
  <c r="AU124" i="3"/>
  <c r="AY124" i="3"/>
  <c r="AV123" i="3"/>
  <c r="AU123" i="3"/>
  <c r="AT123" i="3"/>
  <c r="BK123" i="3" s="1"/>
  <c r="BA123" i="3"/>
  <c r="AU122" i="3"/>
  <c r="BA122" i="3"/>
  <c r="AY122" i="3"/>
  <c r="AT121" i="3"/>
  <c r="BA121" i="3"/>
  <c r="AV121" i="3"/>
  <c r="AY121" i="3"/>
  <c r="AW121" i="3"/>
  <c r="AU121" i="3"/>
  <c r="AX123" i="3"/>
  <c r="AX4" i="3"/>
  <c r="BA9" i="3"/>
  <c r="AW321" i="3"/>
  <c r="AZ322" i="3"/>
  <c r="BA322" i="3"/>
  <c r="AU4" i="3"/>
  <c r="AV6" i="3"/>
  <c r="AV322" i="3"/>
  <c r="AX102" i="3"/>
  <c r="AV4" i="3"/>
  <c r="AX321" i="3"/>
  <c r="AY4" i="3"/>
  <c r="AY6" i="3"/>
  <c r="AT322" i="3"/>
  <c r="AU6" i="3"/>
  <c r="AY322" i="3"/>
  <c r="AX5" i="3"/>
  <c r="AT9" i="3"/>
  <c r="BA321" i="3"/>
  <c r="AW322" i="3"/>
  <c r="AX322" i="3"/>
  <c r="AU321" i="3"/>
  <c r="AZ321" i="3"/>
  <c r="AV321" i="3"/>
  <c r="AT321" i="3"/>
  <c r="AX7" i="3"/>
  <c r="AU7" i="3"/>
  <c r="AZ4" i="3"/>
  <c r="AV100" i="3"/>
  <c r="AT7" i="3"/>
  <c r="AV9" i="3"/>
  <c r="BA4" i="3"/>
  <c r="AX10" i="3"/>
  <c r="AX9" i="3"/>
  <c r="AY10" i="3"/>
  <c r="AZ10" i="3"/>
  <c r="AZ9" i="3"/>
  <c r="AZ7" i="3"/>
  <c r="BA7" i="3"/>
  <c r="AW9" i="3"/>
  <c r="AU9" i="3"/>
  <c r="AY9" i="3"/>
  <c r="AX8" i="3"/>
  <c r="AV7" i="3"/>
  <c r="AY7" i="3"/>
  <c r="AT6" i="3"/>
  <c r="BA6" i="3"/>
  <c r="AY5" i="3"/>
  <c r="AW5" i="3"/>
  <c r="AV5" i="3"/>
  <c r="AU5" i="3"/>
  <c r="AT5" i="3"/>
  <c r="AT4" i="3"/>
  <c r="AW4" i="3"/>
  <c r="AX3" i="3"/>
  <c r="AW3" i="3"/>
  <c r="AW8" i="3"/>
  <c r="AV8" i="3"/>
  <c r="AV10" i="3"/>
  <c r="AT8" i="3"/>
  <c r="AW10" i="3"/>
  <c r="BA3" i="3"/>
  <c r="AZ6" i="3"/>
  <c r="BA8" i="3"/>
  <c r="AU3" i="3"/>
  <c r="AT10" i="3"/>
  <c r="AZ3" i="3"/>
  <c r="BA5" i="3"/>
  <c r="AX6" i="3"/>
  <c r="AU8" i="3"/>
  <c r="AV3" i="3"/>
  <c r="AT3" i="3"/>
  <c r="AU10" i="3"/>
  <c r="BA10" i="3"/>
  <c r="AY3" i="3"/>
  <c r="AZ5" i="3"/>
  <c r="AW6" i="3"/>
  <c r="AY8" i="3"/>
  <c r="BA102" i="3"/>
  <c r="BA82" i="3"/>
  <c r="AZ247" i="3"/>
  <c r="AU102" i="3"/>
  <c r="AY102" i="3"/>
  <c r="AX101" i="3"/>
  <c r="AT102" i="3"/>
  <c r="AX82" i="3"/>
  <c r="AV102" i="3"/>
  <c r="AT82" i="3"/>
  <c r="BA101" i="3"/>
  <c r="AU82" i="3"/>
  <c r="AY82" i="3"/>
  <c r="AU101" i="3"/>
  <c r="AZ102" i="3"/>
  <c r="AY100" i="3"/>
  <c r="AV82" i="3"/>
  <c r="AV101" i="3"/>
  <c r="AU100" i="3"/>
  <c r="AW102" i="3"/>
  <c r="AT100" i="3"/>
  <c r="AX100" i="3"/>
  <c r="AY99" i="3"/>
  <c r="AZ100" i="3"/>
  <c r="AZ101" i="3"/>
  <c r="AW82" i="3"/>
  <c r="AT101" i="3"/>
  <c r="AW101" i="3"/>
  <c r="AY101" i="3"/>
  <c r="BA99" i="3"/>
  <c r="BA100" i="3"/>
  <c r="AW100" i="3"/>
  <c r="AX99" i="3"/>
  <c r="AV99" i="3"/>
  <c r="AT99" i="3"/>
  <c r="AU99" i="3"/>
  <c r="AZ99" i="3"/>
  <c r="AW99" i="3"/>
  <c r="AT250" i="3"/>
  <c r="BK250" i="3" s="1"/>
  <c r="AY59" i="3"/>
  <c r="AY81" i="3"/>
  <c r="AZ82" i="3"/>
  <c r="AT60" i="3"/>
  <c r="AW81" i="3"/>
  <c r="AW60" i="3"/>
  <c r="AV81" i="3"/>
  <c r="AX81" i="3"/>
  <c r="AW59" i="3"/>
  <c r="BA81" i="3"/>
  <c r="AU81" i="3"/>
  <c r="AT81" i="3"/>
  <c r="AW248" i="3"/>
  <c r="AZ81" i="3"/>
  <c r="AZ250" i="3"/>
  <c r="AV248" i="3"/>
  <c r="AT59" i="3"/>
  <c r="AV59" i="3"/>
  <c r="AX59" i="3"/>
  <c r="AU60" i="3"/>
  <c r="AZ60" i="3"/>
  <c r="BA60" i="3"/>
  <c r="AU59" i="3"/>
  <c r="AX60" i="3"/>
  <c r="AY60" i="3"/>
  <c r="AZ59" i="3"/>
  <c r="AV60" i="3"/>
  <c r="BA59" i="3"/>
  <c r="AU248" i="3"/>
  <c r="AT248" i="3"/>
  <c r="AX248" i="3"/>
  <c r="AY248" i="3"/>
  <c r="AU250" i="3"/>
  <c r="AV249" i="3"/>
  <c r="AW250" i="3"/>
  <c r="AV250" i="3"/>
  <c r="AX250" i="3"/>
  <c r="AY250" i="3"/>
  <c r="AW249" i="3"/>
  <c r="AU249" i="3"/>
  <c r="AT249" i="3"/>
  <c r="AX249" i="3"/>
  <c r="BA248" i="3"/>
  <c r="BA247" i="3"/>
  <c r="AZ248" i="3"/>
  <c r="AY247" i="3"/>
  <c r="AW247" i="3"/>
  <c r="BA249" i="3"/>
  <c r="AU247" i="3"/>
  <c r="AZ249" i="3"/>
  <c r="AT247" i="3"/>
  <c r="BA250" i="3"/>
  <c r="AY249" i="3"/>
  <c r="AV247" i="3"/>
  <c r="AX247" i="3"/>
  <c r="AT212" i="3"/>
  <c r="AX194" i="3"/>
  <c r="AY190" i="3"/>
  <c r="AZ194" i="3"/>
  <c r="AV194" i="3"/>
  <c r="AX191" i="3"/>
  <c r="AY189" i="3"/>
  <c r="AV190" i="3"/>
  <c r="AU194" i="3"/>
  <c r="AY194" i="3"/>
  <c r="AZ190" i="3"/>
  <c r="BA194" i="3"/>
  <c r="BA193" i="3"/>
  <c r="AT194" i="3"/>
  <c r="AW194" i="3"/>
  <c r="AY193" i="3"/>
  <c r="BA190" i="3"/>
  <c r="AT190" i="3"/>
  <c r="AW190" i="3"/>
  <c r="AX193" i="3"/>
  <c r="AX189" i="3"/>
  <c r="AZ193" i="3"/>
  <c r="AT193" i="3"/>
  <c r="AU190" i="3"/>
  <c r="AW193" i="3"/>
  <c r="AV189" i="3"/>
  <c r="AV193" i="3"/>
  <c r="AX190" i="3"/>
  <c r="AX80" i="3"/>
  <c r="AU193" i="3"/>
  <c r="AZ191" i="3"/>
  <c r="AW191" i="3"/>
  <c r="AY191" i="3"/>
  <c r="AV191" i="3"/>
  <c r="AU191" i="3"/>
  <c r="AT191" i="3"/>
  <c r="BA191" i="3"/>
  <c r="BA189" i="3"/>
  <c r="AT189" i="3"/>
  <c r="AZ189" i="3"/>
  <c r="AU192" i="3"/>
  <c r="AV192" i="3"/>
  <c r="AW192" i="3"/>
  <c r="AX192" i="3"/>
  <c r="AY192" i="3"/>
  <c r="BA192" i="3"/>
  <c r="AZ192" i="3"/>
  <c r="AT192" i="3"/>
  <c r="AU189" i="3"/>
  <c r="AW189" i="3"/>
  <c r="AV120" i="3"/>
  <c r="AW120" i="3"/>
  <c r="BA120" i="3"/>
  <c r="AY212" i="3"/>
  <c r="AV211" i="3"/>
  <c r="AT120" i="3"/>
  <c r="AZ120" i="3"/>
  <c r="AY120" i="3"/>
  <c r="AY211" i="3"/>
  <c r="AU120" i="3"/>
  <c r="AX120" i="3"/>
  <c r="AU162" i="3"/>
  <c r="AW212" i="3"/>
  <c r="AU212" i="3"/>
  <c r="BA212" i="3"/>
  <c r="AX212" i="3"/>
  <c r="AU211" i="3"/>
  <c r="AX211" i="3"/>
  <c r="AW211" i="3"/>
  <c r="AT211" i="3"/>
  <c r="BA211" i="3"/>
  <c r="AV212" i="3"/>
  <c r="AZ212" i="3"/>
  <c r="AZ211" i="3"/>
  <c r="AU320" i="3"/>
  <c r="AV161" i="3"/>
  <c r="AW119" i="3"/>
  <c r="AT162" i="3"/>
  <c r="AW80" i="3"/>
  <c r="AZ80" i="3"/>
  <c r="AY80" i="3"/>
  <c r="AU319" i="3"/>
  <c r="AU80" i="3"/>
  <c r="AX161" i="3"/>
  <c r="BA161" i="3"/>
  <c r="AU161" i="3"/>
  <c r="AT161" i="3"/>
  <c r="BK161" i="3" s="1"/>
  <c r="AY162" i="3"/>
  <c r="AX162" i="3"/>
  <c r="AZ161" i="3"/>
  <c r="AW162" i="3"/>
  <c r="AY161" i="3"/>
  <c r="AZ162" i="3"/>
  <c r="AW161" i="3"/>
  <c r="AV162" i="3"/>
  <c r="BA162" i="3"/>
  <c r="BA80" i="3"/>
  <c r="AT80" i="3"/>
  <c r="AV80" i="3"/>
  <c r="AT79" i="3"/>
  <c r="AW319" i="3"/>
  <c r="AU79" i="3"/>
  <c r="AZ79" i="3"/>
  <c r="BA79" i="3"/>
  <c r="AY79" i="3"/>
  <c r="AW79" i="3"/>
  <c r="AW320" i="3"/>
  <c r="AX79" i="3"/>
  <c r="AV79" i="3"/>
  <c r="AY319" i="3"/>
  <c r="BA119" i="3"/>
  <c r="AY119" i="3"/>
  <c r="AV119" i="3"/>
  <c r="AZ119" i="3"/>
  <c r="AU119" i="3"/>
  <c r="AT119" i="3"/>
  <c r="AX119" i="3"/>
  <c r="BA320" i="3"/>
  <c r="AW318" i="3"/>
  <c r="AT320" i="3"/>
  <c r="AV316" i="3"/>
  <c r="AY320" i="3"/>
  <c r="AX320" i="3"/>
  <c r="AV320" i="3"/>
  <c r="AZ320" i="3"/>
  <c r="AY315" i="3"/>
  <c r="AX316" i="3"/>
  <c r="AZ266" i="3"/>
  <c r="AX319" i="3"/>
  <c r="AT319" i="3"/>
  <c r="AV319" i="3"/>
  <c r="AV318" i="3"/>
  <c r="AY317" i="3"/>
  <c r="AY316" i="3"/>
  <c r="AW315" i="3"/>
  <c r="AU315" i="3"/>
  <c r="BA315" i="3"/>
  <c r="AX315" i="3"/>
  <c r="AV315" i="3"/>
  <c r="AZ315" i="3"/>
  <c r="AT315" i="3"/>
  <c r="AT316" i="3"/>
  <c r="AY318" i="3"/>
  <c r="AW317" i="3"/>
  <c r="BA316" i="3"/>
  <c r="AZ316" i="3"/>
  <c r="AU316" i="3"/>
  <c r="AZ318" i="3"/>
  <c r="AV317" i="3"/>
  <c r="AW316" i="3"/>
  <c r="BA319" i="3"/>
  <c r="AZ319" i="3"/>
  <c r="AX318" i="3"/>
  <c r="AU317" i="3"/>
  <c r="AT317" i="3"/>
  <c r="BA317" i="3"/>
  <c r="AX317" i="3"/>
  <c r="AZ317" i="3"/>
  <c r="AU318" i="3"/>
  <c r="AT318" i="3"/>
  <c r="BA318" i="3"/>
  <c r="AW266" i="3"/>
  <c r="AX266" i="3"/>
  <c r="BA266" i="3"/>
  <c r="AT266" i="3"/>
  <c r="AU266" i="3"/>
  <c r="AY266" i="3"/>
  <c r="BA265" i="3"/>
  <c r="AT265" i="3"/>
  <c r="BK265" i="3" s="1"/>
  <c r="AZ265" i="3"/>
  <c r="AY265" i="3"/>
  <c r="AX265" i="3"/>
  <c r="AV266" i="3"/>
  <c r="AU265" i="3"/>
  <c r="AW265" i="3"/>
  <c r="AV265" i="3"/>
  <c r="BK4" i="3" l="1"/>
  <c r="BK102" i="3"/>
  <c r="BK318" i="3"/>
  <c r="BK320" i="3"/>
  <c r="BK120" i="3"/>
  <c r="BK192" i="3"/>
  <c r="BK8" i="3"/>
  <c r="BK5" i="3"/>
  <c r="BK122" i="3"/>
  <c r="BK124" i="3"/>
  <c r="BK165" i="3"/>
  <c r="BK229" i="3"/>
  <c r="BK230" i="3"/>
  <c r="BK172" i="3"/>
  <c r="BK212" i="3"/>
  <c r="BK248" i="3"/>
  <c r="BK164" i="3"/>
  <c r="BK283" i="3"/>
  <c r="BK163" i="3"/>
  <c r="BK316" i="3"/>
  <c r="BK162" i="3"/>
  <c r="BK211" i="3"/>
  <c r="BK194" i="3"/>
  <c r="BK10" i="3"/>
  <c r="BK9" i="3"/>
  <c r="BK121" i="3"/>
  <c r="BK200" i="3"/>
  <c r="BK215" i="3"/>
  <c r="BK312" i="3"/>
  <c r="BK168" i="3"/>
  <c r="BK193" i="3"/>
  <c r="BK100" i="3"/>
  <c r="BK286" i="3"/>
  <c r="BK266" i="3"/>
  <c r="BK315" i="3"/>
  <c r="BK81" i="3"/>
  <c r="BK60" i="3"/>
  <c r="BK99" i="3"/>
  <c r="BK101" i="3"/>
  <c r="BK321" i="3"/>
  <c r="BK216" i="3"/>
  <c r="BK313" i="3"/>
  <c r="BK171" i="3"/>
  <c r="BK252" i="3"/>
  <c r="BK82" i="3"/>
  <c r="BK166" i="3"/>
  <c r="BK288" i="3"/>
  <c r="BK167" i="3"/>
  <c r="BK189" i="3"/>
  <c r="BK284" i="3"/>
  <c r="BK214" i="3"/>
  <c r="BK287" i="3"/>
  <c r="BK314" i="3"/>
  <c r="BK119" i="3"/>
  <c r="BK79" i="3"/>
  <c r="BK191" i="3"/>
  <c r="BK247" i="3"/>
  <c r="BK317" i="3"/>
  <c r="BK319" i="3"/>
  <c r="BK80" i="3"/>
  <c r="BK190" i="3"/>
  <c r="BK249" i="3"/>
  <c r="BK59" i="3"/>
  <c r="BK6" i="3"/>
  <c r="BK7" i="3"/>
  <c r="BL7" i="3" s="1"/>
  <c r="BK322" i="3"/>
  <c r="BK199" i="3"/>
  <c r="BK3" i="3"/>
  <c r="BL3" i="3" s="1"/>
  <c r="BL5" i="3" l="1"/>
  <c r="BL167" i="3"/>
  <c r="BL251" i="3"/>
  <c r="BL287" i="3"/>
  <c r="BL311" i="3"/>
  <c r="BL171" i="3"/>
  <c r="BL313" i="3"/>
  <c r="BL215" i="3"/>
  <c r="BL199" i="3"/>
  <c r="BL229" i="3"/>
  <c r="BL213" i="3"/>
  <c r="BL165" i="3"/>
  <c r="BL163" i="3"/>
  <c r="BL283" i="3"/>
  <c r="BL285" i="3"/>
  <c r="BL123" i="3"/>
  <c r="BL121" i="3"/>
  <c r="BL321" i="3"/>
  <c r="BL193" i="3"/>
  <c r="BL9" i="3"/>
  <c r="BL101" i="3"/>
  <c r="BL99" i="3"/>
  <c r="BL81" i="3"/>
  <c r="BL249" i="3"/>
  <c r="BL59" i="3"/>
  <c r="BL247" i="3"/>
  <c r="BL191" i="3"/>
  <c r="BL189" i="3"/>
  <c r="BL119" i="3"/>
  <c r="BL211" i="3"/>
  <c r="BL161" i="3"/>
  <c r="BL79" i="3"/>
  <c r="BL319" i="3"/>
  <c r="BL315" i="3"/>
  <c r="BL317" i="3"/>
  <c r="BL265" i="3"/>
  <c r="BO322" i="3" l="1"/>
  <c r="C20" i="4"/>
  <c r="H56" i="5" l="1"/>
  <c r="H53" i="5"/>
  <c r="I5" i="5"/>
  <c r="I4" i="5"/>
  <c r="I3" i="5"/>
  <c r="G5" i="5"/>
  <c r="G3" i="5"/>
  <c r="G4" i="5"/>
  <c r="Q279" i="3" l="1"/>
  <c r="BJ279" i="3" s="1"/>
  <c r="Z279" i="3"/>
  <c r="AA279" i="3"/>
  <c r="AB279" i="3"/>
  <c r="AC279" i="3"/>
  <c r="AD279" i="3"/>
  <c r="AE279" i="3"/>
  <c r="AF279" i="3"/>
  <c r="AG279" i="3"/>
  <c r="AH279" i="3"/>
  <c r="AI279" i="3"/>
  <c r="AJ279" i="3"/>
  <c r="AK279" i="3"/>
  <c r="AL279" i="3"/>
  <c r="AM279" i="3"/>
  <c r="AN279" i="3"/>
  <c r="AO279" i="3"/>
  <c r="AP279" i="3"/>
  <c r="AR279" i="3" s="1"/>
  <c r="Q280" i="3"/>
  <c r="Z280" i="3"/>
  <c r="AA280" i="3"/>
  <c r="AB280" i="3"/>
  <c r="AC280" i="3"/>
  <c r="AD280" i="3"/>
  <c r="AE280" i="3"/>
  <c r="AF280" i="3"/>
  <c r="AG280" i="3"/>
  <c r="AH280" i="3"/>
  <c r="AI280" i="3"/>
  <c r="AJ280" i="3"/>
  <c r="AK280" i="3"/>
  <c r="AL280" i="3"/>
  <c r="AM280" i="3"/>
  <c r="AN280" i="3"/>
  <c r="AO280" i="3"/>
  <c r="AP280" i="3"/>
  <c r="AS280" i="3" s="1"/>
  <c r="Q281" i="3"/>
  <c r="BJ281" i="3" s="1"/>
  <c r="Z281" i="3"/>
  <c r="AA281" i="3"/>
  <c r="AB281" i="3"/>
  <c r="AC281" i="3"/>
  <c r="AD281" i="3"/>
  <c r="AE281" i="3"/>
  <c r="AF281" i="3"/>
  <c r="AG281" i="3"/>
  <c r="AH281" i="3"/>
  <c r="AI281" i="3"/>
  <c r="AJ281" i="3"/>
  <c r="AK281" i="3"/>
  <c r="AL281" i="3"/>
  <c r="AM281" i="3"/>
  <c r="AN281" i="3"/>
  <c r="AO281" i="3"/>
  <c r="AP281" i="3"/>
  <c r="AR281" i="3" s="1"/>
  <c r="Q282" i="3"/>
  <c r="Z282" i="3"/>
  <c r="AA282" i="3"/>
  <c r="AB282" i="3"/>
  <c r="AC282" i="3"/>
  <c r="AD282" i="3"/>
  <c r="AE282" i="3"/>
  <c r="AF282" i="3"/>
  <c r="AG282" i="3"/>
  <c r="AH282" i="3"/>
  <c r="AI282" i="3"/>
  <c r="AJ282" i="3"/>
  <c r="AK282" i="3"/>
  <c r="AL282" i="3"/>
  <c r="AM282" i="3"/>
  <c r="AN282" i="3"/>
  <c r="AO282" i="3"/>
  <c r="AP282" i="3"/>
  <c r="AS282" i="3" s="1"/>
  <c r="Q289" i="3"/>
  <c r="BJ289" i="3" s="1"/>
  <c r="Z289" i="3"/>
  <c r="AA289" i="3"/>
  <c r="AB289" i="3"/>
  <c r="AC289" i="3"/>
  <c r="AD289" i="3"/>
  <c r="AE289" i="3"/>
  <c r="AF289" i="3"/>
  <c r="AG289" i="3"/>
  <c r="AH289" i="3"/>
  <c r="AI289" i="3"/>
  <c r="AJ289" i="3"/>
  <c r="AK289" i="3"/>
  <c r="AL289" i="3"/>
  <c r="AM289" i="3"/>
  <c r="AN289" i="3"/>
  <c r="AO289" i="3"/>
  <c r="AP289" i="3"/>
  <c r="AS289" i="3" s="1"/>
  <c r="Q290" i="3"/>
  <c r="Z290" i="3"/>
  <c r="AA290" i="3"/>
  <c r="AB290" i="3"/>
  <c r="AC290" i="3"/>
  <c r="AD290" i="3"/>
  <c r="AE290" i="3"/>
  <c r="AF290" i="3"/>
  <c r="AG290" i="3"/>
  <c r="AH290" i="3"/>
  <c r="AI290" i="3"/>
  <c r="AJ290" i="3"/>
  <c r="AK290" i="3"/>
  <c r="AL290" i="3"/>
  <c r="AM290" i="3"/>
  <c r="AN290" i="3"/>
  <c r="AO290" i="3"/>
  <c r="AP290" i="3"/>
  <c r="AR290" i="3" s="1"/>
  <c r="Q291" i="3"/>
  <c r="BJ291" i="3" s="1"/>
  <c r="Z291" i="3"/>
  <c r="AA291" i="3"/>
  <c r="AB291" i="3"/>
  <c r="AC291" i="3"/>
  <c r="AD291" i="3"/>
  <c r="AE291" i="3"/>
  <c r="AF291" i="3"/>
  <c r="AG291" i="3"/>
  <c r="AH291" i="3"/>
  <c r="AI291" i="3"/>
  <c r="AJ291" i="3"/>
  <c r="AK291" i="3"/>
  <c r="AL291" i="3"/>
  <c r="AM291" i="3"/>
  <c r="AN291" i="3"/>
  <c r="AO291" i="3"/>
  <c r="AP291" i="3"/>
  <c r="AR291" i="3" s="1"/>
  <c r="Q292" i="3"/>
  <c r="Z292" i="3"/>
  <c r="AA292" i="3"/>
  <c r="AB292" i="3"/>
  <c r="AC292" i="3"/>
  <c r="AD292" i="3"/>
  <c r="AE292" i="3"/>
  <c r="AF292" i="3"/>
  <c r="AG292" i="3"/>
  <c r="AH292" i="3"/>
  <c r="AI292" i="3"/>
  <c r="AJ292" i="3"/>
  <c r="AK292" i="3"/>
  <c r="AL292" i="3"/>
  <c r="AM292" i="3"/>
  <c r="AN292" i="3"/>
  <c r="AO292" i="3"/>
  <c r="AP292" i="3"/>
  <c r="Q293" i="3"/>
  <c r="BJ293" i="3" s="1"/>
  <c r="Z293" i="3"/>
  <c r="AA293" i="3"/>
  <c r="AB293" i="3"/>
  <c r="AC293" i="3"/>
  <c r="AD293" i="3"/>
  <c r="AE293" i="3"/>
  <c r="AF293" i="3"/>
  <c r="AG293" i="3"/>
  <c r="AH293" i="3"/>
  <c r="AI293" i="3"/>
  <c r="AJ293" i="3"/>
  <c r="AK293" i="3"/>
  <c r="AL293" i="3"/>
  <c r="AM293" i="3"/>
  <c r="AN293" i="3"/>
  <c r="AO293" i="3"/>
  <c r="AP293" i="3"/>
  <c r="AR293" i="3" s="1"/>
  <c r="Q294" i="3"/>
  <c r="Z294" i="3"/>
  <c r="AA294" i="3"/>
  <c r="AB294" i="3"/>
  <c r="AC294" i="3"/>
  <c r="AD294" i="3"/>
  <c r="AE294" i="3"/>
  <c r="AF294" i="3"/>
  <c r="AG294" i="3"/>
  <c r="AH294" i="3"/>
  <c r="AI294" i="3"/>
  <c r="AJ294" i="3"/>
  <c r="AK294" i="3"/>
  <c r="AL294" i="3"/>
  <c r="AM294" i="3"/>
  <c r="AN294" i="3"/>
  <c r="AO294" i="3"/>
  <c r="AP294" i="3"/>
  <c r="AS294" i="3" s="1"/>
  <c r="Q295" i="3"/>
  <c r="BJ295" i="3" s="1"/>
  <c r="Z295" i="3"/>
  <c r="AA295" i="3"/>
  <c r="AB295" i="3"/>
  <c r="AC295" i="3"/>
  <c r="AD295" i="3"/>
  <c r="AE295" i="3"/>
  <c r="AF295" i="3"/>
  <c r="AG295" i="3"/>
  <c r="AH295" i="3"/>
  <c r="AI295" i="3"/>
  <c r="AJ295" i="3"/>
  <c r="AK295" i="3"/>
  <c r="AL295" i="3"/>
  <c r="AM295" i="3"/>
  <c r="AN295" i="3"/>
  <c r="AO295" i="3"/>
  <c r="AP295" i="3"/>
  <c r="AQ295" i="3" s="1"/>
  <c r="Q296" i="3"/>
  <c r="Z296" i="3"/>
  <c r="AA296" i="3"/>
  <c r="AB296" i="3"/>
  <c r="AC296" i="3"/>
  <c r="AD296" i="3"/>
  <c r="AE296" i="3"/>
  <c r="AF296" i="3"/>
  <c r="AG296" i="3"/>
  <c r="AH296" i="3"/>
  <c r="AI296" i="3"/>
  <c r="AJ296" i="3"/>
  <c r="AK296" i="3"/>
  <c r="AL296" i="3"/>
  <c r="AM296" i="3"/>
  <c r="AN296" i="3"/>
  <c r="AO296" i="3"/>
  <c r="AP296" i="3"/>
  <c r="AQ296" i="3" s="1"/>
  <c r="Q297" i="3"/>
  <c r="BJ297" i="3" s="1"/>
  <c r="Z297" i="3"/>
  <c r="AA297" i="3"/>
  <c r="AB297" i="3"/>
  <c r="AC297" i="3"/>
  <c r="AD297" i="3"/>
  <c r="AE297" i="3"/>
  <c r="AF297" i="3"/>
  <c r="AG297" i="3"/>
  <c r="AH297" i="3"/>
  <c r="AI297" i="3"/>
  <c r="AJ297" i="3"/>
  <c r="AK297" i="3"/>
  <c r="AL297" i="3"/>
  <c r="AM297" i="3"/>
  <c r="AN297" i="3"/>
  <c r="AO297" i="3"/>
  <c r="AP297" i="3"/>
  <c r="AS297" i="3" s="1"/>
  <c r="Q298" i="3"/>
  <c r="Z298" i="3"/>
  <c r="AA298" i="3"/>
  <c r="AB298" i="3"/>
  <c r="AC298" i="3"/>
  <c r="AD298" i="3"/>
  <c r="AE298" i="3"/>
  <c r="AF298" i="3"/>
  <c r="AG298" i="3"/>
  <c r="AH298" i="3"/>
  <c r="AI298" i="3"/>
  <c r="AJ298" i="3"/>
  <c r="AK298" i="3"/>
  <c r="AL298" i="3"/>
  <c r="AM298" i="3"/>
  <c r="AN298" i="3"/>
  <c r="AO298" i="3"/>
  <c r="AP298" i="3"/>
  <c r="AR298" i="3" s="1"/>
  <c r="Q299" i="3"/>
  <c r="BJ299" i="3" s="1"/>
  <c r="Z299" i="3"/>
  <c r="AA299" i="3"/>
  <c r="AB299" i="3"/>
  <c r="AC299" i="3"/>
  <c r="AD299" i="3"/>
  <c r="AE299" i="3"/>
  <c r="AF299" i="3"/>
  <c r="AG299" i="3"/>
  <c r="AH299" i="3"/>
  <c r="AI299" i="3"/>
  <c r="AJ299" i="3"/>
  <c r="AK299" i="3"/>
  <c r="AL299" i="3"/>
  <c r="AM299" i="3"/>
  <c r="AN299" i="3"/>
  <c r="AO299" i="3"/>
  <c r="AP299" i="3"/>
  <c r="AQ299" i="3" s="1"/>
  <c r="Q300" i="3"/>
  <c r="Z300" i="3"/>
  <c r="AA300" i="3"/>
  <c r="AB300" i="3"/>
  <c r="AC300" i="3"/>
  <c r="AD300" i="3"/>
  <c r="AE300" i="3"/>
  <c r="AF300" i="3"/>
  <c r="AG300" i="3"/>
  <c r="AH300" i="3"/>
  <c r="AI300" i="3"/>
  <c r="AJ300" i="3"/>
  <c r="AK300" i="3"/>
  <c r="AL300" i="3"/>
  <c r="AM300" i="3"/>
  <c r="AN300" i="3"/>
  <c r="AO300" i="3"/>
  <c r="AP300" i="3"/>
  <c r="AQ300" i="3" s="1"/>
  <c r="Q301" i="3"/>
  <c r="BJ301" i="3" s="1"/>
  <c r="Z301" i="3"/>
  <c r="AA301" i="3"/>
  <c r="AB301" i="3"/>
  <c r="AC301" i="3"/>
  <c r="AD301" i="3"/>
  <c r="AE301" i="3"/>
  <c r="AF301" i="3"/>
  <c r="AG301" i="3"/>
  <c r="AH301" i="3"/>
  <c r="AI301" i="3"/>
  <c r="AJ301" i="3"/>
  <c r="AK301" i="3"/>
  <c r="AL301" i="3"/>
  <c r="AM301" i="3"/>
  <c r="AN301" i="3"/>
  <c r="AO301" i="3"/>
  <c r="AP301" i="3"/>
  <c r="AR301" i="3" s="1"/>
  <c r="Q302" i="3"/>
  <c r="Z302" i="3"/>
  <c r="AA302" i="3"/>
  <c r="AB302" i="3"/>
  <c r="AC302" i="3"/>
  <c r="AD302" i="3"/>
  <c r="AE302" i="3"/>
  <c r="AF302" i="3"/>
  <c r="AG302" i="3"/>
  <c r="AH302" i="3"/>
  <c r="AI302" i="3"/>
  <c r="AJ302" i="3"/>
  <c r="AK302" i="3"/>
  <c r="AL302" i="3"/>
  <c r="AM302" i="3"/>
  <c r="AN302" i="3"/>
  <c r="AO302" i="3"/>
  <c r="AP302" i="3"/>
  <c r="AS302" i="3" s="1"/>
  <c r="Q303" i="3"/>
  <c r="BJ303" i="3" s="1"/>
  <c r="Z303" i="3"/>
  <c r="AA303" i="3"/>
  <c r="AB303" i="3"/>
  <c r="AC303" i="3"/>
  <c r="AD303" i="3"/>
  <c r="AE303" i="3"/>
  <c r="AF303" i="3"/>
  <c r="AG303" i="3"/>
  <c r="AH303" i="3"/>
  <c r="AI303" i="3"/>
  <c r="AJ303" i="3"/>
  <c r="AK303" i="3"/>
  <c r="AL303" i="3"/>
  <c r="AM303" i="3"/>
  <c r="AN303" i="3"/>
  <c r="AO303" i="3"/>
  <c r="AP303" i="3"/>
  <c r="AQ303" i="3" s="1"/>
  <c r="Q304" i="3"/>
  <c r="Z304" i="3"/>
  <c r="AA304" i="3"/>
  <c r="AB304" i="3"/>
  <c r="AC304" i="3"/>
  <c r="AD304" i="3"/>
  <c r="AE304" i="3"/>
  <c r="AF304" i="3"/>
  <c r="AG304" i="3"/>
  <c r="AH304" i="3"/>
  <c r="AI304" i="3"/>
  <c r="AJ304" i="3"/>
  <c r="AK304" i="3"/>
  <c r="AL304" i="3"/>
  <c r="AM304" i="3"/>
  <c r="AN304" i="3"/>
  <c r="AO304" i="3"/>
  <c r="AP304" i="3"/>
  <c r="AQ304" i="3" s="1"/>
  <c r="Q305" i="3"/>
  <c r="BJ305" i="3" s="1"/>
  <c r="Z305" i="3"/>
  <c r="AA305" i="3"/>
  <c r="AB305" i="3"/>
  <c r="AC305" i="3"/>
  <c r="AD305" i="3"/>
  <c r="AE305" i="3"/>
  <c r="AF305" i="3"/>
  <c r="AG305" i="3"/>
  <c r="AH305" i="3"/>
  <c r="AI305" i="3"/>
  <c r="AJ305" i="3"/>
  <c r="AK305" i="3"/>
  <c r="AL305" i="3"/>
  <c r="AM305" i="3"/>
  <c r="AN305" i="3"/>
  <c r="AO305" i="3"/>
  <c r="AP305" i="3"/>
  <c r="AS305" i="3" s="1"/>
  <c r="Q306" i="3"/>
  <c r="Z306" i="3"/>
  <c r="AA306" i="3"/>
  <c r="AB306" i="3"/>
  <c r="AC306" i="3"/>
  <c r="AD306" i="3"/>
  <c r="AE306" i="3"/>
  <c r="AF306" i="3"/>
  <c r="AG306" i="3"/>
  <c r="AH306" i="3"/>
  <c r="AI306" i="3"/>
  <c r="AJ306" i="3"/>
  <c r="AK306" i="3"/>
  <c r="AL306" i="3"/>
  <c r="AM306" i="3"/>
  <c r="AN306" i="3"/>
  <c r="AO306" i="3"/>
  <c r="AP306" i="3"/>
  <c r="AR306" i="3" s="1"/>
  <c r="Q307" i="3"/>
  <c r="BJ307" i="3" s="1"/>
  <c r="Z307" i="3"/>
  <c r="AA307" i="3"/>
  <c r="AB307" i="3"/>
  <c r="AC307" i="3"/>
  <c r="AD307" i="3"/>
  <c r="AE307" i="3"/>
  <c r="AF307" i="3"/>
  <c r="AG307" i="3"/>
  <c r="AH307" i="3"/>
  <c r="AI307" i="3"/>
  <c r="AJ307" i="3"/>
  <c r="AK307" i="3"/>
  <c r="AL307" i="3"/>
  <c r="AM307" i="3"/>
  <c r="AN307" i="3"/>
  <c r="AO307" i="3"/>
  <c r="AP307" i="3"/>
  <c r="AQ307" i="3" s="1"/>
  <c r="Q308" i="3"/>
  <c r="Z308" i="3"/>
  <c r="AA308" i="3"/>
  <c r="AB308" i="3"/>
  <c r="AC308" i="3"/>
  <c r="AD308" i="3"/>
  <c r="AE308" i="3"/>
  <c r="AF308" i="3"/>
  <c r="AG308" i="3"/>
  <c r="AH308" i="3"/>
  <c r="AI308" i="3"/>
  <c r="AJ308" i="3"/>
  <c r="AK308" i="3"/>
  <c r="AL308" i="3"/>
  <c r="AM308" i="3"/>
  <c r="AN308" i="3"/>
  <c r="AO308" i="3"/>
  <c r="AP308" i="3"/>
  <c r="AQ308" i="3" s="1"/>
  <c r="Q309" i="3"/>
  <c r="BJ309" i="3" s="1"/>
  <c r="Z309" i="3"/>
  <c r="AA309" i="3"/>
  <c r="AB309" i="3"/>
  <c r="AC309" i="3"/>
  <c r="AD309" i="3"/>
  <c r="AE309" i="3"/>
  <c r="AF309" i="3"/>
  <c r="AG309" i="3"/>
  <c r="AH309" i="3"/>
  <c r="AI309" i="3"/>
  <c r="AJ309" i="3"/>
  <c r="AK309" i="3"/>
  <c r="AL309" i="3"/>
  <c r="AM309" i="3"/>
  <c r="AN309" i="3"/>
  <c r="AO309" i="3"/>
  <c r="AP309" i="3"/>
  <c r="AR309" i="3" s="1"/>
  <c r="Q310" i="3"/>
  <c r="Z310" i="3"/>
  <c r="AA310" i="3"/>
  <c r="AB310" i="3"/>
  <c r="AC310" i="3"/>
  <c r="AD310" i="3"/>
  <c r="AE310" i="3"/>
  <c r="AF310" i="3"/>
  <c r="AG310" i="3"/>
  <c r="AH310" i="3"/>
  <c r="AI310" i="3"/>
  <c r="AJ310" i="3"/>
  <c r="AK310" i="3"/>
  <c r="AL310" i="3"/>
  <c r="AM310" i="3"/>
  <c r="AN310" i="3"/>
  <c r="AO310" i="3"/>
  <c r="AP310" i="3"/>
  <c r="AS310" i="3" s="1"/>
  <c r="AP278" i="3"/>
  <c r="AO278" i="3"/>
  <c r="AN278" i="3"/>
  <c r="AM278" i="3"/>
  <c r="AL278" i="3"/>
  <c r="AK278" i="3"/>
  <c r="AJ278" i="3"/>
  <c r="AI278" i="3"/>
  <c r="AH278" i="3"/>
  <c r="AG278" i="3"/>
  <c r="AF278" i="3"/>
  <c r="AE278" i="3"/>
  <c r="AD278" i="3"/>
  <c r="AC278" i="3"/>
  <c r="AB278" i="3"/>
  <c r="AA278" i="3"/>
  <c r="Z278" i="3"/>
  <c r="Q278" i="3"/>
  <c r="AP277" i="3"/>
  <c r="AR277" i="3" s="1"/>
  <c r="AO277" i="3"/>
  <c r="AN277" i="3"/>
  <c r="AM277" i="3"/>
  <c r="AL277" i="3"/>
  <c r="AK277" i="3"/>
  <c r="AJ277" i="3"/>
  <c r="AI277" i="3"/>
  <c r="AH277" i="3"/>
  <c r="AG277" i="3"/>
  <c r="AF277" i="3"/>
  <c r="AE277" i="3"/>
  <c r="AD277" i="3"/>
  <c r="AC277" i="3"/>
  <c r="AB277" i="3"/>
  <c r="AA277" i="3"/>
  <c r="Z277" i="3"/>
  <c r="Q277" i="3"/>
  <c r="BJ277" i="3" s="1"/>
  <c r="AP276" i="3"/>
  <c r="AO276" i="3"/>
  <c r="AN276" i="3"/>
  <c r="AM276" i="3"/>
  <c r="AL276" i="3"/>
  <c r="AK276" i="3"/>
  <c r="AJ276" i="3"/>
  <c r="AI276" i="3"/>
  <c r="AH276" i="3"/>
  <c r="AG276" i="3"/>
  <c r="AF276" i="3"/>
  <c r="AE276" i="3"/>
  <c r="AD276" i="3"/>
  <c r="AC276" i="3"/>
  <c r="AB276" i="3"/>
  <c r="AA276" i="3"/>
  <c r="Z276" i="3"/>
  <c r="Q276" i="3"/>
  <c r="AP275" i="3"/>
  <c r="AO275" i="3"/>
  <c r="AN275" i="3"/>
  <c r="AM275" i="3"/>
  <c r="AL275" i="3"/>
  <c r="AK275" i="3"/>
  <c r="AJ275" i="3"/>
  <c r="AI275" i="3"/>
  <c r="AH275" i="3"/>
  <c r="AG275" i="3"/>
  <c r="AF275" i="3"/>
  <c r="AE275" i="3"/>
  <c r="AD275" i="3"/>
  <c r="AC275" i="3"/>
  <c r="AB275" i="3"/>
  <c r="AA275" i="3"/>
  <c r="Z275" i="3"/>
  <c r="Q275" i="3"/>
  <c r="BJ275" i="3" s="1"/>
  <c r="AP274" i="3"/>
  <c r="AR274" i="3" s="1"/>
  <c r="AO274" i="3"/>
  <c r="AN274" i="3"/>
  <c r="AM274" i="3"/>
  <c r="AL274" i="3"/>
  <c r="AK274" i="3"/>
  <c r="AJ274" i="3"/>
  <c r="AI274" i="3"/>
  <c r="AH274" i="3"/>
  <c r="AG274" i="3"/>
  <c r="AF274" i="3"/>
  <c r="AE274" i="3"/>
  <c r="AD274" i="3"/>
  <c r="AC274" i="3"/>
  <c r="AB274" i="3"/>
  <c r="AA274" i="3"/>
  <c r="Z274" i="3"/>
  <c r="Q274" i="3"/>
  <c r="AP273" i="3"/>
  <c r="AO273" i="3"/>
  <c r="AN273" i="3"/>
  <c r="AM273" i="3"/>
  <c r="AL273" i="3"/>
  <c r="AK273" i="3"/>
  <c r="AJ273" i="3"/>
  <c r="AI273" i="3"/>
  <c r="AH273" i="3"/>
  <c r="AG273" i="3"/>
  <c r="AF273" i="3"/>
  <c r="AE273" i="3"/>
  <c r="AD273" i="3"/>
  <c r="AC273" i="3"/>
  <c r="AB273" i="3"/>
  <c r="AA273" i="3"/>
  <c r="Z273" i="3"/>
  <c r="Q273" i="3"/>
  <c r="BJ273" i="3" s="1"/>
  <c r="AP272" i="3"/>
  <c r="AR272" i="3" s="1"/>
  <c r="AO272" i="3"/>
  <c r="AN272" i="3"/>
  <c r="AM272" i="3"/>
  <c r="AL272" i="3"/>
  <c r="AK272" i="3"/>
  <c r="AJ272" i="3"/>
  <c r="AI272" i="3"/>
  <c r="AH272" i="3"/>
  <c r="AG272" i="3"/>
  <c r="AF272" i="3"/>
  <c r="AE272" i="3"/>
  <c r="AD272" i="3"/>
  <c r="AC272" i="3"/>
  <c r="AB272" i="3"/>
  <c r="AA272" i="3"/>
  <c r="Z272" i="3"/>
  <c r="Q272" i="3"/>
  <c r="AP271" i="3"/>
  <c r="AO271" i="3"/>
  <c r="AN271" i="3"/>
  <c r="AM271" i="3"/>
  <c r="AL271" i="3"/>
  <c r="AK271" i="3"/>
  <c r="AJ271" i="3"/>
  <c r="AI271" i="3"/>
  <c r="AH271" i="3"/>
  <c r="AG271" i="3"/>
  <c r="AF271" i="3"/>
  <c r="AE271" i="3"/>
  <c r="AD271" i="3"/>
  <c r="AC271" i="3"/>
  <c r="AB271" i="3"/>
  <c r="AA271" i="3"/>
  <c r="Z271" i="3"/>
  <c r="Q271" i="3"/>
  <c r="BJ271" i="3" s="1"/>
  <c r="AP270" i="3"/>
  <c r="AO270" i="3"/>
  <c r="AN270" i="3"/>
  <c r="AM270" i="3"/>
  <c r="AL270" i="3"/>
  <c r="AK270" i="3"/>
  <c r="AJ270" i="3"/>
  <c r="AI270" i="3"/>
  <c r="AH270" i="3"/>
  <c r="AG270" i="3"/>
  <c r="AF270" i="3"/>
  <c r="AE270" i="3"/>
  <c r="AD270" i="3"/>
  <c r="AC270" i="3"/>
  <c r="AB270" i="3"/>
  <c r="AA270" i="3"/>
  <c r="Z270" i="3"/>
  <c r="Q270" i="3"/>
  <c r="AP269" i="3"/>
  <c r="AR269" i="3" s="1"/>
  <c r="AO269" i="3"/>
  <c r="AN269" i="3"/>
  <c r="AM269" i="3"/>
  <c r="AL269" i="3"/>
  <c r="AK269" i="3"/>
  <c r="AJ269" i="3"/>
  <c r="AI269" i="3"/>
  <c r="AH269" i="3"/>
  <c r="AG269" i="3"/>
  <c r="AF269" i="3"/>
  <c r="AE269" i="3"/>
  <c r="AD269" i="3"/>
  <c r="AC269" i="3"/>
  <c r="AB269" i="3"/>
  <c r="AA269" i="3"/>
  <c r="Z269" i="3"/>
  <c r="Q269" i="3"/>
  <c r="BJ269" i="3" s="1"/>
  <c r="AP268" i="3"/>
  <c r="AO268" i="3"/>
  <c r="AN268" i="3"/>
  <c r="AM268" i="3"/>
  <c r="AL268" i="3"/>
  <c r="AK268" i="3"/>
  <c r="AJ268" i="3"/>
  <c r="AI268" i="3"/>
  <c r="AH268" i="3"/>
  <c r="AG268" i="3"/>
  <c r="AF268" i="3"/>
  <c r="AE268" i="3"/>
  <c r="AD268" i="3"/>
  <c r="AC268" i="3"/>
  <c r="AB268" i="3"/>
  <c r="AA268" i="3"/>
  <c r="Z268" i="3"/>
  <c r="Q268" i="3"/>
  <c r="AP267" i="3"/>
  <c r="AR267" i="3" s="1"/>
  <c r="AO267" i="3"/>
  <c r="AN267" i="3"/>
  <c r="AM267" i="3"/>
  <c r="AL267" i="3"/>
  <c r="AK267" i="3"/>
  <c r="AJ267" i="3"/>
  <c r="AI267" i="3"/>
  <c r="AH267" i="3"/>
  <c r="AG267" i="3"/>
  <c r="AF267" i="3"/>
  <c r="AE267" i="3"/>
  <c r="AD267" i="3"/>
  <c r="AC267" i="3"/>
  <c r="AB267" i="3"/>
  <c r="AA267" i="3"/>
  <c r="Z267" i="3"/>
  <c r="Q267" i="3"/>
  <c r="BJ267" i="3" s="1"/>
  <c r="AP264" i="3"/>
  <c r="AR264" i="3" s="1"/>
  <c r="AO264" i="3"/>
  <c r="AN264" i="3"/>
  <c r="AM264" i="3"/>
  <c r="AL264" i="3"/>
  <c r="AK264" i="3"/>
  <c r="AJ264" i="3"/>
  <c r="AI264" i="3"/>
  <c r="AH264" i="3"/>
  <c r="AG264" i="3"/>
  <c r="AF264" i="3"/>
  <c r="AE264" i="3"/>
  <c r="AD264" i="3"/>
  <c r="AC264" i="3"/>
  <c r="AB264" i="3"/>
  <c r="AA264" i="3"/>
  <c r="Z264" i="3"/>
  <c r="Q264" i="3"/>
  <c r="AP263" i="3"/>
  <c r="AO263" i="3"/>
  <c r="AN263" i="3"/>
  <c r="AM263" i="3"/>
  <c r="AL263" i="3"/>
  <c r="AK263" i="3"/>
  <c r="AJ263" i="3"/>
  <c r="AI263" i="3"/>
  <c r="AH263" i="3"/>
  <c r="AG263" i="3"/>
  <c r="AF263" i="3"/>
  <c r="AE263" i="3"/>
  <c r="AD263" i="3"/>
  <c r="AC263" i="3"/>
  <c r="AB263" i="3"/>
  <c r="AA263" i="3"/>
  <c r="Z263" i="3"/>
  <c r="Q263" i="3"/>
  <c r="BJ263" i="3" s="1"/>
  <c r="AP262" i="3"/>
  <c r="AS262" i="3" s="1"/>
  <c r="AO262" i="3"/>
  <c r="AN262" i="3"/>
  <c r="AM262" i="3"/>
  <c r="AL262" i="3"/>
  <c r="AK262" i="3"/>
  <c r="AJ262" i="3"/>
  <c r="AI262" i="3"/>
  <c r="AH262" i="3"/>
  <c r="AG262" i="3"/>
  <c r="AF262" i="3"/>
  <c r="AE262" i="3"/>
  <c r="AD262" i="3"/>
  <c r="AC262" i="3"/>
  <c r="AB262" i="3"/>
  <c r="AA262" i="3"/>
  <c r="Z262" i="3"/>
  <c r="Q262" i="3"/>
  <c r="AP261" i="3"/>
  <c r="AO261" i="3"/>
  <c r="AN261" i="3"/>
  <c r="AM261" i="3"/>
  <c r="AL261" i="3"/>
  <c r="AK261" i="3"/>
  <c r="AJ261" i="3"/>
  <c r="AI261" i="3"/>
  <c r="AH261" i="3"/>
  <c r="AG261" i="3"/>
  <c r="AF261" i="3"/>
  <c r="AE261" i="3"/>
  <c r="AD261" i="3"/>
  <c r="AC261" i="3"/>
  <c r="AB261" i="3"/>
  <c r="AA261" i="3"/>
  <c r="Z261" i="3"/>
  <c r="Q261" i="3"/>
  <c r="BJ261" i="3" s="1"/>
  <c r="AP260" i="3"/>
  <c r="AO260" i="3"/>
  <c r="AN260" i="3"/>
  <c r="AM260" i="3"/>
  <c r="AL260" i="3"/>
  <c r="AK260" i="3"/>
  <c r="AJ260" i="3"/>
  <c r="AI260" i="3"/>
  <c r="AH260" i="3"/>
  <c r="AG260" i="3"/>
  <c r="AF260" i="3"/>
  <c r="AE260" i="3"/>
  <c r="AD260" i="3"/>
  <c r="AC260" i="3"/>
  <c r="AB260" i="3"/>
  <c r="AA260" i="3"/>
  <c r="Z260" i="3"/>
  <c r="Q260" i="3"/>
  <c r="AP259" i="3"/>
  <c r="AR259" i="3" s="1"/>
  <c r="AO259" i="3"/>
  <c r="AN259" i="3"/>
  <c r="AM259" i="3"/>
  <c r="AL259" i="3"/>
  <c r="AK259" i="3"/>
  <c r="AJ259" i="3"/>
  <c r="AI259" i="3"/>
  <c r="AH259" i="3"/>
  <c r="AG259" i="3"/>
  <c r="AF259" i="3"/>
  <c r="AE259" i="3"/>
  <c r="AD259" i="3"/>
  <c r="AC259" i="3"/>
  <c r="AB259" i="3"/>
  <c r="AA259" i="3"/>
  <c r="Z259" i="3"/>
  <c r="Q259" i="3"/>
  <c r="BJ259" i="3" s="1"/>
  <c r="AP258" i="3"/>
  <c r="AO258" i="3"/>
  <c r="AN258" i="3"/>
  <c r="AM258" i="3"/>
  <c r="AL258" i="3"/>
  <c r="AK258" i="3"/>
  <c r="AJ258" i="3"/>
  <c r="AI258" i="3"/>
  <c r="AH258" i="3"/>
  <c r="AG258" i="3"/>
  <c r="AF258" i="3"/>
  <c r="AE258" i="3"/>
  <c r="AD258" i="3"/>
  <c r="AC258" i="3"/>
  <c r="AB258" i="3"/>
  <c r="AA258" i="3"/>
  <c r="Z258" i="3"/>
  <c r="Q258" i="3"/>
  <c r="AP257" i="3"/>
  <c r="AO257" i="3"/>
  <c r="AN257" i="3"/>
  <c r="AM257" i="3"/>
  <c r="AL257" i="3"/>
  <c r="AK257" i="3"/>
  <c r="AJ257" i="3"/>
  <c r="AI257" i="3"/>
  <c r="AH257" i="3"/>
  <c r="AG257" i="3"/>
  <c r="AF257" i="3"/>
  <c r="AE257" i="3"/>
  <c r="AD257" i="3"/>
  <c r="AC257" i="3"/>
  <c r="AB257" i="3"/>
  <c r="AA257" i="3"/>
  <c r="Z257" i="3"/>
  <c r="Q257" i="3"/>
  <c r="BJ257" i="3" s="1"/>
  <c r="AP256" i="3"/>
  <c r="AR256" i="3" s="1"/>
  <c r="AO256" i="3"/>
  <c r="AN256" i="3"/>
  <c r="AM256" i="3"/>
  <c r="AL256" i="3"/>
  <c r="AK256" i="3"/>
  <c r="AJ256" i="3"/>
  <c r="AI256" i="3"/>
  <c r="AH256" i="3"/>
  <c r="AG256" i="3"/>
  <c r="AF256" i="3"/>
  <c r="AE256" i="3"/>
  <c r="AD256" i="3"/>
  <c r="AC256" i="3"/>
  <c r="AB256" i="3"/>
  <c r="AA256" i="3"/>
  <c r="Z256" i="3"/>
  <c r="Q256" i="3"/>
  <c r="AP255" i="3"/>
  <c r="AO255" i="3"/>
  <c r="AN255" i="3"/>
  <c r="AM255" i="3"/>
  <c r="AL255" i="3"/>
  <c r="AK255" i="3"/>
  <c r="AJ255" i="3"/>
  <c r="AI255" i="3"/>
  <c r="AH255" i="3"/>
  <c r="AG255" i="3"/>
  <c r="AF255" i="3"/>
  <c r="AE255" i="3"/>
  <c r="AD255" i="3"/>
  <c r="AC255" i="3"/>
  <c r="AB255" i="3"/>
  <c r="AA255" i="3"/>
  <c r="Z255" i="3"/>
  <c r="Q255" i="3"/>
  <c r="BJ255" i="3" s="1"/>
  <c r="AP254" i="3"/>
  <c r="AS254" i="3" s="1"/>
  <c r="AO254" i="3"/>
  <c r="AN254" i="3"/>
  <c r="AM254" i="3"/>
  <c r="AL254" i="3"/>
  <c r="AK254" i="3"/>
  <c r="AJ254" i="3"/>
  <c r="AI254" i="3"/>
  <c r="AH254" i="3"/>
  <c r="AG254" i="3"/>
  <c r="AF254" i="3"/>
  <c r="AE254" i="3"/>
  <c r="AD254" i="3"/>
  <c r="AC254" i="3"/>
  <c r="AB254" i="3"/>
  <c r="AA254" i="3"/>
  <c r="Z254" i="3"/>
  <c r="Q254" i="3"/>
  <c r="AP253" i="3"/>
  <c r="AO253" i="3"/>
  <c r="AN253" i="3"/>
  <c r="AM253" i="3"/>
  <c r="AL253" i="3"/>
  <c r="AK253" i="3"/>
  <c r="AJ253" i="3"/>
  <c r="AI253" i="3"/>
  <c r="AH253" i="3"/>
  <c r="AG253" i="3"/>
  <c r="AF253" i="3"/>
  <c r="AE253" i="3"/>
  <c r="AD253" i="3"/>
  <c r="AC253" i="3"/>
  <c r="AB253" i="3"/>
  <c r="AA253" i="3"/>
  <c r="Z253" i="3"/>
  <c r="Q253" i="3"/>
  <c r="BJ253" i="3" s="1"/>
  <c r="B31" i="4"/>
  <c r="B30" i="4"/>
  <c r="B29" i="4"/>
  <c r="C4" i="5"/>
  <c r="C5" i="5" s="1"/>
  <c r="C55" i="12"/>
  <c r="E55" i="12" s="1"/>
  <c r="C55" i="10"/>
  <c r="E55" i="9"/>
  <c r="E55" i="8"/>
  <c r="C55" i="7"/>
  <c r="E55" i="7" s="1"/>
  <c r="E55" i="6"/>
  <c r="C55" i="6"/>
  <c r="C55" i="5"/>
  <c r="E57" i="12"/>
  <c r="E56" i="12"/>
  <c r="E53" i="12"/>
  <c r="C51" i="12"/>
  <c r="C54" i="12" s="1"/>
  <c r="E54" i="12" s="1"/>
  <c r="C49" i="12"/>
  <c r="B49" i="12"/>
  <c r="E49" i="12" s="1"/>
  <c r="C48" i="12"/>
  <c r="B48" i="12"/>
  <c r="E47" i="12"/>
  <c r="E46" i="12"/>
  <c r="C45" i="12"/>
  <c r="B45" i="12"/>
  <c r="E45" i="12" s="1"/>
  <c r="C44" i="12"/>
  <c r="B44" i="12"/>
  <c r="E44" i="12" s="1"/>
  <c r="E43" i="12"/>
  <c r="E42" i="12"/>
  <c r="C41" i="12"/>
  <c r="B41" i="12"/>
  <c r="C40" i="12"/>
  <c r="B40" i="12"/>
  <c r="E39" i="12"/>
  <c r="E38" i="12"/>
  <c r="C37" i="12"/>
  <c r="B37" i="12"/>
  <c r="E37" i="12" s="1"/>
  <c r="C36" i="12"/>
  <c r="B36" i="12"/>
  <c r="E36" i="12" s="1"/>
  <c r="E35" i="12"/>
  <c r="E34" i="12"/>
  <c r="C33" i="12"/>
  <c r="B33" i="12"/>
  <c r="E33" i="12" s="1"/>
  <c r="C32" i="12"/>
  <c r="B32" i="12"/>
  <c r="E32" i="12" s="1"/>
  <c r="E31" i="12"/>
  <c r="E30" i="12"/>
  <c r="C29" i="12"/>
  <c r="B29" i="12"/>
  <c r="C28" i="12"/>
  <c r="B28" i="12"/>
  <c r="E28" i="12" s="1"/>
  <c r="E27" i="12"/>
  <c r="E26" i="12"/>
  <c r="C25" i="12"/>
  <c r="B25" i="12"/>
  <c r="E25" i="12" s="1"/>
  <c r="C24" i="12"/>
  <c r="B24" i="12"/>
  <c r="E24" i="12" s="1"/>
  <c r="E23" i="12"/>
  <c r="E22" i="12"/>
  <c r="C21" i="12"/>
  <c r="B21" i="12"/>
  <c r="C20" i="12"/>
  <c r="B20" i="12"/>
  <c r="E20" i="12" s="1"/>
  <c r="E19" i="12"/>
  <c r="E18" i="12"/>
  <c r="C17" i="12"/>
  <c r="B17" i="12"/>
  <c r="E17" i="12" s="1"/>
  <c r="C16" i="12"/>
  <c r="B16" i="12"/>
  <c r="E15" i="12"/>
  <c r="E14" i="12"/>
  <c r="C13" i="12"/>
  <c r="B13" i="12"/>
  <c r="E13" i="12" s="1"/>
  <c r="C12" i="12"/>
  <c r="B12" i="12"/>
  <c r="E11" i="12"/>
  <c r="E10" i="12"/>
  <c r="C9" i="12"/>
  <c r="B9" i="12"/>
  <c r="C8" i="12"/>
  <c r="B8" i="12"/>
  <c r="E8" i="12" s="1"/>
  <c r="E7" i="12"/>
  <c r="E6" i="12"/>
  <c r="C5" i="12"/>
  <c r="B5" i="12"/>
  <c r="C4" i="12"/>
  <c r="B4" i="12"/>
  <c r="E4" i="12" s="1"/>
  <c r="E3" i="12"/>
  <c r="E57" i="10"/>
  <c r="E56" i="10"/>
  <c r="E55" i="10"/>
  <c r="E53" i="10"/>
  <c r="C51" i="10"/>
  <c r="C54" i="10" s="1"/>
  <c r="E54" i="10" s="1"/>
  <c r="C49" i="10"/>
  <c r="B49" i="10"/>
  <c r="E49" i="10" s="1"/>
  <c r="C48" i="10"/>
  <c r="B48" i="10"/>
  <c r="E47" i="10"/>
  <c r="E46" i="10"/>
  <c r="C45" i="10"/>
  <c r="B45" i="10"/>
  <c r="C44" i="10"/>
  <c r="B44" i="10"/>
  <c r="E44" i="10" s="1"/>
  <c r="E43" i="10"/>
  <c r="E42" i="10"/>
  <c r="C41" i="10"/>
  <c r="B41" i="10"/>
  <c r="C40" i="10"/>
  <c r="B40" i="10"/>
  <c r="E39" i="10"/>
  <c r="E38" i="10"/>
  <c r="C37" i="10"/>
  <c r="B37" i="10"/>
  <c r="E37" i="10" s="1"/>
  <c r="C36" i="10"/>
  <c r="B36" i="10"/>
  <c r="E36" i="10" s="1"/>
  <c r="E35" i="10"/>
  <c r="E34" i="10"/>
  <c r="C33" i="10"/>
  <c r="B33" i="10"/>
  <c r="E33" i="10" s="1"/>
  <c r="C32" i="10"/>
  <c r="B32" i="10"/>
  <c r="E32" i="10" s="1"/>
  <c r="E31" i="10"/>
  <c r="E30" i="10"/>
  <c r="C29" i="10"/>
  <c r="B29" i="10"/>
  <c r="C28" i="10"/>
  <c r="B28" i="10"/>
  <c r="E28" i="10" s="1"/>
  <c r="E27" i="10"/>
  <c r="E26" i="10"/>
  <c r="C25" i="10"/>
  <c r="B25" i="10"/>
  <c r="C24" i="10"/>
  <c r="B24" i="10"/>
  <c r="E23" i="10"/>
  <c r="E22" i="10"/>
  <c r="C21" i="10"/>
  <c r="B21" i="10"/>
  <c r="C20" i="10"/>
  <c r="B20" i="10"/>
  <c r="E19" i="10"/>
  <c r="E18" i="10"/>
  <c r="C17" i="10"/>
  <c r="B17" i="10"/>
  <c r="C16" i="10"/>
  <c r="B16" i="10"/>
  <c r="E16" i="10" s="1"/>
  <c r="E15" i="10"/>
  <c r="E14" i="10"/>
  <c r="C13" i="10"/>
  <c r="B13" i="10"/>
  <c r="C12" i="10"/>
  <c r="B12" i="10"/>
  <c r="E12" i="10" s="1"/>
  <c r="E11" i="10"/>
  <c r="E10" i="10"/>
  <c r="C9" i="10"/>
  <c r="B9" i="10"/>
  <c r="E9" i="10" s="1"/>
  <c r="C8" i="10"/>
  <c r="B8" i="10"/>
  <c r="E7" i="10"/>
  <c r="E6" i="10"/>
  <c r="C5" i="10"/>
  <c r="B5" i="10"/>
  <c r="E5" i="10" s="1"/>
  <c r="C4" i="10"/>
  <c r="B4" i="10"/>
  <c r="E3" i="10"/>
  <c r="E57" i="9"/>
  <c r="E56" i="9"/>
  <c r="E53" i="9"/>
  <c r="C51" i="9"/>
  <c r="C54" i="9" s="1"/>
  <c r="E54" i="9" s="1"/>
  <c r="C49" i="9"/>
  <c r="B49" i="9"/>
  <c r="C48" i="9"/>
  <c r="B48" i="9"/>
  <c r="E47" i="9"/>
  <c r="E46" i="9"/>
  <c r="C45" i="9"/>
  <c r="B45" i="9"/>
  <c r="C44" i="9"/>
  <c r="B44" i="9"/>
  <c r="E44" i="9" s="1"/>
  <c r="E43" i="9"/>
  <c r="E42" i="9"/>
  <c r="E41" i="9"/>
  <c r="C41" i="9"/>
  <c r="B41" i="9"/>
  <c r="C40" i="9"/>
  <c r="B40" i="9"/>
  <c r="E39" i="9"/>
  <c r="E38" i="9"/>
  <c r="C37" i="9"/>
  <c r="B37" i="9"/>
  <c r="C36" i="9"/>
  <c r="B36" i="9"/>
  <c r="E35" i="9"/>
  <c r="E34" i="9"/>
  <c r="C33" i="9"/>
  <c r="B33" i="9"/>
  <c r="C32" i="9"/>
  <c r="B32" i="9"/>
  <c r="E31" i="9"/>
  <c r="E30" i="9"/>
  <c r="E29" i="9"/>
  <c r="C29" i="9"/>
  <c r="B29" i="9"/>
  <c r="C28" i="9"/>
  <c r="B28" i="9"/>
  <c r="E27" i="9"/>
  <c r="E26" i="9"/>
  <c r="C25" i="9"/>
  <c r="B25" i="9"/>
  <c r="C24" i="9"/>
  <c r="B24" i="9"/>
  <c r="E24" i="9" s="1"/>
  <c r="E23" i="9"/>
  <c r="E22" i="9"/>
  <c r="C21" i="9"/>
  <c r="B21" i="9"/>
  <c r="C20" i="9"/>
  <c r="B20" i="9"/>
  <c r="E19" i="9"/>
  <c r="E18" i="9"/>
  <c r="C17" i="9"/>
  <c r="B17" i="9"/>
  <c r="C16" i="9"/>
  <c r="B16" i="9"/>
  <c r="E15" i="9"/>
  <c r="E14" i="9"/>
  <c r="E13" i="9"/>
  <c r="C13" i="9"/>
  <c r="B13" i="9"/>
  <c r="C12" i="9"/>
  <c r="B12" i="9"/>
  <c r="E11" i="9"/>
  <c r="E10" i="9"/>
  <c r="C9" i="9"/>
  <c r="B9" i="9"/>
  <c r="C8" i="9"/>
  <c r="B8" i="9"/>
  <c r="E7" i="9"/>
  <c r="E6" i="9"/>
  <c r="E5" i="9"/>
  <c r="C5" i="9"/>
  <c r="B5" i="9"/>
  <c r="C4" i="9"/>
  <c r="B4" i="9"/>
  <c r="E4" i="9" s="1"/>
  <c r="E3" i="9"/>
  <c r="E57" i="8"/>
  <c r="E56" i="8"/>
  <c r="E53" i="8"/>
  <c r="C51" i="8"/>
  <c r="C54" i="8" s="1"/>
  <c r="E54" i="8" s="1"/>
  <c r="C49" i="8"/>
  <c r="B49" i="8"/>
  <c r="C48" i="8"/>
  <c r="B48" i="8"/>
  <c r="E48" i="8" s="1"/>
  <c r="E47" i="8"/>
  <c r="E46" i="8"/>
  <c r="C45" i="8"/>
  <c r="B45" i="8"/>
  <c r="C44" i="8"/>
  <c r="B44" i="8"/>
  <c r="E43" i="8"/>
  <c r="E42" i="8"/>
  <c r="C41" i="8"/>
  <c r="B41" i="8"/>
  <c r="C40" i="8"/>
  <c r="B40" i="8"/>
  <c r="E40" i="8" s="1"/>
  <c r="E39" i="8"/>
  <c r="E38" i="8"/>
  <c r="C37" i="8"/>
  <c r="B37" i="8"/>
  <c r="E37" i="8" s="1"/>
  <c r="C36" i="8"/>
  <c r="B36" i="8"/>
  <c r="E36" i="8" s="1"/>
  <c r="E35" i="8"/>
  <c r="E34" i="8"/>
  <c r="C33" i="8"/>
  <c r="B33" i="8"/>
  <c r="E33" i="8" s="1"/>
  <c r="C32" i="8"/>
  <c r="B32" i="8"/>
  <c r="E32" i="8" s="1"/>
  <c r="E31" i="8"/>
  <c r="E30" i="8"/>
  <c r="E29" i="8"/>
  <c r="C29" i="8"/>
  <c r="B29" i="8"/>
  <c r="C28" i="8"/>
  <c r="B28" i="8"/>
  <c r="E28" i="8" s="1"/>
  <c r="E27" i="8"/>
  <c r="E26" i="8"/>
  <c r="C25" i="8"/>
  <c r="B25" i="8"/>
  <c r="E25" i="8" s="1"/>
  <c r="C24" i="8"/>
  <c r="B24" i="8"/>
  <c r="E23" i="8"/>
  <c r="E22" i="8"/>
  <c r="C21" i="8"/>
  <c r="B21" i="8"/>
  <c r="E21" i="8" s="1"/>
  <c r="C20" i="8"/>
  <c r="B20" i="8"/>
  <c r="E20" i="8" s="1"/>
  <c r="E19" i="8"/>
  <c r="E18" i="8"/>
  <c r="C17" i="8"/>
  <c r="B17" i="8"/>
  <c r="E17" i="8" s="1"/>
  <c r="C16" i="8"/>
  <c r="B16" i="8"/>
  <c r="E15" i="8"/>
  <c r="E14" i="8"/>
  <c r="C13" i="8"/>
  <c r="E13" i="8" s="1"/>
  <c r="B13" i="8"/>
  <c r="C12" i="8"/>
  <c r="B12" i="8"/>
  <c r="E11" i="8"/>
  <c r="E10" i="8"/>
  <c r="C9" i="8"/>
  <c r="B9" i="8"/>
  <c r="C8" i="8"/>
  <c r="B8" i="8"/>
  <c r="E7" i="8"/>
  <c r="E6" i="8"/>
  <c r="C5" i="8"/>
  <c r="B5" i="8"/>
  <c r="C4" i="8"/>
  <c r="B4" i="8"/>
  <c r="E3" i="8"/>
  <c r="E57" i="7"/>
  <c r="E56" i="7"/>
  <c r="E53" i="7"/>
  <c r="C51" i="7"/>
  <c r="C54" i="7" s="1"/>
  <c r="E54" i="7" s="1"/>
  <c r="C49" i="7"/>
  <c r="B49" i="7"/>
  <c r="C48" i="7"/>
  <c r="B48" i="7"/>
  <c r="E47" i="7"/>
  <c r="E46" i="7"/>
  <c r="C45" i="7"/>
  <c r="B45" i="7"/>
  <c r="C44" i="7"/>
  <c r="E44" i="7" s="1"/>
  <c r="B44" i="7"/>
  <c r="E43" i="7"/>
  <c r="E42" i="7"/>
  <c r="C41" i="7"/>
  <c r="B41" i="7"/>
  <c r="E41" i="7" s="1"/>
  <c r="E40" i="7"/>
  <c r="C40" i="7"/>
  <c r="B40" i="7"/>
  <c r="E39" i="7"/>
  <c r="E38" i="7"/>
  <c r="C37" i="7"/>
  <c r="B37" i="7"/>
  <c r="E37" i="7" s="1"/>
  <c r="C36" i="7"/>
  <c r="B36" i="7"/>
  <c r="E36" i="7" s="1"/>
  <c r="E35" i="7"/>
  <c r="E34" i="7"/>
  <c r="C33" i="7"/>
  <c r="B33" i="7"/>
  <c r="E33" i="7" s="1"/>
  <c r="C32" i="7"/>
  <c r="B32" i="7"/>
  <c r="E31" i="7"/>
  <c r="E30" i="7"/>
  <c r="C29" i="7"/>
  <c r="B29" i="7"/>
  <c r="C28" i="7"/>
  <c r="B28" i="7"/>
  <c r="E28" i="7" s="1"/>
  <c r="E27" i="7"/>
  <c r="E26" i="7"/>
  <c r="C25" i="7"/>
  <c r="B25" i="7"/>
  <c r="E25" i="7" s="1"/>
  <c r="C24" i="7"/>
  <c r="B24" i="7"/>
  <c r="E24" i="7" s="1"/>
  <c r="E23" i="7"/>
  <c r="E22" i="7"/>
  <c r="C21" i="7"/>
  <c r="B21" i="7"/>
  <c r="E21" i="7" s="1"/>
  <c r="C20" i="7"/>
  <c r="E20" i="7" s="1"/>
  <c r="B20" i="7"/>
  <c r="E19" i="7"/>
  <c r="E18" i="7"/>
  <c r="C17" i="7"/>
  <c r="B17" i="7"/>
  <c r="E17" i="7" s="1"/>
  <c r="C16" i="7"/>
  <c r="B16" i="7"/>
  <c r="E16" i="7" s="1"/>
  <c r="E15" i="7"/>
  <c r="E14" i="7"/>
  <c r="C13" i="7"/>
  <c r="B13" i="7"/>
  <c r="E13" i="7" s="1"/>
  <c r="C12" i="7"/>
  <c r="B12" i="7"/>
  <c r="E11" i="7"/>
  <c r="E10" i="7"/>
  <c r="C9" i="7"/>
  <c r="B9" i="7"/>
  <c r="C8" i="7"/>
  <c r="B8" i="7"/>
  <c r="E7" i="7"/>
  <c r="E6" i="7"/>
  <c r="C5" i="7"/>
  <c r="B5" i="7"/>
  <c r="C4" i="7"/>
  <c r="B4" i="7"/>
  <c r="E3" i="7"/>
  <c r="E57" i="6"/>
  <c r="E56" i="6"/>
  <c r="E53" i="6"/>
  <c r="C51" i="6"/>
  <c r="C54" i="6" s="1"/>
  <c r="E54" i="6" s="1"/>
  <c r="C49" i="6"/>
  <c r="B49" i="6"/>
  <c r="C48" i="6"/>
  <c r="B48" i="6"/>
  <c r="E47" i="6"/>
  <c r="E46" i="6"/>
  <c r="C45" i="6"/>
  <c r="B45" i="6"/>
  <c r="C44" i="6"/>
  <c r="B44" i="6"/>
  <c r="E44" i="6" s="1"/>
  <c r="E43" i="6"/>
  <c r="E42" i="6"/>
  <c r="C41" i="6"/>
  <c r="B41" i="6"/>
  <c r="C40" i="6"/>
  <c r="B40" i="6"/>
  <c r="E40" i="6" s="1"/>
  <c r="E39" i="6"/>
  <c r="E38" i="6"/>
  <c r="C37" i="6"/>
  <c r="B37" i="6"/>
  <c r="E37" i="6" s="1"/>
  <c r="C36" i="6"/>
  <c r="B36" i="6"/>
  <c r="E36" i="6" s="1"/>
  <c r="E35" i="6"/>
  <c r="E34" i="6"/>
  <c r="E33" i="6"/>
  <c r="C33" i="6"/>
  <c r="B33" i="6"/>
  <c r="C32" i="6"/>
  <c r="B32" i="6"/>
  <c r="E32" i="6" s="1"/>
  <c r="E31" i="6"/>
  <c r="E30" i="6"/>
  <c r="E29" i="6"/>
  <c r="C29" i="6"/>
  <c r="B29" i="6"/>
  <c r="C28" i="6"/>
  <c r="B28" i="6"/>
  <c r="E27" i="6"/>
  <c r="E26" i="6"/>
  <c r="C25" i="6"/>
  <c r="B25" i="6"/>
  <c r="E25" i="6" s="1"/>
  <c r="C24" i="6"/>
  <c r="B24" i="6"/>
  <c r="E24" i="6" s="1"/>
  <c r="E23" i="6"/>
  <c r="E22" i="6"/>
  <c r="C21" i="6"/>
  <c r="B21" i="6"/>
  <c r="C20" i="6"/>
  <c r="B20" i="6"/>
  <c r="E20" i="6" s="1"/>
  <c r="E19" i="6"/>
  <c r="C17" i="6"/>
  <c r="B17" i="6"/>
  <c r="E17" i="6" s="1"/>
  <c r="C16" i="6"/>
  <c r="B16" i="6"/>
  <c r="E16" i="6" s="1"/>
  <c r="E15" i="6"/>
  <c r="C13" i="6"/>
  <c r="B13" i="6"/>
  <c r="C12" i="6"/>
  <c r="B12" i="6"/>
  <c r="E12" i="6" s="1"/>
  <c r="E11" i="6"/>
  <c r="C9" i="6"/>
  <c r="B9" i="6"/>
  <c r="C8" i="6"/>
  <c r="B8" i="6"/>
  <c r="E8" i="6" s="1"/>
  <c r="E7" i="6"/>
  <c r="C5" i="6"/>
  <c r="B5" i="6"/>
  <c r="C4" i="6"/>
  <c r="E4" i="6"/>
  <c r="E3" i="6"/>
  <c r="C49" i="5"/>
  <c r="C48" i="5"/>
  <c r="C45" i="5"/>
  <c r="C44" i="5"/>
  <c r="C41" i="5"/>
  <c r="C40" i="5"/>
  <c r="C37" i="5"/>
  <c r="C36" i="5"/>
  <c r="C33" i="5"/>
  <c r="C32" i="5"/>
  <c r="C29" i="5"/>
  <c r="C28" i="5"/>
  <c r="C25" i="5"/>
  <c r="C24" i="5"/>
  <c r="C21" i="5"/>
  <c r="C20" i="5"/>
  <c r="C17" i="5"/>
  <c r="C16" i="5"/>
  <c r="C13" i="5"/>
  <c r="C12" i="5"/>
  <c r="C9" i="5"/>
  <c r="C8" i="5"/>
  <c r="E49" i="9" l="1"/>
  <c r="E45" i="9"/>
  <c r="E37" i="9"/>
  <c r="E33" i="9"/>
  <c r="E25" i="9"/>
  <c r="E21" i="9"/>
  <c r="E17" i="9"/>
  <c r="E9" i="9"/>
  <c r="E49" i="8"/>
  <c r="E45" i="8"/>
  <c r="E41" i="8"/>
  <c r="E9" i="8"/>
  <c r="E5" i="8"/>
  <c r="E48" i="7"/>
  <c r="E32" i="7"/>
  <c r="E12" i="7"/>
  <c r="E8" i="7"/>
  <c r="E4" i="7"/>
  <c r="E49" i="6"/>
  <c r="E45" i="6"/>
  <c r="E41" i="6"/>
  <c r="E21" i="6"/>
  <c r="E13" i="6"/>
  <c r="E9" i="6"/>
  <c r="AQ292" i="3"/>
  <c r="AQ289" i="3"/>
  <c r="AS304" i="3"/>
  <c r="AS290" i="3"/>
  <c r="AQ309" i="3"/>
  <c r="B34" i="4"/>
  <c r="AS307" i="3"/>
  <c r="AR304" i="3"/>
  <c r="AQ302" i="3"/>
  <c r="AS300" i="3"/>
  <c r="AS292" i="3"/>
  <c r="AR292" i="3"/>
  <c r="AS291" i="3"/>
  <c r="AQ291" i="3"/>
  <c r="AR308" i="3"/>
  <c r="AS303" i="3"/>
  <c r="AQ305" i="3"/>
  <c r="AS295" i="3"/>
  <c r="AS296" i="3"/>
  <c r="AR295" i="3"/>
  <c r="AQ301" i="3"/>
  <c r="AQ297" i="3"/>
  <c r="AQ310" i="3"/>
  <c r="AS308" i="3"/>
  <c r="AQ306" i="3"/>
  <c r="AQ290" i="3"/>
  <c r="AR307" i="3"/>
  <c r="AR303" i="3"/>
  <c r="AR300" i="3"/>
  <c r="AS299" i="3"/>
  <c r="AQ298" i="3"/>
  <c r="AR296" i="3"/>
  <c r="AR299" i="3"/>
  <c r="AQ293" i="3"/>
  <c r="AQ280" i="3"/>
  <c r="AS281" i="3"/>
  <c r="AQ294" i="3"/>
  <c r="AR282" i="3"/>
  <c r="AQ281" i="3"/>
  <c r="AQ282" i="3"/>
  <c r="AQ279" i="3"/>
  <c r="AR310" i="3"/>
  <c r="AR305" i="3"/>
  <c r="AR302" i="3"/>
  <c r="AR297" i="3"/>
  <c r="AR294" i="3"/>
  <c r="AR289" i="3"/>
  <c r="AR280" i="3"/>
  <c r="AS309" i="3"/>
  <c r="AS306" i="3"/>
  <c r="AS301" i="3"/>
  <c r="AS298" i="3"/>
  <c r="AS293" i="3"/>
  <c r="AS279" i="3"/>
  <c r="AS267" i="3"/>
  <c r="AR270" i="3"/>
  <c r="AS272" i="3"/>
  <c r="AR263" i="3"/>
  <c r="AQ274" i="3"/>
  <c r="AQ275" i="3"/>
  <c r="AS274" i="3"/>
  <c r="AR275" i="3"/>
  <c r="AQ272" i="3"/>
  <c r="AS275" i="3"/>
  <c r="AR257" i="3"/>
  <c r="AQ264" i="3"/>
  <c r="AS257" i="3"/>
  <c r="AS269" i="3"/>
  <c r="AQ270" i="3"/>
  <c r="AR254" i="3"/>
  <c r="AQ254" i="3"/>
  <c r="AQ267" i="3"/>
  <c r="AQ277" i="3"/>
  <c r="AQ278" i="3"/>
  <c r="AS277" i="3"/>
  <c r="AR278" i="3"/>
  <c r="AQ273" i="3"/>
  <c r="AR273" i="3"/>
  <c r="AS264" i="3"/>
  <c r="AS259" i="3"/>
  <c r="AQ263" i="3"/>
  <c r="AQ262" i="3"/>
  <c r="AR262" i="3"/>
  <c r="AQ260" i="3"/>
  <c r="AR260" i="3"/>
  <c r="AQ257" i="3"/>
  <c r="AS256" i="3"/>
  <c r="AQ255" i="3"/>
  <c r="AR255" i="3"/>
  <c r="AQ253" i="3"/>
  <c r="AS255" i="3"/>
  <c r="AQ258" i="3"/>
  <c r="AS260" i="3"/>
  <c r="AQ261" i="3"/>
  <c r="AS263" i="3"/>
  <c r="AQ268" i="3"/>
  <c r="AS270" i="3"/>
  <c r="AQ271" i="3"/>
  <c r="AS273" i="3"/>
  <c r="AQ276" i="3"/>
  <c r="AS278" i="3"/>
  <c r="AR253" i="3"/>
  <c r="AR258" i="3"/>
  <c r="AR261" i="3"/>
  <c r="AR268" i="3"/>
  <c r="AR271" i="3"/>
  <c r="AR276" i="3"/>
  <c r="AS253" i="3"/>
  <c r="AQ256" i="3"/>
  <c r="AS258" i="3"/>
  <c r="AQ259" i="3"/>
  <c r="AS261" i="3"/>
  <c r="AS268" i="3"/>
  <c r="AQ269" i="3"/>
  <c r="AS271" i="3"/>
  <c r="AS276" i="3"/>
  <c r="E21" i="12"/>
  <c r="E48" i="10"/>
  <c r="B33" i="4"/>
  <c r="E20" i="10"/>
  <c r="E48" i="9"/>
  <c r="E20" i="9"/>
  <c r="B32" i="4"/>
  <c r="E29" i="12"/>
  <c r="E40" i="12"/>
  <c r="E41" i="12"/>
  <c r="E48" i="12"/>
  <c r="E16" i="12"/>
  <c r="E12" i="12"/>
  <c r="E9" i="12"/>
  <c r="E5" i="12"/>
  <c r="E45" i="10"/>
  <c r="E40" i="10"/>
  <c r="E41" i="10"/>
  <c r="E29" i="10"/>
  <c r="E24" i="10"/>
  <c r="E25" i="10"/>
  <c r="E21" i="10"/>
  <c r="E17" i="10"/>
  <c r="E13" i="10"/>
  <c r="E8" i="10"/>
  <c r="E4" i="10"/>
  <c r="E58" i="10" s="1"/>
  <c r="E40" i="9"/>
  <c r="E36" i="9"/>
  <c r="E32" i="9"/>
  <c r="E28" i="9"/>
  <c r="E16" i="9"/>
  <c r="E12" i="9"/>
  <c r="E8" i="9"/>
  <c r="E44" i="8"/>
  <c r="E24" i="8"/>
  <c r="E16" i="8"/>
  <c r="E12" i="8"/>
  <c r="E8" i="8"/>
  <c r="E4" i="8"/>
  <c r="E49" i="7"/>
  <c r="E45" i="7"/>
  <c r="E29" i="7"/>
  <c r="E9" i="7"/>
  <c r="E5" i="7"/>
  <c r="E48" i="6"/>
  <c r="E28" i="6"/>
  <c r="Q11" i="3"/>
  <c r="BJ11" i="3" s="1"/>
  <c r="Z11" i="3"/>
  <c r="AA11" i="3"/>
  <c r="AB11" i="3"/>
  <c r="AC11" i="3"/>
  <c r="AD11" i="3"/>
  <c r="AE11" i="3"/>
  <c r="AF11" i="3"/>
  <c r="AG11" i="3"/>
  <c r="AH11" i="3"/>
  <c r="AI11" i="3"/>
  <c r="AJ11" i="3"/>
  <c r="AK11" i="3"/>
  <c r="AL11" i="3"/>
  <c r="AM11" i="3"/>
  <c r="AN11" i="3"/>
  <c r="AO11" i="3"/>
  <c r="AP11" i="3"/>
  <c r="Q12" i="3"/>
  <c r="Z12" i="3"/>
  <c r="AA12" i="3"/>
  <c r="AB12" i="3"/>
  <c r="AC12" i="3"/>
  <c r="AD12" i="3"/>
  <c r="AE12" i="3"/>
  <c r="AF12" i="3"/>
  <c r="AG12" i="3"/>
  <c r="AH12" i="3"/>
  <c r="AI12" i="3"/>
  <c r="AJ12" i="3"/>
  <c r="AK12" i="3"/>
  <c r="AL12" i="3"/>
  <c r="AM12" i="3"/>
  <c r="AN12" i="3"/>
  <c r="AO12" i="3"/>
  <c r="AP12" i="3"/>
  <c r="Q13" i="3"/>
  <c r="BJ13" i="3" s="1"/>
  <c r="Z13" i="3"/>
  <c r="AA13" i="3"/>
  <c r="AB13" i="3"/>
  <c r="AC13" i="3"/>
  <c r="AD13" i="3"/>
  <c r="AE13" i="3"/>
  <c r="AF13" i="3"/>
  <c r="AG13" i="3"/>
  <c r="AH13" i="3"/>
  <c r="AI13" i="3"/>
  <c r="AJ13" i="3"/>
  <c r="AK13" i="3"/>
  <c r="AL13" i="3"/>
  <c r="AM13" i="3"/>
  <c r="AN13" i="3"/>
  <c r="AO13" i="3"/>
  <c r="AP13" i="3"/>
  <c r="Q14" i="3"/>
  <c r="Z14" i="3"/>
  <c r="AA14" i="3"/>
  <c r="AB14" i="3"/>
  <c r="AC14" i="3"/>
  <c r="AD14" i="3"/>
  <c r="AE14" i="3"/>
  <c r="AF14" i="3"/>
  <c r="AG14" i="3"/>
  <c r="AH14" i="3"/>
  <c r="AI14" i="3"/>
  <c r="AJ14" i="3"/>
  <c r="AK14" i="3"/>
  <c r="AL14" i="3"/>
  <c r="AM14" i="3"/>
  <c r="AN14" i="3"/>
  <c r="AO14" i="3"/>
  <c r="AP14" i="3"/>
  <c r="Q15" i="3"/>
  <c r="BJ15" i="3" s="1"/>
  <c r="Z15" i="3"/>
  <c r="AA15" i="3"/>
  <c r="AB15" i="3"/>
  <c r="AC15" i="3"/>
  <c r="AD15" i="3"/>
  <c r="AE15" i="3"/>
  <c r="AF15" i="3"/>
  <c r="AG15" i="3"/>
  <c r="AH15" i="3"/>
  <c r="AI15" i="3"/>
  <c r="AJ15" i="3"/>
  <c r="AK15" i="3"/>
  <c r="AL15" i="3"/>
  <c r="AM15" i="3"/>
  <c r="AN15" i="3"/>
  <c r="AO15" i="3"/>
  <c r="AP15" i="3"/>
  <c r="Q16" i="3"/>
  <c r="Z16" i="3"/>
  <c r="AA16" i="3"/>
  <c r="AB16" i="3"/>
  <c r="AC16" i="3"/>
  <c r="AD16" i="3"/>
  <c r="AE16" i="3"/>
  <c r="AF16" i="3"/>
  <c r="AG16" i="3"/>
  <c r="AH16" i="3"/>
  <c r="AI16" i="3"/>
  <c r="AJ16" i="3"/>
  <c r="AK16" i="3"/>
  <c r="AL16" i="3"/>
  <c r="AM16" i="3"/>
  <c r="AN16" i="3"/>
  <c r="AO16" i="3"/>
  <c r="AP16" i="3"/>
  <c r="Q17" i="3"/>
  <c r="BJ17" i="3" s="1"/>
  <c r="Z17" i="3"/>
  <c r="AA17" i="3"/>
  <c r="AB17" i="3"/>
  <c r="AC17" i="3"/>
  <c r="AD17" i="3"/>
  <c r="AE17" i="3"/>
  <c r="AF17" i="3"/>
  <c r="AG17" i="3"/>
  <c r="AH17" i="3"/>
  <c r="AI17" i="3"/>
  <c r="AJ17" i="3"/>
  <c r="AK17" i="3"/>
  <c r="AL17" i="3"/>
  <c r="AM17" i="3"/>
  <c r="AN17" i="3"/>
  <c r="AO17" i="3"/>
  <c r="AP17" i="3"/>
  <c r="Q18" i="3"/>
  <c r="Z18" i="3"/>
  <c r="AA18" i="3"/>
  <c r="AB18" i="3"/>
  <c r="AC18" i="3"/>
  <c r="AD18" i="3"/>
  <c r="AE18" i="3"/>
  <c r="AF18" i="3"/>
  <c r="AG18" i="3"/>
  <c r="AH18" i="3"/>
  <c r="AI18" i="3"/>
  <c r="AJ18" i="3"/>
  <c r="AK18" i="3"/>
  <c r="AL18" i="3"/>
  <c r="AM18" i="3"/>
  <c r="AN18" i="3"/>
  <c r="AO18" i="3"/>
  <c r="AP18" i="3"/>
  <c r="Q19" i="3"/>
  <c r="BJ19" i="3" s="1"/>
  <c r="Z19" i="3"/>
  <c r="AA19" i="3"/>
  <c r="AB19" i="3"/>
  <c r="AC19" i="3"/>
  <c r="AD19" i="3"/>
  <c r="AE19" i="3"/>
  <c r="AF19" i="3"/>
  <c r="AG19" i="3"/>
  <c r="AH19" i="3"/>
  <c r="AI19" i="3"/>
  <c r="AJ19" i="3"/>
  <c r="AK19" i="3"/>
  <c r="AL19" i="3"/>
  <c r="AM19" i="3"/>
  <c r="AN19" i="3"/>
  <c r="AO19" i="3"/>
  <c r="AP19" i="3"/>
  <c r="Q20" i="3"/>
  <c r="Z20" i="3"/>
  <c r="AA20" i="3"/>
  <c r="AB20" i="3"/>
  <c r="AC20" i="3"/>
  <c r="AD20" i="3"/>
  <c r="AE20" i="3"/>
  <c r="AF20" i="3"/>
  <c r="AG20" i="3"/>
  <c r="AH20" i="3"/>
  <c r="AI20" i="3"/>
  <c r="AJ20" i="3"/>
  <c r="AK20" i="3"/>
  <c r="AL20" i="3"/>
  <c r="AM20" i="3"/>
  <c r="AN20" i="3"/>
  <c r="AO20" i="3"/>
  <c r="AP20" i="3"/>
  <c r="Q21" i="3"/>
  <c r="BJ21" i="3" s="1"/>
  <c r="Z21" i="3"/>
  <c r="AA21" i="3"/>
  <c r="AB21" i="3"/>
  <c r="AC21" i="3"/>
  <c r="AD21" i="3"/>
  <c r="AE21" i="3"/>
  <c r="AF21" i="3"/>
  <c r="AG21" i="3"/>
  <c r="AH21" i="3"/>
  <c r="AI21" i="3"/>
  <c r="AJ21" i="3"/>
  <c r="AK21" i="3"/>
  <c r="AL21" i="3"/>
  <c r="AM21" i="3"/>
  <c r="AN21" i="3"/>
  <c r="AO21" i="3"/>
  <c r="AP21" i="3"/>
  <c r="Q22" i="3"/>
  <c r="Z22" i="3"/>
  <c r="AA22" i="3"/>
  <c r="AB22" i="3"/>
  <c r="AC22" i="3"/>
  <c r="AD22" i="3"/>
  <c r="AE22" i="3"/>
  <c r="AF22" i="3"/>
  <c r="AG22" i="3"/>
  <c r="AH22" i="3"/>
  <c r="AI22" i="3"/>
  <c r="AJ22" i="3"/>
  <c r="AK22" i="3"/>
  <c r="AL22" i="3"/>
  <c r="AM22" i="3"/>
  <c r="AN22" i="3"/>
  <c r="AO22" i="3"/>
  <c r="AP22" i="3"/>
  <c r="Q23" i="3"/>
  <c r="BJ23" i="3" s="1"/>
  <c r="Z23" i="3"/>
  <c r="AA23" i="3"/>
  <c r="AB23" i="3"/>
  <c r="AC23" i="3"/>
  <c r="AD23" i="3"/>
  <c r="AE23" i="3"/>
  <c r="AF23" i="3"/>
  <c r="AG23" i="3"/>
  <c r="AH23" i="3"/>
  <c r="AI23" i="3"/>
  <c r="AJ23" i="3"/>
  <c r="AK23" i="3"/>
  <c r="AL23" i="3"/>
  <c r="AM23" i="3"/>
  <c r="AN23" i="3"/>
  <c r="AO23" i="3"/>
  <c r="AP23" i="3"/>
  <c r="Q24" i="3"/>
  <c r="Z24" i="3"/>
  <c r="AA24" i="3"/>
  <c r="AB24" i="3"/>
  <c r="AC24" i="3"/>
  <c r="AD24" i="3"/>
  <c r="AE24" i="3"/>
  <c r="AF24" i="3"/>
  <c r="AG24" i="3"/>
  <c r="AH24" i="3"/>
  <c r="AI24" i="3"/>
  <c r="AJ24" i="3"/>
  <c r="AK24" i="3"/>
  <c r="AL24" i="3"/>
  <c r="AM24" i="3"/>
  <c r="AN24" i="3"/>
  <c r="AO24" i="3"/>
  <c r="AP24" i="3"/>
  <c r="Q25" i="3"/>
  <c r="BJ25" i="3" s="1"/>
  <c r="Z25" i="3"/>
  <c r="AA25" i="3"/>
  <c r="AB25" i="3"/>
  <c r="AC25" i="3"/>
  <c r="AD25" i="3"/>
  <c r="AE25" i="3"/>
  <c r="AF25" i="3"/>
  <c r="AG25" i="3"/>
  <c r="AH25" i="3"/>
  <c r="AI25" i="3"/>
  <c r="AJ25" i="3"/>
  <c r="AK25" i="3"/>
  <c r="AL25" i="3"/>
  <c r="AM25" i="3"/>
  <c r="AN25" i="3"/>
  <c r="AO25" i="3"/>
  <c r="AP25" i="3"/>
  <c r="Q26" i="3"/>
  <c r="Z26" i="3"/>
  <c r="AA26" i="3"/>
  <c r="AB26" i="3"/>
  <c r="AC26" i="3"/>
  <c r="AD26" i="3"/>
  <c r="AE26" i="3"/>
  <c r="AF26" i="3"/>
  <c r="AG26" i="3"/>
  <c r="AH26" i="3"/>
  <c r="AI26" i="3"/>
  <c r="AJ26" i="3"/>
  <c r="AK26" i="3"/>
  <c r="AL26" i="3"/>
  <c r="AM26" i="3"/>
  <c r="AN26" i="3"/>
  <c r="AO26" i="3"/>
  <c r="AP26" i="3"/>
  <c r="Q27" i="3"/>
  <c r="BJ27" i="3" s="1"/>
  <c r="Z27" i="3"/>
  <c r="AA27" i="3"/>
  <c r="AB27" i="3"/>
  <c r="AC27" i="3"/>
  <c r="AD27" i="3"/>
  <c r="AE27" i="3"/>
  <c r="AF27" i="3"/>
  <c r="AG27" i="3"/>
  <c r="AH27" i="3"/>
  <c r="AI27" i="3"/>
  <c r="AJ27" i="3"/>
  <c r="AK27" i="3"/>
  <c r="AL27" i="3"/>
  <c r="AM27" i="3"/>
  <c r="AN27" i="3"/>
  <c r="AO27" i="3"/>
  <c r="AP27" i="3"/>
  <c r="Q28" i="3"/>
  <c r="Z28" i="3"/>
  <c r="AA28" i="3"/>
  <c r="AB28" i="3"/>
  <c r="AC28" i="3"/>
  <c r="AD28" i="3"/>
  <c r="AE28" i="3"/>
  <c r="AF28" i="3"/>
  <c r="AG28" i="3"/>
  <c r="AH28" i="3"/>
  <c r="AI28" i="3"/>
  <c r="AJ28" i="3"/>
  <c r="AK28" i="3"/>
  <c r="AL28" i="3"/>
  <c r="AM28" i="3"/>
  <c r="AN28" i="3"/>
  <c r="AO28" i="3"/>
  <c r="AP28" i="3"/>
  <c r="Q29" i="3"/>
  <c r="BJ29" i="3" s="1"/>
  <c r="Z29" i="3"/>
  <c r="AA29" i="3"/>
  <c r="AB29" i="3"/>
  <c r="AC29" i="3"/>
  <c r="AD29" i="3"/>
  <c r="AE29" i="3"/>
  <c r="AF29" i="3"/>
  <c r="AG29" i="3"/>
  <c r="AH29" i="3"/>
  <c r="AI29" i="3"/>
  <c r="AJ29" i="3"/>
  <c r="AK29" i="3"/>
  <c r="AL29" i="3"/>
  <c r="AM29" i="3"/>
  <c r="AN29" i="3"/>
  <c r="AO29" i="3"/>
  <c r="AP29" i="3"/>
  <c r="Q30" i="3"/>
  <c r="Z30" i="3"/>
  <c r="AA30" i="3"/>
  <c r="AB30" i="3"/>
  <c r="AC30" i="3"/>
  <c r="AD30" i="3"/>
  <c r="AE30" i="3"/>
  <c r="AF30" i="3"/>
  <c r="AG30" i="3"/>
  <c r="AH30" i="3"/>
  <c r="AI30" i="3"/>
  <c r="AJ30" i="3"/>
  <c r="AK30" i="3"/>
  <c r="AL30" i="3"/>
  <c r="AM30" i="3"/>
  <c r="AN30" i="3"/>
  <c r="AO30" i="3"/>
  <c r="AP30" i="3"/>
  <c r="Q31" i="3"/>
  <c r="BJ31" i="3" s="1"/>
  <c r="Z31" i="3"/>
  <c r="AA31" i="3"/>
  <c r="AB31" i="3"/>
  <c r="AC31" i="3"/>
  <c r="AD31" i="3"/>
  <c r="AE31" i="3"/>
  <c r="AF31" i="3"/>
  <c r="AG31" i="3"/>
  <c r="AH31" i="3"/>
  <c r="AI31" i="3"/>
  <c r="AJ31" i="3"/>
  <c r="AK31" i="3"/>
  <c r="AL31" i="3"/>
  <c r="AM31" i="3"/>
  <c r="AN31" i="3"/>
  <c r="AO31" i="3"/>
  <c r="AP31" i="3"/>
  <c r="Q32" i="3"/>
  <c r="Z32" i="3"/>
  <c r="AA32" i="3"/>
  <c r="AB32" i="3"/>
  <c r="AC32" i="3"/>
  <c r="AD32" i="3"/>
  <c r="AE32" i="3"/>
  <c r="AF32" i="3"/>
  <c r="AG32" i="3"/>
  <c r="AH32" i="3"/>
  <c r="AI32" i="3"/>
  <c r="AJ32" i="3"/>
  <c r="AK32" i="3"/>
  <c r="AL32" i="3"/>
  <c r="AM32" i="3"/>
  <c r="AN32" i="3"/>
  <c r="AO32" i="3"/>
  <c r="AP32" i="3"/>
  <c r="Q33" i="3"/>
  <c r="BJ33" i="3" s="1"/>
  <c r="Z33" i="3"/>
  <c r="AA33" i="3"/>
  <c r="AB33" i="3"/>
  <c r="AC33" i="3"/>
  <c r="AD33" i="3"/>
  <c r="AE33" i="3"/>
  <c r="AF33" i="3"/>
  <c r="AG33" i="3"/>
  <c r="AH33" i="3"/>
  <c r="AI33" i="3"/>
  <c r="AJ33" i="3"/>
  <c r="AK33" i="3"/>
  <c r="AL33" i="3"/>
  <c r="AM33" i="3"/>
  <c r="AN33" i="3"/>
  <c r="AO33" i="3"/>
  <c r="AP33" i="3"/>
  <c r="Q34" i="3"/>
  <c r="Z34" i="3"/>
  <c r="AA34" i="3"/>
  <c r="AB34" i="3"/>
  <c r="AC34" i="3"/>
  <c r="AD34" i="3"/>
  <c r="AE34" i="3"/>
  <c r="AF34" i="3"/>
  <c r="AG34" i="3"/>
  <c r="AH34" i="3"/>
  <c r="AI34" i="3"/>
  <c r="AJ34" i="3"/>
  <c r="AK34" i="3"/>
  <c r="AL34" i="3"/>
  <c r="AM34" i="3"/>
  <c r="AN34" i="3"/>
  <c r="AO34" i="3"/>
  <c r="AP34" i="3"/>
  <c r="Q35" i="3"/>
  <c r="BJ35" i="3" s="1"/>
  <c r="Z35" i="3"/>
  <c r="AA35" i="3"/>
  <c r="AB35" i="3"/>
  <c r="AC35" i="3"/>
  <c r="AD35" i="3"/>
  <c r="AE35" i="3"/>
  <c r="AF35" i="3"/>
  <c r="AG35" i="3"/>
  <c r="AH35" i="3"/>
  <c r="AI35" i="3"/>
  <c r="AJ35" i="3"/>
  <c r="AK35" i="3"/>
  <c r="AL35" i="3"/>
  <c r="AM35" i="3"/>
  <c r="AN35" i="3"/>
  <c r="AO35" i="3"/>
  <c r="AP35" i="3"/>
  <c r="Q36" i="3"/>
  <c r="Z36" i="3"/>
  <c r="AA36" i="3"/>
  <c r="AB36" i="3"/>
  <c r="AC36" i="3"/>
  <c r="AD36" i="3"/>
  <c r="AE36" i="3"/>
  <c r="AF36" i="3"/>
  <c r="AG36" i="3"/>
  <c r="AH36" i="3"/>
  <c r="AI36" i="3"/>
  <c r="AJ36" i="3"/>
  <c r="AK36" i="3"/>
  <c r="AL36" i="3"/>
  <c r="AM36" i="3"/>
  <c r="AN36" i="3"/>
  <c r="AO36" i="3"/>
  <c r="AP36" i="3"/>
  <c r="Q37" i="3"/>
  <c r="BJ37" i="3" s="1"/>
  <c r="Z37" i="3"/>
  <c r="AA37" i="3"/>
  <c r="AB37" i="3"/>
  <c r="AC37" i="3"/>
  <c r="AD37" i="3"/>
  <c r="AE37" i="3"/>
  <c r="AF37" i="3"/>
  <c r="AG37" i="3"/>
  <c r="AH37" i="3"/>
  <c r="AI37" i="3"/>
  <c r="AJ37" i="3"/>
  <c r="AK37" i="3"/>
  <c r="AL37" i="3"/>
  <c r="AM37" i="3"/>
  <c r="AN37" i="3"/>
  <c r="AO37" i="3"/>
  <c r="AP37" i="3"/>
  <c r="Q38" i="3"/>
  <c r="Z38" i="3"/>
  <c r="AA38" i="3"/>
  <c r="AB38" i="3"/>
  <c r="AC38" i="3"/>
  <c r="AD38" i="3"/>
  <c r="AE38" i="3"/>
  <c r="AF38" i="3"/>
  <c r="AG38" i="3"/>
  <c r="AH38" i="3"/>
  <c r="AI38" i="3"/>
  <c r="AJ38" i="3"/>
  <c r="AK38" i="3"/>
  <c r="AL38" i="3"/>
  <c r="AM38" i="3"/>
  <c r="AN38" i="3"/>
  <c r="AO38" i="3"/>
  <c r="AP38" i="3"/>
  <c r="Q39" i="3"/>
  <c r="BJ39" i="3" s="1"/>
  <c r="Z39" i="3"/>
  <c r="AA39" i="3"/>
  <c r="AB39" i="3"/>
  <c r="AC39" i="3"/>
  <c r="AD39" i="3"/>
  <c r="AE39" i="3"/>
  <c r="AF39" i="3"/>
  <c r="AG39" i="3"/>
  <c r="AH39" i="3"/>
  <c r="AI39" i="3"/>
  <c r="AJ39" i="3"/>
  <c r="AK39" i="3"/>
  <c r="AL39" i="3"/>
  <c r="AM39" i="3"/>
  <c r="AN39" i="3"/>
  <c r="AO39" i="3"/>
  <c r="AP39" i="3"/>
  <c r="Q40" i="3"/>
  <c r="Z40" i="3"/>
  <c r="AA40" i="3"/>
  <c r="AB40" i="3"/>
  <c r="AC40" i="3"/>
  <c r="AD40" i="3"/>
  <c r="AE40" i="3"/>
  <c r="AF40" i="3"/>
  <c r="AG40" i="3"/>
  <c r="AH40" i="3"/>
  <c r="AI40" i="3"/>
  <c r="AJ40" i="3"/>
  <c r="AK40" i="3"/>
  <c r="AL40" i="3"/>
  <c r="AM40" i="3"/>
  <c r="AN40" i="3"/>
  <c r="AO40" i="3"/>
  <c r="AP40" i="3"/>
  <c r="Q41" i="3"/>
  <c r="BJ41" i="3" s="1"/>
  <c r="Z41" i="3"/>
  <c r="AA41" i="3"/>
  <c r="AB41" i="3"/>
  <c r="AC41" i="3"/>
  <c r="AD41" i="3"/>
  <c r="AE41" i="3"/>
  <c r="AF41" i="3"/>
  <c r="AG41" i="3"/>
  <c r="AH41" i="3"/>
  <c r="AI41" i="3"/>
  <c r="AJ41" i="3"/>
  <c r="AK41" i="3"/>
  <c r="AL41" i="3"/>
  <c r="AM41" i="3"/>
  <c r="AN41" i="3"/>
  <c r="AO41" i="3"/>
  <c r="AP41" i="3"/>
  <c r="Q42" i="3"/>
  <c r="Z42" i="3"/>
  <c r="AA42" i="3"/>
  <c r="AB42" i="3"/>
  <c r="AC42" i="3"/>
  <c r="AD42" i="3"/>
  <c r="AE42" i="3"/>
  <c r="AF42" i="3"/>
  <c r="AG42" i="3"/>
  <c r="AH42" i="3"/>
  <c r="AI42" i="3"/>
  <c r="AJ42" i="3"/>
  <c r="AK42" i="3"/>
  <c r="AL42" i="3"/>
  <c r="AM42" i="3"/>
  <c r="AN42" i="3"/>
  <c r="AO42" i="3"/>
  <c r="AP42" i="3"/>
  <c r="Q43" i="3"/>
  <c r="BJ43" i="3" s="1"/>
  <c r="Z43" i="3"/>
  <c r="AA43" i="3"/>
  <c r="AB43" i="3"/>
  <c r="AC43" i="3"/>
  <c r="AD43" i="3"/>
  <c r="AE43" i="3"/>
  <c r="AF43" i="3"/>
  <c r="AG43" i="3"/>
  <c r="AH43" i="3"/>
  <c r="AI43" i="3"/>
  <c r="AJ43" i="3"/>
  <c r="AK43" i="3"/>
  <c r="AL43" i="3"/>
  <c r="AM43" i="3"/>
  <c r="AN43" i="3"/>
  <c r="AO43" i="3"/>
  <c r="AP43" i="3"/>
  <c r="Q44" i="3"/>
  <c r="Z44" i="3"/>
  <c r="AA44" i="3"/>
  <c r="AB44" i="3"/>
  <c r="AC44" i="3"/>
  <c r="AD44" i="3"/>
  <c r="AE44" i="3"/>
  <c r="AF44" i="3"/>
  <c r="AG44" i="3"/>
  <c r="AH44" i="3"/>
  <c r="AI44" i="3"/>
  <c r="AJ44" i="3"/>
  <c r="AK44" i="3"/>
  <c r="AL44" i="3"/>
  <c r="AM44" i="3"/>
  <c r="AN44" i="3"/>
  <c r="AO44" i="3"/>
  <c r="AP44" i="3"/>
  <c r="Q45" i="3"/>
  <c r="BJ45" i="3" s="1"/>
  <c r="Z45" i="3"/>
  <c r="AA45" i="3"/>
  <c r="AB45" i="3"/>
  <c r="AC45" i="3"/>
  <c r="AD45" i="3"/>
  <c r="AE45" i="3"/>
  <c r="AF45" i="3"/>
  <c r="AG45" i="3"/>
  <c r="AH45" i="3"/>
  <c r="AI45" i="3"/>
  <c r="AJ45" i="3"/>
  <c r="AK45" i="3"/>
  <c r="AL45" i="3"/>
  <c r="AM45" i="3"/>
  <c r="AN45" i="3"/>
  <c r="AO45" i="3"/>
  <c r="AP45" i="3"/>
  <c r="Q46" i="3"/>
  <c r="Z46" i="3"/>
  <c r="AA46" i="3"/>
  <c r="AB46" i="3"/>
  <c r="AC46" i="3"/>
  <c r="AD46" i="3"/>
  <c r="AE46" i="3"/>
  <c r="AF46" i="3"/>
  <c r="AG46" i="3"/>
  <c r="AH46" i="3"/>
  <c r="AI46" i="3"/>
  <c r="AJ46" i="3"/>
  <c r="AK46" i="3"/>
  <c r="AL46" i="3"/>
  <c r="AM46" i="3"/>
  <c r="AN46" i="3"/>
  <c r="AO46" i="3"/>
  <c r="AP46" i="3"/>
  <c r="Q47" i="3"/>
  <c r="BJ47" i="3" s="1"/>
  <c r="Z47" i="3"/>
  <c r="AA47" i="3"/>
  <c r="AB47" i="3"/>
  <c r="AC47" i="3"/>
  <c r="AD47" i="3"/>
  <c r="AE47" i="3"/>
  <c r="AF47" i="3"/>
  <c r="AG47" i="3"/>
  <c r="AH47" i="3"/>
  <c r="AI47" i="3"/>
  <c r="AJ47" i="3"/>
  <c r="AK47" i="3"/>
  <c r="AL47" i="3"/>
  <c r="AM47" i="3"/>
  <c r="AN47" i="3"/>
  <c r="AO47" i="3"/>
  <c r="AP47" i="3"/>
  <c r="Q48" i="3"/>
  <c r="Z48" i="3"/>
  <c r="AA48" i="3"/>
  <c r="AB48" i="3"/>
  <c r="AC48" i="3"/>
  <c r="AD48" i="3"/>
  <c r="AE48" i="3"/>
  <c r="AF48" i="3"/>
  <c r="AG48" i="3"/>
  <c r="AH48" i="3"/>
  <c r="AI48" i="3"/>
  <c r="AJ48" i="3"/>
  <c r="AK48" i="3"/>
  <c r="AL48" i="3"/>
  <c r="AM48" i="3"/>
  <c r="AN48" i="3"/>
  <c r="AO48" i="3"/>
  <c r="AP48" i="3"/>
  <c r="Q49" i="3"/>
  <c r="BJ49" i="3" s="1"/>
  <c r="Z49" i="3"/>
  <c r="AA49" i="3"/>
  <c r="AB49" i="3"/>
  <c r="AC49" i="3"/>
  <c r="AD49" i="3"/>
  <c r="AE49" i="3"/>
  <c r="AF49" i="3"/>
  <c r="AG49" i="3"/>
  <c r="AH49" i="3"/>
  <c r="AI49" i="3"/>
  <c r="AJ49" i="3"/>
  <c r="AK49" i="3"/>
  <c r="AL49" i="3"/>
  <c r="AM49" i="3"/>
  <c r="AN49" i="3"/>
  <c r="AO49" i="3"/>
  <c r="AP49" i="3"/>
  <c r="Q50" i="3"/>
  <c r="Z50" i="3"/>
  <c r="AA50" i="3"/>
  <c r="AB50" i="3"/>
  <c r="AC50" i="3"/>
  <c r="AD50" i="3"/>
  <c r="AE50" i="3"/>
  <c r="AF50" i="3"/>
  <c r="AG50" i="3"/>
  <c r="AH50" i="3"/>
  <c r="AI50" i="3"/>
  <c r="AJ50" i="3"/>
  <c r="AK50" i="3"/>
  <c r="AL50" i="3"/>
  <c r="AM50" i="3"/>
  <c r="AN50" i="3"/>
  <c r="AO50" i="3"/>
  <c r="AP50" i="3"/>
  <c r="Q51" i="3"/>
  <c r="BJ51" i="3" s="1"/>
  <c r="Z51" i="3"/>
  <c r="AA51" i="3"/>
  <c r="AB51" i="3"/>
  <c r="AC51" i="3"/>
  <c r="AD51" i="3"/>
  <c r="AE51" i="3"/>
  <c r="AF51" i="3"/>
  <c r="AG51" i="3"/>
  <c r="AH51" i="3"/>
  <c r="AI51" i="3"/>
  <c r="AJ51" i="3"/>
  <c r="AK51" i="3"/>
  <c r="AL51" i="3"/>
  <c r="AM51" i="3"/>
  <c r="AN51" i="3"/>
  <c r="AO51" i="3"/>
  <c r="AP51" i="3"/>
  <c r="Q52" i="3"/>
  <c r="Z52" i="3"/>
  <c r="AA52" i="3"/>
  <c r="AB52" i="3"/>
  <c r="AC52" i="3"/>
  <c r="AD52" i="3"/>
  <c r="AE52" i="3"/>
  <c r="AF52" i="3"/>
  <c r="AG52" i="3"/>
  <c r="AH52" i="3"/>
  <c r="AI52" i="3"/>
  <c r="AJ52" i="3"/>
  <c r="AK52" i="3"/>
  <c r="AL52" i="3"/>
  <c r="AM52" i="3"/>
  <c r="AN52" i="3"/>
  <c r="AO52" i="3"/>
  <c r="AP52" i="3"/>
  <c r="Q53" i="3"/>
  <c r="BJ53" i="3" s="1"/>
  <c r="Z53" i="3"/>
  <c r="AA53" i="3"/>
  <c r="AB53" i="3"/>
  <c r="AC53" i="3"/>
  <c r="AD53" i="3"/>
  <c r="AE53" i="3"/>
  <c r="AF53" i="3"/>
  <c r="AG53" i="3"/>
  <c r="AH53" i="3"/>
  <c r="AI53" i="3"/>
  <c r="AJ53" i="3"/>
  <c r="AK53" i="3"/>
  <c r="AL53" i="3"/>
  <c r="AM53" i="3"/>
  <c r="AN53" i="3"/>
  <c r="AO53" i="3"/>
  <c r="AP53" i="3"/>
  <c r="Q54" i="3"/>
  <c r="Z54" i="3"/>
  <c r="AA54" i="3"/>
  <c r="AB54" i="3"/>
  <c r="AC54" i="3"/>
  <c r="AD54" i="3"/>
  <c r="AE54" i="3"/>
  <c r="AF54" i="3"/>
  <c r="AG54" i="3"/>
  <c r="AH54" i="3"/>
  <c r="AI54" i="3"/>
  <c r="AJ54" i="3"/>
  <c r="AK54" i="3"/>
  <c r="AL54" i="3"/>
  <c r="AM54" i="3"/>
  <c r="AN54" i="3"/>
  <c r="AO54" i="3"/>
  <c r="AP54" i="3"/>
  <c r="Q55" i="3"/>
  <c r="BJ55" i="3" s="1"/>
  <c r="Z55" i="3"/>
  <c r="AA55" i="3"/>
  <c r="AB55" i="3"/>
  <c r="AC55" i="3"/>
  <c r="AD55" i="3"/>
  <c r="AE55" i="3"/>
  <c r="AF55" i="3"/>
  <c r="AG55" i="3"/>
  <c r="AH55" i="3"/>
  <c r="AI55" i="3"/>
  <c r="AJ55" i="3"/>
  <c r="AK55" i="3"/>
  <c r="AL55" i="3"/>
  <c r="AM55" i="3"/>
  <c r="AN55" i="3"/>
  <c r="AO55" i="3"/>
  <c r="AP55" i="3"/>
  <c r="Q56" i="3"/>
  <c r="Z56" i="3"/>
  <c r="AA56" i="3"/>
  <c r="AB56" i="3"/>
  <c r="AC56" i="3"/>
  <c r="AD56" i="3"/>
  <c r="AE56" i="3"/>
  <c r="AF56" i="3"/>
  <c r="AG56" i="3"/>
  <c r="AH56" i="3"/>
  <c r="AI56" i="3"/>
  <c r="AJ56" i="3"/>
  <c r="AK56" i="3"/>
  <c r="AL56" i="3"/>
  <c r="AM56" i="3"/>
  <c r="AN56" i="3"/>
  <c r="AO56" i="3"/>
  <c r="AP56" i="3"/>
  <c r="Q57" i="3"/>
  <c r="BJ57" i="3" s="1"/>
  <c r="Z57" i="3"/>
  <c r="AA57" i="3"/>
  <c r="AB57" i="3"/>
  <c r="AC57" i="3"/>
  <c r="AD57" i="3"/>
  <c r="AE57" i="3"/>
  <c r="AF57" i="3"/>
  <c r="AG57" i="3"/>
  <c r="AH57" i="3"/>
  <c r="AI57" i="3"/>
  <c r="AJ57" i="3"/>
  <c r="AK57" i="3"/>
  <c r="AL57" i="3"/>
  <c r="AM57" i="3"/>
  <c r="AN57" i="3"/>
  <c r="AO57" i="3"/>
  <c r="AP57" i="3"/>
  <c r="Q58" i="3"/>
  <c r="Z58" i="3"/>
  <c r="AA58" i="3"/>
  <c r="AB58" i="3"/>
  <c r="AC58" i="3"/>
  <c r="AD58" i="3"/>
  <c r="AE58" i="3"/>
  <c r="AF58" i="3"/>
  <c r="AG58" i="3"/>
  <c r="AH58" i="3"/>
  <c r="AI58" i="3"/>
  <c r="AJ58" i="3"/>
  <c r="AK58" i="3"/>
  <c r="AL58" i="3"/>
  <c r="AM58" i="3"/>
  <c r="AN58" i="3"/>
  <c r="AO58" i="3"/>
  <c r="AP58" i="3"/>
  <c r="Q61" i="3"/>
  <c r="BJ61" i="3" s="1"/>
  <c r="Z61" i="3"/>
  <c r="AA61" i="3"/>
  <c r="AB61" i="3"/>
  <c r="AC61" i="3"/>
  <c r="AD61" i="3"/>
  <c r="AE61" i="3"/>
  <c r="AF61" i="3"/>
  <c r="AG61" i="3"/>
  <c r="AH61" i="3"/>
  <c r="AI61" i="3"/>
  <c r="AJ61" i="3"/>
  <c r="AK61" i="3"/>
  <c r="AL61" i="3"/>
  <c r="AM61" i="3"/>
  <c r="AN61" i="3"/>
  <c r="AO61" i="3"/>
  <c r="AP61" i="3"/>
  <c r="Q62" i="3"/>
  <c r="Z62" i="3"/>
  <c r="AA62" i="3"/>
  <c r="AB62" i="3"/>
  <c r="AC62" i="3"/>
  <c r="AD62" i="3"/>
  <c r="AE62" i="3"/>
  <c r="AF62" i="3"/>
  <c r="AG62" i="3"/>
  <c r="AH62" i="3"/>
  <c r="AI62" i="3"/>
  <c r="AJ62" i="3"/>
  <c r="AK62" i="3"/>
  <c r="AL62" i="3"/>
  <c r="AM62" i="3"/>
  <c r="AN62" i="3"/>
  <c r="AO62" i="3"/>
  <c r="AP62" i="3"/>
  <c r="Q63" i="3"/>
  <c r="BJ63" i="3" s="1"/>
  <c r="Z63" i="3"/>
  <c r="AA63" i="3"/>
  <c r="AB63" i="3"/>
  <c r="AC63" i="3"/>
  <c r="AD63" i="3"/>
  <c r="AE63" i="3"/>
  <c r="AF63" i="3"/>
  <c r="AG63" i="3"/>
  <c r="AH63" i="3"/>
  <c r="AI63" i="3"/>
  <c r="AJ63" i="3"/>
  <c r="AK63" i="3"/>
  <c r="AL63" i="3"/>
  <c r="AM63" i="3"/>
  <c r="AN63" i="3"/>
  <c r="AO63" i="3"/>
  <c r="AP63" i="3"/>
  <c r="Q64" i="3"/>
  <c r="Z64" i="3"/>
  <c r="AA64" i="3"/>
  <c r="AB64" i="3"/>
  <c r="AC64" i="3"/>
  <c r="AD64" i="3"/>
  <c r="AE64" i="3"/>
  <c r="AF64" i="3"/>
  <c r="AG64" i="3"/>
  <c r="AH64" i="3"/>
  <c r="AI64" i="3"/>
  <c r="AJ64" i="3"/>
  <c r="AK64" i="3"/>
  <c r="AL64" i="3"/>
  <c r="AM64" i="3"/>
  <c r="AN64" i="3"/>
  <c r="AO64" i="3"/>
  <c r="AP64" i="3"/>
  <c r="Q65" i="3"/>
  <c r="BJ65" i="3" s="1"/>
  <c r="Z65" i="3"/>
  <c r="AA65" i="3"/>
  <c r="AB65" i="3"/>
  <c r="AC65" i="3"/>
  <c r="AD65" i="3"/>
  <c r="AE65" i="3"/>
  <c r="AF65" i="3"/>
  <c r="AG65" i="3"/>
  <c r="AH65" i="3"/>
  <c r="AI65" i="3"/>
  <c r="AJ65" i="3"/>
  <c r="AK65" i="3"/>
  <c r="AL65" i="3"/>
  <c r="AM65" i="3"/>
  <c r="AN65" i="3"/>
  <c r="AO65" i="3"/>
  <c r="AP65" i="3"/>
  <c r="Q66" i="3"/>
  <c r="Z66" i="3"/>
  <c r="AA66" i="3"/>
  <c r="AB66" i="3"/>
  <c r="AC66" i="3"/>
  <c r="AD66" i="3"/>
  <c r="AE66" i="3"/>
  <c r="AF66" i="3"/>
  <c r="AG66" i="3"/>
  <c r="AH66" i="3"/>
  <c r="AI66" i="3"/>
  <c r="AJ66" i="3"/>
  <c r="AK66" i="3"/>
  <c r="AL66" i="3"/>
  <c r="AM66" i="3"/>
  <c r="AN66" i="3"/>
  <c r="AO66" i="3"/>
  <c r="AP66" i="3"/>
  <c r="Q67" i="3"/>
  <c r="BJ67" i="3" s="1"/>
  <c r="Z67" i="3"/>
  <c r="AA67" i="3"/>
  <c r="AB67" i="3"/>
  <c r="AC67" i="3"/>
  <c r="AD67" i="3"/>
  <c r="AE67" i="3"/>
  <c r="AF67" i="3"/>
  <c r="AG67" i="3"/>
  <c r="AH67" i="3"/>
  <c r="AI67" i="3"/>
  <c r="AJ67" i="3"/>
  <c r="AK67" i="3"/>
  <c r="AL67" i="3"/>
  <c r="AM67" i="3"/>
  <c r="AN67" i="3"/>
  <c r="AO67" i="3"/>
  <c r="AP67" i="3"/>
  <c r="Q68" i="3"/>
  <c r="Z68" i="3"/>
  <c r="AA68" i="3"/>
  <c r="AB68" i="3"/>
  <c r="AC68" i="3"/>
  <c r="AD68" i="3"/>
  <c r="AE68" i="3"/>
  <c r="AF68" i="3"/>
  <c r="AG68" i="3"/>
  <c r="AH68" i="3"/>
  <c r="AI68" i="3"/>
  <c r="AJ68" i="3"/>
  <c r="AK68" i="3"/>
  <c r="AL68" i="3"/>
  <c r="AM68" i="3"/>
  <c r="AN68" i="3"/>
  <c r="AO68" i="3"/>
  <c r="AP68" i="3"/>
  <c r="Q69" i="3"/>
  <c r="BJ69" i="3" s="1"/>
  <c r="Z69" i="3"/>
  <c r="AA69" i="3"/>
  <c r="AB69" i="3"/>
  <c r="AC69" i="3"/>
  <c r="AD69" i="3"/>
  <c r="AE69" i="3"/>
  <c r="AF69" i="3"/>
  <c r="AG69" i="3"/>
  <c r="AH69" i="3"/>
  <c r="AI69" i="3"/>
  <c r="AJ69" i="3"/>
  <c r="AK69" i="3"/>
  <c r="AL69" i="3"/>
  <c r="AM69" i="3"/>
  <c r="AN69" i="3"/>
  <c r="AO69" i="3"/>
  <c r="AP69" i="3"/>
  <c r="Q70" i="3"/>
  <c r="Z70" i="3"/>
  <c r="AA70" i="3"/>
  <c r="AB70" i="3"/>
  <c r="AC70" i="3"/>
  <c r="AD70" i="3"/>
  <c r="AE70" i="3"/>
  <c r="AF70" i="3"/>
  <c r="AG70" i="3"/>
  <c r="AH70" i="3"/>
  <c r="AI70" i="3"/>
  <c r="AJ70" i="3"/>
  <c r="AK70" i="3"/>
  <c r="AL70" i="3"/>
  <c r="AM70" i="3"/>
  <c r="AN70" i="3"/>
  <c r="AO70" i="3"/>
  <c r="AP70" i="3"/>
  <c r="Q71" i="3"/>
  <c r="BJ71" i="3" s="1"/>
  <c r="Z71" i="3"/>
  <c r="AA71" i="3"/>
  <c r="AB71" i="3"/>
  <c r="AC71" i="3"/>
  <c r="AD71" i="3"/>
  <c r="AE71" i="3"/>
  <c r="AF71" i="3"/>
  <c r="AG71" i="3"/>
  <c r="AH71" i="3"/>
  <c r="AI71" i="3"/>
  <c r="AJ71" i="3"/>
  <c r="AK71" i="3"/>
  <c r="AL71" i="3"/>
  <c r="AM71" i="3"/>
  <c r="AN71" i="3"/>
  <c r="AO71" i="3"/>
  <c r="AP71" i="3"/>
  <c r="Q72" i="3"/>
  <c r="Z72" i="3"/>
  <c r="AA72" i="3"/>
  <c r="AB72" i="3"/>
  <c r="AC72" i="3"/>
  <c r="AD72" i="3"/>
  <c r="AE72" i="3"/>
  <c r="AF72" i="3"/>
  <c r="AG72" i="3"/>
  <c r="AH72" i="3"/>
  <c r="AI72" i="3"/>
  <c r="AJ72" i="3"/>
  <c r="AK72" i="3"/>
  <c r="AL72" i="3"/>
  <c r="AM72" i="3"/>
  <c r="AN72" i="3"/>
  <c r="AO72" i="3"/>
  <c r="AP72" i="3"/>
  <c r="Q73" i="3"/>
  <c r="BJ73" i="3" s="1"/>
  <c r="Z73" i="3"/>
  <c r="AA73" i="3"/>
  <c r="AB73" i="3"/>
  <c r="AC73" i="3"/>
  <c r="AD73" i="3"/>
  <c r="AE73" i="3"/>
  <c r="AF73" i="3"/>
  <c r="AG73" i="3"/>
  <c r="AH73" i="3"/>
  <c r="AI73" i="3"/>
  <c r="AJ73" i="3"/>
  <c r="AK73" i="3"/>
  <c r="AL73" i="3"/>
  <c r="AM73" i="3"/>
  <c r="AN73" i="3"/>
  <c r="AO73" i="3"/>
  <c r="AP73" i="3"/>
  <c r="Q74" i="3"/>
  <c r="Z74" i="3"/>
  <c r="AA74" i="3"/>
  <c r="AB74" i="3"/>
  <c r="AC74" i="3"/>
  <c r="AD74" i="3"/>
  <c r="AE74" i="3"/>
  <c r="AF74" i="3"/>
  <c r="AG74" i="3"/>
  <c r="AH74" i="3"/>
  <c r="AI74" i="3"/>
  <c r="AJ74" i="3"/>
  <c r="AK74" i="3"/>
  <c r="AL74" i="3"/>
  <c r="AM74" i="3"/>
  <c r="AN74" i="3"/>
  <c r="AO74" i="3"/>
  <c r="AP74" i="3"/>
  <c r="Q75" i="3"/>
  <c r="BJ75" i="3" s="1"/>
  <c r="Z75" i="3"/>
  <c r="AA75" i="3"/>
  <c r="AB75" i="3"/>
  <c r="AC75" i="3"/>
  <c r="AD75" i="3"/>
  <c r="AE75" i="3"/>
  <c r="AF75" i="3"/>
  <c r="AG75" i="3"/>
  <c r="AH75" i="3"/>
  <c r="AI75" i="3"/>
  <c r="AJ75" i="3"/>
  <c r="AK75" i="3"/>
  <c r="AL75" i="3"/>
  <c r="AM75" i="3"/>
  <c r="AN75" i="3"/>
  <c r="AO75" i="3"/>
  <c r="AP75" i="3"/>
  <c r="Q76" i="3"/>
  <c r="Z76" i="3"/>
  <c r="AA76" i="3"/>
  <c r="AB76" i="3"/>
  <c r="AC76" i="3"/>
  <c r="AD76" i="3"/>
  <c r="AE76" i="3"/>
  <c r="AF76" i="3"/>
  <c r="AG76" i="3"/>
  <c r="AH76" i="3"/>
  <c r="AI76" i="3"/>
  <c r="AJ76" i="3"/>
  <c r="AK76" i="3"/>
  <c r="AL76" i="3"/>
  <c r="AM76" i="3"/>
  <c r="AN76" i="3"/>
  <c r="AO76" i="3"/>
  <c r="AP76" i="3"/>
  <c r="Q77" i="3"/>
  <c r="BJ77" i="3" s="1"/>
  <c r="Z77" i="3"/>
  <c r="AA77" i="3"/>
  <c r="AB77" i="3"/>
  <c r="AC77" i="3"/>
  <c r="AD77" i="3"/>
  <c r="AE77" i="3"/>
  <c r="AF77" i="3"/>
  <c r="AG77" i="3"/>
  <c r="AH77" i="3"/>
  <c r="AI77" i="3"/>
  <c r="AJ77" i="3"/>
  <c r="AK77" i="3"/>
  <c r="AL77" i="3"/>
  <c r="AM77" i="3"/>
  <c r="AN77" i="3"/>
  <c r="AO77" i="3"/>
  <c r="AP77" i="3"/>
  <c r="Q78" i="3"/>
  <c r="Z78" i="3"/>
  <c r="AA78" i="3"/>
  <c r="AB78" i="3"/>
  <c r="AC78" i="3"/>
  <c r="AD78" i="3"/>
  <c r="AE78" i="3"/>
  <c r="AF78" i="3"/>
  <c r="AG78" i="3"/>
  <c r="AH78" i="3"/>
  <c r="AI78" i="3"/>
  <c r="AJ78" i="3"/>
  <c r="AK78" i="3"/>
  <c r="AL78" i="3"/>
  <c r="AM78" i="3"/>
  <c r="AN78" i="3"/>
  <c r="AO78" i="3"/>
  <c r="AP78" i="3"/>
  <c r="Q83" i="3"/>
  <c r="BJ83" i="3" s="1"/>
  <c r="Z83" i="3"/>
  <c r="AA83" i="3"/>
  <c r="AB83" i="3"/>
  <c r="AC83" i="3"/>
  <c r="AD83" i="3"/>
  <c r="AE83" i="3"/>
  <c r="AF83" i="3"/>
  <c r="AG83" i="3"/>
  <c r="AH83" i="3"/>
  <c r="AI83" i="3"/>
  <c r="AJ83" i="3"/>
  <c r="AK83" i="3"/>
  <c r="AL83" i="3"/>
  <c r="AM83" i="3"/>
  <c r="AN83" i="3"/>
  <c r="AO83" i="3"/>
  <c r="AP83" i="3"/>
  <c r="Q84" i="3"/>
  <c r="Z84" i="3"/>
  <c r="AA84" i="3"/>
  <c r="AB84" i="3"/>
  <c r="AC84" i="3"/>
  <c r="AD84" i="3"/>
  <c r="AE84" i="3"/>
  <c r="AF84" i="3"/>
  <c r="AG84" i="3"/>
  <c r="AH84" i="3"/>
  <c r="AI84" i="3"/>
  <c r="AJ84" i="3"/>
  <c r="AK84" i="3"/>
  <c r="AL84" i="3"/>
  <c r="AM84" i="3"/>
  <c r="AN84" i="3"/>
  <c r="AO84" i="3"/>
  <c r="AP84" i="3"/>
  <c r="Q85" i="3"/>
  <c r="BJ85" i="3" s="1"/>
  <c r="Z85" i="3"/>
  <c r="AA85" i="3"/>
  <c r="AB85" i="3"/>
  <c r="AC85" i="3"/>
  <c r="AD85" i="3"/>
  <c r="AE85" i="3"/>
  <c r="AF85" i="3"/>
  <c r="AG85" i="3"/>
  <c r="AH85" i="3"/>
  <c r="AI85" i="3"/>
  <c r="AJ85" i="3"/>
  <c r="AK85" i="3"/>
  <c r="AL85" i="3"/>
  <c r="AM85" i="3"/>
  <c r="AN85" i="3"/>
  <c r="AO85" i="3"/>
  <c r="AP85" i="3"/>
  <c r="Q86" i="3"/>
  <c r="Z86" i="3"/>
  <c r="AA86" i="3"/>
  <c r="AB86" i="3"/>
  <c r="AC86" i="3"/>
  <c r="AD86" i="3"/>
  <c r="AE86" i="3"/>
  <c r="AF86" i="3"/>
  <c r="AG86" i="3"/>
  <c r="AH86" i="3"/>
  <c r="AI86" i="3"/>
  <c r="AJ86" i="3"/>
  <c r="AK86" i="3"/>
  <c r="AL86" i="3"/>
  <c r="AM86" i="3"/>
  <c r="AN86" i="3"/>
  <c r="AO86" i="3"/>
  <c r="AP86" i="3"/>
  <c r="Q87" i="3"/>
  <c r="BJ87" i="3" s="1"/>
  <c r="Z87" i="3"/>
  <c r="AA87" i="3"/>
  <c r="AB87" i="3"/>
  <c r="AC87" i="3"/>
  <c r="AD87" i="3"/>
  <c r="AE87" i="3"/>
  <c r="AF87" i="3"/>
  <c r="AG87" i="3"/>
  <c r="AH87" i="3"/>
  <c r="AI87" i="3"/>
  <c r="AJ87" i="3"/>
  <c r="AK87" i="3"/>
  <c r="AL87" i="3"/>
  <c r="AM87" i="3"/>
  <c r="AN87" i="3"/>
  <c r="AO87" i="3"/>
  <c r="AP87" i="3"/>
  <c r="Q88" i="3"/>
  <c r="Z88" i="3"/>
  <c r="AA88" i="3"/>
  <c r="AB88" i="3"/>
  <c r="AC88" i="3"/>
  <c r="AD88" i="3"/>
  <c r="AE88" i="3"/>
  <c r="AF88" i="3"/>
  <c r="AG88" i="3"/>
  <c r="AH88" i="3"/>
  <c r="AI88" i="3"/>
  <c r="AJ88" i="3"/>
  <c r="AK88" i="3"/>
  <c r="AL88" i="3"/>
  <c r="AM88" i="3"/>
  <c r="AN88" i="3"/>
  <c r="AO88" i="3"/>
  <c r="AP88" i="3"/>
  <c r="Q89" i="3"/>
  <c r="BJ89" i="3" s="1"/>
  <c r="Z89" i="3"/>
  <c r="AA89" i="3"/>
  <c r="AB89" i="3"/>
  <c r="AC89" i="3"/>
  <c r="AD89" i="3"/>
  <c r="AE89" i="3"/>
  <c r="AF89" i="3"/>
  <c r="AG89" i="3"/>
  <c r="AH89" i="3"/>
  <c r="AI89" i="3"/>
  <c r="AJ89" i="3"/>
  <c r="AK89" i="3"/>
  <c r="AL89" i="3"/>
  <c r="AM89" i="3"/>
  <c r="AN89" i="3"/>
  <c r="AO89" i="3"/>
  <c r="AP89" i="3"/>
  <c r="Q90" i="3"/>
  <c r="Z90" i="3"/>
  <c r="AA90" i="3"/>
  <c r="AB90" i="3"/>
  <c r="AC90" i="3"/>
  <c r="AD90" i="3"/>
  <c r="AE90" i="3"/>
  <c r="AF90" i="3"/>
  <c r="AG90" i="3"/>
  <c r="AH90" i="3"/>
  <c r="AI90" i="3"/>
  <c r="AJ90" i="3"/>
  <c r="AK90" i="3"/>
  <c r="AL90" i="3"/>
  <c r="AM90" i="3"/>
  <c r="AN90" i="3"/>
  <c r="AO90" i="3"/>
  <c r="AP90" i="3"/>
  <c r="Q91" i="3"/>
  <c r="BJ91" i="3" s="1"/>
  <c r="Z91" i="3"/>
  <c r="AA91" i="3"/>
  <c r="AB91" i="3"/>
  <c r="AC91" i="3"/>
  <c r="AD91" i="3"/>
  <c r="AE91" i="3"/>
  <c r="AF91" i="3"/>
  <c r="AG91" i="3"/>
  <c r="AH91" i="3"/>
  <c r="AI91" i="3"/>
  <c r="AJ91" i="3"/>
  <c r="AK91" i="3"/>
  <c r="AL91" i="3"/>
  <c r="AM91" i="3"/>
  <c r="AN91" i="3"/>
  <c r="AO91" i="3"/>
  <c r="AP91" i="3"/>
  <c r="Q92" i="3"/>
  <c r="Z92" i="3"/>
  <c r="AA92" i="3"/>
  <c r="AB92" i="3"/>
  <c r="AC92" i="3"/>
  <c r="AD92" i="3"/>
  <c r="AE92" i="3"/>
  <c r="AF92" i="3"/>
  <c r="AG92" i="3"/>
  <c r="AH92" i="3"/>
  <c r="AI92" i="3"/>
  <c r="AJ92" i="3"/>
  <c r="AK92" i="3"/>
  <c r="AL92" i="3"/>
  <c r="AM92" i="3"/>
  <c r="AN92" i="3"/>
  <c r="AO92" i="3"/>
  <c r="AP92" i="3"/>
  <c r="Q93" i="3"/>
  <c r="BJ93" i="3" s="1"/>
  <c r="Z93" i="3"/>
  <c r="AA93" i="3"/>
  <c r="AB93" i="3"/>
  <c r="AC93" i="3"/>
  <c r="AD93" i="3"/>
  <c r="AE93" i="3"/>
  <c r="AF93" i="3"/>
  <c r="AG93" i="3"/>
  <c r="AH93" i="3"/>
  <c r="AI93" i="3"/>
  <c r="AJ93" i="3"/>
  <c r="AK93" i="3"/>
  <c r="AL93" i="3"/>
  <c r="AM93" i="3"/>
  <c r="AN93" i="3"/>
  <c r="AO93" i="3"/>
  <c r="AP93" i="3"/>
  <c r="Q94" i="3"/>
  <c r="Z94" i="3"/>
  <c r="AA94" i="3"/>
  <c r="AB94" i="3"/>
  <c r="AC94" i="3"/>
  <c r="AD94" i="3"/>
  <c r="AE94" i="3"/>
  <c r="AF94" i="3"/>
  <c r="AG94" i="3"/>
  <c r="AH94" i="3"/>
  <c r="AI94" i="3"/>
  <c r="AJ94" i="3"/>
  <c r="AK94" i="3"/>
  <c r="AL94" i="3"/>
  <c r="AM94" i="3"/>
  <c r="AN94" i="3"/>
  <c r="AO94" i="3"/>
  <c r="AP94" i="3"/>
  <c r="Q95" i="3"/>
  <c r="BJ95" i="3" s="1"/>
  <c r="Z95" i="3"/>
  <c r="AA95" i="3"/>
  <c r="AB95" i="3"/>
  <c r="AC95" i="3"/>
  <c r="AD95" i="3"/>
  <c r="AE95" i="3"/>
  <c r="AF95" i="3"/>
  <c r="AG95" i="3"/>
  <c r="AH95" i="3"/>
  <c r="AI95" i="3"/>
  <c r="AJ95" i="3"/>
  <c r="AK95" i="3"/>
  <c r="AL95" i="3"/>
  <c r="AM95" i="3"/>
  <c r="AN95" i="3"/>
  <c r="AO95" i="3"/>
  <c r="AP95" i="3"/>
  <c r="Q96" i="3"/>
  <c r="Z96" i="3"/>
  <c r="AA96" i="3"/>
  <c r="AB96" i="3"/>
  <c r="AC96" i="3"/>
  <c r="AD96" i="3"/>
  <c r="AE96" i="3"/>
  <c r="AF96" i="3"/>
  <c r="AG96" i="3"/>
  <c r="AH96" i="3"/>
  <c r="AI96" i="3"/>
  <c r="AJ96" i="3"/>
  <c r="AK96" i="3"/>
  <c r="AL96" i="3"/>
  <c r="AM96" i="3"/>
  <c r="AN96" i="3"/>
  <c r="AO96" i="3"/>
  <c r="AP96" i="3"/>
  <c r="Q97" i="3"/>
  <c r="BJ97" i="3" s="1"/>
  <c r="Z97" i="3"/>
  <c r="AA97" i="3"/>
  <c r="AB97" i="3"/>
  <c r="AC97" i="3"/>
  <c r="AD97" i="3"/>
  <c r="AE97" i="3"/>
  <c r="AF97" i="3"/>
  <c r="AG97" i="3"/>
  <c r="AH97" i="3"/>
  <c r="AI97" i="3"/>
  <c r="AJ97" i="3"/>
  <c r="AK97" i="3"/>
  <c r="AL97" i="3"/>
  <c r="AM97" i="3"/>
  <c r="AN97" i="3"/>
  <c r="AO97" i="3"/>
  <c r="AP97" i="3"/>
  <c r="Q98" i="3"/>
  <c r="Z98" i="3"/>
  <c r="AA98" i="3"/>
  <c r="AB98" i="3"/>
  <c r="AC98" i="3"/>
  <c r="AD98" i="3"/>
  <c r="AE98" i="3"/>
  <c r="AF98" i="3"/>
  <c r="AG98" i="3"/>
  <c r="AH98" i="3"/>
  <c r="AI98" i="3"/>
  <c r="AJ98" i="3"/>
  <c r="AK98" i="3"/>
  <c r="AL98" i="3"/>
  <c r="AM98" i="3"/>
  <c r="AN98" i="3"/>
  <c r="AO98" i="3"/>
  <c r="AP98" i="3"/>
  <c r="Q103" i="3"/>
  <c r="BJ103" i="3" s="1"/>
  <c r="Z103" i="3"/>
  <c r="AA103" i="3"/>
  <c r="AB103" i="3"/>
  <c r="AC103" i="3"/>
  <c r="AD103" i="3"/>
  <c r="AE103" i="3"/>
  <c r="AF103" i="3"/>
  <c r="AG103" i="3"/>
  <c r="AH103" i="3"/>
  <c r="AI103" i="3"/>
  <c r="AJ103" i="3"/>
  <c r="AK103" i="3"/>
  <c r="AL103" i="3"/>
  <c r="AM103" i="3"/>
  <c r="AN103" i="3"/>
  <c r="AO103" i="3"/>
  <c r="AP103" i="3"/>
  <c r="Q104" i="3"/>
  <c r="Z104" i="3"/>
  <c r="AA104" i="3"/>
  <c r="AB104" i="3"/>
  <c r="AC104" i="3"/>
  <c r="AD104" i="3"/>
  <c r="AE104" i="3"/>
  <c r="AF104" i="3"/>
  <c r="AG104" i="3"/>
  <c r="AH104" i="3"/>
  <c r="AI104" i="3"/>
  <c r="AJ104" i="3"/>
  <c r="AK104" i="3"/>
  <c r="AL104" i="3"/>
  <c r="AM104" i="3"/>
  <c r="AN104" i="3"/>
  <c r="AO104" i="3"/>
  <c r="AP104" i="3"/>
  <c r="Q105" i="3"/>
  <c r="BJ105" i="3" s="1"/>
  <c r="Z105" i="3"/>
  <c r="AA105" i="3"/>
  <c r="AB105" i="3"/>
  <c r="AC105" i="3"/>
  <c r="AD105" i="3"/>
  <c r="AE105" i="3"/>
  <c r="AF105" i="3"/>
  <c r="AG105" i="3"/>
  <c r="AH105" i="3"/>
  <c r="AI105" i="3"/>
  <c r="AJ105" i="3"/>
  <c r="AK105" i="3"/>
  <c r="AL105" i="3"/>
  <c r="AM105" i="3"/>
  <c r="AN105" i="3"/>
  <c r="AO105" i="3"/>
  <c r="AP105" i="3"/>
  <c r="Q106" i="3"/>
  <c r="Z106" i="3"/>
  <c r="AA106" i="3"/>
  <c r="AB106" i="3"/>
  <c r="AC106" i="3"/>
  <c r="AD106" i="3"/>
  <c r="AE106" i="3"/>
  <c r="AF106" i="3"/>
  <c r="AG106" i="3"/>
  <c r="AH106" i="3"/>
  <c r="AI106" i="3"/>
  <c r="AJ106" i="3"/>
  <c r="AK106" i="3"/>
  <c r="AL106" i="3"/>
  <c r="AM106" i="3"/>
  <c r="AN106" i="3"/>
  <c r="AO106" i="3"/>
  <c r="AP106" i="3"/>
  <c r="Q107" i="3"/>
  <c r="BJ107" i="3" s="1"/>
  <c r="Z107" i="3"/>
  <c r="AA107" i="3"/>
  <c r="AB107" i="3"/>
  <c r="AC107" i="3"/>
  <c r="AD107" i="3"/>
  <c r="AE107" i="3"/>
  <c r="AF107" i="3"/>
  <c r="AG107" i="3"/>
  <c r="AH107" i="3"/>
  <c r="AI107" i="3"/>
  <c r="AJ107" i="3"/>
  <c r="AK107" i="3"/>
  <c r="AL107" i="3"/>
  <c r="AM107" i="3"/>
  <c r="AN107" i="3"/>
  <c r="AO107" i="3"/>
  <c r="AP107" i="3"/>
  <c r="Q108" i="3"/>
  <c r="Z108" i="3"/>
  <c r="AA108" i="3"/>
  <c r="AB108" i="3"/>
  <c r="AC108" i="3"/>
  <c r="AD108" i="3"/>
  <c r="AE108" i="3"/>
  <c r="AF108" i="3"/>
  <c r="AG108" i="3"/>
  <c r="AH108" i="3"/>
  <c r="AI108" i="3"/>
  <c r="AJ108" i="3"/>
  <c r="AK108" i="3"/>
  <c r="AL108" i="3"/>
  <c r="AM108" i="3"/>
  <c r="AN108" i="3"/>
  <c r="AO108" i="3"/>
  <c r="AP108" i="3"/>
  <c r="Q109" i="3"/>
  <c r="BJ109" i="3" s="1"/>
  <c r="Z109" i="3"/>
  <c r="AA109" i="3"/>
  <c r="AB109" i="3"/>
  <c r="AC109" i="3"/>
  <c r="AD109" i="3"/>
  <c r="AE109" i="3"/>
  <c r="AF109" i="3"/>
  <c r="AG109" i="3"/>
  <c r="AH109" i="3"/>
  <c r="AI109" i="3"/>
  <c r="AJ109" i="3"/>
  <c r="AK109" i="3"/>
  <c r="AL109" i="3"/>
  <c r="AM109" i="3"/>
  <c r="AN109" i="3"/>
  <c r="AO109" i="3"/>
  <c r="AP109" i="3"/>
  <c r="Q110" i="3"/>
  <c r="Z110" i="3"/>
  <c r="AA110" i="3"/>
  <c r="AB110" i="3"/>
  <c r="AC110" i="3"/>
  <c r="AD110" i="3"/>
  <c r="AE110" i="3"/>
  <c r="AF110" i="3"/>
  <c r="AG110" i="3"/>
  <c r="AH110" i="3"/>
  <c r="AI110" i="3"/>
  <c r="AJ110" i="3"/>
  <c r="AK110" i="3"/>
  <c r="AL110" i="3"/>
  <c r="AM110" i="3"/>
  <c r="AN110" i="3"/>
  <c r="AO110" i="3"/>
  <c r="AP110" i="3"/>
  <c r="Q111" i="3"/>
  <c r="BJ111" i="3" s="1"/>
  <c r="Z111" i="3"/>
  <c r="AA111" i="3"/>
  <c r="AB111" i="3"/>
  <c r="AC111" i="3"/>
  <c r="AD111" i="3"/>
  <c r="AE111" i="3"/>
  <c r="AF111" i="3"/>
  <c r="AG111" i="3"/>
  <c r="AH111" i="3"/>
  <c r="AI111" i="3"/>
  <c r="AJ111" i="3"/>
  <c r="AK111" i="3"/>
  <c r="AL111" i="3"/>
  <c r="AM111" i="3"/>
  <c r="AN111" i="3"/>
  <c r="AO111" i="3"/>
  <c r="AP111" i="3"/>
  <c r="Q112" i="3"/>
  <c r="Z112" i="3"/>
  <c r="AA112" i="3"/>
  <c r="AB112" i="3"/>
  <c r="AC112" i="3"/>
  <c r="AD112" i="3"/>
  <c r="AE112" i="3"/>
  <c r="AF112" i="3"/>
  <c r="AG112" i="3"/>
  <c r="AH112" i="3"/>
  <c r="AI112" i="3"/>
  <c r="AJ112" i="3"/>
  <c r="AK112" i="3"/>
  <c r="AL112" i="3"/>
  <c r="AM112" i="3"/>
  <c r="AN112" i="3"/>
  <c r="AO112" i="3"/>
  <c r="AP112" i="3"/>
  <c r="Q113" i="3"/>
  <c r="BJ113" i="3" s="1"/>
  <c r="Z113" i="3"/>
  <c r="AA113" i="3"/>
  <c r="AB113" i="3"/>
  <c r="AC113" i="3"/>
  <c r="AD113" i="3"/>
  <c r="AE113" i="3"/>
  <c r="AF113" i="3"/>
  <c r="AG113" i="3"/>
  <c r="AH113" i="3"/>
  <c r="AI113" i="3"/>
  <c r="AJ113" i="3"/>
  <c r="AK113" i="3"/>
  <c r="AL113" i="3"/>
  <c r="AM113" i="3"/>
  <c r="AN113" i="3"/>
  <c r="AO113" i="3"/>
  <c r="AP113" i="3"/>
  <c r="Q114" i="3"/>
  <c r="Z114" i="3"/>
  <c r="AA114" i="3"/>
  <c r="AB114" i="3"/>
  <c r="AC114" i="3"/>
  <c r="AD114" i="3"/>
  <c r="AE114" i="3"/>
  <c r="AF114" i="3"/>
  <c r="AG114" i="3"/>
  <c r="AH114" i="3"/>
  <c r="AI114" i="3"/>
  <c r="AJ114" i="3"/>
  <c r="AK114" i="3"/>
  <c r="AL114" i="3"/>
  <c r="AM114" i="3"/>
  <c r="AN114" i="3"/>
  <c r="AO114" i="3"/>
  <c r="AP114" i="3"/>
  <c r="Q115" i="3"/>
  <c r="BJ115" i="3" s="1"/>
  <c r="Z115" i="3"/>
  <c r="AA115" i="3"/>
  <c r="AB115" i="3"/>
  <c r="AC115" i="3"/>
  <c r="AD115" i="3"/>
  <c r="AE115" i="3"/>
  <c r="AF115" i="3"/>
  <c r="AG115" i="3"/>
  <c r="AH115" i="3"/>
  <c r="AI115" i="3"/>
  <c r="AJ115" i="3"/>
  <c r="AK115" i="3"/>
  <c r="AL115" i="3"/>
  <c r="AM115" i="3"/>
  <c r="AN115" i="3"/>
  <c r="AO115" i="3"/>
  <c r="AP115" i="3"/>
  <c r="Q116" i="3"/>
  <c r="Z116" i="3"/>
  <c r="AA116" i="3"/>
  <c r="AB116" i="3"/>
  <c r="AC116" i="3"/>
  <c r="AD116" i="3"/>
  <c r="AE116" i="3"/>
  <c r="AF116" i="3"/>
  <c r="AG116" i="3"/>
  <c r="AH116" i="3"/>
  <c r="AI116" i="3"/>
  <c r="AJ116" i="3"/>
  <c r="AK116" i="3"/>
  <c r="AL116" i="3"/>
  <c r="AM116" i="3"/>
  <c r="AN116" i="3"/>
  <c r="AO116" i="3"/>
  <c r="AP116" i="3"/>
  <c r="Q117" i="3"/>
  <c r="BJ117" i="3" s="1"/>
  <c r="Z117" i="3"/>
  <c r="AA117" i="3"/>
  <c r="AB117" i="3"/>
  <c r="AC117" i="3"/>
  <c r="AD117" i="3"/>
  <c r="AE117" i="3"/>
  <c r="AF117" i="3"/>
  <c r="AG117" i="3"/>
  <c r="AH117" i="3"/>
  <c r="AI117" i="3"/>
  <c r="AJ117" i="3"/>
  <c r="AK117" i="3"/>
  <c r="AL117" i="3"/>
  <c r="AM117" i="3"/>
  <c r="AN117" i="3"/>
  <c r="AO117" i="3"/>
  <c r="AP117" i="3"/>
  <c r="Q118" i="3"/>
  <c r="Z118" i="3"/>
  <c r="AA118" i="3"/>
  <c r="AB118" i="3"/>
  <c r="AC118" i="3"/>
  <c r="AD118" i="3"/>
  <c r="AE118" i="3"/>
  <c r="AF118" i="3"/>
  <c r="AG118" i="3"/>
  <c r="AH118" i="3"/>
  <c r="AI118" i="3"/>
  <c r="AJ118" i="3"/>
  <c r="AK118" i="3"/>
  <c r="AL118" i="3"/>
  <c r="AM118" i="3"/>
  <c r="AN118" i="3"/>
  <c r="AO118" i="3"/>
  <c r="AP118" i="3"/>
  <c r="Q125" i="3"/>
  <c r="BJ125" i="3" s="1"/>
  <c r="Z125" i="3"/>
  <c r="AA125" i="3"/>
  <c r="AB125" i="3"/>
  <c r="AC125" i="3"/>
  <c r="AD125" i="3"/>
  <c r="AE125" i="3"/>
  <c r="AF125" i="3"/>
  <c r="AG125" i="3"/>
  <c r="AH125" i="3"/>
  <c r="AI125" i="3"/>
  <c r="AJ125" i="3"/>
  <c r="AK125" i="3"/>
  <c r="AL125" i="3"/>
  <c r="AM125" i="3"/>
  <c r="AN125" i="3"/>
  <c r="AO125" i="3"/>
  <c r="AP125" i="3"/>
  <c r="Q126" i="3"/>
  <c r="Z126" i="3"/>
  <c r="AA126" i="3"/>
  <c r="AB126" i="3"/>
  <c r="AC126" i="3"/>
  <c r="AD126" i="3"/>
  <c r="AE126" i="3"/>
  <c r="AF126" i="3"/>
  <c r="AG126" i="3"/>
  <c r="AH126" i="3"/>
  <c r="AI126" i="3"/>
  <c r="AJ126" i="3"/>
  <c r="AK126" i="3"/>
  <c r="AL126" i="3"/>
  <c r="AM126" i="3"/>
  <c r="AN126" i="3"/>
  <c r="AO126" i="3"/>
  <c r="AP126" i="3"/>
  <c r="Q127" i="3"/>
  <c r="BJ127" i="3" s="1"/>
  <c r="Z127" i="3"/>
  <c r="AA127" i="3"/>
  <c r="AB127" i="3"/>
  <c r="AC127" i="3"/>
  <c r="AD127" i="3"/>
  <c r="AE127" i="3"/>
  <c r="AF127" i="3"/>
  <c r="AG127" i="3"/>
  <c r="AH127" i="3"/>
  <c r="AI127" i="3"/>
  <c r="AJ127" i="3"/>
  <c r="AK127" i="3"/>
  <c r="AL127" i="3"/>
  <c r="AM127" i="3"/>
  <c r="AN127" i="3"/>
  <c r="AO127" i="3"/>
  <c r="AP127" i="3"/>
  <c r="Q128" i="3"/>
  <c r="Z128" i="3"/>
  <c r="AA128" i="3"/>
  <c r="AB128" i="3"/>
  <c r="AC128" i="3"/>
  <c r="AD128" i="3"/>
  <c r="AE128" i="3"/>
  <c r="AF128" i="3"/>
  <c r="AG128" i="3"/>
  <c r="AH128" i="3"/>
  <c r="AI128" i="3"/>
  <c r="AJ128" i="3"/>
  <c r="AK128" i="3"/>
  <c r="AL128" i="3"/>
  <c r="AM128" i="3"/>
  <c r="AN128" i="3"/>
  <c r="AO128" i="3"/>
  <c r="AP128" i="3"/>
  <c r="Q129" i="3"/>
  <c r="BJ129" i="3" s="1"/>
  <c r="Z129" i="3"/>
  <c r="AA129" i="3"/>
  <c r="AB129" i="3"/>
  <c r="AC129" i="3"/>
  <c r="AD129" i="3"/>
  <c r="AE129" i="3"/>
  <c r="AF129" i="3"/>
  <c r="AG129" i="3"/>
  <c r="AH129" i="3"/>
  <c r="AI129" i="3"/>
  <c r="AJ129" i="3"/>
  <c r="AK129" i="3"/>
  <c r="AL129" i="3"/>
  <c r="AM129" i="3"/>
  <c r="AN129" i="3"/>
  <c r="AO129" i="3"/>
  <c r="AP129" i="3"/>
  <c r="Q130" i="3"/>
  <c r="Z130" i="3"/>
  <c r="AA130" i="3"/>
  <c r="AB130" i="3"/>
  <c r="AC130" i="3"/>
  <c r="AD130" i="3"/>
  <c r="AE130" i="3"/>
  <c r="AF130" i="3"/>
  <c r="AG130" i="3"/>
  <c r="AH130" i="3"/>
  <c r="AI130" i="3"/>
  <c r="AJ130" i="3"/>
  <c r="AK130" i="3"/>
  <c r="AL130" i="3"/>
  <c r="AM130" i="3"/>
  <c r="AN130" i="3"/>
  <c r="AO130" i="3"/>
  <c r="AP130" i="3"/>
  <c r="Q131" i="3"/>
  <c r="BJ131" i="3" s="1"/>
  <c r="Z131" i="3"/>
  <c r="AA131" i="3"/>
  <c r="AB131" i="3"/>
  <c r="AC131" i="3"/>
  <c r="AD131" i="3"/>
  <c r="AE131" i="3"/>
  <c r="AF131" i="3"/>
  <c r="AG131" i="3"/>
  <c r="AH131" i="3"/>
  <c r="AI131" i="3"/>
  <c r="AJ131" i="3"/>
  <c r="AK131" i="3"/>
  <c r="AL131" i="3"/>
  <c r="AM131" i="3"/>
  <c r="AN131" i="3"/>
  <c r="AO131" i="3"/>
  <c r="AP131" i="3"/>
  <c r="Q132" i="3"/>
  <c r="Z132" i="3"/>
  <c r="AA132" i="3"/>
  <c r="AB132" i="3"/>
  <c r="AC132" i="3"/>
  <c r="AD132" i="3"/>
  <c r="AE132" i="3"/>
  <c r="AF132" i="3"/>
  <c r="AG132" i="3"/>
  <c r="AH132" i="3"/>
  <c r="AI132" i="3"/>
  <c r="AJ132" i="3"/>
  <c r="AK132" i="3"/>
  <c r="AL132" i="3"/>
  <c r="AM132" i="3"/>
  <c r="AN132" i="3"/>
  <c r="AO132" i="3"/>
  <c r="AP132" i="3"/>
  <c r="Q133" i="3"/>
  <c r="BJ133" i="3" s="1"/>
  <c r="Z133" i="3"/>
  <c r="AA133" i="3"/>
  <c r="AB133" i="3"/>
  <c r="AC133" i="3"/>
  <c r="AD133" i="3"/>
  <c r="AE133" i="3"/>
  <c r="AF133" i="3"/>
  <c r="AG133" i="3"/>
  <c r="AH133" i="3"/>
  <c r="AI133" i="3"/>
  <c r="AJ133" i="3"/>
  <c r="AK133" i="3"/>
  <c r="AL133" i="3"/>
  <c r="AM133" i="3"/>
  <c r="AN133" i="3"/>
  <c r="AO133" i="3"/>
  <c r="AP133" i="3"/>
  <c r="Q134" i="3"/>
  <c r="Z134" i="3"/>
  <c r="AA134" i="3"/>
  <c r="AB134" i="3"/>
  <c r="AC134" i="3"/>
  <c r="AD134" i="3"/>
  <c r="AE134" i="3"/>
  <c r="AF134" i="3"/>
  <c r="AG134" i="3"/>
  <c r="AH134" i="3"/>
  <c r="AI134" i="3"/>
  <c r="AJ134" i="3"/>
  <c r="AK134" i="3"/>
  <c r="AL134" i="3"/>
  <c r="AM134" i="3"/>
  <c r="AN134" i="3"/>
  <c r="AO134" i="3"/>
  <c r="AP134" i="3"/>
  <c r="Q135" i="3"/>
  <c r="BJ135" i="3" s="1"/>
  <c r="Z135" i="3"/>
  <c r="AA135" i="3"/>
  <c r="AB135" i="3"/>
  <c r="AC135" i="3"/>
  <c r="AD135" i="3"/>
  <c r="AE135" i="3"/>
  <c r="AF135" i="3"/>
  <c r="AG135" i="3"/>
  <c r="AH135" i="3"/>
  <c r="AI135" i="3"/>
  <c r="AJ135" i="3"/>
  <c r="AK135" i="3"/>
  <c r="AL135" i="3"/>
  <c r="AM135" i="3"/>
  <c r="AN135" i="3"/>
  <c r="AO135" i="3"/>
  <c r="AP135" i="3"/>
  <c r="Q136" i="3"/>
  <c r="Z136" i="3"/>
  <c r="AA136" i="3"/>
  <c r="AB136" i="3"/>
  <c r="AC136" i="3"/>
  <c r="AD136" i="3"/>
  <c r="AE136" i="3"/>
  <c r="AF136" i="3"/>
  <c r="AG136" i="3"/>
  <c r="AH136" i="3"/>
  <c r="AI136" i="3"/>
  <c r="AJ136" i="3"/>
  <c r="AK136" i="3"/>
  <c r="AL136" i="3"/>
  <c r="AM136" i="3"/>
  <c r="AN136" i="3"/>
  <c r="AO136" i="3"/>
  <c r="AP136" i="3"/>
  <c r="Q137" i="3"/>
  <c r="BJ137" i="3" s="1"/>
  <c r="Z137" i="3"/>
  <c r="AA137" i="3"/>
  <c r="AB137" i="3"/>
  <c r="AC137" i="3"/>
  <c r="AD137" i="3"/>
  <c r="AE137" i="3"/>
  <c r="AF137" i="3"/>
  <c r="AG137" i="3"/>
  <c r="AH137" i="3"/>
  <c r="AI137" i="3"/>
  <c r="AJ137" i="3"/>
  <c r="AK137" i="3"/>
  <c r="AL137" i="3"/>
  <c r="AM137" i="3"/>
  <c r="AN137" i="3"/>
  <c r="AO137" i="3"/>
  <c r="AP137" i="3"/>
  <c r="Q138" i="3"/>
  <c r="Z138" i="3"/>
  <c r="AA138" i="3"/>
  <c r="AB138" i="3"/>
  <c r="AC138" i="3"/>
  <c r="AD138" i="3"/>
  <c r="AE138" i="3"/>
  <c r="AF138" i="3"/>
  <c r="AG138" i="3"/>
  <c r="AH138" i="3"/>
  <c r="AI138" i="3"/>
  <c r="AJ138" i="3"/>
  <c r="AK138" i="3"/>
  <c r="AL138" i="3"/>
  <c r="AM138" i="3"/>
  <c r="AN138" i="3"/>
  <c r="AO138" i="3"/>
  <c r="AP138" i="3"/>
  <c r="Q139" i="3"/>
  <c r="BJ139" i="3" s="1"/>
  <c r="Z139" i="3"/>
  <c r="AA139" i="3"/>
  <c r="AB139" i="3"/>
  <c r="AC139" i="3"/>
  <c r="AD139" i="3"/>
  <c r="AE139" i="3"/>
  <c r="AF139" i="3"/>
  <c r="AG139" i="3"/>
  <c r="AH139" i="3"/>
  <c r="AI139" i="3"/>
  <c r="AJ139" i="3"/>
  <c r="AK139" i="3"/>
  <c r="AL139" i="3"/>
  <c r="AM139" i="3"/>
  <c r="AN139" i="3"/>
  <c r="AO139" i="3"/>
  <c r="AP139" i="3"/>
  <c r="Q140" i="3"/>
  <c r="Z140" i="3"/>
  <c r="AA140" i="3"/>
  <c r="AB140" i="3"/>
  <c r="AC140" i="3"/>
  <c r="AD140" i="3"/>
  <c r="AE140" i="3"/>
  <c r="AF140" i="3"/>
  <c r="AG140" i="3"/>
  <c r="AH140" i="3"/>
  <c r="AI140" i="3"/>
  <c r="AJ140" i="3"/>
  <c r="AK140" i="3"/>
  <c r="AL140" i="3"/>
  <c r="AM140" i="3"/>
  <c r="AN140" i="3"/>
  <c r="AO140" i="3"/>
  <c r="AP140" i="3"/>
  <c r="AQ140" i="3" s="1"/>
  <c r="Q141" i="3"/>
  <c r="BJ141" i="3" s="1"/>
  <c r="Z141" i="3"/>
  <c r="AA141" i="3"/>
  <c r="AB141" i="3"/>
  <c r="AC141" i="3"/>
  <c r="AD141" i="3"/>
  <c r="AE141" i="3"/>
  <c r="AF141" i="3"/>
  <c r="AG141" i="3"/>
  <c r="AH141" i="3"/>
  <c r="AI141" i="3"/>
  <c r="AJ141" i="3"/>
  <c r="AK141" i="3"/>
  <c r="AL141" i="3"/>
  <c r="AM141" i="3"/>
  <c r="AN141" i="3"/>
  <c r="AO141" i="3"/>
  <c r="AP141" i="3"/>
  <c r="Q142" i="3"/>
  <c r="Z142" i="3"/>
  <c r="AA142" i="3"/>
  <c r="AB142" i="3"/>
  <c r="AC142" i="3"/>
  <c r="AD142" i="3"/>
  <c r="AE142" i="3"/>
  <c r="AF142" i="3"/>
  <c r="AG142" i="3"/>
  <c r="AH142" i="3"/>
  <c r="AI142" i="3"/>
  <c r="AJ142" i="3"/>
  <c r="AK142" i="3"/>
  <c r="AL142" i="3"/>
  <c r="AM142" i="3"/>
  <c r="AN142" i="3"/>
  <c r="AO142" i="3"/>
  <c r="AP142" i="3"/>
  <c r="Q143" i="3"/>
  <c r="BJ143" i="3" s="1"/>
  <c r="Z143" i="3"/>
  <c r="AA143" i="3"/>
  <c r="AB143" i="3"/>
  <c r="AC143" i="3"/>
  <c r="AD143" i="3"/>
  <c r="AE143" i="3"/>
  <c r="AF143" i="3"/>
  <c r="AG143" i="3"/>
  <c r="AH143" i="3"/>
  <c r="AI143" i="3"/>
  <c r="AJ143" i="3"/>
  <c r="AK143" i="3"/>
  <c r="AL143" i="3"/>
  <c r="AM143" i="3"/>
  <c r="AN143" i="3"/>
  <c r="AO143" i="3"/>
  <c r="AP143" i="3"/>
  <c r="Q144" i="3"/>
  <c r="Z144" i="3"/>
  <c r="AA144" i="3"/>
  <c r="AB144" i="3"/>
  <c r="AC144" i="3"/>
  <c r="AD144" i="3"/>
  <c r="AE144" i="3"/>
  <c r="AF144" i="3"/>
  <c r="AG144" i="3"/>
  <c r="AH144" i="3"/>
  <c r="AI144" i="3"/>
  <c r="AJ144" i="3"/>
  <c r="AK144" i="3"/>
  <c r="AL144" i="3"/>
  <c r="AM144" i="3"/>
  <c r="AN144" i="3"/>
  <c r="AO144" i="3"/>
  <c r="AP144" i="3"/>
  <c r="Q145" i="3"/>
  <c r="BJ145" i="3" s="1"/>
  <c r="Z145" i="3"/>
  <c r="AA145" i="3"/>
  <c r="AB145" i="3"/>
  <c r="AC145" i="3"/>
  <c r="AD145" i="3"/>
  <c r="AE145" i="3"/>
  <c r="AF145" i="3"/>
  <c r="AG145" i="3"/>
  <c r="AH145" i="3"/>
  <c r="AI145" i="3"/>
  <c r="AJ145" i="3"/>
  <c r="AK145" i="3"/>
  <c r="AL145" i="3"/>
  <c r="AM145" i="3"/>
  <c r="AN145" i="3"/>
  <c r="AO145" i="3"/>
  <c r="AP145" i="3"/>
  <c r="Q146" i="3"/>
  <c r="Z146" i="3"/>
  <c r="AA146" i="3"/>
  <c r="AB146" i="3"/>
  <c r="AC146" i="3"/>
  <c r="AD146" i="3"/>
  <c r="AE146" i="3"/>
  <c r="AF146" i="3"/>
  <c r="AG146" i="3"/>
  <c r="AH146" i="3"/>
  <c r="AI146" i="3"/>
  <c r="AJ146" i="3"/>
  <c r="AK146" i="3"/>
  <c r="AL146" i="3"/>
  <c r="AM146" i="3"/>
  <c r="AN146" i="3"/>
  <c r="AO146" i="3"/>
  <c r="AP146" i="3"/>
  <c r="Q147" i="3"/>
  <c r="BJ147" i="3" s="1"/>
  <c r="Z147" i="3"/>
  <c r="AA147" i="3"/>
  <c r="AB147" i="3"/>
  <c r="AC147" i="3"/>
  <c r="AD147" i="3"/>
  <c r="AE147" i="3"/>
  <c r="AF147" i="3"/>
  <c r="AG147" i="3"/>
  <c r="AH147" i="3"/>
  <c r="AI147" i="3"/>
  <c r="AJ147" i="3"/>
  <c r="AK147" i="3"/>
  <c r="AL147" i="3"/>
  <c r="AM147" i="3"/>
  <c r="AN147" i="3"/>
  <c r="AO147" i="3"/>
  <c r="AP147" i="3"/>
  <c r="Q148" i="3"/>
  <c r="Z148" i="3"/>
  <c r="AA148" i="3"/>
  <c r="AB148" i="3"/>
  <c r="AC148" i="3"/>
  <c r="AD148" i="3"/>
  <c r="AE148" i="3"/>
  <c r="AF148" i="3"/>
  <c r="AG148" i="3"/>
  <c r="AH148" i="3"/>
  <c r="AI148" i="3"/>
  <c r="AJ148" i="3"/>
  <c r="AK148" i="3"/>
  <c r="AL148" i="3"/>
  <c r="AM148" i="3"/>
  <c r="AN148" i="3"/>
  <c r="AO148" i="3"/>
  <c r="AP148" i="3"/>
  <c r="Q149" i="3"/>
  <c r="BJ149" i="3" s="1"/>
  <c r="Z149" i="3"/>
  <c r="AA149" i="3"/>
  <c r="AB149" i="3"/>
  <c r="AC149" i="3"/>
  <c r="AD149" i="3"/>
  <c r="AE149" i="3"/>
  <c r="AF149" i="3"/>
  <c r="AG149" i="3"/>
  <c r="AH149" i="3"/>
  <c r="AI149" i="3"/>
  <c r="AJ149" i="3"/>
  <c r="AK149" i="3"/>
  <c r="AL149" i="3"/>
  <c r="AM149" i="3"/>
  <c r="AN149" i="3"/>
  <c r="AO149" i="3"/>
  <c r="AP149" i="3"/>
  <c r="Q150" i="3"/>
  <c r="Z150" i="3"/>
  <c r="AA150" i="3"/>
  <c r="AB150" i="3"/>
  <c r="AC150" i="3"/>
  <c r="AD150" i="3"/>
  <c r="AE150" i="3"/>
  <c r="AF150" i="3"/>
  <c r="AG150" i="3"/>
  <c r="AH150" i="3"/>
  <c r="AI150" i="3"/>
  <c r="AJ150" i="3"/>
  <c r="AK150" i="3"/>
  <c r="AL150" i="3"/>
  <c r="AM150" i="3"/>
  <c r="AN150" i="3"/>
  <c r="AO150" i="3"/>
  <c r="AP150" i="3"/>
  <c r="Q151" i="3"/>
  <c r="BJ151" i="3" s="1"/>
  <c r="Z151" i="3"/>
  <c r="AA151" i="3"/>
  <c r="AB151" i="3"/>
  <c r="AC151" i="3"/>
  <c r="AD151" i="3"/>
  <c r="AE151" i="3"/>
  <c r="AF151" i="3"/>
  <c r="AG151" i="3"/>
  <c r="AH151" i="3"/>
  <c r="AI151" i="3"/>
  <c r="AJ151" i="3"/>
  <c r="AK151" i="3"/>
  <c r="AL151" i="3"/>
  <c r="AM151" i="3"/>
  <c r="AN151" i="3"/>
  <c r="AO151" i="3"/>
  <c r="AP151" i="3"/>
  <c r="Q152" i="3"/>
  <c r="Z152" i="3"/>
  <c r="AA152" i="3"/>
  <c r="AB152" i="3"/>
  <c r="AC152" i="3"/>
  <c r="AD152" i="3"/>
  <c r="AE152" i="3"/>
  <c r="AF152" i="3"/>
  <c r="AG152" i="3"/>
  <c r="AH152" i="3"/>
  <c r="AI152" i="3"/>
  <c r="AJ152" i="3"/>
  <c r="AK152" i="3"/>
  <c r="AL152" i="3"/>
  <c r="AM152" i="3"/>
  <c r="AN152" i="3"/>
  <c r="AO152" i="3"/>
  <c r="AP152" i="3"/>
  <c r="Q153" i="3"/>
  <c r="BJ153" i="3" s="1"/>
  <c r="Z153" i="3"/>
  <c r="AA153" i="3"/>
  <c r="AB153" i="3"/>
  <c r="AC153" i="3"/>
  <c r="AD153" i="3"/>
  <c r="AE153" i="3"/>
  <c r="AF153" i="3"/>
  <c r="AG153" i="3"/>
  <c r="AH153" i="3"/>
  <c r="AI153" i="3"/>
  <c r="AJ153" i="3"/>
  <c r="AK153" i="3"/>
  <c r="AL153" i="3"/>
  <c r="AM153" i="3"/>
  <c r="AN153" i="3"/>
  <c r="AO153" i="3"/>
  <c r="AP153" i="3"/>
  <c r="Q154" i="3"/>
  <c r="Z154" i="3"/>
  <c r="AA154" i="3"/>
  <c r="AB154" i="3"/>
  <c r="AC154" i="3"/>
  <c r="AD154" i="3"/>
  <c r="AE154" i="3"/>
  <c r="AF154" i="3"/>
  <c r="AG154" i="3"/>
  <c r="AH154" i="3"/>
  <c r="AI154" i="3"/>
  <c r="AJ154" i="3"/>
  <c r="AK154" i="3"/>
  <c r="AL154" i="3"/>
  <c r="AM154" i="3"/>
  <c r="AN154" i="3"/>
  <c r="AO154" i="3"/>
  <c r="AP154" i="3"/>
  <c r="Q155" i="3"/>
  <c r="BJ155" i="3" s="1"/>
  <c r="Z155" i="3"/>
  <c r="AA155" i="3"/>
  <c r="AB155" i="3"/>
  <c r="AC155" i="3"/>
  <c r="AD155" i="3"/>
  <c r="AE155" i="3"/>
  <c r="AF155" i="3"/>
  <c r="AG155" i="3"/>
  <c r="AH155" i="3"/>
  <c r="AI155" i="3"/>
  <c r="AJ155" i="3"/>
  <c r="AK155" i="3"/>
  <c r="AL155" i="3"/>
  <c r="AM155" i="3"/>
  <c r="AN155" i="3"/>
  <c r="AO155" i="3"/>
  <c r="AP155" i="3"/>
  <c r="Q156" i="3"/>
  <c r="Z156" i="3"/>
  <c r="AA156" i="3"/>
  <c r="AB156" i="3"/>
  <c r="AC156" i="3"/>
  <c r="AD156" i="3"/>
  <c r="AE156" i="3"/>
  <c r="AF156" i="3"/>
  <c r="AG156" i="3"/>
  <c r="AH156" i="3"/>
  <c r="AI156" i="3"/>
  <c r="AJ156" i="3"/>
  <c r="AK156" i="3"/>
  <c r="AL156" i="3"/>
  <c r="AM156" i="3"/>
  <c r="AN156" i="3"/>
  <c r="AO156" i="3"/>
  <c r="AP156" i="3"/>
  <c r="Q157" i="3"/>
  <c r="BJ157" i="3" s="1"/>
  <c r="Z157" i="3"/>
  <c r="AA157" i="3"/>
  <c r="AB157" i="3"/>
  <c r="AC157" i="3"/>
  <c r="AD157" i="3"/>
  <c r="AE157" i="3"/>
  <c r="AF157" i="3"/>
  <c r="AG157" i="3"/>
  <c r="AH157" i="3"/>
  <c r="AI157" i="3"/>
  <c r="AJ157" i="3"/>
  <c r="AK157" i="3"/>
  <c r="AL157" i="3"/>
  <c r="AM157" i="3"/>
  <c r="AN157" i="3"/>
  <c r="AO157" i="3"/>
  <c r="AP157" i="3"/>
  <c r="Q158" i="3"/>
  <c r="Z158" i="3"/>
  <c r="AA158" i="3"/>
  <c r="AB158" i="3"/>
  <c r="AC158" i="3"/>
  <c r="AD158" i="3"/>
  <c r="AE158" i="3"/>
  <c r="AF158" i="3"/>
  <c r="AG158" i="3"/>
  <c r="AH158" i="3"/>
  <c r="AI158" i="3"/>
  <c r="AJ158" i="3"/>
  <c r="AK158" i="3"/>
  <c r="AL158" i="3"/>
  <c r="AM158" i="3"/>
  <c r="AN158" i="3"/>
  <c r="AO158" i="3"/>
  <c r="AP158" i="3"/>
  <c r="Q159" i="3"/>
  <c r="BJ159" i="3" s="1"/>
  <c r="Z159" i="3"/>
  <c r="AA159" i="3"/>
  <c r="AB159" i="3"/>
  <c r="AC159" i="3"/>
  <c r="AD159" i="3"/>
  <c r="AE159" i="3"/>
  <c r="AF159" i="3"/>
  <c r="AG159" i="3"/>
  <c r="AH159" i="3"/>
  <c r="AI159" i="3"/>
  <c r="AJ159" i="3"/>
  <c r="AK159" i="3"/>
  <c r="AL159" i="3"/>
  <c r="AM159" i="3"/>
  <c r="AN159" i="3"/>
  <c r="AO159" i="3"/>
  <c r="AP159" i="3"/>
  <c r="Q160" i="3"/>
  <c r="Z160" i="3"/>
  <c r="AA160" i="3"/>
  <c r="AB160" i="3"/>
  <c r="AC160" i="3"/>
  <c r="AD160" i="3"/>
  <c r="AE160" i="3"/>
  <c r="AF160" i="3"/>
  <c r="AG160" i="3"/>
  <c r="AH160" i="3"/>
  <c r="AI160" i="3"/>
  <c r="AJ160" i="3"/>
  <c r="AK160" i="3"/>
  <c r="AL160" i="3"/>
  <c r="AM160" i="3"/>
  <c r="AN160" i="3"/>
  <c r="AO160" i="3"/>
  <c r="AP160" i="3"/>
  <c r="AR160" i="3" s="1"/>
  <c r="Q169" i="3"/>
  <c r="BJ169" i="3" s="1"/>
  <c r="Z169" i="3"/>
  <c r="AA169" i="3"/>
  <c r="AB169" i="3"/>
  <c r="AC169" i="3"/>
  <c r="AD169" i="3"/>
  <c r="AE169" i="3"/>
  <c r="AF169" i="3"/>
  <c r="AG169" i="3"/>
  <c r="AH169" i="3"/>
  <c r="AI169" i="3"/>
  <c r="AJ169" i="3"/>
  <c r="AK169" i="3"/>
  <c r="AL169" i="3"/>
  <c r="AM169" i="3"/>
  <c r="AN169" i="3"/>
  <c r="AO169" i="3"/>
  <c r="AP169" i="3"/>
  <c r="Q170" i="3"/>
  <c r="Z170" i="3"/>
  <c r="AA170" i="3"/>
  <c r="AB170" i="3"/>
  <c r="AC170" i="3"/>
  <c r="AD170" i="3"/>
  <c r="AE170" i="3"/>
  <c r="AF170" i="3"/>
  <c r="AG170" i="3"/>
  <c r="AH170" i="3"/>
  <c r="AI170" i="3"/>
  <c r="AJ170" i="3"/>
  <c r="AK170" i="3"/>
  <c r="AL170" i="3"/>
  <c r="AM170" i="3"/>
  <c r="AN170" i="3"/>
  <c r="AO170" i="3"/>
  <c r="AP170" i="3"/>
  <c r="Q173" i="3"/>
  <c r="BJ173" i="3" s="1"/>
  <c r="Z173" i="3"/>
  <c r="AA173" i="3"/>
  <c r="AB173" i="3"/>
  <c r="AC173" i="3"/>
  <c r="AD173" i="3"/>
  <c r="AE173" i="3"/>
  <c r="AF173" i="3"/>
  <c r="AG173" i="3"/>
  <c r="AH173" i="3"/>
  <c r="AI173" i="3"/>
  <c r="AJ173" i="3"/>
  <c r="AK173" i="3"/>
  <c r="AL173" i="3"/>
  <c r="AM173" i="3"/>
  <c r="AN173" i="3"/>
  <c r="AO173" i="3"/>
  <c r="AP173" i="3"/>
  <c r="Q174" i="3"/>
  <c r="Z174" i="3"/>
  <c r="AA174" i="3"/>
  <c r="AB174" i="3"/>
  <c r="AC174" i="3"/>
  <c r="AD174" i="3"/>
  <c r="AE174" i="3"/>
  <c r="AF174" i="3"/>
  <c r="AG174" i="3"/>
  <c r="AH174" i="3"/>
  <c r="AI174" i="3"/>
  <c r="AJ174" i="3"/>
  <c r="AK174" i="3"/>
  <c r="AL174" i="3"/>
  <c r="AM174" i="3"/>
  <c r="AN174" i="3"/>
  <c r="AO174" i="3"/>
  <c r="AP174" i="3"/>
  <c r="Q175" i="3"/>
  <c r="BJ175" i="3" s="1"/>
  <c r="Z175" i="3"/>
  <c r="AA175" i="3"/>
  <c r="AB175" i="3"/>
  <c r="AC175" i="3"/>
  <c r="AD175" i="3"/>
  <c r="AE175" i="3"/>
  <c r="AF175" i="3"/>
  <c r="AG175" i="3"/>
  <c r="AH175" i="3"/>
  <c r="AI175" i="3"/>
  <c r="AJ175" i="3"/>
  <c r="AK175" i="3"/>
  <c r="AL175" i="3"/>
  <c r="AM175" i="3"/>
  <c r="AN175" i="3"/>
  <c r="AO175" i="3"/>
  <c r="AP175" i="3"/>
  <c r="Q176" i="3"/>
  <c r="Z176" i="3"/>
  <c r="AA176" i="3"/>
  <c r="AB176" i="3"/>
  <c r="AC176" i="3"/>
  <c r="AD176" i="3"/>
  <c r="AE176" i="3"/>
  <c r="AF176" i="3"/>
  <c r="AG176" i="3"/>
  <c r="AH176" i="3"/>
  <c r="AI176" i="3"/>
  <c r="AJ176" i="3"/>
  <c r="AK176" i="3"/>
  <c r="AL176" i="3"/>
  <c r="AM176" i="3"/>
  <c r="AN176" i="3"/>
  <c r="AO176" i="3"/>
  <c r="AP176" i="3"/>
  <c r="Q177" i="3"/>
  <c r="BJ177" i="3" s="1"/>
  <c r="Z177" i="3"/>
  <c r="AA177" i="3"/>
  <c r="AB177" i="3"/>
  <c r="AC177" i="3"/>
  <c r="AD177" i="3"/>
  <c r="AE177" i="3"/>
  <c r="AF177" i="3"/>
  <c r="AG177" i="3"/>
  <c r="AH177" i="3"/>
  <c r="AI177" i="3"/>
  <c r="AJ177" i="3"/>
  <c r="AK177" i="3"/>
  <c r="AL177" i="3"/>
  <c r="AM177" i="3"/>
  <c r="AN177" i="3"/>
  <c r="AO177" i="3"/>
  <c r="AP177" i="3"/>
  <c r="Q178" i="3"/>
  <c r="Z178" i="3"/>
  <c r="AA178" i="3"/>
  <c r="AB178" i="3"/>
  <c r="AC178" i="3"/>
  <c r="AD178" i="3"/>
  <c r="AE178" i="3"/>
  <c r="AF178" i="3"/>
  <c r="AG178" i="3"/>
  <c r="AH178" i="3"/>
  <c r="AI178" i="3"/>
  <c r="AJ178" i="3"/>
  <c r="AK178" i="3"/>
  <c r="AL178" i="3"/>
  <c r="AM178" i="3"/>
  <c r="AN178" i="3"/>
  <c r="AO178" i="3"/>
  <c r="AP178" i="3"/>
  <c r="Q179" i="3"/>
  <c r="BJ179" i="3" s="1"/>
  <c r="Z179" i="3"/>
  <c r="AA179" i="3"/>
  <c r="AB179" i="3"/>
  <c r="AC179" i="3"/>
  <c r="AD179" i="3"/>
  <c r="AE179" i="3"/>
  <c r="AF179" i="3"/>
  <c r="AG179" i="3"/>
  <c r="AH179" i="3"/>
  <c r="AI179" i="3"/>
  <c r="AJ179" i="3"/>
  <c r="AK179" i="3"/>
  <c r="AL179" i="3"/>
  <c r="AM179" i="3"/>
  <c r="AN179" i="3"/>
  <c r="AO179" i="3"/>
  <c r="AP179" i="3"/>
  <c r="Q180" i="3"/>
  <c r="Z180" i="3"/>
  <c r="AA180" i="3"/>
  <c r="AB180" i="3"/>
  <c r="AC180" i="3"/>
  <c r="AD180" i="3"/>
  <c r="AE180" i="3"/>
  <c r="AF180" i="3"/>
  <c r="AG180" i="3"/>
  <c r="AH180" i="3"/>
  <c r="AI180" i="3"/>
  <c r="AJ180" i="3"/>
  <c r="AK180" i="3"/>
  <c r="AL180" i="3"/>
  <c r="AM180" i="3"/>
  <c r="AN180" i="3"/>
  <c r="AO180" i="3"/>
  <c r="AP180" i="3"/>
  <c r="Q181" i="3"/>
  <c r="BJ181" i="3" s="1"/>
  <c r="Z181" i="3"/>
  <c r="AA181" i="3"/>
  <c r="AB181" i="3"/>
  <c r="AC181" i="3"/>
  <c r="AD181" i="3"/>
  <c r="AE181" i="3"/>
  <c r="AF181" i="3"/>
  <c r="AG181" i="3"/>
  <c r="AH181" i="3"/>
  <c r="AI181" i="3"/>
  <c r="AJ181" i="3"/>
  <c r="AK181" i="3"/>
  <c r="AL181" i="3"/>
  <c r="AM181" i="3"/>
  <c r="AN181" i="3"/>
  <c r="AO181" i="3"/>
  <c r="AP181" i="3"/>
  <c r="Q182" i="3"/>
  <c r="Z182" i="3"/>
  <c r="AA182" i="3"/>
  <c r="AB182" i="3"/>
  <c r="AC182" i="3"/>
  <c r="AD182" i="3"/>
  <c r="AE182" i="3"/>
  <c r="AF182" i="3"/>
  <c r="AG182" i="3"/>
  <c r="AH182" i="3"/>
  <c r="AI182" i="3"/>
  <c r="AJ182" i="3"/>
  <c r="AK182" i="3"/>
  <c r="AL182" i="3"/>
  <c r="AM182" i="3"/>
  <c r="AN182" i="3"/>
  <c r="AO182" i="3"/>
  <c r="AP182" i="3"/>
  <c r="Q183" i="3"/>
  <c r="BJ183" i="3" s="1"/>
  <c r="Z183" i="3"/>
  <c r="AA183" i="3"/>
  <c r="AB183" i="3"/>
  <c r="AC183" i="3"/>
  <c r="AD183" i="3"/>
  <c r="AE183" i="3"/>
  <c r="AF183" i="3"/>
  <c r="AG183" i="3"/>
  <c r="AH183" i="3"/>
  <c r="AI183" i="3"/>
  <c r="AJ183" i="3"/>
  <c r="AK183" i="3"/>
  <c r="AL183" i="3"/>
  <c r="AM183" i="3"/>
  <c r="AN183" i="3"/>
  <c r="AO183" i="3"/>
  <c r="AP183" i="3"/>
  <c r="Q184" i="3"/>
  <c r="Z184" i="3"/>
  <c r="AA184" i="3"/>
  <c r="AB184" i="3"/>
  <c r="AC184" i="3"/>
  <c r="AD184" i="3"/>
  <c r="AE184" i="3"/>
  <c r="AF184" i="3"/>
  <c r="AG184" i="3"/>
  <c r="AH184" i="3"/>
  <c r="AI184" i="3"/>
  <c r="AJ184" i="3"/>
  <c r="AK184" i="3"/>
  <c r="AL184" i="3"/>
  <c r="AM184" i="3"/>
  <c r="AN184" i="3"/>
  <c r="AO184" i="3"/>
  <c r="AP184" i="3"/>
  <c r="Q185" i="3"/>
  <c r="BJ185" i="3" s="1"/>
  <c r="Z185" i="3"/>
  <c r="AA185" i="3"/>
  <c r="AB185" i="3"/>
  <c r="AC185" i="3"/>
  <c r="AD185" i="3"/>
  <c r="AE185" i="3"/>
  <c r="AF185" i="3"/>
  <c r="AG185" i="3"/>
  <c r="AH185" i="3"/>
  <c r="AI185" i="3"/>
  <c r="AJ185" i="3"/>
  <c r="AK185" i="3"/>
  <c r="AL185" i="3"/>
  <c r="AM185" i="3"/>
  <c r="AN185" i="3"/>
  <c r="AO185" i="3"/>
  <c r="AP185" i="3"/>
  <c r="Q186" i="3"/>
  <c r="Z186" i="3"/>
  <c r="AA186" i="3"/>
  <c r="AB186" i="3"/>
  <c r="AC186" i="3"/>
  <c r="AD186" i="3"/>
  <c r="AE186" i="3"/>
  <c r="AF186" i="3"/>
  <c r="AG186" i="3"/>
  <c r="AH186" i="3"/>
  <c r="AI186" i="3"/>
  <c r="AJ186" i="3"/>
  <c r="AK186" i="3"/>
  <c r="AL186" i="3"/>
  <c r="AM186" i="3"/>
  <c r="AN186" i="3"/>
  <c r="AO186" i="3"/>
  <c r="AP186" i="3"/>
  <c r="Q187" i="3"/>
  <c r="BJ187" i="3" s="1"/>
  <c r="Z187" i="3"/>
  <c r="AA187" i="3"/>
  <c r="AB187" i="3"/>
  <c r="AC187" i="3"/>
  <c r="AD187" i="3"/>
  <c r="AE187" i="3"/>
  <c r="AF187" i="3"/>
  <c r="AG187" i="3"/>
  <c r="AH187" i="3"/>
  <c r="AI187" i="3"/>
  <c r="AJ187" i="3"/>
  <c r="AK187" i="3"/>
  <c r="AL187" i="3"/>
  <c r="AM187" i="3"/>
  <c r="AN187" i="3"/>
  <c r="AO187" i="3"/>
  <c r="AP187" i="3"/>
  <c r="Q188" i="3"/>
  <c r="Z188" i="3"/>
  <c r="AA188" i="3"/>
  <c r="AB188" i="3"/>
  <c r="AC188" i="3"/>
  <c r="AD188" i="3"/>
  <c r="AE188" i="3"/>
  <c r="AF188" i="3"/>
  <c r="AG188" i="3"/>
  <c r="AH188" i="3"/>
  <c r="AI188" i="3"/>
  <c r="AJ188" i="3"/>
  <c r="AK188" i="3"/>
  <c r="AL188" i="3"/>
  <c r="AM188" i="3"/>
  <c r="AN188" i="3"/>
  <c r="AO188" i="3"/>
  <c r="AP188" i="3"/>
  <c r="Q195" i="3"/>
  <c r="BJ195" i="3" s="1"/>
  <c r="Z195" i="3"/>
  <c r="AA195" i="3"/>
  <c r="AB195" i="3"/>
  <c r="AC195" i="3"/>
  <c r="AD195" i="3"/>
  <c r="AE195" i="3"/>
  <c r="AF195" i="3"/>
  <c r="AG195" i="3"/>
  <c r="AH195" i="3"/>
  <c r="AI195" i="3"/>
  <c r="AJ195" i="3"/>
  <c r="AK195" i="3"/>
  <c r="AL195" i="3"/>
  <c r="AM195" i="3"/>
  <c r="AN195" i="3"/>
  <c r="AO195" i="3"/>
  <c r="AP195" i="3"/>
  <c r="Q196" i="3"/>
  <c r="Z196" i="3"/>
  <c r="AA196" i="3"/>
  <c r="AB196" i="3"/>
  <c r="AC196" i="3"/>
  <c r="AD196" i="3"/>
  <c r="AE196" i="3"/>
  <c r="AF196" i="3"/>
  <c r="AG196" i="3"/>
  <c r="AH196" i="3"/>
  <c r="AI196" i="3"/>
  <c r="AJ196" i="3"/>
  <c r="AK196" i="3"/>
  <c r="AL196" i="3"/>
  <c r="AM196" i="3"/>
  <c r="AN196" i="3"/>
  <c r="AO196" i="3"/>
  <c r="AP196" i="3"/>
  <c r="Q197" i="3"/>
  <c r="BJ197" i="3" s="1"/>
  <c r="Z197" i="3"/>
  <c r="AA197" i="3"/>
  <c r="AB197" i="3"/>
  <c r="AC197" i="3"/>
  <c r="AD197" i="3"/>
  <c r="AE197" i="3"/>
  <c r="AF197" i="3"/>
  <c r="AG197" i="3"/>
  <c r="AH197" i="3"/>
  <c r="AI197" i="3"/>
  <c r="AJ197" i="3"/>
  <c r="AK197" i="3"/>
  <c r="AL197" i="3"/>
  <c r="AM197" i="3"/>
  <c r="AN197" i="3"/>
  <c r="AO197" i="3"/>
  <c r="AP197" i="3"/>
  <c r="Q198" i="3"/>
  <c r="Z198" i="3"/>
  <c r="AA198" i="3"/>
  <c r="AB198" i="3"/>
  <c r="AC198" i="3"/>
  <c r="AD198" i="3"/>
  <c r="AE198" i="3"/>
  <c r="AF198" i="3"/>
  <c r="AG198" i="3"/>
  <c r="AH198" i="3"/>
  <c r="AI198" i="3"/>
  <c r="AJ198" i="3"/>
  <c r="AK198" i="3"/>
  <c r="AL198" i="3"/>
  <c r="AM198" i="3"/>
  <c r="AN198" i="3"/>
  <c r="AO198" i="3"/>
  <c r="AP198" i="3"/>
  <c r="Q201" i="3"/>
  <c r="BJ201" i="3" s="1"/>
  <c r="Z201" i="3"/>
  <c r="AA201" i="3"/>
  <c r="AB201" i="3"/>
  <c r="AC201" i="3"/>
  <c r="AD201" i="3"/>
  <c r="AE201" i="3"/>
  <c r="AF201" i="3"/>
  <c r="AG201" i="3"/>
  <c r="AH201" i="3"/>
  <c r="AI201" i="3"/>
  <c r="AJ201" i="3"/>
  <c r="AK201" i="3"/>
  <c r="AL201" i="3"/>
  <c r="AM201" i="3"/>
  <c r="AN201" i="3"/>
  <c r="AO201" i="3"/>
  <c r="AP201" i="3"/>
  <c r="Q202" i="3"/>
  <c r="Z202" i="3"/>
  <c r="AA202" i="3"/>
  <c r="AB202" i="3"/>
  <c r="AC202" i="3"/>
  <c r="AD202" i="3"/>
  <c r="AE202" i="3"/>
  <c r="AF202" i="3"/>
  <c r="AG202" i="3"/>
  <c r="AH202" i="3"/>
  <c r="AI202" i="3"/>
  <c r="AJ202" i="3"/>
  <c r="AK202" i="3"/>
  <c r="AL202" i="3"/>
  <c r="AM202" i="3"/>
  <c r="AN202" i="3"/>
  <c r="AO202" i="3"/>
  <c r="AP202" i="3"/>
  <c r="Q203" i="3"/>
  <c r="BJ203" i="3" s="1"/>
  <c r="Z203" i="3"/>
  <c r="AA203" i="3"/>
  <c r="AB203" i="3"/>
  <c r="AC203" i="3"/>
  <c r="AD203" i="3"/>
  <c r="AE203" i="3"/>
  <c r="AF203" i="3"/>
  <c r="AG203" i="3"/>
  <c r="AH203" i="3"/>
  <c r="AI203" i="3"/>
  <c r="AJ203" i="3"/>
  <c r="AK203" i="3"/>
  <c r="AL203" i="3"/>
  <c r="AM203" i="3"/>
  <c r="AN203" i="3"/>
  <c r="AO203" i="3"/>
  <c r="AP203" i="3"/>
  <c r="Q204" i="3"/>
  <c r="Z204" i="3"/>
  <c r="AA204" i="3"/>
  <c r="AB204" i="3"/>
  <c r="AC204" i="3"/>
  <c r="AD204" i="3"/>
  <c r="AE204" i="3"/>
  <c r="AF204" i="3"/>
  <c r="AG204" i="3"/>
  <c r="AH204" i="3"/>
  <c r="AI204" i="3"/>
  <c r="AJ204" i="3"/>
  <c r="AK204" i="3"/>
  <c r="AL204" i="3"/>
  <c r="AM204" i="3"/>
  <c r="AN204" i="3"/>
  <c r="AO204" i="3"/>
  <c r="AP204" i="3"/>
  <c r="Q205" i="3"/>
  <c r="BJ205" i="3" s="1"/>
  <c r="Z205" i="3"/>
  <c r="AA205" i="3"/>
  <c r="AB205" i="3"/>
  <c r="AC205" i="3"/>
  <c r="AD205" i="3"/>
  <c r="AE205" i="3"/>
  <c r="AF205" i="3"/>
  <c r="AG205" i="3"/>
  <c r="AH205" i="3"/>
  <c r="AI205" i="3"/>
  <c r="AJ205" i="3"/>
  <c r="AK205" i="3"/>
  <c r="AL205" i="3"/>
  <c r="AM205" i="3"/>
  <c r="AN205" i="3"/>
  <c r="AO205" i="3"/>
  <c r="AP205" i="3"/>
  <c r="Q206" i="3"/>
  <c r="Z206" i="3"/>
  <c r="AA206" i="3"/>
  <c r="AB206" i="3"/>
  <c r="AC206" i="3"/>
  <c r="AD206" i="3"/>
  <c r="AE206" i="3"/>
  <c r="AF206" i="3"/>
  <c r="AG206" i="3"/>
  <c r="AH206" i="3"/>
  <c r="AI206" i="3"/>
  <c r="AJ206" i="3"/>
  <c r="AK206" i="3"/>
  <c r="AL206" i="3"/>
  <c r="AM206" i="3"/>
  <c r="AN206" i="3"/>
  <c r="AO206" i="3"/>
  <c r="AP206" i="3"/>
  <c r="Q207" i="3"/>
  <c r="BJ207" i="3" s="1"/>
  <c r="Z207" i="3"/>
  <c r="AA207" i="3"/>
  <c r="AB207" i="3"/>
  <c r="AC207" i="3"/>
  <c r="AD207" i="3"/>
  <c r="AE207" i="3"/>
  <c r="AF207" i="3"/>
  <c r="AG207" i="3"/>
  <c r="AH207" i="3"/>
  <c r="AI207" i="3"/>
  <c r="AJ207" i="3"/>
  <c r="AK207" i="3"/>
  <c r="AL207" i="3"/>
  <c r="AM207" i="3"/>
  <c r="AN207" i="3"/>
  <c r="AO207" i="3"/>
  <c r="AP207" i="3"/>
  <c r="Q208" i="3"/>
  <c r="Z208" i="3"/>
  <c r="AA208" i="3"/>
  <c r="AB208" i="3"/>
  <c r="AC208" i="3"/>
  <c r="AD208" i="3"/>
  <c r="AE208" i="3"/>
  <c r="AF208" i="3"/>
  <c r="AG208" i="3"/>
  <c r="AH208" i="3"/>
  <c r="AI208" i="3"/>
  <c r="AJ208" i="3"/>
  <c r="AK208" i="3"/>
  <c r="AL208" i="3"/>
  <c r="AM208" i="3"/>
  <c r="AN208" i="3"/>
  <c r="AO208" i="3"/>
  <c r="AP208" i="3"/>
  <c r="Q209" i="3"/>
  <c r="BJ209" i="3" s="1"/>
  <c r="Z209" i="3"/>
  <c r="AA209" i="3"/>
  <c r="AB209" i="3"/>
  <c r="AC209" i="3"/>
  <c r="AD209" i="3"/>
  <c r="AE209" i="3"/>
  <c r="AF209" i="3"/>
  <c r="AG209" i="3"/>
  <c r="AH209" i="3"/>
  <c r="AI209" i="3"/>
  <c r="AJ209" i="3"/>
  <c r="AK209" i="3"/>
  <c r="AL209" i="3"/>
  <c r="AM209" i="3"/>
  <c r="AN209" i="3"/>
  <c r="AO209" i="3"/>
  <c r="AP209" i="3"/>
  <c r="Q210" i="3"/>
  <c r="Z210" i="3"/>
  <c r="AA210" i="3"/>
  <c r="AB210" i="3"/>
  <c r="AC210" i="3"/>
  <c r="AD210" i="3"/>
  <c r="AE210" i="3"/>
  <c r="AF210" i="3"/>
  <c r="AG210" i="3"/>
  <c r="AH210" i="3"/>
  <c r="AI210" i="3"/>
  <c r="AJ210" i="3"/>
  <c r="AK210" i="3"/>
  <c r="AL210" i="3"/>
  <c r="AM210" i="3"/>
  <c r="AN210" i="3"/>
  <c r="AO210" i="3"/>
  <c r="AP210" i="3"/>
  <c r="Q217" i="3"/>
  <c r="BJ217" i="3" s="1"/>
  <c r="Z217" i="3"/>
  <c r="AA217" i="3"/>
  <c r="AB217" i="3"/>
  <c r="AC217" i="3"/>
  <c r="AD217" i="3"/>
  <c r="AE217" i="3"/>
  <c r="AF217" i="3"/>
  <c r="AG217" i="3"/>
  <c r="AH217" i="3"/>
  <c r="AI217" i="3"/>
  <c r="AJ217" i="3"/>
  <c r="AK217" i="3"/>
  <c r="AL217" i="3"/>
  <c r="AM217" i="3"/>
  <c r="AN217" i="3"/>
  <c r="AO217" i="3"/>
  <c r="AP217" i="3"/>
  <c r="Q218" i="3"/>
  <c r="Z218" i="3"/>
  <c r="AA218" i="3"/>
  <c r="AB218" i="3"/>
  <c r="AC218" i="3"/>
  <c r="AD218" i="3"/>
  <c r="AE218" i="3"/>
  <c r="AF218" i="3"/>
  <c r="AG218" i="3"/>
  <c r="AH218" i="3"/>
  <c r="AI218" i="3"/>
  <c r="AJ218" i="3"/>
  <c r="AK218" i="3"/>
  <c r="AL218" i="3"/>
  <c r="AM218" i="3"/>
  <c r="AN218" i="3"/>
  <c r="AO218" i="3"/>
  <c r="AP218" i="3"/>
  <c r="Q219" i="3"/>
  <c r="BJ219" i="3" s="1"/>
  <c r="Z219" i="3"/>
  <c r="AA219" i="3"/>
  <c r="AB219" i="3"/>
  <c r="AC219" i="3"/>
  <c r="AD219" i="3"/>
  <c r="AE219" i="3"/>
  <c r="AF219" i="3"/>
  <c r="AG219" i="3"/>
  <c r="AH219" i="3"/>
  <c r="AI219" i="3"/>
  <c r="AJ219" i="3"/>
  <c r="AK219" i="3"/>
  <c r="AL219" i="3"/>
  <c r="AM219" i="3"/>
  <c r="AN219" i="3"/>
  <c r="AO219" i="3"/>
  <c r="AP219" i="3"/>
  <c r="Q220" i="3"/>
  <c r="Z220" i="3"/>
  <c r="AA220" i="3"/>
  <c r="AB220" i="3"/>
  <c r="AC220" i="3"/>
  <c r="AD220" i="3"/>
  <c r="AE220" i="3"/>
  <c r="AF220" i="3"/>
  <c r="AG220" i="3"/>
  <c r="AH220" i="3"/>
  <c r="AI220" i="3"/>
  <c r="AJ220" i="3"/>
  <c r="AK220" i="3"/>
  <c r="AL220" i="3"/>
  <c r="AM220" i="3"/>
  <c r="AN220" i="3"/>
  <c r="AO220" i="3"/>
  <c r="AP220" i="3"/>
  <c r="Q221" i="3"/>
  <c r="BJ221" i="3" s="1"/>
  <c r="Z221" i="3"/>
  <c r="AA221" i="3"/>
  <c r="AB221" i="3"/>
  <c r="AC221" i="3"/>
  <c r="AD221" i="3"/>
  <c r="AE221" i="3"/>
  <c r="AF221" i="3"/>
  <c r="AG221" i="3"/>
  <c r="AH221" i="3"/>
  <c r="AI221" i="3"/>
  <c r="AJ221" i="3"/>
  <c r="AK221" i="3"/>
  <c r="AL221" i="3"/>
  <c r="AM221" i="3"/>
  <c r="AN221" i="3"/>
  <c r="AO221" i="3"/>
  <c r="AP221" i="3"/>
  <c r="Q222" i="3"/>
  <c r="Z222" i="3"/>
  <c r="AA222" i="3"/>
  <c r="AB222" i="3"/>
  <c r="AC222" i="3"/>
  <c r="AD222" i="3"/>
  <c r="AE222" i="3"/>
  <c r="AF222" i="3"/>
  <c r="AG222" i="3"/>
  <c r="AH222" i="3"/>
  <c r="AI222" i="3"/>
  <c r="AJ222" i="3"/>
  <c r="AK222" i="3"/>
  <c r="AL222" i="3"/>
  <c r="AM222" i="3"/>
  <c r="AN222" i="3"/>
  <c r="AO222" i="3"/>
  <c r="AP222" i="3"/>
  <c r="Q223" i="3"/>
  <c r="BJ223" i="3" s="1"/>
  <c r="Z223" i="3"/>
  <c r="AA223" i="3"/>
  <c r="AB223" i="3"/>
  <c r="AC223" i="3"/>
  <c r="AD223" i="3"/>
  <c r="AE223" i="3"/>
  <c r="AF223" i="3"/>
  <c r="AG223" i="3"/>
  <c r="AH223" i="3"/>
  <c r="AI223" i="3"/>
  <c r="AJ223" i="3"/>
  <c r="AK223" i="3"/>
  <c r="AL223" i="3"/>
  <c r="AM223" i="3"/>
  <c r="AN223" i="3"/>
  <c r="AO223" i="3"/>
  <c r="AP223" i="3"/>
  <c r="Q224" i="3"/>
  <c r="Z224" i="3"/>
  <c r="AA224" i="3"/>
  <c r="AB224" i="3"/>
  <c r="AC224" i="3"/>
  <c r="AD224" i="3"/>
  <c r="AE224" i="3"/>
  <c r="AF224" i="3"/>
  <c r="AG224" i="3"/>
  <c r="AH224" i="3"/>
  <c r="AI224" i="3"/>
  <c r="AJ224" i="3"/>
  <c r="AK224" i="3"/>
  <c r="AL224" i="3"/>
  <c r="AM224" i="3"/>
  <c r="AN224" i="3"/>
  <c r="AO224" i="3"/>
  <c r="AP224" i="3"/>
  <c r="Q225" i="3"/>
  <c r="BJ225" i="3" s="1"/>
  <c r="Z225" i="3"/>
  <c r="AA225" i="3"/>
  <c r="AB225" i="3"/>
  <c r="AC225" i="3"/>
  <c r="AD225" i="3"/>
  <c r="AE225" i="3"/>
  <c r="AF225" i="3"/>
  <c r="AG225" i="3"/>
  <c r="AH225" i="3"/>
  <c r="AI225" i="3"/>
  <c r="AJ225" i="3"/>
  <c r="AK225" i="3"/>
  <c r="AL225" i="3"/>
  <c r="AM225" i="3"/>
  <c r="AN225" i="3"/>
  <c r="AO225" i="3"/>
  <c r="AP225" i="3"/>
  <c r="Q226" i="3"/>
  <c r="Z226" i="3"/>
  <c r="AA226" i="3"/>
  <c r="AB226" i="3"/>
  <c r="AC226" i="3"/>
  <c r="AD226" i="3"/>
  <c r="AE226" i="3"/>
  <c r="AF226" i="3"/>
  <c r="AG226" i="3"/>
  <c r="AH226" i="3"/>
  <c r="AI226" i="3"/>
  <c r="AJ226" i="3"/>
  <c r="AK226" i="3"/>
  <c r="AL226" i="3"/>
  <c r="AM226" i="3"/>
  <c r="AN226" i="3"/>
  <c r="AO226" i="3"/>
  <c r="AP226" i="3"/>
  <c r="Q227" i="3"/>
  <c r="BJ227" i="3" s="1"/>
  <c r="Z227" i="3"/>
  <c r="AA227" i="3"/>
  <c r="AB227" i="3"/>
  <c r="AC227" i="3"/>
  <c r="AD227" i="3"/>
  <c r="AE227" i="3"/>
  <c r="AF227" i="3"/>
  <c r="AG227" i="3"/>
  <c r="AH227" i="3"/>
  <c r="AI227" i="3"/>
  <c r="AJ227" i="3"/>
  <c r="AK227" i="3"/>
  <c r="AL227" i="3"/>
  <c r="AM227" i="3"/>
  <c r="AN227" i="3"/>
  <c r="AO227" i="3"/>
  <c r="AP227" i="3"/>
  <c r="Q228" i="3"/>
  <c r="Z228" i="3"/>
  <c r="AA228" i="3"/>
  <c r="AB228" i="3"/>
  <c r="AC228" i="3"/>
  <c r="AD228" i="3"/>
  <c r="AE228" i="3"/>
  <c r="AF228" i="3"/>
  <c r="AG228" i="3"/>
  <c r="AH228" i="3"/>
  <c r="AI228" i="3"/>
  <c r="AJ228" i="3"/>
  <c r="AK228" i="3"/>
  <c r="AL228" i="3"/>
  <c r="AM228" i="3"/>
  <c r="AN228" i="3"/>
  <c r="AO228" i="3"/>
  <c r="AP228" i="3"/>
  <c r="Q231" i="3"/>
  <c r="BJ231" i="3" s="1"/>
  <c r="Z231" i="3"/>
  <c r="AA231" i="3"/>
  <c r="AB231" i="3"/>
  <c r="AC231" i="3"/>
  <c r="AD231" i="3"/>
  <c r="AE231" i="3"/>
  <c r="AF231" i="3"/>
  <c r="AG231" i="3"/>
  <c r="AH231" i="3"/>
  <c r="AI231" i="3"/>
  <c r="AJ231" i="3"/>
  <c r="AK231" i="3"/>
  <c r="AL231" i="3"/>
  <c r="AM231" i="3"/>
  <c r="AN231" i="3"/>
  <c r="AO231" i="3"/>
  <c r="AP231" i="3"/>
  <c r="Q232" i="3"/>
  <c r="Z232" i="3"/>
  <c r="AA232" i="3"/>
  <c r="AB232" i="3"/>
  <c r="AC232" i="3"/>
  <c r="AD232" i="3"/>
  <c r="AE232" i="3"/>
  <c r="AF232" i="3"/>
  <c r="AG232" i="3"/>
  <c r="AH232" i="3"/>
  <c r="AI232" i="3"/>
  <c r="AJ232" i="3"/>
  <c r="AK232" i="3"/>
  <c r="AL232" i="3"/>
  <c r="AM232" i="3"/>
  <c r="AN232" i="3"/>
  <c r="AO232" i="3"/>
  <c r="AP232" i="3"/>
  <c r="Q233" i="3"/>
  <c r="BJ233" i="3" s="1"/>
  <c r="Z233" i="3"/>
  <c r="AA233" i="3"/>
  <c r="AB233" i="3"/>
  <c r="AC233" i="3"/>
  <c r="AD233" i="3"/>
  <c r="AE233" i="3"/>
  <c r="AF233" i="3"/>
  <c r="AG233" i="3"/>
  <c r="AH233" i="3"/>
  <c r="AI233" i="3"/>
  <c r="AJ233" i="3"/>
  <c r="AK233" i="3"/>
  <c r="AL233" i="3"/>
  <c r="AM233" i="3"/>
  <c r="AN233" i="3"/>
  <c r="AO233" i="3"/>
  <c r="AP233" i="3"/>
  <c r="Q234" i="3"/>
  <c r="Z234" i="3"/>
  <c r="AA234" i="3"/>
  <c r="AB234" i="3"/>
  <c r="AC234" i="3"/>
  <c r="AD234" i="3"/>
  <c r="AE234" i="3"/>
  <c r="AF234" i="3"/>
  <c r="AG234" i="3"/>
  <c r="AH234" i="3"/>
  <c r="AI234" i="3"/>
  <c r="AJ234" i="3"/>
  <c r="AK234" i="3"/>
  <c r="AL234" i="3"/>
  <c r="AM234" i="3"/>
  <c r="AN234" i="3"/>
  <c r="AO234" i="3"/>
  <c r="AP234" i="3"/>
  <c r="Q235" i="3"/>
  <c r="BJ235" i="3" s="1"/>
  <c r="Z235" i="3"/>
  <c r="AA235" i="3"/>
  <c r="AB235" i="3"/>
  <c r="AC235" i="3"/>
  <c r="AD235" i="3"/>
  <c r="AE235" i="3"/>
  <c r="AF235" i="3"/>
  <c r="AG235" i="3"/>
  <c r="AH235" i="3"/>
  <c r="AI235" i="3"/>
  <c r="AJ235" i="3"/>
  <c r="AK235" i="3"/>
  <c r="AL235" i="3"/>
  <c r="AM235" i="3"/>
  <c r="AN235" i="3"/>
  <c r="AO235" i="3"/>
  <c r="AP235" i="3"/>
  <c r="Q236" i="3"/>
  <c r="Z236" i="3"/>
  <c r="AA236" i="3"/>
  <c r="AB236" i="3"/>
  <c r="AC236" i="3"/>
  <c r="AD236" i="3"/>
  <c r="AE236" i="3"/>
  <c r="AF236" i="3"/>
  <c r="AG236" i="3"/>
  <c r="AH236" i="3"/>
  <c r="AI236" i="3"/>
  <c r="AJ236" i="3"/>
  <c r="AK236" i="3"/>
  <c r="AL236" i="3"/>
  <c r="AM236" i="3"/>
  <c r="AN236" i="3"/>
  <c r="AO236" i="3"/>
  <c r="AP236" i="3"/>
  <c r="Q237" i="3"/>
  <c r="BJ237" i="3" s="1"/>
  <c r="Z237" i="3"/>
  <c r="AA237" i="3"/>
  <c r="AB237" i="3"/>
  <c r="AC237" i="3"/>
  <c r="AD237" i="3"/>
  <c r="AE237" i="3"/>
  <c r="AF237" i="3"/>
  <c r="AG237" i="3"/>
  <c r="AH237" i="3"/>
  <c r="AI237" i="3"/>
  <c r="AJ237" i="3"/>
  <c r="AK237" i="3"/>
  <c r="AL237" i="3"/>
  <c r="AM237" i="3"/>
  <c r="AN237" i="3"/>
  <c r="AO237" i="3"/>
  <c r="AP237" i="3"/>
  <c r="Q238" i="3"/>
  <c r="Z238" i="3"/>
  <c r="AA238" i="3"/>
  <c r="AB238" i="3"/>
  <c r="AC238" i="3"/>
  <c r="AD238" i="3"/>
  <c r="AE238" i="3"/>
  <c r="AF238" i="3"/>
  <c r="AG238" i="3"/>
  <c r="AH238" i="3"/>
  <c r="AI238" i="3"/>
  <c r="AJ238" i="3"/>
  <c r="AK238" i="3"/>
  <c r="AL238" i="3"/>
  <c r="AM238" i="3"/>
  <c r="AN238" i="3"/>
  <c r="AO238" i="3"/>
  <c r="AP238" i="3"/>
  <c r="Q239" i="3"/>
  <c r="BJ239" i="3" s="1"/>
  <c r="Z239" i="3"/>
  <c r="AA239" i="3"/>
  <c r="AB239" i="3"/>
  <c r="AC239" i="3"/>
  <c r="AD239" i="3"/>
  <c r="AE239" i="3"/>
  <c r="AF239" i="3"/>
  <c r="AG239" i="3"/>
  <c r="AH239" i="3"/>
  <c r="AI239" i="3"/>
  <c r="AJ239" i="3"/>
  <c r="AK239" i="3"/>
  <c r="AL239" i="3"/>
  <c r="AM239" i="3"/>
  <c r="AN239" i="3"/>
  <c r="AO239" i="3"/>
  <c r="AP239" i="3"/>
  <c r="Q240" i="3"/>
  <c r="Z240" i="3"/>
  <c r="AA240" i="3"/>
  <c r="AB240" i="3"/>
  <c r="AC240" i="3"/>
  <c r="AD240" i="3"/>
  <c r="AE240" i="3"/>
  <c r="AF240" i="3"/>
  <c r="AG240" i="3"/>
  <c r="AH240" i="3"/>
  <c r="AI240" i="3"/>
  <c r="AJ240" i="3"/>
  <c r="AK240" i="3"/>
  <c r="AL240" i="3"/>
  <c r="AM240" i="3"/>
  <c r="AN240" i="3"/>
  <c r="AO240" i="3"/>
  <c r="AP240" i="3"/>
  <c r="Q241" i="3"/>
  <c r="BJ241" i="3" s="1"/>
  <c r="Z241" i="3"/>
  <c r="AA241" i="3"/>
  <c r="AB241" i="3"/>
  <c r="AC241" i="3"/>
  <c r="AD241" i="3"/>
  <c r="AE241" i="3"/>
  <c r="AF241" i="3"/>
  <c r="AG241" i="3"/>
  <c r="AH241" i="3"/>
  <c r="AI241" i="3"/>
  <c r="AJ241" i="3"/>
  <c r="AK241" i="3"/>
  <c r="AL241" i="3"/>
  <c r="AM241" i="3"/>
  <c r="AN241" i="3"/>
  <c r="AO241" i="3"/>
  <c r="AP241" i="3"/>
  <c r="Q242" i="3"/>
  <c r="Z242" i="3"/>
  <c r="AA242" i="3"/>
  <c r="AB242" i="3"/>
  <c r="AC242" i="3"/>
  <c r="AD242" i="3"/>
  <c r="AE242" i="3"/>
  <c r="AF242" i="3"/>
  <c r="AG242" i="3"/>
  <c r="AH242" i="3"/>
  <c r="AI242" i="3"/>
  <c r="AJ242" i="3"/>
  <c r="AK242" i="3"/>
  <c r="AL242" i="3"/>
  <c r="AM242" i="3"/>
  <c r="AN242" i="3"/>
  <c r="AO242" i="3"/>
  <c r="AP242" i="3"/>
  <c r="Q243" i="3"/>
  <c r="BJ243" i="3" s="1"/>
  <c r="Z243" i="3"/>
  <c r="AA243" i="3"/>
  <c r="AB243" i="3"/>
  <c r="AC243" i="3"/>
  <c r="AD243" i="3"/>
  <c r="AE243" i="3"/>
  <c r="AF243" i="3"/>
  <c r="AG243" i="3"/>
  <c r="AH243" i="3"/>
  <c r="AI243" i="3"/>
  <c r="AJ243" i="3"/>
  <c r="AK243" i="3"/>
  <c r="AL243" i="3"/>
  <c r="AM243" i="3"/>
  <c r="AN243" i="3"/>
  <c r="AO243" i="3"/>
  <c r="AP243" i="3"/>
  <c r="Q244" i="3"/>
  <c r="Z244" i="3"/>
  <c r="AA244" i="3"/>
  <c r="AB244" i="3"/>
  <c r="AC244" i="3"/>
  <c r="AD244" i="3"/>
  <c r="AE244" i="3"/>
  <c r="AF244" i="3"/>
  <c r="AG244" i="3"/>
  <c r="AH244" i="3"/>
  <c r="AI244" i="3"/>
  <c r="AJ244" i="3"/>
  <c r="AK244" i="3"/>
  <c r="AL244" i="3"/>
  <c r="AM244" i="3"/>
  <c r="AN244" i="3"/>
  <c r="AO244" i="3"/>
  <c r="AP244" i="3"/>
  <c r="Q245" i="3"/>
  <c r="BJ245" i="3" s="1"/>
  <c r="Z245" i="3"/>
  <c r="AA245" i="3"/>
  <c r="AB245" i="3"/>
  <c r="AC245" i="3"/>
  <c r="AD245" i="3"/>
  <c r="AE245" i="3"/>
  <c r="AF245" i="3"/>
  <c r="AG245" i="3"/>
  <c r="AH245" i="3"/>
  <c r="AI245" i="3"/>
  <c r="AJ245" i="3"/>
  <c r="AK245" i="3"/>
  <c r="AL245" i="3"/>
  <c r="AM245" i="3"/>
  <c r="AN245" i="3"/>
  <c r="AO245" i="3"/>
  <c r="AP245" i="3"/>
  <c r="Q246" i="3"/>
  <c r="Z246" i="3"/>
  <c r="AA246" i="3"/>
  <c r="AB246" i="3"/>
  <c r="AC246" i="3"/>
  <c r="AD246" i="3"/>
  <c r="AE246" i="3"/>
  <c r="AF246" i="3"/>
  <c r="AG246" i="3"/>
  <c r="AH246" i="3"/>
  <c r="AI246" i="3"/>
  <c r="AJ246" i="3"/>
  <c r="AK246" i="3"/>
  <c r="AL246" i="3"/>
  <c r="AM246" i="3"/>
  <c r="AN246" i="3"/>
  <c r="AO246" i="3"/>
  <c r="AP246" i="3"/>
  <c r="E57" i="5"/>
  <c r="E56" i="5"/>
  <c r="E55" i="5"/>
  <c r="C51" i="5"/>
  <c r="B49" i="5"/>
  <c r="E49" i="5" s="1"/>
  <c r="B48" i="5"/>
  <c r="E48" i="5" s="1"/>
  <c r="E46" i="5"/>
  <c r="B45" i="5"/>
  <c r="E45" i="5" s="1"/>
  <c r="B44" i="5"/>
  <c r="E44" i="5" s="1"/>
  <c r="E43" i="5"/>
  <c r="E42" i="5"/>
  <c r="B41" i="5"/>
  <c r="E41" i="5" s="1"/>
  <c r="B40" i="5"/>
  <c r="E40" i="5" s="1"/>
  <c r="E39" i="5"/>
  <c r="E38" i="5"/>
  <c r="B37" i="5"/>
  <c r="E37" i="5" s="1"/>
  <c r="B36" i="5"/>
  <c r="E36" i="5" s="1"/>
  <c r="E35" i="5"/>
  <c r="E34" i="5"/>
  <c r="B33" i="5"/>
  <c r="E33" i="5" s="1"/>
  <c r="B32" i="5"/>
  <c r="E32" i="5" s="1"/>
  <c r="E31" i="5"/>
  <c r="E30" i="5"/>
  <c r="B29" i="5"/>
  <c r="E29" i="5" s="1"/>
  <c r="B28" i="5"/>
  <c r="E28" i="5" s="1"/>
  <c r="E27" i="5"/>
  <c r="E26" i="5"/>
  <c r="B25" i="5"/>
  <c r="E25" i="5" s="1"/>
  <c r="B24" i="5"/>
  <c r="E24" i="5" s="1"/>
  <c r="E23" i="5"/>
  <c r="E22" i="5"/>
  <c r="B21" i="5"/>
  <c r="E21" i="5" s="1"/>
  <c r="B20" i="5"/>
  <c r="E20" i="5" s="1"/>
  <c r="E19" i="5"/>
  <c r="E18" i="5"/>
  <c r="B17" i="5"/>
  <c r="E17" i="5" s="1"/>
  <c r="B16" i="5"/>
  <c r="E16" i="5" s="1"/>
  <c r="E15" i="5"/>
  <c r="E14" i="5"/>
  <c r="B13" i="5"/>
  <c r="E13" i="5" s="1"/>
  <c r="B12" i="5"/>
  <c r="E12" i="5" s="1"/>
  <c r="E11" i="5"/>
  <c r="E10" i="5"/>
  <c r="B9" i="5"/>
  <c r="E9" i="5" s="1"/>
  <c r="B8" i="5"/>
  <c r="E8" i="5" s="1"/>
  <c r="E7" i="5"/>
  <c r="E6" i="5"/>
  <c r="B5" i="5"/>
  <c r="E5" i="5" s="1"/>
  <c r="B4" i="5"/>
  <c r="E4" i="5" s="1"/>
  <c r="E58" i="12" l="1"/>
  <c r="E59" i="12" s="1"/>
  <c r="F4" i="22" s="1"/>
  <c r="E59" i="10"/>
  <c r="E58" i="9"/>
  <c r="E59" i="9" s="1"/>
  <c r="E58" i="8"/>
  <c r="E59" i="8" s="1"/>
  <c r="E58" i="7"/>
  <c r="E59" i="7" s="1"/>
  <c r="E58" i="6"/>
  <c r="E59" i="6" s="1"/>
  <c r="C54" i="5"/>
  <c r="E54" i="5" s="1"/>
  <c r="E58" i="5" s="1"/>
  <c r="E59" i="5" s="1"/>
  <c r="B28" i="4"/>
  <c r="B35" i="4" s="1"/>
  <c r="AW307" i="3"/>
  <c r="AW279" i="3"/>
  <c r="AW301" i="3"/>
  <c r="AZ309" i="3"/>
  <c r="BA290" i="3"/>
  <c r="AT296" i="3"/>
  <c r="BA289" i="3"/>
  <c r="AY304" i="3"/>
  <c r="BA302" i="3"/>
  <c r="BA297" i="3"/>
  <c r="AZ300" i="3"/>
  <c r="AU306" i="3"/>
  <c r="AX290" i="3"/>
  <c r="AT292" i="3"/>
  <c r="AW309" i="3"/>
  <c r="AT282" i="3"/>
  <c r="AV281" i="3"/>
  <c r="AW295" i="3"/>
  <c r="AU294" i="3"/>
  <c r="AZ305" i="3"/>
  <c r="BA301" i="3"/>
  <c r="AT297" i="3"/>
  <c r="AT290" i="3"/>
  <c r="AZ292" i="3"/>
  <c r="AY294" i="3"/>
  <c r="AU280" i="3"/>
  <c r="AZ303" i="3"/>
  <c r="AX291" i="3"/>
  <c r="AU307" i="3"/>
  <c r="AZ304" i="3"/>
  <c r="AW292" i="3"/>
  <c r="AT307" i="3"/>
  <c r="AW304" i="3"/>
  <c r="AW291" i="3"/>
  <c r="AV267" i="3"/>
  <c r="AV304" i="3"/>
  <c r="AY291" i="3"/>
  <c r="AX308" i="3"/>
  <c r="AX304" i="3"/>
  <c r="BA292" i="3"/>
  <c r="AU292" i="3"/>
  <c r="AV307" i="3"/>
  <c r="AU304" i="3"/>
  <c r="AZ291" i="3"/>
  <c r="BA304" i="3"/>
  <c r="BA303" i="3"/>
  <c r="AT303" i="3"/>
  <c r="BK303" i="3" s="1"/>
  <c r="AT291" i="3"/>
  <c r="AT304" i="3"/>
  <c r="AV292" i="3"/>
  <c r="AY292" i="3"/>
  <c r="AU291" i="3"/>
  <c r="AX280" i="3"/>
  <c r="AX292" i="3"/>
  <c r="BA291" i="3"/>
  <c r="AT310" i="3"/>
  <c r="AY308" i="3"/>
  <c r="BA307" i="3"/>
  <c r="AZ307" i="3"/>
  <c r="AY303" i="3"/>
  <c r="AW303" i="3"/>
  <c r="AU299" i="3"/>
  <c r="AU296" i="3"/>
  <c r="AT295" i="3"/>
  <c r="AX293" i="3"/>
  <c r="AV291" i="3"/>
  <c r="AV290" i="3"/>
  <c r="AZ290" i="3"/>
  <c r="AY290" i="3"/>
  <c r="AU290" i="3"/>
  <c r="AT289" i="3"/>
  <c r="BK289" i="3" s="1"/>
  <c r="AV299" i="3"/>
  <c r="AX305" i="3"/>
  <c r="AT300" i="3"/>
  <c r="AW305" i="3"/>
  <c r="AW310" i="3"/>
  <c r="AV295" i="3"/>
  <c r="AW308" i="3"/>
  <c r="AY262" i="3"/>
  <c r="AZ301" i="3"/>
  <c r="AZ308" i="3"/>
  <c r="AZ295" i="3"/>
  <c r="BA295" i="3"/>
  <c r="BA309" i="3"/>
  <c r="AV305" i="3"/>
  <c r="AY307" i="3"/>
  <c r="AW290" i="3"/>
  <c r="AX294" i="3"/>
  <c r="AY295" i="3"/>
  <c r="AY296" i="3"/>
  <c r="AU297" i="3"/>
  <c r="AU295" i="3"/>
  <c r="AX307" i="3"/>
  <c r="BA296" i="3"/>
  <c r="BA300" i="3"/>
  <c r="AT308" i="3"/>
  <c r="AZ280" i="3"/>
  <c r="AX295" i="3"/>
  <c r="AW281" i="3"/>
  <c r="AZ298" i="3"/>
  <c r="AV300" i="3"/>
  <c r="AT302" i="3"/>
  <c r="BA293" i="3"/>
  <c r="AW302" i="3"/>
  <c r="AX302" i="3"/>
  <c r="AZ302" i="3"/>
  <c r="AZ281" i="3"/>
  <c r="AW299" i="3"/>
  <c r="AY299" i="3"/>
  <c r="AT305" i="3"/>
  <c r="AY310" i="3"/>
  <c r="AZ293" i="3"/>
  <c r="AV302" i="3"/>
  <c r="AU303" i="3"/>
  <c r="AY297" i="3"/>
  <c r="AZ297" i="3"/>
  <c r="AX303" i="3"/>
  <c r="AZ299" i="3"/>
  <c r="BA281" i="3"/>
  <c r="BA299" i="3"/>
  <c r="AX296" i="3"/>
  <c r="AV303" i="3"/>
  <c r="AU302" i="3"/>
  <c r="AV280" i="3"/>
  <c r="AX297" i="3"/>
  <c r="AW297" i="3"/>
  <c r="BA280" i="3"/>
  <c r="AV298" i="3"/>
  <c r="AU298" i="3"/>
  <c r="AW306" i="3"/>
  <c r="AW282" i="3"/>
  <c r="AZ296" i="3"/>
  <c r="AW300" i="3"/>
  <c r="AT298" i="3"/>
  <c r="AV293" i="3"/>
  <c r="AW298" i="3"/>
  <c r="AU293" i="3"/>
  <c r="AY282" i="3"/>
  <c r="AY274" i="3"/>
  <c r="AY289" i="3"/>
  <c r="AU305" i="3"/>
  <c r="AT281" i="3"/>
  <c r="AV297" i="3"/>
  <c r="AU281" i="3"/>
  <c r="BA298" i="3"/>
  <c r="BA306" i="3"/>
  <c r="AX281" i="3"/>
  <c r="AT299" i="3"/>
  <c r="AV306" i="3"/>
  <c r="AU301" i="3"/>
  <c r="AU282" i="3"/>
  <c r="AW296" i="3"/>
  <c r="AY300" i="3"/>
  <c r="AV308" i="3"/>
  <c r="AY302" i="3"/>
  <c r="BA308" i="3"/>
  <c r="AX282" i="3"/>
  <c r="AZ306" i="3"/>
  <c r="AU300" i="3"/>
  <c r="AU308" i="3"/>
  <c r="AZ294" i="3"/>
  <c r="AX300" i="3"/>
  <c r="BA305" i="3"/>
  <c r="AY281" i="3"/>
  <c r="AV296" i="3"/>
  <c r="AU262" i="3"/>
  <c r="AU254" i="3"/>
  <c r="AV272" i="3"/>
  <c r="AU310" i="3"/>
  <c r="AY293" i="3"/>
  <c r="AX299" i="3"/>
  <c r="AV282" i="3"/>
  <c r="BA282" i="3"/>
  <c r="AZ282" i="3"/>
  <c r="AT280" i="3"/>
  <c r="BK280" i="3" s="1"/>
  <c r="AY280" i="3"/>
  <c r="AW280" i="3"/>
  <c r="AX279" i="3"/>
  <c r="AU279" i="3"/>
  <c r="AY279" i="3"/>
  <c r="AZ279" i="3"/>
  <c r="AZ310" i="3"/>
  <c r="AX310" i="3"/>
  <c r="AY301" i="3"/>
  <c r="AT279" i="3"/>
  <c r="BA294" i="3"/>
  <c r="BA310" i="3"/>
  <c r="AT294" i="3"/>
  <c r="AV294" i="3"/>
  <c r="AV310" i="3"/>
  <c r="BA279" i="3"/>
  <c r="AW294" i="3"/>
  <c r="AZ289" i="3"/>
  <c r="AY305" i="3"/>
  <c r="AT301" i="3"/>
  <c r="AX301" i="3"/>
  <c r="AY298" i="3"/>
  <c r="AT293" i="3"/>
  <c r="AV301" i="3"/>
  <c r="AX298" i="3"/>
  <c r="AU309" i="3"/>
  <c r="AX309" i="3"/>
  <c r="AW293" i="3"/>
  <c r="AU289" i="3"/>
  <c r="AV279" i="3"/>
  <c r="AX306" i="3"/>
  <c r="AY309" i="3"/>
  <c r="AT309" i="3"/>
  <c r="AT306" i="3"/>
  <c r="AY306" i="3"/>
  <c r="AX289" i="3"/>
  <c r="AV289" i="3"/>
  <c r="AW289" i="3"/>
  <c r="AV309" i="3"/>
  <c r="AU277" i="3"/>
  <c r="AY264" i="3"/>
  <c r="AY275" i="3"/>
  <c r="AU272" i="3"/>
  <c r="AY257" i="3"/>
  <c r="AU267" i="3"/>
  <c r="AV274" i="3"/>
  <c r="AX274" i="3"/>
  <c r="BA274" i="3"/>
  <c r="AX267" i="3"/>
  <c r="AV278" i="3"/>
  <c r="AX272" i="3"/>
  <c r="AT274" i="3"/>
  <c r="AZ264" i="3"/>
  <c r="AZ267" i="3"/>
  <c r="AW274" i="3"/>
  <c r="AT277" i="3"/>
  <c r="BK277" i="3" s="1"/>
  <c r="AV264" i="3"/>
  <c r="AW275" i="3"/>
  <c r="AV262" i="3"/>
  <c r="AT273" i="3"/>
  <c r="AZ272" i="3"/>
  <c r="AY272" i="3"/>
  <c r="AW262" i="3"/>
  <c r="AY270" i="3"/>
  <c r="AX255" i="3"/>
  <c r="AV277" i="3"/>
  <c r="AZ257" i="3"/>
  <c r="AX275" i="3"/>
  <c r="AW272" i="3"/>
  <c r="AW264" i="3"/>
  <c r="AZ274" i="3"/>
  <c r="BA264" i="3"/>
  <c r="AW257" i="3"/>
  <c r="AT264" i="3"/>
  <c r="AX264" i="3"/>
  <c r="AU274" i="3"/>
  <c r="BA272" i="3"/>
  <c r="AW254" i="3"/>
  <c r="AT275" i="3"/>
  <c r="AX257" i="3"/>
  <c r="AT272" i="3"/>
  <c r="BA270" i="3"/>
  <c r="AV255" i="3"/>
  <c r="AV270" i="3"/>
  <c r="AV275" i="3"/>
  <c r="AU275" i="3"/>
  <c r="AY278" i="3"/>
  <c r="AW270" i="3"/>
  <c r="AZ270" i="3"/>
  <c r="AY277" i="3"/>
  <c r="AR127" i="3"/>
  <c r="AU270" i="3"/>
  <c r="AX254" i="3"/>
  <c r="AT255" i="3"/>
  <c r="AW260" i="3"/>
  <c r="AY254" i="3"/>
  <c r="AT270" i="3"/>
  <c r="AV254" i="3"/>
  <c r="AZ275" i="3"/>
  <c r="AW267" i="3"/>
  <c r="AT262" i="3"/>
  <c r="BA273" i="3"/>
  <c r="BA275" i="3"/>
  <c r="AZ254" i="3"/>
  <c r="BA254" i="3"/>
  <c r="AT254" i="3"/>
  <c r="AW273" i="3"/>
  <c r="AY273" i="3"/>
  <c r="AU273" i="3"/>
  <c r="AX277" i="3"/>
  <c r="AZ273" i="3"/>
  <c r="AX273" i="3"/>
  <c r="BA277" i="3"/>
  <c r="BA267" i="3"/>
  <c r="BA278" i="3"/>
  <c r="AT267" i="3"/>
  <c r="AZ278" i="3"/>
  <c r="AY267" i="3"/>
  <c r="AV273" i="3"/>
  <c r="AU278" i="3"/>
  <c r="AW277" i="3"/>
  <c r="AZ277" i="3"/>
  <c r="AW278" i="3"/>
  <c r="AU264" i="3"/>
  <c r="AX262" i="3"/>
  <c r="AU260" i="3"/>
  <c r="AY260" i="3"/>
  <c r="BA260" i="3"/>
  <c r="AZ260" i="3"/>
  <c r="AZ263" i="3"/>
  <c r="AZ262" i="3"/>
  <c r="BA262" i="3"/>
  <c r="AV260" i="3"/>
  <c r="AT260" i="3"/>
  <c r="AX260" i="3"/>
  <c r="AV257" i="3"/>
  <c r="AU257" i="3"/>
  <c r="AT257" i="3"/>
  <c r="BA257" i="3"/>
  <c r="AW255" i="3"/>
  <c r="AT256" i="3"/>
  <c r="AV256" i="3"/>
  <c r="BA256" i="3"/>
  <c r="AU256" i="3"/>
  <c r="AZ256" i="3"/>
  <c r="AY256" i="3"/>
  <c r="AX256" i="3"/>
  <c r="AW256" i="3"/>
  <c r="AV258" i="3"/>
  <c r="AW258" i="3"/>
  <c r="AU258" i="3"/>
  <c r="AT258" i="3"/>
  <c r="BK258" i="3" s="1"/>
  <c r="AX258" i="3"/>
  <c r="BA258" i="3"/>
  <c r="AZ258" i="3"/>
  <c r="AY258" i="3"/>
  <c r="AU263" i="3"/>
  <c r="AU255" i="3"/>
  <c r="AT263" i="3"/>
  <c r="BA263" i="3"/>
  <c r="BA255" i="3"/>
  <c r="AX263" i="3"/>
  <c r="AZ255" i="3"/>
  <c r="AW263" i="3"/>
  <c r="AV263" i="3"/>
  <c r="AV271" i="3"/>
  <c r="AU271" i="3"/>
  <c r="AX271" i="3"/>
  <c r="AT271" i="3"/>
  <c r="BA271" i="3"/>
  <c r="AZ271" i="3"/>
  <c r="AY271" i="3"/>
  <c r="AW271" i="3"/>
  <c r="AX278" i="3"/>
  <c r="AY263" i="3"/>
  <c r="AY255" i="3"/>
  <c r="AV261" i="3"/>
  <c r="AU261" i="3"/>
  <c r="AX261" i="3"/>
  <c r="AW261" i="3"/>
  <c r="AT261" i="3"/>
  <c r="BA261" i="3"/>
  <c r="AZ261" i="3"/>
  <c r="AY261" i="3"/>
  <c r="AV253" i="3"/>
  <c r="AW253" i="3"/>
  <c r="AU253" i="3"/>
  <c r="AT253" i="3"/>
  <c r="BA253" i="3"/>
  <c r="AZ253" i="3"/>
  <c r="AX253" i="3"/>
  <c r="AY253" i="3"/>
  <c r="AT269" i="3"/>
  <c r="AU269" i="3"/>
  <c r="BA269" i="3"/>
  <c r="AV269" i="3"/>
  <c r="AZ269" i="3"/>
  <c r="AY269" i="3"/>
  <c r="AX269" i="3"/>
  <c r="AW269" i="3"/>
  <c r="AT259" i="3"/>
  <c r="AV259" i="3"/>
  <c r="BA259" i="3"/>
  <c r="AZ259" i="3"/>
  <c r="AY259" i="3"/>
  <c r="AU259" i="3"/>
  <c r="AX259" i="3"/>
  <c r="AW259" i="3"/>
  <c r="AT278" i="3"/>
  <c r="AV276" i="3"/>
  <c r="AW276" i="3"/>
  <c r="AU276" i="3"/>
  <c r="AT276" i="3"/>
  <c r="AX276" i="3"/>
  <c r="BA276" i="3"/>
  <c r="AZ276" i="3"/>
  <c r="AY276" i="3"/>
  <c r="AV268" i="3"/>
  <c r="AW268" i="3"/>
  <c r="AU268" i="3"/>
  <c r="AT268" i="3"/>
  <c r="AX268" i="3"/>
  <c r="BA268" i="3"/>
  <c r="AZ268" i="3"/>
  <c r="AY268" i="3"/>
  <c r="AX270" i="3"/>
  <c r="AS14" i="3"/>
  <c r="AS13" i="3"/>
  <c r="AR201" i="3"/>
  <c r="AS46" i="3"/>
  <c r="AQ93" i="3"/>
  <c r="AS221" i="3"/>
  <c r="AR179" i="3"/>
  <c r="AR142" i="3"/>
  <c r="AQ43" i="3"/>
  <c r="AQ12" i="3"/>
  <c r="AS29" i="3"/>
  <c r="AS231" i="3"/>
  <c r="AR187" i="3"/>
  <c r="AR21" i="3"/>
  <c r="AS219" i="3"/>
  <c r="AS217" i="3"/>
  <c r="AR140" i="3"/>
  <c r="AR74" i="3"/>
  <c r="AQ35" i="3"/>
  <c r="AR31" i="3"/>
  <c r="AR26" i="3"/>
  <c r="AQ72" i="3"/>
  <c r="AR130" i="3"/>
  <c r="AR29" i="3"/>
  <c r="AR20" i="3"/>
  <c r="AQ195" i="3"/>
  <c r="AR126" i="3"/>
  <c r="AQ77" i="3"/>
  <c r="AQ75" i="3"/>
  <c r="AQ29" i="3"/>
  <c r="AS208" i="3"/>
  <c r="AR133" i="3"/>
  <c r="AR114" i="3"/>
  <c r="AR112" i="3"/>
  <c r="AS108" i="3"/>
  <c r="AQ208" i="3"/>
  <c r="AQ160" i="3"/>
  <c r="AQ154" i="3"/>
  <c r="AQ152" i="3"/>
  <c r="AS142" i="3"/>
  <c r="AR131" i="3"/>
  <c r="AR106" i="3"/>
  <c r="AR49" i="3"/>
  <c r="AQ23" i="3"/>
  <c r="C34" i="4"/>
  <c r="AR227" i="3"/>
  <c r="AS237" i="3"/>
  <c r="AQ220" i="3"/>
  <c r="AS235" i="3"/>
  <c r="AR233" i="3"/>
  <c r="AR218" i="3"/>
  <c r="AR208" i="3"/>
  <c r="AR197" i="3"/>
  <c r="AR195" i="3"/>
  <c r="AQ179" i="3"/>
  <c r="AQ177" i="3"/>
  <c r="AS173" i="3"/>
  <c r="AR169" i="3"/>
  <c r="AR115" i="3"/>
  <c r="AR93" i="3"/>
  <c r="AQ91" i="3"/>
  <c r="AS85" i="3"/>
  <c r="AS83" i="3"/>
  <c r="AQ74" i="3"/>
  <c r="AR43" i="3"/>
  <c r="AS41" i="3"/>
  <c r="AR39" i="3"/>
  <c r="AR37" i="3"/>
  <c r="AR23" i="3"/>
  <c r="AQ14" i="3"/>
  <c r="AS244" i="3"/>
  <c r="AQ130" i="3"/>
  <c r="AR77" i="3"/>
  <c r="AS68" i="3"/>
  <c r="AS62" i="3"/>
  <c r="AQ206" i="3"/>
  <c r="AR159" i="3"/>
  <c r="AR157" i="3"/>
  <c r="AR155" i="3"/>
  <c r="AS133" i="3"/>
  <c r="AR75" i="3"/>
  <c r="AQ48" i="3"/>
  <c r="AQ31" i="3"/>
  <c r="AS12" i="3"/>
  <c r="AR72" i="3"/>
  <c r="AQ52" i="3"/>
  <c r="AS50" i="3"/>
  <c r="AR35" i="3"/>
  <c r="AR33" i="3"/>
  <c r="AQ221" i="3"/>
  <c r="AR153" i="3"/>
  <c r="AQ142" i="3"/>
  <c r="AS131" i="3"/>
  <c r="AS126" i="3"/>
  <c r="AQ118" i="3"/>
  <c r="AQ116" i="3"/>
  <c r="AS98" i="3"/>
  <c r="AQ46" i="3"/>
  <c r="AQ44" i="3"/>
  <c r="AQ26" i="3"/>
  <c r="AR24" i="3"/>
  <c r="AS17" i="3"/>
  <c r="AQ231" i="3"/>
  <c r="AS148" i="3"/>
  <c r="AQ28" i="3"/>
  <c r="AS245" i="3"/>
  <c r="AS232" i="3"/>
  <c r="AQ219" i="3"/>
  <c r="AQ196" i="3"/>
  <c r="AR174" i="3"/>
  <c r="AS86" i="3"/>
  <c r="AS84" i="3"/>
  <c r="AQ78" i="3"/>
  <c r="AQ42" i="3"/>
  <c r="AQ40" i="3"/>
  <c r="AR38" i="3"/>
  <c r="AQ36" i="3"/>
  <c r="AQ22" i="3"/>
  <c r="AS144" i="3"/>
  <c r="AQ112" i="3"/>
  <c r="AQ243" i="3"/>
  <c r="AS226" i="3"/>
  <c r="AQ224" i="3"/>
  <c r="AQ217" i="3"/>
  <c r="AR151" i="3"/>
  <c r="AR149" i="3"/>
  <c r="AR147" i="3"/>
  <c r="AS143" i="3"/>
  <c r="AS140" i="3"/>
  <c r="AS136" i="3"/>
  <c r="AQ134" i="3"/>
  <c r="AS129" i="3"/>
  <c r="AS114" i="3"/>
  <c r="AS111" i="3"/>
  <c r="AS76" i="3"/>
  <c r="AR71" i="3"/>
  <c r="AQ69" i="3"/>
  <c r="AQ67" i="3"/>
  <c r="AQ65" i="3"/>
  <c r="AQ63" i="3"/>
  <c r="AQ61" i="3"/>
  <c r="AQ57" i="3"/>
  <c r="AQ55" i="3"/>
  <c r="AQ53" i="3"/>
  <c r="AQ34" i="3"/>
  <c r="AS32" i="3"/>
  <c r="AQ27" i="3"/>
  <c r="AS20" i="3"/>
  <c r="AQ13" i="3"/>
  <c r="AQ128" i="3"/>
  <c r="AS56" i="3"/>
  <c r="AQ21" i="3"/>
  <c r="AS201" i="3"/>
  <c r="AS160" i="3"/>
  <c r="AS158" i="3"/>
  <c r="AS132" i="3"/>
  <c r="AS127" i="3"/>
  <c r="AR107" i="3"/>
  <c r="AS74" i="3"/>
  <c r="AS49" i="3"/>
  <c r="AS47" i="3"/>
  <c r="AR30" i="3"/>
  <c r="AS11" i="3"/>
  <c r="AS225" i="3"/>
  <c r="AR210" i="3"/>
  <c r="AS152" i="3"/>
  <c r="AS146" i="3"/>
  <c r="AS241" i="3"/>
  <c r="AS239" i="3"/>
  <c r="AQ187" i="3"/>
  <c r="AQ183" i="3"/>
  <c r="AQ181" i="3"/>
  <c r="AS154" i="3"/>
  <c r="AR152" i="3"/>
  <c r="AS130" i="3"/>
  <c r="AS117" i="3"/>
  <c r="AS115" i="3"/>
  <c r="AQ114" i="3"/>
  <c r="AS112" i="3"/>
  <c r="AS105" i="3"/>
  <c r="AR103" i="3"/>
  <c r="AS95" i="3"/>
  <c r="AS45" i="3"/>
  <c r="AQ20" i="3"/>
  <c r="AS18" i="3"/>
  <c r="AQ173" i="3"/>
  <c r="AR144" i="3"/>
  <c r="AR111" i="3"/>
  <c r="AR84" i="3"/>
  <c r="AR62" i="3"/>
  <c r="AR48" i="3"/>
  <c r="AR235" i="3"/>
  <c r="AS196" i="3"/>
  <c r="AR91" i="3"/>
  <c r="AR50" i="3"/>
  <c r="AQ49" i="3"/>
  <c r="AS243" i="3"/>
  <c r="AR239" i="3"/>
  <c r="AR196" i="3"/>
  <c r="AR146" i="3"/>
  <c r="AQ126" i="3"/>
  <c r="AS116" i="3"/>
  <c r="AQ50" i="3"/>
  <c r="AQ39" i="3"/>
  <c r="AS210" i="3"/>
  <c r="AR158" i="3"/>
  <c r="AR154" i="3"/>
  <c r="AQ146" i="3"/>
  <c r="AR117" i="3"/>
  <c r="AR105" i="3"/>
  <c r="AS93" i="3"/>
  <c r="AQ71" i="3"/>
  <c r="AR52" i="3"/>
  <c r="AS134" i="3"/>
  <c r="AS78" i="3"/>
  <c r="AS36" i="3"/>
  <c r="AQ218" i="3"/>
  <c r="AR134" i="3"/>
  <c r="AR95" i="3"/>
  <c r="AR78" i="3"/>
  <c r="AR68" i="3"/>
  <c r="AQ56" i="3"/>
  <c r="AR41" i="3"/>
  <c r="AR36" i="3"/>
  <c r="AS34" i="3"/>
  <c r="AS33" i="3"/>
  <c r="AR32" i="3"/>
  <c r="AS27" i="3"/>
  <c r="AR18" i="3"/>
  <c r="AR17" i="3"/>
  <c r="AR11" i="3"/>
  <c r="AQ148" i="3"/>
  <c r="AS107" i="3"/>
  <c r="AQ95" i="3"/>
  <c r="AQ68" i="3"/>
  <c r="AQ47" i="3"/>
  <c r="AS43" i="3"/>
  <c r="AS42" i="3"/>
  <c r="AS35" i="3"/>
  <c r="AQ33" i="3"/>
  <c r="AQ32" i="3"/>
  <c r="AS31" i="3"/>
  <c r="AQ30" i="3"/>
  <c r="AR27" i="3"/>
  <c r="AS26" i="3"/>
  <c r="AS21" i="3"/>
  <c r="AQ18" i="3"/>
  <c r="AQ17" i="3"/>
  <c r="AR12" i="3"/>
  <c r="AQ11" i="3"/>
  <c r="AR243" i="3"/>
  <c r="AQ223" i="3"/>
  <c r="AS223" i="3"/>
  <c r="AS175" i="3"/>
  <c r="AQ175" i="3"/>
  <c r="AR175" i="3"/>
  <c r="AQ132" i="3"/>
  <c r="AR132" i="3"/>
  <c r="AQ76" i="3"/>
  <c r="AR76" i="3"/>
  <c r="AS58" i="3"/>
  <c r="AQ58" i="3"/>
  <c r="AR58" i="3"/>
  <c r="AQ138" i="3"/>
  <c r="AR138" i="3"/>
  <c r="AR232" i="3"/>
  <c r="AR220" i="3"/>
  <c r="AS135" i="3"/>
  <c r="AQ135" i="3"/>
  <c r="AR135" i="3"/>
  <c r="AQ97" i="3"/>
  <c r="AR97" i="3"/>
  <c r="AS97" i="3"/>
  <c r="AS64" i="3"/>
  <c r="AQ64" i="3"/>
  <c r="AR64" i="3"/>
  <c r="AS202" i="3"/>
  <c r="AQ202" i="3"/>
  <c r="AQ210" i="3"/>
  <c r="AS150" i="3"/>
  <c r="AQ150" i="3"/>
  <c r="AR150" i="3"/>
  <c r="AR104" i="3"/>
  <c r="AS104" i="3"/>
  <c r="AS125" i="3"/>
  <c r="AQ125" i="3"/>
  <c r="AR125" i="3"/>
  <c r="AQ19" i="3"/>
  <c r="AR19" i="3"/>
  <c r="AS19" i="3"/>
  <c r="AR244" i="3"/>
  <c r="AR241" i="3"/>
  <c r="AR237" i="3"/>
  <c r="AS234" i="3"/>
  <c r="AQ233" i="3"/>
  <c r="AS233" i="3"/>
  <c r="AQ204" i="3"/>
  <c r="AR204" i="3"/>
  <c r="AS204" i="3"/>
  <c r="AQ136" i="3"/>
  <c r="AR136" i="3"/>
  <c r="AQ236" i="3"/>
  <c r="AR236" i="3"/>
  <c r="AS228" i="3"/>
  <c r="AR222" i="3"/>
  <c r="AQ222" i="3"/>
  <c r="AS197" i="3"/>
  <c r="AQ197" i="3"/>
  <c r="AS156" i="3"/>
  <c r="AQ156" i="3"/>
  <c r="AR156" i="3"/>
  <c r="AR109" i="3"/>
  <c r="AS109" i="3"/>
  <c r="AS90" i="3"/>
  <c r="AQ90" i="3"/>
  <c r="AR90" i="3"/>
  <c r="AR73" i="3"/>
  <c r="AQ73" i="3"/>
  <c r="AQ15" i="3"/>
  <c r="AR15" i="3"/>
  <c r="AS15" i="3"/>
  <c r="AS246" i="3"/>
  <c r="AR245" i="3"/>
  <c r="AQ185" i="3"/>
  <c r="AR185" i="3"/>
  <c r="AQ143" i="3"/>
  <c r="AR143" i="3"/>
  <c r="AQ246" i="3"/>
  <c r="AQ245" i="3"/>
  <c r="AS236" i="3"/>
  <c r="AR202" i="3"/>
  <c r="AQ198" i="3"/>
  <c r="AR198" i="3"/>
  <c r="AS198" i="3"/>
  <c r="AS138" i="3"/>
  <c r="AQ110" i="3"/>
  <c r="AR110" i="3"/>
  <c r="AS110" i="3"/>
  <c r="AS70" i="3"/>
  <c r="AQ70" i="3"/>
  <c r="AR70" i="3"/>
  <c r="AS66" i="3"/>
  <c r="AQ66" i="3"/>
  <c r="AR66" i="3"/>
  <c r="AQ16" i="3"/>
  <c r="AR16" i="3"/>
  <c r="AS16" i="3"/>
  <c r="AR181" i="3"/>
  <c r="AQ158" i="3"/>
  <c r="AQ144" i="3"/>
  <c r="AQ133" i="3"/>
  <c r="AQ131" i="3"/>
  <c r="AQ127" i="3"/>
  <c r="AR108" i="3"/>
  <c r="AR34" i="3"/>
  <c r="AS91" i="3"/>
  <c r="AQ38" i="3"/>
  <c r="AS28" i="3"/>
  <c r="AR25" i="3"/>
  <c r="AS206" i="3"/>
  <c r="AQ201" i="3"/>
  <c r="AS195" i="3"/>
  <c r="AR183" i="3"/>
  <c r="AQ169" i="3"/>
  <c r="AR139" i="3"/>
  <c r="AR129" i="3"/>
  <c r="AS128" i="3"/>
  <c r="AQ86" i="3"/>
  <c r="AQ84" i="3"/>
  <c r="AQ62" i="3"/>
  <c r="AS52" i="3"/>
  <c r="AR14" i="3"/>
  <c r="AR13" i="3"/>
  <c r="AR206" i="3"/>
  <c r="AQ139" i="3"/>
  <c r="AQ129" i="3"/>
  <c r="AR128" i="3"/>
  <c r="AS118" i="3"/>
  <c r="AR118" i="3"/>
  <c r="AR116" i="3"/>
  <c r="AS103" i="3"/>
  <c r="AS72" i="3"/>
  <c r="AQ41" i="3"/>
  <c r="AS30" i="3"/>
  <c r="AS23" i="3"/>
  <c r="AR173" i="3"/>
  <c r="AR148" i="3"/>
  <c r="AS106" i="3"/>
  <c r="AR56" i="3"/>
  <c r="AS48" i="3"/>
  <c r="AR47" i="3"/>
  <c r="AR45" i="3"/>
  <c r="AQ45" i="3"/>
  <c r="AS44" i="3"/>
  <c r="AS40" i="3"/>
  <c r="AR40" i="3"/>
  <c r="AS39" i="3"/>
  <c r="AS38" i="3"/>
  <c r="AQ37" i="3"/>
  <c r="AS37" i="3"/>
  <c r="AR28" i="3"/>
  <c r="AS25" i="3"/>
  <c r="AQ25" i="3"/>
  <c r="AQ24" i="3"/>
  <c r="AS24" i="3"/>
  <c r="AS22" i="3"/>
  <c r="AR22" i="3"/>
  <c r="AR246" i="3"/>
  <c r="AQ244" i="3"/>
  <c r="AS242" i="3"/>
  <c r="AQ241" i="3"/>
  <c r="AS240" i="3"/>
  <c r="AQ239" i="3"/>
  <c r="AS238" i="3"/>
  <c r="AQ237" i="3"/>
  <c r="AQ235" i="3"/>
  <c r="AR234" i="3"/>
  <c r="AR231" i="3"/>
  <c r="AR228" i="3"/>
  <c r="AR226" i="3"/>
  <c r="AR242" i="3"/>
  <c r="AR240" i="3"/>
  <c r="AR238" i="3"/>
  <c r="AQ234" i="3"/>
  <c r="AQ228" i="3"/>
  <c r="AQ226" i="3"/>
  <c r="AQ225" i="3"/>
  <c r="AR225" i="3"/>
  <c r="AQ186" i="3"/>
  <c r="AR186" i="3"/>
  <c r="AS186" i="3"/>
  <c r="AQ178" i="3"/>
  <c r="AR178" i="3"/>
  <c r="AS178" i="3"/>
  <c r="AQ242" i="3"/>
  <c r="AQ240" i="3"/>
  <c r="AQ238" i="3"/>
  <c r="AS227" i="3"/>
  <c r="AQ227" i="3"/>
  <c r="AR224" i="3"/>
  <c r="AS224" i="3"/>
  <c r="AQ188" i="3"/>
  <c r="AR188" i="3"/>
  <c r="AS188" i="3"/>
  <c r="AQ184" i="3"/>
  <c r="AR184" i="3"/>
  <c r="AS184" i="3"/>
  <c r="AQ176" i="3"/>
  <c r="AR176" i="3"/>
  <c r="AS176" i="3"/>
  <c r="AS137" i="3"/>
  <c r="AQ137" i="3"/>
  <c r="AR137" i="3"/>
  <c r="AQ232" i="3"/>
  <c r="AQ182" i="3"/>
  <c r="AR182" i="3"/>
  <c r="AS182" i="3"/>
  <c r="AQ153" i="3"/>
  <c r="AS153" i="3"/>
  <c r="AQ180" i="3"/>
  <c r="AR180" i="3"/>
  <c r="AS180" i="3"/>
  <c r="AR170" i="3"/>
  <c r="AQ170" i="3"/>
  <c r="AS170" i="3"/>
  <c r="AQ157" i="3"/>
  <c r="AS157" i="3"/>
  <c r="AR223" i="3"/>
  <c r="AR221" i="3"/>
  <c r="AR219" i="3"/>
  <c r="AR217" i="3"/>
  <c r="AS209" i="3"/>
  <c r="AS207" i="3"/>
  <c r="AS205" i="3"/>
  <c r="AS203" i="3"/>
  <c r="AS174" i="3"/>
  <c r="AQ147" i="3"/>
  <c r="AS147" i="3"/>
  <c r="AS222" i="3"/>
  <c r="AS220" i="3"/>
  <c r="AS218" i="3"/>
  <c r="AR209" i="3"/>
  <c r="AR207" i="3"/>
  <c r="AR205" i="3"/>
  <c r="AR203" i="3"/>
  <c r="AS187" i="3"/>
  <c r="AS185" i="3"/>
  <c r="AS183" i="3"/>
  <c r="AS181" i="3"/>
  <c r="AS179" i="3"/>
  <c r="AS177" i="3"/>
  <c r="AQ174" i="3"/>
  <c r="AQ141" i="3"/>
  <c r="AR141" i="3"/>
  <c r="AS141" i="3"/>
  <c r="AQ209" i="3"/>
  <c r="AQ207" i="3"/>
  <c r="AQ205" i="3"/>
  <c r="AQ203" i="3"/>
  <c r="AR177" i="3"/>
  <c r="AQ159" i="3"/>
  <c r="AS159" i="3"/>
  <c r="AQ151" i="3"/>
  <c r="AS151" i="3"/>
  <c r="AQ145" i="3"/>
  <c r="AR145" i="3"/>
  <c r="AS145" i="3"/>
  <c r="AQ113" i="3"/>
  <c r="AR113" i="3"/>
  <c r="AS113" i="3"/>
  <c r="AQ94" i="3"/>
  <c r="AR94" i="3"/>
  <c r="AS94" i="3"/>
  <c r="AQ155" i="3"/>
  <c r="AS155" i="3"/>
  <c r="AQ87" i="3"/>
  <c r="AR87" i="3"/>
  <c r="AS87" i="3"/>
  <c r="AQ149" i="3"/>
  <c r="AS149" i="3"/>
  <c r="AQ92" i="3"/>
  <c r="AR92" i="3"/>
  <c r="AS92" i="3"/>
  <c r="AQ111" i="3"/>
  <c r="AS88" i="3"/>
  <c r="AQ88" i="3"/>
  <c r="AR88" i="3"/>
  <c r="AQ98" i="3"/>
  <c r="AR98" i="3"/>
  <c r="AQ89" i="3"/>
  <c r="AR89" i="3"/>
  <c r="AS89" i="3"/>
  <c r="AS169" i="3"/>
  <c r="AQ117" i="3"/>
  <c r="AQ109" i="3"/>
  <c r="AQ107" i="3"/>
  <c r="AQ115" i="3"/>
  <c r="AQ105" i="3"/>
  <c r="AS139" i="3"/>
  <c r="AQ103" i="3"/>
  <c r="AQ96" i="3"/>
  <c r="AR96" i="3"/>
  <c r="AS96" i="3"/>
  <c r="AQ83" i="3"/>
  <c r="AR83" i="3"/>
  <c r="AR54" i="3"/>
  <c r="AS54" i="3"/>
  <c r="AQ54" i="3"/>
  <c r="AQ108" i="3"/>
  <c r="AQ106" i="3"/>
  <c r="AQ104" i="3"/>
  <c r="AR86" i="3"/>
  <c r="AQ85" i="3"/>
  <c r="AR85" i="3"/>
  <c r="AS77" i="3"/>
  <c r="AS75" i="3"/>
  <c r="AS73" i="3"/>
  <c r="AS71" i="3"/>
  <c r="AS69" i="3"/>
  <c r="AS67" i="3"/>
  <c r="AS65" i="3"/>
  <c r="AS63" i="3"/>
  <c r="AS61" i="3"/>
  <c r="AS57" i="3"/>
  <c r="AS55" i="3"/>
  <c r="AR69" i="3"/>
  <c r="AR67" i="3"/>
  <c r="AR65" i="3"/>
  <c r="AR63" i="3"/>
  <c r="AR61" i="3"/>
  <c r="AR57" i="3"/>
  <c r="AR55" i="3"/>
  <c r="AS53" i="3"/>
  <c r="AS51" i="3"/>
  <c r="AR53" i="3"/>
  <c r="AR51" i="3"/>
  <c r="AQ51" i="3"/>
  <c r="AR46" i="3"/>
  <c r="AR44" i="3"/>
  <c r="AR42" i="3"/>
  <c r="C32" i="4" l="1"/>
  <c r="D4" i="22"/>
  <c r="D14" i="22" s="1"/>
  <c r="D15" i="22" s="1"/>
  <c r="D16" i="22" s="1"/>
  <c r="C31" i="4"/>
  <c r="B5" i="22"/>
  <c r="C30" i="4"/>
  <c r="H5" i="22"/>
  <c r="C29" i="4"/>
  <c r="H4" i="22"/>
  <c r="H14" i="22" s="1"/>
  <c r="C28" i="4"/>
  <c r="F5" i="22"/>
  <c r="F14" i="22" s="1"/>
  <c r="F15" i="22" s="1"/>
  <c r="F16" i="22" s="1"/>
  <c r="BK290" i="3"/>
  <c r="BK263" i="3"/>
  <c r="BK275" i="3"/>
  <c r="BK293" i="3"/>
  <c r="BK281" i="3"/>
  <c r="BK298" i="3"/>
  <c r="BL297" i="3" s="1"/>
  <c r="BK305" i="3"/>
  <c r="BK302" i="3"/>
  <c r="BK297" i="3"/>
  <c r="BK292" i="3"/>
  <c r="BK296" i="3"/>
  <c r="BK268" i="3"/>
  <c r="BK276" i="3"/>
  <c r="BK261" i="3"/>
  <c r="BK256" i="3"/>
  <c r="BK262" i="3"/>
  <c r="BK294" i="3"/>
  <c r="BK299" i="3"/>
  <c r="BK255" i="3"/>
  <c r="BK253" i="3"/>
  <c r="BK267" i="3"/>
  <c r="BK273" i="3"/>
  <c r="BK274" i="3"/>
  <c r="BK301" i="3"/>
  <c r="BK300" i="3"/>
  <c r="BK257" i="3"/>
  <c r="BK254" i="3"/>
  <c r="BK264" i="3"/>
  <c r="BK306" i="3"/>
  <c r="BK279" i="3"/>
  <c r="BK304" i="3"/>
  <c r="BK260" i="3"/>
  <c r="BK278" i="3"/>
  <c r="BK259" i="3"/>
  <c r="BK269" i="3"/>
  <c r="BK271" i="3"/>
  <c r="BK270" i="3"/>
  <c r="BK272" i="3"/>
  <c r="BK309" i="3"/>
  <c r="BK308" i="3"/>
  <c r="BK295" i="3"/>
  <c r="BK310" i="3"/>
  <c r="BK291" i="3"/>
  <c r="BK307" i="3"/>
  <c r="BK282" i="3"/>
  <c r="C33" i="4"/>
  <c r="B4" i="22"/>
  <c r="B14" i="22" s="1"/>
  <c r="AW140" i="3"/>
  <c r="AU126" i="3"/>
  <c r="AW30" i="3"/>
  <c r="BA127" i="3"/>
  <c r="AU179" i="3"/>
  <c r="AY142" i="3"/>
  <c r="AZ210" i="3"/>
  <c r="AX233" i="3"/>
  <c r="AZ243" i="3"/>
  <c r="AX132" i="3"/>
  <c r="BA20" i="3"/>
  <c r="AZ74" i="3"/>
  <c r="AY48" i="3"/>
  <c r="AX208" i="3"/>
  <c r="BA74" i="3"/>
  <c r="AV29" i="3"/>
  <c r="BA29" i="3"/>
  <c r="AX160" i="3"/>
  <c r="BA41" i="3"/>
  <c r="AU158" i="3"/>
  <c r="BA49" i="3"/>
  <c r="AX245" i="3"/>
  <c r="AT42" i="3"/>
  <c r="AX125" i="3"/>
  <c r="BA21" i="3"/>
  <c r="AW243" i="3"/>
  <c r="BA112" i="3"/>
  <c r="AX74" i="3"/>
  <c r="AT49" i="3"/>
  <c r="AV127" i="3"/>
  <c r="AX48" i="3"/>
  <c r="AX49" i="3"/>
  <c r="AZ93" i="3"/>
  <c r="AY50" i="3"/>
  <c r="AU148" i="3"/>
  <c r="AU29" i="3"/>
  <c r="AU219" i="3"/>
  <c r="AW128" i="3"/>
  <c r="AZ29" i="3"/>
  <c r="AW31" i="3"/>
  <c r="AW201" i="3"/>
  <c r="AZ32" i="3"/>
  <c r="BA18" i="3"/>
  <c r="AY20" i="3"/>
  <c r="AX21" i="3"/>
  <c r="BA37" i="3"/>
  <c r="AY208" i="3"/>
  <c r="AT236" i="3"/>
  <c r="AZ48" i="3"/>
  <c r="AX34" i="3"/>
  <c r="AV208" i="3"/>
  <c r="AU135" i="3"/>
  <c r="AW208" i="3"/>
  <c r="AY243" i="3"/>
  <c r="AZ208" i="3"/>
  <c r="AT208" i="3"/>
  <c r="AT245" i="3"/>
  <c r="AZ26" i="3"/>
  <c r="AV245" i="3"/>
  <c r="AU245" i="3"/>
  <c r="AZ62" i="3"/>
  <c r="AU27" i="3"/>
  <c r="BA12" i="3"/>
  <c r="AU208" i="3"/>
  <c r="AU47" i="3"/>
  <c r="AX41" i="3"/>
  <c r="BA160" i="3"/>
  <c r="AY130" i="3"/>
  <c r="BA208" i="3"/>
  <c r="AT86" i="3"/>
  <c r="AT17" i="3"/>
  <c r="AX56" i="3"/>
  <c r="AX32" i="3"/>
  <c r="AT196" i="3"/>
  <c r="AZ231" i="3"/>
  <c r="AV118" i="3"/>
  <c r="AW35" i="3"/>
  <c r="BA23" i="3"/>
  <c r="AY195" i="3"/>
  <c r="AT21" i="3"/>
  <c r="AY93" i="3"/>
  <c r="AT71" i="3"/>
  <c r="AV231" i="3"/>
  <c r="AV195" i="3"/>
  <c r="AV14" i="3"/>
  <c r="AY196" i="3"/>
  <c r="AU58" i="3"/>
  <c r="AX17" i="3"/>
  <c r="AZ33" i="3"/>
  <c r="BA195" i="3"/>
  <c r="AU45" i="3"/>
  <c r="AU56" i="3"/>
  <c r="AX130" i="3"/>
  <c r="AY39" i="3"/>
  <c r="AW29" i="3"/>
  <c r="AY18" i="3"/>
  <c r="AU32" i="3"/>
  <c r="AX95" i="3"/>
  <c r="AW84" i="3"/>
  <c r="AT95" i="3"/>
  <c r="AZ142" i="3"/>
  <c r="AX72" i="3"/>
  <c r="AY68" i="3"/>
  <c r="AY132" i="3"/>
  <c r="AT130" i="3"/>
  <c r="AZ47" i="3"/>
  <c r="AX30" i="3"/>
  <c r="AW20" i="3"/>
  <c r="BA64" i="3"/>
  <c r="AU134" i="3"/>
  <c r="AZ146" i="3"/>
  <c r="AU49" i="3"/>
  <c r="BA128" i="3"/>
  <c r="AW12" i="3"/>
  <c r="AX152" i="3"/>
  <c r="AY31" i="3"/>
  <c r="AV56" i="3"/>
  <c r="AY91" i="3"/>
  <c r="AV41" i="3"/>
  <c r="AY27" i="3"/>
  <c r="AX40" i="3"/>
  <c r="AT48" i="3"/>
  <c r="AV76" i="3"/>
  <c r="AV196" i="3"/>
  <c r="AT13" i="3"/>
  <c r="AX31" i="3"/>
  <c r="BA56" i="3"/>
  <c r="BA187" i="3"/>
  <c r="AU231" i="3"/>
  <c r="AW56" i="3"/>
  <c r="AZ125" i="3"/>
  <c r="AW132" i="3"/>
  <c r="AY52" i="3"/>
  <c r="AU196" i="3"/>
  <c r="AU206" i="3"/>
  <c r="AW195" i="3"/>
  <c r="AX11" i="3"/>
  <c r="AX196" i="3"/>
  <c r="AY158" i="3"/>
  <c r="AW173" i="3"/>
  <c r="AT144" i="3"/>
  <c r="AW196" i="3"/>
  <c r="AZ204" i="3"/>
  <c r="AX217" i="3"/>
  <c r="AZ196" i="3"/>
  <c r="AW183" i="3"/>
  <c r="AV219" i="3"/>
  <c r="BA196" i="3"/>
  <c r="AX201" i="3"/>
  <c r="AT204" i="3"/>
  <c r="BA221" i="3"/>
  <c r="BA206" i="3"/>
  <c r="BA152" i="3"/>
  <c r="AT84" i="3"/>
  <c r="AY84" i="3"/>
  <c r="AT66" i="3"/>
  <c r="AZ150" i="3"/>
  <c r="BA133" i="3"/>
  <c r="AV133" i="3"/>
  <c r="AY140" i="3"/>
  <c r="AV132" i="3"/>
  <c r="AW142" i="3"/>
  <c r="AY152" i="3"/>
  <c r="AZ158" i="3"/>
  <c r="AU136" i="3"/>
  <c r="BA134" i="3"/>
  <c r="AT93" i="3"/>
  <c r="AT146" i="3"/>
  <c r="AT126" i="3"/>
  <c r="AZ130" i="3"/>
  <c r="AT160" i="3"/>
  <c r="AX86" i="3"/>
  <c r="AU142" i="3"/>
  <c r="AW95" i="3"/>
  <c r="AW152" i="3"/>
  <c r="AW72" i="3"/>
  <c r="AV70" i="3"/>
  <c r="BA142" i="3"/>
  <c r="AU112" i="3"/>
  <c r="BA130" i="3"/>
  <c r="AW74" i="3"/>
  <c r="AU152" i="3"/>
  <c r="AX142" i="3"/>
  <c r="AZ95" i="3"/>
  <c r="AU95" i="3"/>
  <c r="AW148" i="3"/>
  <c r="AV93" i="3"/>
  <c r="AY97" i="3"/>
  <c r="AV68" i="3"/>
  <c r="AW154" i="3"/>
  <c r="AV112" i="3"/>
  <c r="AV142" i="3"/>
  <c r="AV152" i="3"/>
  <c r="AT142" i="3"/>
  <c r="AZ132" i="3"/>
  <c r="AU78" i="3"/>
  <c r="AU75" i="3"/>
  <c r="AU93" i="3"/>
  <c r="AV78" i="3"/>
  <c r="BA116" i="3"/>
  <c r="AY131" i="3"/>
  <c r="AV114" i="3"/>
  <c r="AZ152" i="3"/>
  <c r="AT152" i="3"/>
  <c r="BA95" i="3"/>
  <c r="AX67" i="3"/>
  <c r="BA32" i="3"/>
  <c r="AY77" i="3"/>
  <c r="AY17" i="3"/>
  <c r="BA78" i="3"/>
  <c r="AX12" i="3"/>
  <c r="AX19" i="3"/>
  <c r="AW38" i="3"/>
  <c r="AW17" i="3"/>
  <c r="AT37" i="3"/>
  <c r="AZ12" i="3"/>
  <c r="AW48" i="3"/>
  <c r="BA62" i="3"/>
  <c r="AT70" i="3"/>
  <c r="AV49" i="3"/>
  <c r="AV27" i="3"/>
  <c r="AY74" i="3"/>
  <c r="AU74" i="3"/>
  <c r="AY78" i="3"/>
  <c r="AV24" i="3"/>
  <c r="BA76" i="3"/>
  <c r="AW33" i="3"/>
  <c r="AX45" i="3"/>
  <c r="AU21" i="3"/>
  <c r="AV33" i="3"/>
  <c r="AW49" i="3"/>
  <c r="AY12" i="3"/>
  <c r="AT12" i="3"/>
  <c r="AZ49" i="3"/>
  <c r="BA66" i="3"/>
  <c r="AU57" i="3"/>
  <c r="AW21" i="3"/>
  <c r="AU66" i="3"/>
  <c r="BA27" i="3"/>
  <c r="BA33" i="3"/>
  <c r="AT74" i="3"/>
  <c r="AW78" i="3"/>
  <c r="AU40" i="3"/>
  <c r="AW32" i="3"/>
  <c r="AU12" i="3"/>
  <c r="AX52" i="3"/>
  <c r="AV43" i="3"/>
  <c r="AT44" i="3"/>
  <c r="AV66" i="3"/>
  <c r="AV74" i="3"/>
  <c r="AW62" i="3"/>
  <c r="AT78" i="3"/>
  <c r="AU13" i="3"/>
  <c r="AT11" i="3"/>
  <c r="BK11" i="3" s="1"/>
  <c r="AZ31" i="3"/>
  <c r="AU20" i="3"/>
  <c r="AX28" i="3"/>
  <c r="AT23" i="3"/>
  <c r="AT35" i="3"/>
  <c r="AT62" i="3"/>
  <c r="AX27" i="3"/>
  <c r="AV12" i="3"/>
  <c r="AV20" i="3"/>
  <c r="AW46" i="3"/>
  <c r="AX47" i="3"/>
  <c r="AT27" i="3"/>
  <c r="AU41" i="3"/>
  <c r="AW73" i="3"/>
  <c r="AY72" i="3"/>
  <c r="AU37" i="3"/>
  <c r="AU18" i="3"/>
  <c r="AU33" i="3"/>
  <c r="AW37" i="3"/>
  <c r="BA35" i="3"/>
  <c r="AT43" i="3"/>
  <c r="BA68" i="3"/>
  <c r="AT41" i="3"/>
  <c r="AT64" i="3"/>
  <c r="BK64" i="3" s="1"/>
  <c r="AV17" i="3"/>
  <c r="AY29" i="3"/>
  <c r="AU31" i="3"/>
  <c r="AX64" i="3"/>
  <c r="AW93" i="3"/>
  <c r="AZ68" i="3"/>
  <c r="AZ64" i="3"/>
  <c r="AW130" i="3"/>
  <c r="AY148" i="3"/>
  <c r="AT150" i="3"/>
  <c r="BK150" i="3" s="1"/>
  <c r="AV160" i="3"/>
  <c r="AT128" i="3"/>
  <c r="AZ206" i="3"/>
  <c r="AU246" i="3"/>
  <c r="AY28" i="3"/>
  <c r="AU133" i="3"/>
  <c r="AY233" i="3"/>
  <c r="AX20" i="3"/>
  <c r="AT140" i="3"/>
  <c r="AU140" i="3"/>
  <c r="AU35" i="3"/>
  <c r="AW41" i="3"/>
  <c r="AY35" i="3"/>
  <c r="AV21" i="3"/>
  <c r="BA65" i="3"/>
  <c r="AU68" i="3"/>
  <c r="AV23" i="3"/>
  <c r="AV64" i="3"/>
  <c r="AX29" i="3"/>
  <c r="AT31" i="3"/>
  <c r="AY126" i="3"/>
  <c r="AY76" i="3"/>
  <c r="AU130" i="3"/>
  <c r="AW146" i="3"/>
  <c r="AW64" i="3"/>
  <c r="AU160" i="3"/>
  <c r="AW28" i="3"/>
  <c r="AZ21" i="3"/>
  <c r="AX84" i="3"/>
  <c r="AZ18" i="3"/>
  <c r="AZ140" i="3"/>
  <c r="AT58" i="3"/>
  <c r="BA243" i="3"/>
  <c r="AY49" i="3"/>
  <c r="BA148" i="3"/>
  <c r="AZ20" i="3"/>
  <c r="BA11" i="3"/>
  <c r="AV35" i="3"/>
  <c r="AX35" i="3"/>
  <c r="AY37" i="3"/>
  <c r="AU48" i="3"/>
  <c r="AT53" i="3"/>
  <c r="AY21" i="3"/>
  <c r="AT68" i="3"/>
  <c r="AT61" i="3"/>
  <c r="AY23" i="3"/>
  <c r="AT29" i="3"/>
  <c r="AY33" i="3"/>
  <c r="AX93" i="3"/>
  <c r="AY112" i="3"/>
  <c r="AV146" i="3"/>
  <c r="AW150" i="3"/>
  <c r="BA114" i="3"/>
  <c r="AX146" i="3"/>
  <c r="AV131" i="3"/>
  <c r="AZ201" i="3"/>
  <c r="AZ160" i="3"/>
  <c r="AY146" i="3"/>
  <c r="BA245" i="3"/>
  <c r="AW245" i="3"/>
  <c r="AZ23" i="3"/>
  <c r="AY43" i="3"/>
  <c r="AY118" i="3"/>
  <c r="AU129" i="3"/>
  <c r="AV34" i="3"/>
  <c r="AZ245" i="3"/>
  <c r="AT210" i="3"/>
  <c r="AU97" i="3"/>
  <c r="AY95" i="3"/>
  <c r="AW131" i="3"/>
  <c r="BA28" i="3"/>
  <c r="AX23" i="3"/>
  <c r="AV31" i="3"/>
  <c r="AX112" i="3"/>
  <c r="AX148" i="3"/>
  <c r="AW23" i="3"/>
  <c r="AV140" i="3"/>
  <c r="AT33" i="3"/>
  <c r="BK33" i="3" s="1"/>
  <c r="BA93" i="3"/>
  <c r="AV130" i="3"/>
  <c r="AY64" i="3"/>
  <c r="AV37" i="3"/>
  <c r="AX37" i="3"/>
  <c r="AV148" i="3"/>
  <c r="AY114" i="3"/>
  <c r="AZ148" i="3"/>
  <c r="AY160" i="3"/>
  <c r="AT148" i="3"/>
  <c r="AZ37" i="3"/>
  <c r="AU64" i="3"/>
  <c r="BA31" i="3"/>
  <c r="AZ91" i="3"/>
  <c r="AT114" i="3"/>
  <c r="AZ112" i="3"/>
  <c r="AX140" i="3"/>
  <c r="AW114" i="3"/>
  <c r="AZ126" i="3"/>
  <c r="AX114" i="3"/>
  <c r="AX116" i="3"/>
  <c r="BA146" i="3"/>
  <c r="AW160" i="3"/>
  <c r="AY45" i="3"/>
  <c r="AU11" i="3"/>
  <c r="BA140" i="3"/>
  <c r="AZ35" i="3"/>
  <c r="AX78" i="3"/>
  <c r="AV50" i="3"/>
  <c r="AX13" i="3"/>
  <c r="AV126" i="3"/>
  <c r="AU114" i="3"/>
  <c r="AU146" i="3"/>
  <c r="AZ114" i="3"/>
  <c r="AU169" i="3"/>
  <c r="AX126" i="3"/>
  <c r="AZ144" i="3"/>
  <c r="AZ11" i="3"/>
  <c r="AU127" i="3"/>
  <c r="AZ16" i="3"/>
  <c r="BA198" i="3"/>
  <c r="AT20" i="3"/>
  <c r="BK20" i="3" s="1"/>
  <c r="AT112" i="3"/>
  <c r="AW112" i="3"/>
  <c r="AZ69" i="3"/>
  <c r="BA110" i="3"/>
  <c r="AW97" i="3"/>
  <c r="AV58" i="3"/>
  <c r="AY175" i="3"/>
  <c r="AY56" i="3"/>
  <c r="AV156" i="3"/>
  <c r="AU236" i="3"/>
  <c r="AU202" i="3"/>
  <c r="AZ173" i="3"/>
  <c r="AY61" i="3"/>
  <c r="AU70" i="3"/>
  <c r="AW246" i="3"/>
  <c r="AU19" i="3"/>
  <c r="AV135" i="3"/>
  <c r="AV32" i="3"/>
  <c r="BA25" i="3"/>
  <c r="AY139" i="3"/>
  <c r="BA16" i="3"/>
  <c r="AX135" i="3"/>
  <c r="AU138" i="3"/>
  <c r="AZ27" i="3"/>
  <c r="AU128" i="3"/>
  <c r="AZ38" i="3"/>
  <c r="BA50" i="3"/>
  <c r="AV48" i="3"/>
  <c r="AY55" i="3"/>
  <c r="BA86" i="3"/>
  <c r="AW13" i="3"/>
  <c r="AZ136" i="3"/>
  <c r="BA125" i="3"/>
  <c r="AT132" i="3"/>
  <c r="BA17" i="3"/>
  <c r="AX36" i="3"/>
  <c r="AT73" i="3"/>
  <c r="AY206" i="3"/>
  <c r="AT18" i="3"/>
  <c r="AW11" i="3"/>
  <c r="AZ154" i="3"/>
  <c r="AW26" i="3"/>
  <c r="BA30" i="3"/>
  <c r="AX50" i="3"/>
  <c r="AW91" i="3"/>
  <c r="AX134" i="3"/>
  <c r="AZ135" i="3"/>
  <c r="AW236" i="3"/>
  <c r="AU43" i="3"/>
  <c r="BA58" i="3"/>
  <c r="AZ14" i="3"/>
  <c r="AU17" i="3"/>
  <c r="AW42" i="3"/>
  <c r="AZ56" i="3"/>
  <c r="BA84" i="3"/>
  <c r="AW134" i="3"/>
  <c r="BA118" i="3"/>
  <c r="AT76" i="3"/>
  <c r="AT72" i="3"/>
  <c r="AZ78" i="3"/>
  <c r="AW126" i="3"/>
  <c r="AY116" i="3"/>
  <c r="AV218" i="3"/>
  <c r="AT175" i="3"/>
  <c r="AZ223" i="3"/>
  <c r="AX175" i="3"/>
  <c r="AV236" i="3"/>
  <c r="AW27" i="3"/>
  <c r="AZ43" i="3"/>
  <c r="AY36" i="3"/>
  <c r="AY11" i="3"/>
  <c r="AZ139" i="3"/>
  <c r="AY13" i="3"/>
  <c r="AZ50" i="3"/>
  <c r="BA13" i="3"/>
  <c r="AY15" i="3"/>
  <c r="AW222" i="3"/>
  <c r="AY134" i="3"/>
  <c r="AV134" i="3"/>
  <c r="AX43" i="3"/>
  <c r="AW135" i="3"/>
  <c r="AU210" i="3"/>
  <c r="BA236" i="3"/>
  <c r="AX22" i="3"/>
  <c r="AV26" i="3"/>
  <c r="BA36" i="3"/>
  <c r="AT16" i="3"/>
  <c r="AX110" i="3"/>
  <c r="AV19" i="3"/>
  <c r="BA91" i="3"/>
  <c r="AT134" i="3"/>
  <c r="AU50" i="3"/>
  <c r="AV129" i="3"/>
  <c r="BA135" i="3"/>
  <c r="AV116" i="3"/>
  <c r="AT45" i="3"/>
  <c r="AV47" i="3"/>
  <c r="AW50" i="3"/>
  <c r="AX66" i="3"/>
  <c r="AW66" i="3"/>
  <c r="AZ84" i="3"/>
  <c r="AT125" i="3"/>
  <c r="BK125" i="3" s="1"/>
  <c r="AV110" i="3"/>
  <c r="AX127" i="3"/>
  <c r="BA144" i="3"/>
  <c r="AX133" i="3"/>
  <c r="AV150" i="3"/>
  <c r="AZ116" i="3"/>
  <c r="AW158" i="3"/>
  <c r="AV220" i="3"/>
  <c r="AX128" i="3"/>
  <c r="AZ224" i="3"/>
  <c r="AX179" i="3"/>
  <c r="AZ236" i="3"/>
  <c r="AV233" i="3"/>
  <c r="AY26" i="3"/>
  <c r="BA48" i="3"/>
  <c r="AZ41" i="3"/>
  <c r="BA154" i="3"/>
  <c r="AY32" i="3"/>
  <c r="AV11" i="3"/>
  <c r="AW138" i="3"/>
  <c r="AY197" i="3"/>
  <c r="AV18" i="3"/>
  <c r="AW76" i="3"/>
  <c r="AT50" i="3"/>
  <c r="BK50" i="3" s="1"/>
  <c r="AT36" i="3"/>
  <c r="AW36" i="3"/>
  <c r="AX55" i="3"/>
  <c r="AX26" i="3"/>
  <c r="AX91" i="3"/>
  <c r="AW116" i="3"/>
  <c r="BA210" i="3"/>
  <c r="AY236" i="3"/>
  <c r="AU26" i="3"/>
  <c r="BA14" i="3"/>
  <c r="BA52" i="3"/>
  <c r="BA43" i="3"/>
  <c r="AW25" i="3"/>
  <c r="AZ52" i="3"/>
  <c r="AY70" i="3"/>
  <c r="AU14" i="3"/>
  <c r="AU52" i="3"/>
  <c r="AU204" i="3"/>
  <c r="AW68" i="3"/>
  <c r="AU36" i="3"/>
  <c r="AU154" i="3"/>
  <c r="AY19" i="3"/>
  <c r="AX38" i="3"/>
  <c r="AT56" i="3"/>
  <c r="BK56" i="3" s="1"/>
  <c r="BA47" i="3"/>
  <c r="AZ17" i="3"/>
  <c r="AX33" i="3"/>
  <c r="AX68" i="3"/>
  <c r="AU91" i="3"/>
  <c r="BA126" i="3"/>
  <c r="BA72" i="3"/>
  <c r="AU116" i="3"/>
  <c r="BA158" i="3"/>
  <c r="BA175" i="3"/>
  <c r="AY223" i="3"/>
  <c r="AX219" i="3"/>
  <c r="AX236" i="3"/>
  <c r="AT26" i="3"/>
  <c r="AY41" i="3"/>
  <c r="AY154" i="3"/>
  <c r="AW86" i="3"/>
  <c r="AY210" i="3"/>
  <c r="AW125" i="3"/>
  <c r="AT32" i="3"/>
  <c r="AV95" i="3"/>
  <c r="AT154" i="3"/>
  <c r="AZ36" i="3"/>
  <c r="AX58" i="3"/>
  <c r="AY25" i="3"/>
  <c r="AZ134" i="3"/>
  <c r="AX154" i="3"/>
  <c r="AT116" i="3"/>
  <c r="AX173" i="3"/>
  <c r="BA26" i="3"/>
  <c r="AV36" i="3"/>
  <c r="AZ30" i="3"/>
  <c r="AW43" i="3"/>
  <c r="BA39" i="3"/>
  <c r="AV91" i="3"/>
  <c r="AV154" i="3"/>
  <c r="AW177" i="3"/>
  <c r="AX24" i="3"/>
  <c r="AZ45" i="3"/>
  <c r="AZ90" i="3"/>
  <c r="AW156" i="3"/>
  <c r="BA34" i="3"/>
  <c r="AX18" i="3"/>
  <c r="AW18" i="3"/>
  <c r="AX71" i="3"/>
  <c r="BA143" i="3"/>
  <c r="AT143" i="3"/>
  <c r="AT136" i="3"/>
  <c r="AV136" i="3"/>
  <c r="AX202" i="3"/>
  <c r="AV202" i="3"/>
  <c r="AW202" i="3"/>
  <c r="AW45" i="3"/>
  <c r="AT19" i="3"/>
  <c r="BA45" i="3"/>
  <c r="AV62" i="3"/>
  <c r="AY47" i="3"/>
  <c r="BA44" i="3"/>
  <c r="AU143" i="3"/>
  <c r="AY110" i="3"/>
  <c r="AW143" i="3"/>
  <c r="AX76" i="3"/>
  <c r="AV72" i="3"/>
  <c r="AX136" i="3"/>
  <c r="AV125" i="3"/>
  <c r="AY156" i="3"/>
  <c r="AX220" i="3"/>
  <c r="AT131" i="3"/>
  <c r="AU185" i="3"/>
  <c r="AZ197" i="3"/>
  <c r="AU156" i="3"/>
  <c r="BA202" i="3"/>
  <c r="AX222" i="3"/>
  <c r="AY128" i="3"/>
  <c r="AT233" i="3"/>
  <c r="AV28" i="3"/>
  <c r="AV38" i="3"/>
  <c r="AT133" i="3"/>
  <c r="AW133" i="3"/>
  <c r="AY133" i="3"/>
  <c r="AZ133" i="3"/>
  <c r="AY198" i="3"/>
  <c r="AZ156" i="3"/>
  <c r="AU30" i="3"/>
  <c r="AT138" i="3"/>
  <c r="AV138" i="3"/>
  <c r="AY138" i="3"/>
  <c r="AZ138" i="3"/>
  <c r="BA138" i="3"/>
  <c r="AY58" i="3"/>
  <c r="AX243" i="3"/>
  <c r="AT243" i="3"/>
  <c r="AU243" i="3"/>
  <c r="AW118" i="3"/>
  <c r="AU118" i="3"/>
  <c r="AW129" i="3"/>
  <c r="AT129" i="3"/>
  <c r="AX15" i="3"/>
  <c r="AZ19" i="3"/>
  <c r="AV61" i="3"/>
  <c r="AU69" i="3"/>
  <c r="AX62" i="3"/>
  <c r="AX70" i="3"/>
  <c r="AU86" i="3"/>
  <c r="AX44" i="3"/>
  <c r="AX90" i="3"/>
  <c r="AX118" i="3"/>
  <c r="AZ129" i="3"/>
  <c r="AU76" i="3"/>
  <c r="AY125" i="3"/>
  <c r="AU150" i="3"/>
  <c r="AU72" i="3"/>
  <c r="AW136" i="3"/>
  <c r="BA129" i="3"/>
  <c r="AU132" i="3"/>
  <c r="AX150" i="3"/>
  <c r="AU125" i="3"/>
  <c r="AU173" i="3"/>
  <c r="AX158" i="3"/>
  <c r="AX195" i="3"/>
  <c r="AX131" i="3"/>
  <c r="AT198" i="3"/>
  <c r="BK198" i="3" s="1"/>
  <c r="AT206" i="3"/>
  <c r="BA156" i="3"/>
  <c r="BA204" i="3"/>
  <c r="AV128" i="3"/>
  <c r="AW233" i="3"/>
  <c r="AZ22" i="3"/>
  <c r="AT38" i="3"/>
  <c r="AV45" i="3"/>
  <c r="AV52" i="3"/>
  <c r="AT52" i="3"/>
  <c r="AW52" i="3"/>
  <c r="AZ66" i="3"/>
  <c r="AZ13" i="3"/>
  <c r="AT156" i="3"/>
  <c r="BK156" i="3" s="1"/>
  <c r="AV197" i="3"/>
  <c r="AT197" i="3"/>
  <c r="AU197" i="3"/>
  <c r="AX210" i="3"/>
  <c r="AW210" i="3"/>
  <c r="AV210" i="3"/>
  <c r="AX206" i="3"/>
  <c r="AT97" i="3"/>
  <c r="AT30" i="3"/>
  <c r="AT158" i="3"/>
  <c r="AV13" i="3"/>
  <c r="AV57" i="3"/>
  <c r="AX198" i="3"/>
  <c r="AV198" i="3"/>
  <c r="AW198" i="3"/>
  <c r="BA15" i="3"/>
  <c r="AT15" i="3"/>
  <c r="AU15" i="3"/>
  <c r="AV15" i="3"/>
  <c r="AW15" i="3"/>
  <c r="AZ15" i="3"/>
  <c r="AY136" i="3"/>
  <c r="AU63" i="3"/>
  <c r="AU23" i="3"/>
  <c r="AW47" i="3"/>
  <c r="AU25" i="3"/>
  <c r="AX57" i="3"/>
  <c r="AY90" i="3"/>
  <c r="AX138" i="3"/>
  <c r="AY135" i="3"/>
  <c r="AY62" i="3"/>
  <c r="AZ76" i="3"/>
  <c r="AZ72" i="3"/>
  <c r="AV158" i="3"/>
  <c r="AX197" i="3"/>
  <c r="BA150" i="3"/>
  <c r="AX177" i="3"/>
  <c r="AU131" i="3"/>
  <c r="AT202" i="3"/>
  <c r="BA173" i="3"/>
  <c r="AY183" i="3"/>
  <c r="AZ128" i="3"/>
  <c r="AY221" i="3"/>
  <c r="AU233" i="3"/>
  <c r="BA40" i="3"/>
  <c r="AU84" i="3"/>
  <c r="AV84" i="3"/>
  <c r="AX144" i="3"/>
  <c r="AU144" i="3"/>
  <c r="AV144" i="3"/>
  <c r="AW144" i="3"/>
  <c r="AY144" i="3"/>
  <c r="AY66" i="3"/>
  <c r="AY202" i="3"/>
  <c r="AY245" i="3"/>
  <c r="AT91" i="3"/>
  <c r="BK91" i="3" s="1"/>
  <c r="AT14" i="3"/>
  <c r="AW34" i="3"/>
  <c r="AW90" i="3"/>
  <c r="AU90" i="3"/>
  <c r="AV90" i="3"/>
  <c r="BA90" i="3"/>
  <c r="AY173" i="3"/>
  <c r="AY204" i="3"/>
  <c r="AW19" i="3"/>
  <c r="BA19" i="3"/>
  <c r="AY150" i="3"/>
  <c r="AT135" i="3"/>
  <c r="AZ34" i="3"/>
  <c r="AW175" i="3"/>
  <c r="AU175" i="3"/>
  <c r="AV175" i="3"/>
  <c r="AZ175" i="3"/>
  <c r="AZ143" i="3"/>
  <c r="AV69" i="3"/>
  <c r="AY129" i="3"/>
  <c r="BA136" i="3"/>
  <c r="AY143" i="3"/>
  <c r="AW67" i="3"/>
  <c r="AZ97" i="3"/>
  <c r="AV143" i="3"/>
  <c r="AW197" i="3"/>
  <c r="AZ198" i="3"/>
  <c r="AU67" i="3"/>
  <c r="BA131" i="3"/>
  <c r="BA197" i="3"/>
  <c r="BA233" i="3"/>
  <c r="AU195" i="3"/>
  <c r="AT195" i="3"/>
  <c r="AV206" i="3"/>
  <c r="AY14" i="3"/>
  <c r="AV173" i="3"/>
  <c r="AX204" i="3"/>
  <c r="AV204" i="3"/>
  <c r="AW204" i="3"/>
  <c r="AU34" i="3"/>
  <c r="AV30" i="3"/>
  <c r="BA53" i="3"/>
  <c r="AX97" i="3"/>
  <c r="AZ233" i="3"/>
  <c r="AY30" i="3"/>
  <c r="AV201" i="3"/>
  <c r="AT201" i="3"/>
  <c r="AU201" i="3"/>
  <c r="AZ118" i="3"/>
  <c r="AU110" i="3"/>
  <c r="AW110" i="3"/>
  <c r="AZ110" i="3"/>
  <c r="AT110" i="3"/>
  <c r="AW14" i="3"/>
  <c r="AT173" i="3"/>
  <c r="AT34" i="3"/>
  <c r="BK34" i="3" s="1"/>
  <c r="BA97" i="3"/>
  <c r="AZ131" i="3"/>
  <c r="AX156" i="3"/>
  <c r="AU198" i="3"/>
  <c r="AY38" i="3"/>
  <c r="AU42" i="3"/>
  <c r="BA70" i="3"/>
  <c r="AU62" i="3"/>
  <c r="AT47" i="3"/>
  <c r="BK47" i="3" s="1"/>
  <c r="AT39" i="3"/>
  <c r="BA61" i="3"/>
  <c r="AV75" i="3"/>
  <c r="AX53" i="3"/>
  <c r="AT90" i="3"/>
  <c r="AV97" i="3"/>
  <c r="AX139" i="3"/>
  <c r="AX143" i="3"/>
  <c r="BA132" i="3"/>
  <c r="AX129" i="3"/>
  <c r="AX218" i="3"/>
  <c r="AV181" i="3"/>
  <c r="AZ195" i="3"/>
  <c r="AZ222" i="3"/>
  <c r="BA201" i="3"/>
  <c r="AZ65" i="3"/>
  <c r="AZ202" i="3"/>
  <c r="AW219" i="3"/>
  <c r="AY201" i="3"/>
  <c r="AU224" i="3"/>
  <c r="AV22" i="3"/>
  <c r="AY34" i="3"/>
  <c r="AT127" i="3"/>
  <c r="BK127" i="3" s="1"/>
  <c r="AW127" i="3"/>
  <c r="AY127" i="3"/>
  <c r="AZ127" i="3"/>
  <c r="AU16" i="3"/>
  <c r="AV16" i="3"/>
  <c r="AW16" i="3"/>
  <c r="AX16" i="3"/>
  <c r="AY16" i="3"/>
  <c r="AZ70" i="3"/>
  <c r="AW70" i="3"/>
  <c r="AT118" i="3"/>
  <c r="AW206" i="3"/>
  <c r="AX14" i="3"/>
  <c r="AZ58" i="3"/>
  <c r="AW58" i="3"/>
  <c r="AV243" i="3"/>
  <c r="BA46" i="3"/>
  <c r="AV46" i="3"/>
  <c r="AY40" i="3"/>
  <c r="AW40" i="3"/>
  <c r="AV40" i="3"/>
  <c r="AT40" i="3"/>
  <c r="AZ40" i="3"/>
  <c r="AU39" i="3"/>
  <c r="AV39" i="3"/>
  <c r="AX39" i="3"/>
  <c r="AW39" i="3"/>
  <c r="AZ39" i="3"/>
  <c r="BA38" i="3"/>
  <c r="AU38" i="3"/>
  <c r="AT28" i="3"/>
  <c r="AZ28" i="3"/>
  <c r="AU28" i="3"/>
  <c r="AX25" i="3"/>
  <c r="AT25" i="3"/>
  <c r="AV25" i="3"/>
  <c r="AZ25" i="3"/>
  <c r="AY24" i="3"/>
  <c r="AW24" i="3"/>
  <c r="AT24" i="3"/>
  <c r="AU24" i="3"/>
  <c r="AZ24" i="3"/>
  <c r="BA24" i="3"/>
  <c r="BA22" i="3"/>
  <c r="AW22" i="3"/>
  <c r="AT22" i="3"/>
  <c r="AY22" i="3"/>
  <c r="AU22" i="3"/>
  <c r="AT169" i="3"/>
  <c r="AW226" i="3"/>
  <c r="BA226" i="3"/>
  <c r="AT226" i="3"/>
  <c r="AU226" i="3"/>
  <c r="AV226" i="3"/>
  <c r="AX226" i="3"/>
  <c r="AY226" i="3"/>
  <c r="AZ226" i="3"/>
  <c r="AU71" i="3"/>
  <c r="AY71" i="3"/>
  <c r="AV42" i="3"/>
  <c r="AW63" i="3"/>
  <c r="AW57" i="3"/>
  <c r="BA75" i="3"/>
  <c r="AZ53" i="3"/>
  <c r="AY83" i="3"/>
  <c r="AZ83" i="3"/>
  <c r="AU83" i="3"/>
  <c r="AW83" i="3"/>
  <c r="AX83" i="3"/>
  <c r="BA83" i="3"/>
  <c r="AT83" i="3"/>
  <c r="BK83" i="3" s="1"/>
  <c r="AV83" i="3"/>
  <c r="AZ44" i="3"/>
  <c r="AT69" i="3"/>
  <c r="BK69" i="3" s="1"/>
  <c r="BA71" i="3"/>
  <c r="AW75" i="3"/>
  <c r="AY73" i="3"/>
  <c r="AT46" i="3"/>
  <c r="AT111" i="3"/>
  <c r="AV111" i="3"/>
  <c r="AW111" i="3"/>
  <c r="AY111" i="3"/>
  <c r="AU111" i="3"/>
  <c r="AX111" i="3"/>
  <c r="AZ111" i="3"/>
  <c r="BA111" i="3"/>
  <c r="AV139" i="3"/>
  <c r="AZ86" i="3"/>
  <c r="AT113" i="3"/>
  <c r="AV113" i="3"/>
  <c r="AW113" i="3"/>
  <c r="AY113" i="3"/>
  <c r="AU113" i="3"/>
  <c r="AX113" i="3"/>
  <c r="AZ113" i="3"/>
  <c r="BA113" i="3"/>
  <c r="BA169" i="3"/>
  <c r="AV207" i="3"/>
  <c r="AW207" i="3"/>
  <c r="AX207" i="3"/>
  <c r="AY207" i="3"/>
  <c r="AZ207" i="3"/>
  <c r="BA207" i="3"/>
  <c r="AT207" i="3"/>
  <c r="AU207" i="3"/>
  <c r="AU187" i="3"/>
  <c r="AV187" i="3"/>
  <c r="BA218" i="3"/>
  <c r="AT217" i="3"/>
  <c r="BA217" i="3"/>
  <c r="AY65" i="3"/>
  <c r="AY180" i="3"/>
  <c r="AZ180" i="3"/>
  <c r="BA180" i="3"/>
  <c r="AT180" i="3"/>
  <c r="AU180" i="3"/>
  <c r="AV180" i="3"/>
  <c r="AW180" i="3"/>
  <c r="AX180" i="3"/>
  <c r="AX223" i="3"/>
  <c r="AW217" i="3"/>
  <c r="AX183" i="3"/>
  <c r="AZ187" i="3"/>
  <c r="AT185" i="3"/>
  <c r="AY222" i="3"/>
  <c r="AX221" i="3"/>
  <c r="AU238" i="3"/>
  <c r="AV238" i="3"/>
  <c r="AX238" i="3"/>
  <c r="AY238" i="3"/>
  <c r="AZ238" i="3"/>
  <c r="BA238" i="3"/>
  <c r="AW238" i="3"/>
  <c r="AT238" i="3"/>
  <c r="AW179" i="3"/>
  <c r="AW231" i="3"/>
  <c r="AX231" i="3"/>
  <c r="AT221" i="3"/>
  <c r="BK221" i="3" s="1"/>
  <c r="AY224" i="3"/>
  <c r="AT223" i="3"/>
  <c r="BA237" i="3"/>
  <c r="AT237" i="3"/>
  <c r="AV237" i="3"/>
  <c r="AW237" i="3"/>
  <c r="AX237" i="3"/>
  <c r="AY237" i="3"/>
  <c r="AU237" i="3"/>
  <c r="AZ237" i="3"/>
  <c r="AU55" i="3"/>
  <c r="AZ61" i="3"/>
  <c r="AV73" i="3"/>
  <c r="AZ75" i="3"/>
  <c r="AW55" i="3"/>
  <c r="AY53" i="3"/>
  <c r="AY44" i="3"/>
  <c r="BA69" i="3"/>
  <c r="AZ71" i="3"/>
  <c r="AV67" i="3"/>
  <c r="AV53" i="3"/>
  <c r="AW92" i="3"/>
  <c r="AY92" i="3"/>
  <c r="AZ92" i="3"/>
  <c r="BA92" i="3"/>
  <c r="AT92" i="3"/>
  <c r="AV92" i="3"/>
  <c r="AX92" i="3"/>
  <c r="AU92" i="3"/>
  <c r="AU139" i="3"/>
  <c r="AY75" i="3"/>
  <c r="AZ169" i="3"/>
  <c r="AT218" i="3"/>
  <c r="AX65" i="3"/>
  <c r="AT181" i="3"/>
  <c r="AV223" i="3"/>
  <c r="AV217" i="3"/>
  <c r="AY187" i="3"/>
  <c r="AV232" i="3"/>
  <c r="AX232" i="3"/>
  <c r="AY232" i="3"/>
  <c r="AZ232" i="3"/>
  <c r="BA232" i="3"/>
  <c r="AT232" i="3"/>
  <c r="AU232" i="3"/>
  <c r="AW232" i="3"/>
  <c r="BA185" i="3"/>
  <c r="AY188" i="3"/>
  <c r="AZ188" i="3"/>
  <c r="BA188" i="3"/>
  <c r="AT188" i="3"/>
  <c r="AU188" i="3"/>
  <c r="AV188" i="3"/>
  <c r="AW188" i="3"/>
  <c r="AX188" i="3"/>
  <c r="BA223" i="3"/>
  <c r="AW221" i="3"/>
  <c r="AU240" i="3"/>
  <c r="AV240" i="3"/>
  <c r="AX240" i="3"/>
  <c r="AY240" i="3"/>
  <c r="AZ240" i="3"/>
  <c r="BA240" i="3"/>
  <c r="AT240" i="3"/>
  <c r="BK240" i="3" s="1"/>
  <c r="AW240" i="3"/>
  <c r="AW228" i="3"/>
  <c r="AT228" i="3"/>
  <c r="AU228" i="3"/>
  <c r="AV228" i="3"/>
  <c r="AX228" i="3"/>
  <c r="AY228" i="3"/>
  <c r="AZ228" i="3"/>
  <c r="BA228" i="3"/>
  <c r="BA239" i="3"/>
  <c r="AT239" i="3"/>
  <c r="AV239" i="3"/>
  <c r="AW239" i="3"/>
  <c r="AX239" i="3"/>
  <c r="AY239" i="3"/>
  <c r="AZ239" i="3"/>
  <c r="AU239" i="3"/>
  <c r="AU222" i="3"/>
  <c r="AU220" i="3"/>
  <c r="AX224" i="3"/>
  <c r="AT67" i="3"/>
  <c r="AU61" i="3"/>
  <c r="AY155" i="3"/>
  <c r="BA155" i="3"/>
  <c r="AT155" i="3"/>
  <c r="AU155" i="3"/>
  <c r="AV155" i="3"/>
  <c r="AW155" i="3"/>
  <c r="AX155" i="3"/>
  <c r="AZ155" i="3"/>
  <c r="AY151" i="3"/>
  <c r="BA151" i="3"/>
  <c r="AT151" i="3"/>
  <c r="AU151" i="3"/>
  <c r="AV151" i="3"/>
  <c r="AW151" i="3"/>
  <c r="AX151" i="3"/>
  <c r="AZ151" i="3"/>
  <c r="AX169" i="3"/>
  <c r="AW65" i="3"/>
  <c r="AZ170" i="3"/>
  <c r="AT170" i="3"/>
  <c r="AU170" i="3"/>
  <c r="AW170" i="3"/>
  <c r="AV170" i="3"/>
  <c r="AX170" i="3"/>
  <c r="AY170" i="3"/>
  <c r="BA170" i="3"/>
  <c r="BA181" i="3"/>
  <c r="AU223" i="3"/>
  <c r="AU217" i="3"/>
  <c r="AX187" i="3"/>
  <c r="AZ185" i="3"/>
  <c r="AT177" i="3"/>
  <c r="AV221" i="3"/>
  <c r="AU242" i="3"/>
  <c r="AV242" i="3"/>
  <c r="AX242" i="3"/>
  <c r="AY242" i="3"/>
  <c r="AZ242" i="3"/>
  <c r="BA242" i="3"/>
  <c r="AT242" i="3"/>
  <c r="AW242" i="3"/>
  <c r="AY178" i="3"/>
  <c r="AZ178" i="3"/>
  <c r="BA178" i="3"/>
  <c r="AT178" i="3"/>
  <c r="AU178" i="3"/>
  <c r="AV178" i="3"/>
  <c r="AX178" i="3"/>
  <c r="AW178" i="3"/>
  <c r="AT231" i="3"/>
  <c r="BK231" i="3" s="1"/>
  <c r="AV177" i="3"/>
  <c r="BA235" i="3"/>
  <c r="AT235" i="3"/>
  <c r="AU235" i="3"/>
  <c r="AV235" i="3"/>
  <c r="AW235" i="3"/>
  <c r="AX235" i="3"/>
  <c r="AY235" i="3"/>
  <c r="AZ235" i="3"/>
  <c r="BA231" i="3"/>
  <c r="AT224" i="3"/>
  <c r="AU218" i="3"/>
  <c r="AV222" i="3"/>
  <c r="AY246" i="3"/>
  <c r="BA246" i="3"/>
  <c r="AU51" i="3"/>
  <c r="AV51" i="3"/>
  <c r="AW51" i="3"/>
  <c r="BA51" i="3"/>
  <c r="AT51" i="3"/>
  <c r="AX51" i="3"/>
  <c r="AZ51" i="3"/>
  <c r="AY51" i="3"/>
  <c r="AT77" i="3"/>
  <c r="AU77" i="3"/>
  <c r="AW77" i="3"/>
  <c r="AZ46" i="3"/>
  <c r="BA42" i="3"/>
  <c r="AT63" i="3"/>
  <c r="AX61" i="3"/>
  <c r="AT57" i="3"/>
  <c r="BA73" i="3"/>
  <c r="AV55" i="3"/>
  <c r="AV77" i="3"/>
  <c r="AV106" i="3"/>
  <c r="AX106" i="3"/>
  <c r="AY106" i="3"/>
  <c r="BA106" i="3"/>
  <c r="AT106" i="3"/>
  <c r="AU106" i="3"/>
  <c r="AW106" i="3"/>
  <c r="AZ106" i="3"/>
  <c r="AZ54" i="3"/>
  <c r="BA54" i="3"/>
  <c r="AT54" i="3"/>
  <c r="AU54" i="3"/>
  <c r="AV54" i="3"/>
  <c r="AW54" i="3"/>
  <c r="AY54" i="3"/>
  <c r="AX54" i="3"/>
  <c r="AW44" i="3"/>
  <c r="AY69" i="3"/>
  <c r="AW71" i="3"/>
  <c r="BA67" i="3"/>
  <c r="BA139" i="3"/>
  <c r="AV209" i="3"/>
  <c r="AW209" i="3"/>
  <c r="AX209" i="3"/>
  <c r="AY209" i="3"/>
  <c r="AZ209" i="3"/>
  <c r="BA209" i="3"/>
  <c r="AT209" i="3"/>
  <c r="AU209" i="3"/>
  <c r="AU65" i="3"/>
  <c r="AZ181" i="3"/>
  <c r="AY218" i="3"/>
  <c r="AY220" i="3"/>
  <c r="AY182" i="3"/>
  <c r="AZ182" i="3"/>
  <c r="BA182" i="3"/>
  <c r="AT182" i="3"/>
  <c r="AU182" i="3"/>
  <c r="AV182" i="3"/>
  <c r="AW182" i="3"/>
  <c r="AX182" i="3"/>
  <c r="AW187" i="3"/>
  <c r="AY185" i="3"/>
  <c r="BA177" i="3"/>
  <c r="AU221" i="3"/>
  <c r="AT179" i="3"/>
  <c r="AV234" i="3"/>
  <c r="AT234" i="3"/>
  <c r="AU234" i="3"/>
  <c r="AW234" i="3"/>
  <c r="AX234" i="3"/>
  <c r="AY234" i="3"/>
  <c r="AZ234" i="3"/>
  <c r="BA234" i="3"/>
  <c r="AV185" i="3"/>
  <c r="BA241" i="3"/>
  <c r="AT241" i="3"/>
  <c r="AV241" i="3"/>
  <c r="AW241" i="3"/>
  <c r="AX241" i="3"/>
  <c r="AY241" i="3"/>
  <c r="AU241" i="3"/>
  <c r="AZ241" i="3"/>
  <c r="AU177" i="3"/>
  <c r="BA224" i="3"/>
  <c r="AZ246" i="3"/>
  <c r="AX75" i="3"/>
  <c r="AV104" i="3"/>
  <c r="AX104" i="3"/>
  <c r="AY104" i="3"/>
  <c r="BA104" i="3"/>
  <c r="AT104" i="3"/>
  <c r="AU104" i="3"/>
  <c r="AW104" i="3"/>
  <c r="AZ104" i="3"/>
  <c r="AU46" i="3"/>
  <c r="AY46" i="3"/>
  <c r="AZ42" i="3"/>
  <c r="BA63" i="3"/>
  <c r="AW61" i="3"/>
  <c r="BA57" i="3"/>
  <c r="AZ73" i="3"/>
  <c r="AT55" i="3"/>
  <c r="BK55" i="3" s="1"/>
  <c r="BA77" i="3"/>
  <c r="AV108" i="3"/>
  <c r="AX108" i="3"/>
  <c r="AY108" i="3"/>
  <c r="BA108" i="3"/>
  <c r="AT108" i="3"/>
  <c r="AU108" i="3"/>
  <c r="AW108" i="3"/>
  <c r="AZ108" i="3"/>
  <c r="AW53" i="3"/>
  <c r="AV44" i="3"/>
  <c r="AX69" i="3"/>
  <c r="AW96" i="3"/>
  <c r="AY96" i="3"/>
  <c r="AZ96" i="3"/>
  <c r="AT96" i="3"/>
  <c r="AU96" i="3"/>
  <c r="AV96" i="3"/>
  <c r="AX96" i="3"/>
  <c r="BA96" i="3"/>
  <c r="AT105" i="3"/>
  <c r="AV105" i="3"/>
  <c r="AW105" i="3"/>
  <c r="AY105" i="3"/>
  <c r="AU105" i="3"/>
  <c r="AX105" i="3"/>
  <c r="AZ105" i="3"/>
  <c r="BA105" i="3"/>
  <c r="AT115" i="3"/>
  <c r="AV115" i="3"/>
  <c r="AW115" i="3"/>
  <c r="AY115" i="3"/>
  <c r="AU115" i="3"/>
  <c r="AX115" i="3"/>
  <c r="AZ115" i="3"/>
  <c r="BA115" i="3"/>
  <c r="AT139" i="3"/>
  <c r="AT75" i="3"/>
  <c r="AZ67" i="3"/>
  <c r="AY89" i="3"/>
  <c r="BA89" i="3"/>
  <c r="AT89" i="3"/>
  <c r="AU89" i="3"/>
  <c r="AV89" i="3"/>
  <c r="AW89" i="3"/>
  <c r="AX89" i="3"/>
  <c r="AZ89" i="3"/>
  <c r="AY87" i="3"/>
  <c r="AU87" i="3"/>
  <c r="AT87" i="3"/>
  <c r="AV87" i="3"/>
  <c r="AW87" i="3"/>
  <c r="AX87" i="3"/>
  <c r="AZ87" i="3"/>
  <c r="BA87" i="3"/>
  <c r="AZ218" i="3"/>
  <c r="AV141" i="3"/>
  <c r="AZ141" i="3"/>
  <c r="BA141" i="3"/>
  <c r="AT141" i="3"/>
  <c r="AU141" i="3"/>
  <c r="AW141" i="3"/>
  <c r="AX141" i="3"/>
  <c r="AY141" i="3"/>
  <c r="AU183" i="3"/>
  <c r="AV183" i="3"/>
  <c r="BA220" i="3"/>
  <c r="AY147" i="3"/>
  <c r="BA147" i="3"/>
  <c r="AT147" i="3"/>
  <c r="AU147" i="3"/>
  <c r="AV147" i="3"/>
  <c r="AW147" i="3"/>
  <c r="AZ147" i="3"/>
  <c r="AX147" i="3"/>
  <c r="AV169" i="3"/>
  <c r="AT219" i="3"/>
  <c r="BA219" i="3"/>
  <c r="AV65" i="3"/>
  <c r="AY181" i="3"/>
  <c r="AT222" i="3"/>
  <c r="BK222" i="3" s="1"/>
  <c r="AT183" i="3"/>
  <c r="AW223" i="3"/>
  <c r="AX185" i="3"/>
  <c r="AU227" i="3"/>
  <c r="AZ227" i="3"/>
  <c r="AW227" i="3"/>
  <c r="AX227" i="3"/>
  <c r="AY227" i="3"/>
  <c r="BA227" i="3"/>
  <c r="AT227" i="3"/>
  <c r="BK227" i="3" s="1"/>
  <c r="AV227" i="3"/>
  <c r="AZ177" i="3"/>
  <c r="BA179" i="3"/>
  <c r="AY186" i="3"/>
  <c r="AZ186" i="3"/>
  <c r="BA186" i="3"/>
  <c r="AT186" i="3"/>
  <c r="AU186" i="3"/>
  <c r="AV186" i="3"/>
  <c r="AX186" i="3"/>
  <c r="AW186" i="3"/>
  <c r="AW224" i="3"/>
  <c r="AY231" i="3"/>
  <c r="AX63" i="3"/>
  <c r="AY184" i="3"/>
  <c r="AZ184" i="3"/>
  <c r="BA184" i="3"/>
  <c r="AT184" i="3"/>
  <c r="AU184" i="3"/>
  <c r="AV184" i="3"/>
  <c r="AW184" i="3"/>
  <c r="AX184" i="3"/>
  <c r="AV63" i="3"/>
  <c r="AX46" i="3"/>
  <c r="AY42" i="3"/>
  <c r="AZ63" i="3"/>
  <c r="AZ57" i="3"/>
  <c r="AX73" i="3"/>
  <c r="AV86" i="3"/>
  <c r="AY86" i="3"/>
  <c r="BA55" i="3"/>
  <c r="AZ77" i="3"/>
  <c r="AU53" i="3"/>
  <c r="AU44" i="3"/>
  <c r="AW69" i="3"/>
  <c r="AY67" i="3"/>
  <c r="AW98" i="3"/>
  <c r="AY98" i="3"/>
  <c r="AZ98" i="3"/>
  <c r="AT98" i="3"/>
  <c r="BK98" i="3" s="1"/>
  <c r="AX98" i="3"/>
  <c r="BA98" i="3"/>
  <c r="AU98" i="3"/>
  <c r="AV98" i="3"/>
  <c r="BA88" i="3"/>
  <c r="AZ88" i="3"/>
  <c r="AT88" i="3"/>
  <c r="AU88" i="3"/>
  <c r="AV88" i="3"/>
  <c r="AW88" i="3"/>
  <c r="AX88" i="3"/>
  <c r="AY88" i="3"/>
  <c r="AY149" i="3"/>
  <c r="BA149" i="3"/>
  <c r="AT149" i="3"/>
  <c r="AU149" i="3"/>
  <c r="AV149" i="3"/>
  <c r="AW149" i="3"/>
  <c r="AX149" i="3"/>
  <c r="AZ149" i="3"/>
  <c r="AW94" i="3"/>
  <c r="AY94" i="3"/>
  <c r="AZ94" i="3"/>
  <c r="BA94" i="3"/>
  <c r="AT94" i="3"/>
  <c r="AU94" i="3"/>
  <c r="AV94" i="3"/>
  <c r="AX94" i="3"/>
  <c r="AY145" i="3"/>
  <c r="BA145" i="3"/>
  <c r="AT145" i="3"/>
  <c r="AU145" i="3"/>
  <c r="AV145" i="3"/>
  <c r="AW145" i="3"/>
  <c r="AX145" i="3"/>
  <c r="AZ145" i="3"/>
  <c r="AT220" i="3"/>
  <c r="AT65" i="3"/>
  <c r="AX181" i="3"/>
  <c r="AY153" i="3"/>
  <c r="BA153" i="3"/>
  <c r="AT153" i="3"/>
  <c r="AU153" i="3"/>
  <c r="AV153" i="3"/>
  <c r="AW153" i="3"/>
  <c r="AX153" i="3"/>
  <c r="AZ153" i="3"/>
  <c r="AZ217" i="3"/>
  <c r="AZ219" i="3"/>
  <c r="BA222" i="3"/>
  <c r="BA183" i="3"/>
  <c r="BA137" i="3"/>
  <c r="AU137" i="3"/>
  <c r="AV137" i="3"/>
  <c r="AT137" i="3"/>
  <c r="AW137" i="3"/>
  <c r="AX137" i="3"/>
  <c r="AY137" i="3"/>
  <c r="AZ137" i="3"/>
  <c r="AY176" i="3"/>
  <c r="AZ176" i="3"/>
  <c r="BA176" i="3"/>
  <c r="AT176" i="3"/>
  <c r="AU176" i="3"/>
  <c r="AV176" i="3"/>
  <c r="AW176" i="3"/>
  <c r="AX176" i="3"/>
  <c r="AW185" i="3"/>
  <c r="AY177" i="3"/>
  <c r="AW218" i="3"/>
  <c r="AW220" i="3"/>
  <c r="AZ179" i="3"/>
  <c r="AV224" i="3"/>
  <c r="AV246" i="3"/>
  <c r="AX246" i="3"/>
  <c r="AT244" i="3"/>
  <c r="AU244" i="3"/>
  <c r="AV244" i="3"/>
  <c r="AW244" i="3"/>
  <c r="BA244" i="3"/>
  <c r="AX244" i="3"/>
  <c r="AY244" i="3"/>
  <c r="AZ244" i="3"/>
  <c r="AY85" i="3"/>
  <c r="AZ85" i="3"/>
  <c r="AU85" i="3"/>
  <c r="AT85" i="3"/>
  <c r="AV85" i="3"/>
  <c r="AW85" i="3"/>
  <c r="BA85" i="3"/>
  <c r="AX85" i="3"/>
  <c r="AT107" i="3"/>
  <c r="AV107" i="3"/>
  <c r="AW107" i="3"/>
  <c r="AY107" i="3"/>
  <c r="BA107" i="3"/>
  <c r="AU107" i="3"/>
  <c r="AX107" i="3"/>
  <c r="AZ107" i="3"/>
  <c r="AT109" i="3"/>
  <c r="AV109" i="3"/>
  <c r="AW109" i="3"/>
  <c r="AY109" i="3"/>
  <c r="AZ109" i="3"/>
  <c r="BA109" i="3"/>
  <c r="AU109" i="3"/>
  <c r="AX109" i="3"/>
  <c r="AW169" i="3"/>
  <c r="AY169" i="3"/>
  <c r="AV205" i="3"/>
  <c r="AW205" i="3"/>
  <c r="AX205" i="3"/>
  <c r="AY205" i="3"/>
  <c r="AZ205" i="3"/>
  <c r="BA205" i="3"/>
  <c r="AT205" i="3"/>
  <c r="AU205" i="3"/>
  <c r="AX42" i="3"/>
  <c r="AY63" i="3"/>
  <c r="AY57" i="3"/>
  <c r="AZ55" i="3"/>
  <c r="AX77" i="3"/>
  <c r="AV71" i="3"/>
  <c r="AT103" i="3"/>
  <c r="AV103" i="3"/>
  <c r="AW103" i="3"/>
  <c r="AY103" i="3"/>
  <c r="AU103" i="3"/>
  <c r="AX103" i="3"/>
  <c r="AZ103" i="3"/>
  <c r="BA103" i="3"/>
  <c r="AW139" i="3"/>
  <c r="AU73" i="3"/>
  <c r="AT117" i="3"/>
  <c r="AV117" i="3"/>
  <c r="AW117" i="3"/>
  <c r="AY117" i="3"/>
  <c r="AZ117" i="3"/>
  <c r="BA117" i="3"/>
  <c r="AU117" i="3"/>
  <c r="AX117" i="3"/>
  <c r="AY159" i="3"/>
  <c r="BA159" i="3"/>
  <c r="AT159" i="3"/>
  <c r="BK159" i="3" s="1"/>
  <c r="AU159" i="3"/>
  <c r="AV159" i="3"/>
  <c r="AW159" i="3"/>
  <c r="AX159" i="3"/>
  <c r="AZ159" i="3"/>
  <c r="AV203" i="3"/>
  <c r="AW203" i="3"/>
  <c r="AX203" i="3"/>
  <c r="AY203" i="3"/>
  <c r="AZ203" i="3"/>
  <c r="BA203" i="3"/>
  <c r="AT203" i="3"/>
  <c r="AU203" i="3"/>
  <c r="AZ220" i="3"/>
  <c r="AT174" i="3"/>
  <c r="AU174" i="3"/>
  <c r="AX174" i="3"/>
  <c r="AY174" i="3"/>
  <c r="AZ174" i="3"/>
  <c r="BA174" i="3"/>
  <c r="AV174" i="3"/>
  <c r="AW174" i="3"/>
  <c r="AY157" i="3"/>
  <c r="BA157" i="3"/>
  <c r="AT157" i="3"/>
  <c r="AU157" i="3"/>
  <c r="AV157" i="3"/>
  <c r="AW157" i="3"/>
  <c r="AX157" i="3"/>
  <c r="AZ157" i="3"/>
  <c r="AW181" i="3"/>
  <c r="AV179" i="3"/>
  <c r="AY217" i="3"/>
  <c r="AY219" i="3"/>
  <c r="AZ183" i="3"/>
  <c r="AT187" i="3"/>
  <c r="AZ221" i="3"/>
  <c r="AY179" i="3"/>
  <c r="AU225" i="3"/>
  <c r="AY225" i="3"/>
  <c r="AZ225" i="3"/>
  <c r="AT225" i="3"/>
  <c r="AV225" i="3"/>
  <c r="AW225" i="3"/>
  <c r="AX225" i="3"/>
  <c r="BA225" i="3"/>
  <c r="AU181" i="3"/>
  <c r="AT246" i="3"/>
  <c r="BK246" i="3" s="1"/>
  <c r="H15" i="22" l="1"/>
  <c r="H16" i="22" s="1"/>
  <c r="C35" i="4"/>
  <c r="J3" i="4" s="1"/>
  <c r="BK39" i="3"/>
  <c r="BK158" i="3"/>
  <c r="BK197" i="3"/>
  <c r="BK45" i="3"/>
  <c r="BK175" i="3"/>
  <c r="BK148" i="3"/>
  <c r="BK58" i="3"/>
  <c r="BK44" i="3"/>
  <c r="BK146" i="3"/>
  <c r="BK21" i="3"/>
  <c r="BK208" i="3"/>
  <c r="BK236" i="3"/>
  <c r="BK174" i="3"/>
  <c r="BK85" i="3"/>
  <c r="BK176" i="3"/>
  <c r="BK137" i="3"/>
  <c r="BK145" i="3"/>
  <c r="BK149" i="3"/>
  <c r="BK88" i="3"/>
  <c r="BK186" i="3"/>
  <c r="BK183" i="3"/>
  <c r="BK87" i="3"/>
  <c r="BK89" i="3"/>
  <c r="BK182" i="3"/>
  <c r="BK106" i="3"/>
  <c r="BK57" i="3"/>
  <c r="BK113" i="3"/>
  <c r="BK169" i="3"/>
  <c r="BK195" i="3"/>
  <c r="BK14" i="3"/>
  <c r="BK15" i="3"/>
  <c r="BK30" i="3"/>
  <c r="BK38" i="3"/>
  <c r="BK129" i="3"/>
  <c r="BK36" i="3"/>
  <c r="BK16" i="3"/>
  <c r="BK18" i="3"/>
  <c r="BK29" i="3"/>
  <c r="BK37" i="3"/>
  <c r="BK93" i="3"/>
  <c r="BK17" i="3"/>
  <c r="BK42" i="3"/>
  <c r="BK28" i="3"/>
  <c r="BK173" i="3"/>
  <c r="BK201" i="3"/>
  <c r="BK202" i="3"/>
  <c r="BK143" i="3"/>
  <c r="BK73" i="3"/>
  <c r="BK114" i="3"/>
  <c r="BK61" i="3"/>
  <c r="BK41" i="3"/>
  <c r="BK144" i="3"/>
  <c r="BK13" i="3"/>
  <c r="BK49" i="3"/>
  <c r="BK77" i="3"/>
  <c r="BK209" i="3"/>
  <c r="BK24" i="3"/>
  <c r="BK97" i="3"/>
  <c r="BK136" i="3"/>
  <c r="BK204" i="3"/>
  <c r="BK96" i="3"/>
  <c r="BK63" i="3"/>
  <c r="BK111" i="3"/>
  <c r="BK187" i="3"/>
  <c r="BK203" i="3"/>
  <c r="BK103" i="3"/>
  <c r="BK205" i="3"/>
  <c r="BK109" i="3"/>
  <c r="BK107" i="3"/>
  <c r="BK244" i="3"/>
  <c r="BK51" i="3"/>
  <c r="BK232" i="3"/>
  <c r="BK237" i="3"/>
  <c r="BK238" i="3"/>
  <c r="BK46" i="3"/>
  <c r="BK22" i="3"/>
  <c r="BK40" i="3"/>
  <c r="BK90" i="3"/>
  <c r="BK133" i="3"/>
  <c r="BK19" i="3"/>
  <c r="BK154" i="3"/>
  <c r="BK26" i="3"/>
  <c r="BK68" i="3"/>
  <c r="BK31" i="3"/>
  <c r="BK62" i="3"/>
  <c r="BK78" i="3"/>
  <c r="BK152" i="3"/>
  <c r="BK66" i="3"/>
  <c r="BK95" i="3"/>
  <c r="BK117" i="3"/>
  <c r="BK108" i="3"/>
  <c r="BK241" i="3"/>
  <c r="BK235" i="3"/>
  <c r="BK181" i="3"/>
  <c r="BK210" i="3"/>
  <c r="BK43" i="3"/>
  <c r="BK35" i="3"/>
  <c r="BK70" i="3"/>
  <c r="BK160" i="3"/>
  <c r="BK242" i="3"/>
  <c r="BK220" i="3"/>
  <c r="BK54" i="3"/>
  <c r="BK67" i="3"/>
  <c r="BK75" i="3"/>
  <c r="BK178" i="3"/>
  <c r="BK239" i="3"/>
  <c r="BK110" i="3"/>
  <c r="BK138" i="3"/>
  <c r="BK134" i="3"/>
  <c r="BK72" i="3"/>
  <c r="BK225" i="3"/>
  <c r="BK153" i="3"/>
  <c r="BK184" i="3"/>
  <c r="BK219" i="3"/>
  <c r="BK139" i="3"/>
  <c r="BK115" i="3"/>
  <c r="BK105" i="3"/>
  <c r="BK104" i="3"/>
  <c r="BK234" i="3"/>
  <c r="BK170" i="3"/>
  <c r="BK92" i="3"/>
  <c r="BK223" i="3"/>
  <c r="BK185" i="3"/>
  <c r="BK226" i="3"/>
  <c r="BK135" i="3"/>
  <c r="BK52" i="3"/>
  <c r="BK243" i="3"/>
  <c r="BK131" i="3"/>
  <c r="BK116" i="3"/>
  <c r="BK32" i="3"/>
  <c r="BK76" i="3"/>
  <c r="BK132" i="3"/>
  <c r="BK53" i="3"/>
  <c r="BK128" i="3"/>
  <c r="BK27" i="3"/>
  <c r="BK23" i="3"/>
  <c r="BK142" i="3"/>
  <c r="BK84" i="3"/>
  <c r="BK48" i="3"/>
  <c r="BK71" i="3"/>
  <c r="BK196" i="3"/>
  <c r="BK179" i="3"/>
  <c r="BK65" i="3"/>
  <c r="BK177" i="3"/>
  <c r="BK207" i="3"/>
  <c r="BK86" i="3"/>
  <c r="BK147" i="3"/>
  <c r="BK224" i="3"/>
  <c r="BK228" i="3"/>
  <c r="BK188" i="3"/>
  <c r="BK217" i="3"/>
  <c r="BK157" i="3"/>
  <c r="BK94" i="3"/>
  <c r="BK141" i="3"/>
  <c r="BK151" i="3"/>
  <c r="BK155" i="3"/>
  <c r="BK218" i="3"/>
  <c r="BK180" i="3"/>
  <c r="BK25" i="3"/>
  <c r="BK118" i="3"/>
  <c r="BK206" i="3"/>
  <c r="BK233" i="3"/>
  <c r="BK112" i="3"/>
  <c r="BK140" i="3"/>
  <c r="BK74" i="3"/>
  <c r="BK12" i="3"/>
  <c r="BK126" i="3"/>
  <c r="BK130" i="3"/>
  <c r="BK245" i="3"/>
  <c r="B15" i="22"/>
  <c r="B16" i="22" s="1"/>
  <c r="BL303" i="3"/>
  <c r="BL291" i="3"/>
  <c r="BL299" i="3"/>
  <c r="BL307" i="3"/>
  <c r="BL281" i="3"/>
  <c r="BL277" i="3"/>
  <c r="BL295" i="3"/>
  <c r="BL305" i="3"/>
  <c r="BL289" i="3"/>
  <c r="BL301" i="3"/>
  <c r="BL309" i="3"/>
  <c r="BL293" i="3"/>
  <c r="BL279" i="3"/>
  <c r="BL275" i="3"/>
  <c r="BL269" i="3"/>
  <c r="BL263" i="3"/>
  <c r="BL253" i="3"/>
  <c r="BL271" i="3"/>
  <c r="BL257" i="3"/>
  <c r="BL273" i="3"/>
  <c r="BL259" i="3"/>
  <c r="BL261" i="3"/>
  <c r="BL255" i="3"/>
  <c r="BL267" i="3"/>
  <c r="C36" i="4" l="1"/>
  <c r="C37" i="4" s="1"/>
  <c r="BO314" i="3"/>
  <c r="C19" i="4" s="1"/>
  <c r="BO266" i="3"/>
  <c r="C17" i="4" s="1"/>
  <c r="BO286" i="3"/>
  <c r="C18" i="4" s="1"/>
  <c r="BL207" i="3"/>
  <c r="BM207" i="3" s="1"/>
  <c r="BN207" i="3" s="1"/>
  <c r="BL93" i="3"/>
  <c r="BM93" i="3" s="1"/>
  <c r="BN93" i="3" s="1"/>
  <c r="BL11" i="3"/>
  <c r="BO16" i="3" s="1"/>
  <c r="C4" i="4" s="1"/>
  <c r="BL141" i="3"/>
  <c r="BM141" i="3" s="1"/>
  <c r="BN141" i="3" s="1"/>
  <c r="BL147" i="3"/>
  <c r="BM147" i="3" s="1"/>
  <c r="BN147" i="3" s="1"/>
  <c r="BL131" i="3"/>
  <c r="BM131" i="3" s="1"/>
  <c r="BL113" i="3"/>
  <c r="BM113" i="3" s="1"/>
  <c r="BN113" i="3" s="1"/>
  <c r="BL205" i="3"/>
  <c r="BM205" i="3" s="1"/>
  <c r="BN205" i="3" s="1"/>
  <c r="BL153" i="3"/>
  <c r="BM153" i="3" s="1"/>
  <c r="BN153" i="3" s="1"/>
  <c r="BL23" i="3"/>
  <c r="BM23" i="3" s="1"/>
  <c r="BN23" i="3" s="1"/>
  <c r="BL111" i="3"/>
  <c r="BM111" i="3" s="1"/>
  <c r="BN111" i="3" s="1"/>
  <c r="BL29" i="3"/>
  <c r="BM29" i="3" s="1"/>
  <c r="BL37" i="3"/>
  <c r="BM37" i="3" s="1"/>
  <c r="BN37" i="3" s="1"/>
  <c r="BL209" i="3"/>
  <c r="BM209" i="3" s="1"/>
  <c r="BN209" i="3" s="1"/>
  <c r="BL57" i="3"/>
  <c r="BM57" i="3" s="1"/>
  <c r="BN57" i="3" s="1"/>
  <c r="BL115" i="3"/>
  <c r="BM115" i="3" s="1"/>
  <c r="BN115" i="3" s="1"/>
  <c r="BL33" i="3"/>
  <c r="BM33" i="3" s="1"/>
  <c r="BN33" i="3" s="1"/>
  <c r="BL31" i="3"/>
  <c r="BM31" i="3" s="1"/>
  <c r="BN31" i="3" s="1"/>
  <c r="BL129" i="3"/>
  <c r="BM129" i="3" s="1"/>
  <c r="BN129" i="3" s="1"/>
  <c r="BL151" i="3"/>
  <c r="BM151" i="3" s="1"/>
  <c r="BN151" i="3" s="1"/>
  <c r="BL173" i="3"/>
  <c r="BM173" i="3" s="1"/>
  <c r="BN173" i="3" s="1"/>
  <c r="BL159" i="3"/>
  <c r="BM159" i="3" s="1"/>
  <c r="BN159" i="3" s="1"/>
  <c r="BL125" i="3"/>
  <c r="BL245" i="3"/>
  <c r="BM245" i="3" s="1"/>
  <c r="BN245" i="3" s="1"/>
  <c r="BL63" i="3"/>
  <c r="BM63" i="3" s="1"/>
  <c r="BN63" i="3" s="1"/>
  <c r="BL127" i="3"/>
  <c r="BM127" i="3" s="1"/>
  <c r="BN127" i="3" s="1"/>
  <c r="BL47" i="3"/>
  <c r="BL21" i="3"/>
  <c r="BL139" i="3"/>
  <c r="BM139" i="3" s="1"/>
  <c r="BN139" i="3" s="1"/>
  <c r="BL195" i="3"/>
  <c r="BL41" i="3"/>
  <c r="BM41" i="3" s="1"/>
  <c r="BN41" i="3" s="1"/>
  <c r="BL65" i="3"/>
  <c r="BM65" i="3" s="1"/>
  <c r="BN65" i="3" s="1"/>
  <c r="BL49" i="3"/>
  <c r="BM49" i="3" s="1"/>
  <c r="BN49" i="3" s="1"/>
  <c r="BL19" i="3"/>
  <c r="BM19" i="3" s="1"/>
  <c r="BN19" i="3" s="1"/>
  <c r="BL235" i="3"/>
  <c r="BL85" i="3"/>
  <c r="BM85" i="3" s="1"/>
  <c r="BN85" i="3" s="1"/>
  <c r="BL35" i="3"/>
  <c r="BM35" i="3" s="1"/>
  <c r="BN35" i="3" s="1"/>
  <c r="BL77" i="3"/>
  <c r="BM77" i="3" s="1"/>
  <c r="BN77" i="3" s="1"/>
  <c r="BL95" i="3"/>
  <c r="BM95" i="3" s="1"/>
  <c r="BN95" i="3" s="1"/>
  <c r="BL145" i="3"/>
  <c r="BM145" i="3" s="1"/>
  <c r="BN145" i="3" s="1"/>
  <c r="BL149" i="3"/>
  <c r="BM149" i="3" s="1"/>
  <c r="BN149" i="3" s="1"/>
  <c r="BL75" i="3"/>
  <c r="BM75" i="3" s="1"/>
  <c r="BN75" i="3" s="1"/>
  <c r="BL73" i="3"/>
  <c r="BM73" i="3" s="1"/>
  <c r="BN73" i="3" s="1"/>
  <c r="BL27" i="3"/>
  <c r="BM27" i="3" s="1"/>
  <c r="BN27" i="3" s="1"/>
  <c r="BL67" i="3"/>
  <c r="BM67" i="3" s="1"/>
  <c r="BN67" i="3" s="1"/>
  <c r="BL45" i="3"/>
  <c r="BM45" i="3" s="1"/>
  <c r="BN45" i="3" s="1"/>
  <c r="BL55" i="3"/>
  <c r="BL117" i="3"/>
  <c r="BM117" i="3" s="1"/>
  <c r="BN117" i="3" s="1"/>
  <c r="BL61" i="3"/>
  <c r="BM61" i="3" s="1"/>
  <c r="BL17" i="3"/>
  <c r="BO20" i="3" s="1"/>
  <c r="BL197" i="3"/>
  <c r="BM197" i="3" s="1"/>
  <c r="BN197" i="3" s="1"/>
  <c r="BL39" i="3"/>
  <c r="BM39" i="3" s="1"/>
  <c r="BN39" i="3" s="1"/>
  <c r="BL13" i="3"/>
  <c r="BL237" i="3"/>
  <c r="BM237" i="3" s="1"/>
  <c r="BN237" i="3" s="1"/>
  <c r="BL143" i="3"/>
  <c r="BM143" i="3" s="1"/>
  <c r="BN143" i="3" s="1"/>
  <c r="BL51" i="3"/>
  <c r="BM51" i="3" s="1"/>
  <c r="BN51" i="3" s="1"/>
  <c r="BL15" i="3"/>
  <c r="BM15" i="3" s="1"/>
  <c r="BN15" i="3" s="1"/>
  <c r="BL133" i="3"/>
  <c r="BM133" i="3" s="1"/>
  <c r="BN133" i="3" s="1"/>
  <c r="BL43" i="3"/>
  <c r="BM43" i="3" s="1"/>
  <c r="BN43" i="3" s="1"/>
  <c r="BL135" i="3"/>
  <c r="BM135" i="3" s="1"/>
  <c r="BN135" i="3" s="1"/>
  <c r="BL187" i="3"/>
  <c r="BM187" i="3" s="1"/>
  <c r="BN187" i="3" s="1"/>
  <c r="BL157" i="3"/>
  <c r="BM157" i="3" s="1"/>
  <c r="BN157" i="3" s="1"/>
  <c r="BL109" i="3"/>
  <c r="BM109" i="3" s="1"/>
  <c r="BN109" i="3" s="1"/>
  <c r="BL155" i="3"/>
  <c r="BM155" i="3" s="1"/>
  <c r="BN155" i="3" s="1"/>
  <c r="BL183" i="3"/>
  <c r="BM183" i="3" s="1"/>
  <c r="BN183" i="3" s="1"/>
  <c r="BL69" i="3"/>
  <c r="BM69" i="3" s="1"/>
  <c r="BN69" i="3" s="1"/>
  <c r="BL91" i="3"/>
  <c r="BM91" i="3" s="1"/>
  <c r="BN91" i="3" s="1"/>
  <c r="BL227" i="3"/>
  <c r="BM227" i="3" s="1"/>
  <c r="BN227" i="3" s="1"/>
  <c r="BL97" i="3"/>
  <c r="BM97" i="3" s="1"/>
  <c r="BN97" i="3" s="1"/>
  <c r="BL217" i="3"/>
  <c r="BL203" i="3"/>
  <c r="BM203" i="3" s="1"/>
  <c r="BN203" i="3" s="1"/>
  <c r="BL53" i="3"/>
  <c r="BL25" i="3"/>
  <c r="BM25" i="3" s="1"/>
  <c r="BN25" i="3" s="1"/>
  <c r="BL83" i="3"/>
  <c r="BL243" i="3"/>
  <c r="BM243" i="3" s="1"/>
  <c r="BN243" i="3" s="1"/>
  <c r="BL89" i="3"/>
  <c r="BM89" i="3" s="1"/>
  <c r="BN89" i="3" s="1"/>
  <c r="BL175" i="3"/>
  <c r="BM175" i="3" s="1"/>
  <c r="BN175" i="3" s="1"/>
  <c r="BL201" i="3"/>
  <c r="BM201" i="3" s="1"/>
  <c r="BN201" i="3" s="1"/>
  <c r="BL225" i="3"/>
  <c r="BM225" i="3" s="1"/>
  <c r="BN225" i="3" s="1"/>
  <c r="BL71" i="3"/>
  <c r="BM71" i="3" s="1"/>
  <c r="BN71" i="3" s="1"/>
  <c r="BL107" i="3"/>
  <c r="BM107" i="3" s="1"/>
  <c r="BN107" i="3" s="1"/>
  <c r="BL137" i="3"/>
  <c r="BM137" i="3" s="1"/>
  <c r="BL239" i="3"/>
  <c r="BM239" i="3" s="1"/>
  <c r="BN239" i="3" s="1"/>
  <c r="BL169" i="3"/>
  <c r="BL177" i="3"/>
  <c r="BM177" i="3" s="1"/>
  <c r="BN177" i="3" s="1"/>
  <c r="BL231" i="3"/>
  <c r="BL233" i="3"/>
  <c r="BM233" i="3" s="1"/>
  <c r="BN233" i="3" s="1"/>
  <c r="BL181" i="3"/>
  <c r="BL221" i="3"/>
  <c r="BM221" i="3" s="1"/>
  <c r="BN221" i="3" s="1"/>
  <c r="BL105" i="3"/>
  <c r="BL179" i="3"/>
  <c r="BL185" i="3"/>
  <c r="BL87" i="3"/>
  <c r="BL103" i="3"/>
  <c r="BL223" i="3"/>
  <c r="BL219" i="3"/>
  <c r="BL241" i="3"/>
  <c r="BO252" i="3" l="1"/>
  <c r="BO234" i="3"/>
  <c r="C15" i="4" s="1"/>
  <c r="BO194" i="3"/>
  <c r="BO230" i="3"/>
  <c r="BO216" i="3"/>
  <c r="BO102" i="3"/>
  <c r="BO166" i="3"/>
  <c r="BO124" i="3"/>
  <c r="C10" i="4" s="1"/>
  <c r="BO54" i="3"/>
  <c r="C7" i="4" s="1"/>
  <c r="BL323" i="3"/>
  <c r="BO46" i="3"/>
  <c r="C6" i="4" s="1"/>
  <c r="BO78" i="3"/>
  <c r="C8" i="4" s="1"/>
  <c r="C13" i="4"/>
  <c r="BM195" i="3"/>
  <c r="BN195" i="3" s="1"/>
  <c r="C12" i="4"/>
  <c r="C5" i="4"/>
  <c r="BM235" i="3"/>
  <c r="BN235" i="3" s="1"/>
  <c r="BM55" i="3"/>
  <c r="BN55" i="3" s="1"/>
  <c r="BM47" i="3"/>
  <c r="BN47" i="3" s="1"/>
  <c r="BM169" i="3"/>
  <c r="BN169" i="3" s="1"/>
  <c r="BM125" i="3"/>
  <c r="BN125" i="3" s="1"/>
  <c r="BM105" i="3"/>
  <c r="BN105" i="3" s="1"/>
  <c r="BM21" i="3"/>
  <c r="BN21" i="3" s="1"/>
  <c r="BN131" i="3"/>
  <c r="BN29" i="3"/>
  <c r="BM17" i="3"/>
  <c r="BN17" i="3" s="1"/>
  <c r="BM13" i="3"/>
  <c r="BN13" i="3" s="1"/>
  <c r="BN61" i="3"/>
  <c r="BM217" i="3"/>
  <c r="BN217" i="3" s="1"/>
  <c r="BM83" i="3"/>
  <c r="BN83" i="3" s="1"/>
  <c r="BM231" i="3"/>
  <c r="BN231" i="3" s="1"/>
  <c r="BM53" i="3"/>
  <c r="BN53" i="3" s="1"/>
  <c r="BN137" i="3"/>
  <c r="BM181" i="3"/>
  <c r="BN181" i="3" s="1"/>
  <c r="BM87" i="3"/>
  <c r="BN87" i="3" s="1"/>
  <c r="BM103" i="3"/>
  <c r="BN103" i="3" s="1"/>
  <c r="BM179" i="3"/>
  <c r="BN179" i="3" s="1"/>
  <c r="BM241" i="3"/>
  <c r="BN241" i="3" s="1"/>
  <c r="BM219" i="3"/>
  <c r="BN219" i="3" s="1"/>
  <c r="BM185" i="3"/>
  <c r="BN185" i="3" s="1"/>
  <c r="BM223" i="3"/>
  <c r="BN223" i="3" s="1"/>
  <c r="C14" i="4" l="1"/>
  <c r="C9" i="4"/>
  <c r="C16" i="4"/>
  <c r="C11" i="4"/>
  <c r="BM315" i="3"/>
  <c r="BN315" i="3"/>
  <c r="C21" i="4" l="1"/>
  <c r="C40" i="4" s="1"/>
  <c r="J2" i="4" l="1"/>
  <c r="C22" i="4"/>
  <c r="C39" i="4" s="1"/>
  <c r="J4" i="4" s="1"/>
  <c r="C23" i="4" l="1"/>
  <c r="C41" i="4" s="1"/>
  <c r="J5" i="4"/>
</calcChain>
</file>

<file path=xl/sharedStrings.xml><?xml version="1.0" encoding="utf-8"?>
<sst xmlns="http://schemas.openxmlformats.org/spreadsheetml/2006/main" count="986" uniqueCount="155">
  <si>
    <t>Station</t>
  </si>
  <si>
    <t>Unit</t>
  </si>
  <si>
    <t>Outage Description</t>
  </si>
  <si>
    <t>Camden</t>
  </si>
  <si>
    <t>GO</t>
  </si>
  <si>
    <t>Drakensberg</t>
  </si>
  <si>
    <t>Duvha</t>
  </si>
  <si>
    <t>Grootvlei</t>
  </si>
  <si>
    <t>Hendrina</t>
  </si>
  <si>
    <t>Kendal</t>
  </si>
  <si>
    <t>IN</t>
  </si>
  <si>
    <t>Kriel</t>
  </si>
  <si>
    <t>Kusile</t>
  </si>
  <si>
    <t>MGO</t>
  </si>
  <si>
    <t>Majuba</t>
  </si>
  <si>
    <t>IR</t>
  </si>
  <si>
    <t>Matimba</t>
  </si>
  <si>
    <t>Medupi</t>
  </si>
  <si>
    <t>Palmiet</t>
  </si>
  <si>
    <t>Tutuka</t>
  </si>
  <si>
    <t>Planned Start Date</t>
  </si>
  <si>
    <t>Planned End date</t>
  </si>
  <si>
    <t>Planned Outage Duration</t>
  </si>
  <si>
    <t>Duration</t>
  </si>
  <si>
    <t>Supervisor</t>
  </si>
  <si>
    <t>QC</t>
  </si>
  <si>
    <t>Fitter</t>
  </si>
  <si>
    <t>General worker</t>
  </si>
  <si>
    <t>Storeman</t>
  </si>
  <si>
    <t>Safety Coach</t>
  </si>
  <si>
    <t>Clerk</t>
  </si>
  <si>
    <t>Rigger</t>
  </si>
  <si>
    <t>Total Staff numbers</t>
  </si>
  <si>
    <t>Supervisor NT cost p/hr</t>
  </si>
  <si>
    <t>QC NT cost p/hr</t>
  </si>
  <si>
    <t>Fitter NT cost p/hr</t>
  </si>
  <si>
    <t>General worker NT cost p/hr</t>
  </si>
  <si>
    <t>Storeman NT cost p/hr</t>
  </si>
  <si>
    <t>Safety Coach NT cost p/hr</t>
  </si>
  <si>
    <t>Clerk NT cost p/hr</t>
  </si>
  <si>
    <t>Rigger NT cost p/hr</t>
  </si>
  <si>
    <t>Supervisor 1.5 OT cost p/hr</t>
  </si>
  <si>
    <t>QC 1.5 OT cost p/hr</t>
  </si>
  <si>
    <t>Fitter 1.5 OT cost p/hr</t>
  </si>
  <si>
    <t>General worker 1.5 OT cost p/hr</t>
  </si>
  <si>
    <t>Storeman 1.5 OT cost p/hr</t>
  </si>
  <si>
    <t>Safety Coach 1.5 OT cost p/hr</t>
  </si>
  <si>
    <t>Clerk 1.5 OT cost p/hr</t>
  </si>
  <si>
    <t>Rigger 1.5 OT cost p/hr</t>
  </si>
  <si>
    <t>Supervisor 2.0 OT cost p/hr</t>
  </si>
  <si>
    <t>QC 2.0 OT cost p/hr</t>
  </si>
  <si>
    <t>Fitter 2.0 OT cost p/hr</t>
  </si>
  <si>
    <t>General worker 2.0 OT cost p/hr</t>
  </si>
  <si>
    <t>Storeman 2.0 OT cost p/hr</t>
  </si>
  <si>
    <t>Safety Coach 2.0 OT cost p/hr</t>
  </si>
  <si>
    <t>Clerk 2.0 OT cost p/hr</t>
  </si>
  <si>
    <t>Rigger 2.0 OT cost p/hr</t>
  </si>
  <si>
    <t>Weeks in an outage</t>
  </si>
  <si>
    <t>Supervisor cost</t>
  </si>
  <si>
    <t>QC cost</t>
  </si>
  <si>
    <t>Fitter cost</t>
  </si>
  <si>
    <t>General worker cost</t>
  </si>
  <si>
    <t>Storeman cost</t>
  </si>
  <si>
    <t>Safety Coach cost</t>
  </si>
  <si>
    <t>Clerk cost</t>
  </si>
  <si>
    <t>Rigger cost</t>
  </si>
  <si>
    <t>Accommodation cost</t>
  </si>
  <si>
    <t>LOA COST</t>
  </si>
  <si>
    <t>Transportation Cost</t>
  </si>
  <si>
    <t>Cellphone Allowance</t>
  </si>
  <si>
    <t>Total Cost per Proj</t>
  </si>
  <si>
    <t>Total Cost (Comp)</t>
  </si>
  <si>
    <t>Contingency of 10%</t>
  </si>
  <si>
    <t>Grand Total</t>
  </si>
  <si>
    <t>Work execution</t>
  </si>
  <si>
    <t>Commissioning</t>
  </si>
  <si>
    <t>PPE + Medical Cost</t>
  </si>
  <si>
    <t>Site</t>
  </si>
  <si>
    <t>Outages</t>
  </si>
  <si>
    <t>10% Contingency</t>
  </si>
  <si>
    <t>Total</t>
  </si>
  <si>
    <t>Budget</t>
  </si>
  <si>
    <t>Skill</t>
  </si>
  <si>
    <t>Rate</t>
  </si>
  <si>
    <t>Quantity</t>
  </si>
  <si>
    <t>Duration/hours</t>
  </si>
  <si>
    <t>Project Leader</t>
  </si>
  <si>
    <t>Quality Controller</t>
  </si>
  <si>
    <t>Safety Officer</t>
  </si>
  <si>
    <t>Expediter</t>
  </si>
  <si>
    <t>Planner</t>
  </si>
  <si>
    <t>General Worker</t>
  </si>
  <si>
    <t>TOTAL</t>
  </si>
  <si>
    <t>Non-Capacity Costs</t>
  </si>
  <si>
    <t>GRAND TOTAL</t>
  </si>
  <si>
    <t>Resources</t>
  </si>
  <si>
    <t>Koeberg</t>
  </si>
  <si>
    <t xml:space="preserve">Total for Projects </t>
  </si>
  <si>
    <t>Total for Maintenance</t>
  </si>
  <si>
    <t>GRAND TOTAL (EX Contingency)</t>
  </si>
  <si>
    <t>#</t>
  </si>
  <si>
    <t>Description</t>
  </si>
  <si>
    <t>Department</t>
  </si>
  <si>
    <t>Total amount</t>
  </si>
  <si>
    <t xml:space="preserve">Valves Projects </t>
  </si>
  <si>
    <t>Valves Maintenance</t>
  </si>
  <si>
    <t>Projects - Valves Services</t>
  </si>
  <si>
    <t>Total Amount</t>
  </si>
  <si>
    <t>TOTAL (Contingency)</t>
  </si>
  <si>
    <t>Arnot</t>
  </si>
  <si>
    <t>Lethabo</t>
  </si>
  <si>
    <t>Matla</t>
  </si>
  <si>
    <t>GRAND TOTAL FOR 5 YEARS</t>
  </si>
  <si>
    <t>HSSD</t>
  </si>
  <si>
    <t>Accommodation rate per day</t>
  </si>
  <si>
    <t>LOA Rate per day</t>
  </si>
  <si>
    <t>Cellphone Allowance rate</t>
  </si>
  <si>
    <t>PPE + Medical per person rate</t>
  </si>
  <si>
    <t>Responsible person rate</t>
  </si>
  <si>
    <t>Standby Allowance rate</t>
  </si>
  <si>
    <t>PPE + Medical rate</t>
  </si>
  <si>
    <t>Transport (standby) rate</t>
  </si>
  <si>
    <t>CAMDEN MAINTENANCE</t>
  </si>
  <si>
    <t>DUVHA MAINTENANCE</t>
  </si>
  <si>
    <t>GROOTVLEI MAINTENANCE</t>
  </si>
  <si>
    <t>KENDAL MAINTENANCE</t>
  </si>
  <si>
    <t>KRIEL MAINTENANCE</t>
  </si>
  <si>
    <t>KUSILE MAINTENANCE</t>
  </si>
  <si>
    <t>MEDUPI MAINTENANCE</t>
  </si>
  <si>
    <t>VALVES SERVICES PROJECT AND MAINTENANCE ALLOCATION 2026-2029</t>
  </si>
  <si>
    <t>Cluster 1</t>
  </si>
  <si>
    <t>Cluster 2</t>
  </si>
  <si>
    <t>Cluster 3</t>
  </si>
  <si>
    <t>Cluster 4</t>
  </si>
  <si>
    <t>STATION</t>
  </si>
  <si>
    <t>COST</t>
  </si>
  <si>
    <t>Kendal MNT</t>
  </si>
  <si>
    <t>Kriel MNT</t>
  </si>
  <si>
    <t>Kusile MNT</t>
  </si>
  <si>
    <t>Duvha MNT</t>
  </si>
  <si>
    <t>Medupi MNT</t>
  </si>
  <si>
    <t>Grootvlei MNT</t>
  </si>
  <si>
    <t>Camden MNT</t>
  </si>
  <si>
    <t>NORMAL TIME RATES</t>
  </si>
  <si>
    <t>2.0x OVERTIME RATES</t>
  </si>
  <si>
    <t>1.5x OVERTIME RATES</t>
  </si>
  <si>
    <t>Normal hours Total</t>
  </si>
  <si>
    <t>OT 1.5 Total</t>
  </si>
  <si>
    <t>OT 2.0 Total</t>
  </si>
  <si>
    <t>RESOURCE HOURS COST BREAKDOWN</t>
  </si>
  <si>
    <t xml:space="preserve">ONLY EDIT WHITE BLOCKS WHERE APPLICABLE FOR RATES, ETC. DO NOT EDIT THE GREYED </t>
  </si>
  <si>
    <t>OUT BLOCKS AS EVERYTHING IS FORMULA DRIVEN!!!</t>
  </si>
  <si>
    <t>Valve Projects Total Estimated Budget for 2026 - 2029</t>
  </si>
  <si>
    <t>Valve Maintenance Total Estimated Budget for 2026-2031</t>
  </si>
  <si>
    <t>RESOURCE QUANTITIES (Per Outage)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</si>
</sst>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R&quot;#,##0.00;[Red]\-&quot;R&quot;#,##0.00"/>
    <numFmt numFmtId="164" formatCode="&quot;R&quot;\ #,##0.00"/>
    <numFmt numFmtId="165" formatCode="&quot;R&quot;\ #,##0.00;[Red]&quot;R&quot;\ \-#,##0.00"/>
    <numFmt numFmtId="166" formatCode="&quot;R&quot;#,##0.00"/>
    <numFmt numFmtId="167" formatCode="&quot;R&quot;\ #,##0;[Red]&quot;R&quot;\ \-#,##0"/>
  </numFmts>
  <fonts count="12">
    <font>
      <sz val="10"/>
      <name val="Arial CE"/>
      <charset val="134"/>
    </font>
    <font>
      <sz val="11"/>
      <color theme="0"/>
      <name val="Calibri"/>
      <family val="2"/>
      <scheme val="minor"/>
    </font>
    <font>
      <sz val="11"/>
      <color theme="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b/>
      <sz val="11"/>
      <color theme="0"/>
      <name val="Arial"/>
      <family val="2"/>
    </font>
    <font>
      <b/>
      <sz val="12"/>
      <color theme="0"/>
      <name val="Arial"/>
      <family val="2"/>
    </font>
    <font>
      <sz val="10"/>
      <color theme="1"/>
      <name val="Courier New CE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rgb="FFFF0000"/>
      <name val="Arial CE"/>
    </font>
  </fonts>
  <fills count="7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58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159">
    <xf numFmtId="0" fontId="0" fillId="0" borderId="0" xfId="0"/>
    <xf numFmtId="0" fontId="2" fillId="3" borderId="3" xfId="1" applyFont="1" applyFill="1" applyBorder="1" applyAlignment="1">
      <alignment horizontal="center" vertical="center" wrapText="1"/>
    </xf>
    <xf numFmtId="0" fontId="4" fillId="0" borderId="2" xfId="0" applyFont="1" applyBorder="1"/>
    <xf numFmtId="0" fontId="5" fillId="0" borderId="2" xfId="0" applyFont="1" applyBorder="1"/>
    <xf numFmtId="164" fontId="4" fillId="0" borderId="2" xfId="0" applyNumberFormat="1" applyFont="1" applyBorder="1"/>
    <xf numFmtId="164" fontId="4" fillId="0" borderId="0" xfId="0" applyNumberFormat="1" applyFont="1"/>
    <xf numFmtId="0" fontId="4" fillId="0" borderId="0" xfId="0" applyFont="1"/>
    <xf numFmtId="0" fontId="4" fillId="0" borderId="0" xfId="0" applyFont="1" applyAlignment="1">
      <alignment horizontal="center"/>
    </xf>
    <xf numFmtId="0" fontId="6" fillId="3" borderId="24" xfId="1" applyFont="1" applyFill="1" applyBorder="1" applyAlignment="1">
      <alignment horizontal="center" vertical="center" wrapText="1"/>
    </xf>
    <xf numFmtId="166" fontId="6" fillId="3" borderId="28" xfId="1" applyNumberFormat="1" applyFont="1" applyFill="1" applyBorder="1" applyAlignment="1">
      <alignment horizontal="center" vertical="center" wrapText="1"/>
    </xf>
    <xf numFmtId="0" fontId="6" fillId="3" borderId="29" xfId="1" applyFont="1" applyFill="1" applyBorder="1" applyAlignment="1">
      <alignment horizontal="center" vertical="center" wrapText="1"/>
    </xf>
    <xf numFmtId="166" fontId="6" fillId="3" borderId="31" xfId="1" applyNumberFormat="1" applyFont="1" applyFill="1" applyBorder="1" applyAlignment="1">
      <alignment horizontal="center" vertical="center" wrapText="1"/>
    </xf>
    <xf numFmtId="0" fontId="6" fillId="3" borderId="32" xfId="1" applyFont="1" applyFill="1" applyBorder="1" applyAlignment="1">
      <alignment horizontal="center" vertical="center" wrapText="1"/>
    </xf>
    <xf numFmtId="0" fontId="6" fillId="3" borderId="5" xfId="1" applyFont="1" applyFill="1" applyBorder="1" applyAlignment="1">
      <alignment horizontal="center" vertical="center" wrapText="1"/>
    </xf>
    <xf numFmtId="0" fontId="6" fillId="3" borderId="16" xfId="1" applyFont="1" applyFill="1" applyBorder="1" applyAlignment="1">
      <alignment horizontal="center" vertical="center" wrapText="1"/>
    </xf>
    <xf numFmtId="0" fontId="6" fillId="3" borderId="34" xfId="1" applyFont="1" applyFill="1" applyBorder="1" applyAlignment="1">
      <alignment horizontal="center" vertical="center" wrapText="1"/>
    </xf>
    <xf numFmtId="0" fontId="6" fillId="3" borderId="38" xfId="1" applyFont="1" applyFill="1" applyBorder="1" applyAlignment="1">
      <alignment horizontal="center" vertical="center" wrapText="1"/>
    </xf>
    <xf numFmtId="0" fontId="6" fillId="4" borderId="2" xfId="1" applyFont="1" applyFill="1" applyBorder="1" applyAlignment="1">
      <alignment horizontal="center" vertical="center"/>
    </xf>
    <xf numFmtId="0" fontId="6" fillId="4" borderId="22" xfId="1" applyFont="1" applyFill="1" applyBorder="1" applyAlignment="1">
      <alignment horizontal="center" vertical="center" wrapText="1"/>
    </xf>
    <xf numFmtId="0" fontId="6" fillId="4" borderId="39" xfId="1" applyFont="1" applyFill="1" applyBorder="1" applyAlignment="1">
      <alignment horizontal="center" vertical="center"/>
    </xf>
    <xf numFmtId="166" fontId="6" fillId="4" borderId="8" xfId="1" applyNumberFormat="1" applyFont="1" applyFill="1" applyBorder="1" applyAlignment="1">
      <alignment horizontal="center" vertical="center"/>
    </xf>
    <xf numFmtId="166" fontId="6" fillId="4" borderId="28" xfId="1" applyNumberFormat="1" applyFont="1" applyFill="1" applyBorder="1" applyAlignment="1">
      <alignment horizontal="center" vertical="center"/>
    </xf>
    <xf numFmtId="0" fontId="6" fillId="4" borderId="20" xfId="1" applyFont="1" applyFill="1" applyBorder="1" applyAlignment="1">
      <alignment horizontal="center" vertical="center" wrapText="1"/>
    </xf>
    <xf numFmtId="166" fontId="6" fillId="4" borderId="2" xfId="1" applyNumberFormat="1" applyFont="1" applyFill="1" applyBorder="1" applyAlignment="1">
      <alignment horizontal="center" vertical="center"/>
    </xf>
    <xf numFmtId="0" fontId="6" fillId="4" borderId="41" xfId="1" applyFont="1" applyFill="1" applyBorder="1" applyAlignment="1">
      <alignment horizontal="center" vertical="center"/>
    </xf>
    <xf numFmtId="0" fontId="6" fillId="4" borderId="42" xfId="1" applyFont="1" applyFill="1" applyBorder="1" applyAlignment="1">
      <alignment horizontal="center" vertical="center"/>
    </xf>
    <xf numFmtId="0" fontId="6" fillId="4" borderId="43" xfId="1" applyFont="1" applyFill="1" applyBorder="1" applyAlignment="1">
      <alignment horizontal="center" vertical="center"/>
    </xf>
    <xf numFmtId="0" fontId="6" fillId="4" borderId="40" xfId="1" applyFont="1" applyFill="1" applyBorder="1" applyAlignment="1">
      <alignment horizontal="center" vertical="center"/>
    </xf>
    <xf numFmtId="0" fontId="6" fillId="4" borderId="44" xfId="1" applyFont="1" applyFill="1" applyBorder="1" applyAlignment="1">
      <alignment horizontal="center" vertical="center"/>
    </xf>
    <xf numFmtId="0" fontId="6" fillId="4" borderId="45" xfId="1" applyFont="1" applyFill="1" applyBorder="1" applyAlignment="1">
      <alignment horizontal="center" vertical="center"/>
    </xf>
    <xf numFmtId="0" fontId="6" fillId="4" borderId="46" xfId="1" applyFont="1" applyFill="1" applyBorder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164" fontId="4" fillId="0" borderId="3" xfId="0" applyNumberFormat="1" applyFont="1" applyBorder="1" applyAlignment="1">
      <alignment horizontal="center" vertical="center"/>
    </xf>
    <xf numFmtId="166" fontId="6" fillId="4" borderId="6" xfId="1" applyNumberFormat="1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/>
    </xf>
    <xf numFmtId="0" fontId="4" fillId="5" borderId="2" xfId="0" applyFont="1" applyFill="1" applyBorder="1"/>
    <xf numFmtId="1" fontId="4" fillId="5" borderId="2" xfId="0" applyNumberFormat="1" applyFont="1" applyFill="1" applyBorder="1"/>
    <xf numFmtId="164" fontId="4" fillId="5" borderId="2" xfId="0" applyNumberFormat="1" applyFont="1" applyFill="1" applyBorder="1"/>
    <xf numFmtId="0" fontId="0" fillId="5" borderId="0" xfId="0" applyFill="1"/>
    <xf numFmtId="164" fontId="0" fillId="5" borderId="0" xfId="0" applyNumberFormat="1" applyFill="1"/>
    <xf numFmtId="165" fontId="4" fillId="5" borderId="8" xfId="0" applyNumberFormat="1" applyFont="1" applyFill="1" applyBorder="1"/>
    <xf numFmtId="0" fontId="4" fillId="5" borderId="1" xfId="0" applyFont="1" applyFill="1" applyBorder="1" applyAlignment="1">
      <alignment horizontal="center"/>
    </xf>
    <xf numFmtId="0" fontId="4" fillId="5" borderId="1" xfId="0" applyFont="1" applyFill="1" applyBorder="1"/>
    <xf numFmtId="165" fontId="4" fillId="5" borderId="6" xfId="0" applyNumberFormat="1" applyFont="1" applyFill="1" applyBorder="1"/>
    <xf numFmtId="165" fontId="4" fillId="5" borderId="21" xfId="0" applyNumberFormat="1" applyFont="1" applyFill="1" applyBorder="1"/>
    <xf numFmtId="0" fontId="4" fillId="5" borderId="21" xfId="0" applyFont="1" applyFill="1" applyBorder="1"/>
    <xf numFmtId="165" fontId="4" fillId="5" borderId="4" xfId="0" applyNumberFormat="1" applyFont="1" applyFill="1" applyBorder="1"/>
    <xf numFmtId="0" fontId="4" fillId="5" borderId="4" xfId="0" applyFont="1" applyFill="1" applyBorder="1" applyAlignment="1">
      <alignment horizontal="center"/>
    </xf>
    <xf numFmtId="0" fontId="4" fillId="5" borderId="4" xfId="0" applyFont="1" applyFill="1" applyBorder="1"/>
    <xf numFmtId="165" fontId="4" fillId="5" borderId="10" xfId="0" applyNumberFormat="1" applyFont="1" applyFill="1" applyBorder="1"/>
    <xf numFmtId="167" fontId="4" fillId="0" borderId="1" xfId="0" applyNumberFormat="1" applyFont="1" applyBorder="1"/>
    <xf numFmtId="167" fontId="4" fillId="0" borderId="2" xfId="0" applyNumberFormat="1" applyFont="1" applyBorder="1"/>
    <xf numFmtId="167" fontId="4" fillId="0" borderId="4" xfId="0" applyNumberFormat="1" applyFont="1" applyBorder="1"/>
    <xf numFmtId="0" fontId="4" fillId="5" borderId="19" xfId="0" applyFont="1" applyFill="1" applyBorder="1"/>
    <xf numFmtId="166" fontId="4" fillId="5" borderId="6" xfId="0" applyNumberFormat="1" applyFont="1" applyFill="1" applyBorder="1"/>
    <xf numFmtId="166" fontId="4" fillId="5" borderId="8" xfId="0" applyNumberFormat="1" applyFont="1" applyFill="1" applyBorder="1"/>
    <xf numFmtId="166" fontId="4" fillId="5" borderId="28" xfId="0" applyNumberFormat="1" applyFont="1" applyFill="1" applyBorder="1"/>
    <xf numFmtId="0" fontId="4" fillId="5" borderId="7" xfId="0" applyFont="1" applyFill="1" applyBorder="1"/>
    <xf numFmtId="164" fontId="4" fillId="5" borderId="8" xfId="0" applyNumberFormat="1" applyFont="1" applyFill="1" applyBorder="1"/>
    <xf numFmtId="0" fontId="4" fillId="5" borderId="9" xfId="0" applyFont="1" applyFill="1" applyBorder="1"/>
    <xf numFmtId="164" fontId="4" fillId="5" borderId="10" xfId="0" applyNumberFormat="1" applyFont="1" applyFill="1" applyBorder="1"/>
    <xf numFmtId="0" fontId="4" fillId="5" borderId="38" xfId="0" applyFont="1" applyFill="1" applyBorder="1"/>
    <xf numFmtId="0" fontId="4" fillId="5" borderId="3" xfId="0" applyFont="1" applyFill="1" applyBorder="1" applyAlignment="1">
      <alignment horizontal="center"/>
    </xf>
    <xf numFmtId="164" fontId="4" fillId="5" borderId="47" xfId="0" applyNumberFormat="1" applyFont="1" applyFill="1" applyBorder="1"/>
    <xf numFmtId="8" fontId="0" fillId="0" borderId="0" xfId="0" applyNumberFormat="1"/>
    <xf numFmtId="165" fontId="0" fillId="0" borderId="0" xfId="0" applyNumberFormat="1"/>
    <xf numFmtId="166" fontId="6" fillId="4" borderId="41" xfId="1" applyNumberFormat="1" applyFont="1" applyFill="1" applyBorder="1" applyAlignment="1">
      <alignment horizontal="left" vertical="center"/>
    </xf>
    <xf numFmtId="0" fontId="10" fillId="5" borderId="48" xfId="0" applyFont="1" applyFill="1" applyBorder="1"/>
    <xf numFmtId="164" fontId="9" fillId="5" borderId="31" xfId="0" applyNumberFormat="1" applyFont="1" applyFill="1" applyBorder="1"/>
    <xf numFmtId="165" fontId="9" fillId="5" borderId="31" xfId="0" applyNumberFormat="1" applyFont="1" applyFill="1" applyBorder="1"/>
    <xf numFmtId="0" fontId="10" fillId="5" borderId="7" xfId="0" applyFont="1" applyFill="1" applyBorder="1"/>
    <xf numFmtId="164" fontId="9" fillId="5" borderId="8" xfId="0" applyNumberFormat="1" applyFont="1" applyFill="1" applyBorder="1"/>
    <xf numFmtId="165" fontId="9" fillId="5" borderId="8" xfId="0" applyNumberFormat="1" applyFont="1" applyFill="1" applyBorder="1"/>
    <xf numFmtId="0" fontId="9" fillId="5" borderId="7" xfId="0" applyFont="1" applyFill="1" applyBorder="1"/>
    <xf numFmtId="0" fontId="9" fillId="5" borderId="8" xfId="0" applyFont="1" applyFill="1" applyBorder="1"/>
    <xf numFmtId="0" fontId="9" fillId="5" borderId="49" xfId="0" applyFont="1" applyFill="1" applyBorder="1"/>
    <xf numFmtId="164" fontId="9" fillId="5" borderId="28" xfId="0" applyNumberFormat="1" applyFont="1" applyFill="1" applyBorder="1"/>
    <xf numFmtId="165" fontId="9" fillId="5" borderId="28" xfId="0" applyNumberFormat="1" applyFont="1" applyFill="1" applyBorder="1"/>
    <xf numFmtId="0" fontId="10" fillId="5" borderId="49" xfId="0" applyFont="1" applyFill="1" applyBorder="1"/>
    <xf numFmtId="0" fontId="10" fillId="5" borderId="52" xfId="0" applyFont="1" applyFill="1" applyBorder="1"/>
    <xf numFmtId="0" fontId="4" fillId="0" borderId="1" xfId="0" applyFont="1" applyBorder="1"/>
    <xf numFmtId="0" fontId="11" fillId="0" borderId="0" xfId="0" applyFont="1"/>
    <xf numFmtId="0" fontId="2" fillId="3" borderId="54" xfId="1" applyFont="1" applyFill="1" applyBorder="1" applyAlignment="1">
      <alignment horizontal="center" vertical="center" wrapText="1"/>
    </xf>
    <xf numFmtId="0" fontId="2" fillId="3" borderId="55" xfId="1" applyFont="1" applyFill="1" applyBorder="1" applyAlignment="1">
      <alignment horizontal="center" vertical="center" wrapText="1"/>
    </xf>
    <xf numFmtId="0" fontId="2" fillId="3" borderId="41" xfId="1" applyFont="1" applyFill="1" applyBorder="1" applyAlignment="1">
      <alignment horizontal="center" vertical="center" wrapText="1"/>
    </xf>
    <xf numFmtId="0" fontId="2" fillId="3" borderId="42" xfId="1" applyFont="1" applyFill="1" applyBorder="1" applyAlignment="1">
      <alignment horizontal="center" vertical="center" wrapText="1"/>
    </xf>
    <xf numFmtId="165" fontId="4" fillId="6" borderId="19" xfId="0" applyNumberFormat="1" applyFont="1" applyFill="1" applyBorder="1"/>
    <xf numFmtId="167" fontId="4" fillId="6" borderId="21" xfId="0" applyNumberFormat="1" applyFont="1" applyFill="1" applyBorder="1"/>
    <xf numFmtId="165" fontId="4" fillId="6" borderId="21" xfId="0" applyNumberFormat="1" applyFont="1" applyFill="1" applyBorder="1"/>
    <xf numFmtId="0" fontId="6" fillId="4" borderId="13" xfId="1" applyFont="1" applyFill="1" applyBorder="1" applyAlignment="1">
      <alignment horizontal="center" vertical="center" wrapText="1"/>
    </xf>
    <xf numFmtId="0" fontId="6" fillId="4" borderId="14" xfId="1" applyFont="1" applyFill="1" applyBorder="1" applyAlignment="1">
      <alignment horizontal="center" vertical="center" wrapText="1"/>
    </xf>
    <xf numFmtId="0" fontId="6" fillId="4" borderId="15" xfId="1" applyFont="1" applyFill="1" applyBorder="1" applyAlignment="1">
      <alignment horizontal="center" vertical="center" wrapText="1"/>
    </xf>
    <xf numFmtId="0" fontId="6" fillId="4" borderId="17" xfId="1" applyFont="1" applyFill="1" applyBorder="1" applyAlignment="1">
      <alignment horizontal="center" vertical="center" wrapText="1"/>
    </xf>
    <xf numFmtId="0" fontId="6" fillId="4" borderId="18" xfId="1" applyFont="1" applyFill="1" applyBorder="1" applyAlignment="1">
      <alignment horizontal="center" vertical="center" wrapText="1"/>
    </xf>
    <xf numFmtId="0" fontId="6" fillId="4" borderId="19" xfId="1" applyFont="1" applyFill="1" applyBorder="1" applyAlignment="1">
      <alignment horizontal="center" vertical="center" wrapText="1"/>
    </xf>
    <xf numFmtId="0" fontId="6" fillId="4" borderId="24" xfId="1" applyFont="1" applyFill="1" applyBorder="1" applyAlignment="1">
      <alignment horizontal="center" vertical="center"/>
    </xf>
    <xf numFmtId="0" fontId="6" fillId="4" borderId="21" xfId="1" applyFont="1" applyFill="1" applyBorder="1" applyAlignment="1">
      <alignment horizontal="center" vertical="center"/>
    </xf>
    <xf numFmtId="0" fontId="6" fillId="4" borderId="25" xfId="1" applyFont="1" applyFill="1" applyBorder="1" applyAlignment="1">
      <alignment horizontal="center" vertical="center"/>
    </xf>
    <xf numFmtId="0" fontId="6" fillId="4" borderId="27" xfId="1" applyFont="1" applyFill="1" applyBorder="1" applyAlignment="1">
      <alignment horizontal="center" vertical="center"/>
    </xf>
    <xf numFmtId="0" fontId="6" fillId="4" borderId="20" xfId="1" applyFont="1" applyFill="1" applyBorder="1" applyAlignment="1">
      <alignment horizontal="center" vertical="center"/>
    </xf>
    <xf numFmtId="0" fontId="4" fillId="5" borderId="25" xfId="0" applyFont="1" applyFill="1" applyBorder="1" applyAlignment="1">
      <alignment horizontal="center"/>
    </xf>
    <xf numFmtId="0" fontId="4" fillId="5" borderId="27" xfId="0" applyFont="1" applyFill="1" applyBorder="1" applyAlignment="1">
      <alignment horizontal="center"/>
    </xf>
    <xf numFmtId="0" fontId="6" fillId="4" borderId="50" xfId="1" applyFont="1" applyFill="1" applyBorder="1" applyAlignment="1">
      <alignment horizontal="center" vertical="center" wrapText="1"/>
    </xf>
    <xf numFmtId="0" fontId="6" fillId="4" borderId="26" xfId="1" applyFont="1" applyFill="1" applyBorder="1" applyAlignment="1">
      <alignment horizontal="center" vertical="center" wrapText="1"/>
    </xf>
    <xf numFmtId="0" fontId="6" fillId="4" borderId="51" xfId="1" applyFont="1" applyFill="1" applyBorder="1" applyAlignment="1">
      <alignment horizontal="center" vertical="center"/>
    </xf>
    <xf numFmtId="0" fontId="6" fillId="4" borderId="12" xfId="1" applyFont="1" applyFill="1" applyBorder="1" applyAlignment="1">
      <alignment horizontal="center" vertical="center"/>
    </xf>
    <xf numFmtId="14" fontId="3" fillId="5" borderId="4" xfId="0" applyNumberFormat="1" applyFont="1" applyFill="1" applyBorder="1" applyAlignment="1">
      <alignment horizontal="center"/>
    </xf>
    <xf numFmtId="14" fontId="3" fillId="5" borderId="1" xfId="0" applyNumberFormat="1" applyFont="1" applyFill="1" applyBorder="1" applyAlignment="1">
      <alignment horizontal="center"/>
    </xf>
    <xf numFmtId="164" fontId="4" fillId="5" borderId="4" xfId="0" applyNumberFormat="1" applyFont="1" applyFill="1" applyBorder="1" applyAlignment="1">
      <alignment horizontal="center" vertical="center"/>
    </xf>
    <xf numFmtId="164" fontId="4" fillId="5" borderId="1" xfId="0" applyNumberFormat="1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2" fontId="3" fillId="5" borderId="4" xfId="0" applyNumberFormat="1" applyFont="1" applyFill="1" applyBorder="1" applyAlignment="1">
      <alignment horizontal="center"/>
    </xf>
    <xf numFmtId="2" fontId="3" fillId="5" borderId="1" xfId="0" applyNumberFormat="1" applyFont="1" applyFill="1" applyBorder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2" fontId="3" fillId="5" borderId="3" xfId="0" applyNumberFormat="1" applyFont="1" applyFill="1" applyBorder="1" applyAlignment="1">
      <alignment horizontal="center"/>
    </xf>
    <xf numFmtId="14" fontId="3" fillId="5" borderId="3" xfId="0" applyNumberFormat="1" applyFont="1" applyFill="1" applyBorder="1" applyAlignment="1">
      <alignment horizontal="center"/>
    </xf>
    <xf numFmtId="164" fontId="4" fillId="0" borderId="4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0" fontId="3" fillId="5" borderId="4" xfId="0" applyFont="1" applyFill="1" applyBorder="1" applyAlignment="1">
      <alignment horizontal="center" wrapText="1"/>
    </xf>
    <xf numFmtId="0" fontId="3" fillId="5" borderId="1" xfId="0" applyFont="1" applyFill="1" applyBorder="1" applyAlignment="1">
      <alignment horizontal="center" wrapText="1"/>
    </xf>
    <xf numFmtId="0" fontId="8" fillId="5" borderId="4" xfId="0" applyFont="1" applyFill="1" applyBorder="1" applyAlignment="1">
      <alignment horizontal="center"/>
    </xf>
    <xf numFmtId="0" fontId="8" fillId="5" borderId="1" xfId="0" applyFont="1" applyFill="1" applyBorder="1" applyAlignment="1">
      <alignment horizontal="center"/>
    </xf>
    <xf numFmtId="164" fontId="4" fillId="0" borderId="3" xfId="0" applyNumberFormat="1" applyFont="1" applyBorder="1" applyAlignment="1">
      <alignment horizontal="center" vertical="center"/>
    </xf>
    <xf numFmtId="0" fontId="6" fillId="3" borderId="53" xfId="1" applyFont="1" applyFill="1" applyBorder="1" applyAlignment="1">
      <alignment horizontal="center" vertical="center" wrapText="1"/>
    </xf>
    <xf numFmtId="0" fontId="6" fillId="3" borderId="0" xfId="1" applyFont="1" applyFill="1" applyBorder="1" applyAlignment="1">
      <alignment horizontal="center" vertical="center" wrapText="1"/>
    </xf>
    <xf numFmtId="0" fontId="6" fillId="3" borderId="54" xfId="1" applyFont="1" applyFill="1" applyBorder="1" applyAlignment="1">
      <alignment horizontal="center" vertical="center" wrapText="1"/>
    </xf>
    <xf numFmtId="0" fontId="2" fillId="3" borderId="53" xfId="1" applyFont="1" applyFill="1" applyBorder="1" applyAlignment="1">
      <alignment horizontal="center" vertical="center" wrapText="1"/>
    </xf>
    <xf numFmtId="0" fontId="2" fillId="3" borderId="17" xfId="1" applyFont="1" applyFill="1" applyBorder="1" applyAlignment="1">
      <alignment horizontal="center" vertical="center" wrapText="1"/>
    </xf>
    <xf numFmtId="0" fontId="2" fillId="3" borderId="0" xfId="1" applyFont="1" applyFill="1" applyBorder="1" applyAlignment="1">
      <alignment horizontal="center" vertical="center" wrapText="1"/>
    </xf>
    <xf numFmtId="0" fontId="2" fillId="3" borderId="18" xfId="1" applyFont="1" applyFill="1" applyBorder="1" applyAlignment="1">
      <alignment horizontal="center" vertical="center" wrapText="1"/>
    </xf>
    <xf numFmtId="0" fontId="2" fillId="3" borderId="35" xfId="1" applyFont="1" applyFill="1" applyBorder="1" applyAlignment="1">
      <alignment horizontal="center" vertical="center"/>
    </xf>
    <xf numFmtId="0" fontId="2" fillId="3" borderId="37" xfId="1" applyFont="1" applyFill="1" applyBorder="1" applyAlignment="1">
      <alignment horizontal="center" vertical="center"/>
    </xf>
    <xf numFmtId="0" fontId="2" fillId="3" borderId="35" xfId="1" applyFont="1" applyFill="1" applyBorder="1" applyAlignment="1">
      <alignment horizontal="center" vertical="center" wrapText="1"/>
    </xf>
    <xf numFmtId="0" fontId="2" fillId="3" borderId="37" xfId="1" applyFont="1" applyFill="1" applyBorder="1" applyAlignment="1">
      <alignment horizontal="center" vertical="center" wrapText="1"/>
    </xf>
    <xf numFmtId="0" fontId="6" fillId="3" borderId="11" xfId="1" applyFont="1" applyFill="1" applyBorder="1" applyAlignment="1">
      <alignment horizontal="center" vertical="center" wrapText="1"/>
    </xf>
    <xf numFmtId="0" fontId="6" fillId="3" borderId="33" xfId="1" applyFont="1" applyFill="1" applyBorder="1" applyAlignment="1">
      <alignment horizontal="center" vertical="center" wrapText="1"/>
    </xf>
    <xf numFmtId="0" fontId="6" fillId="3" borderId="12" xfId="1" applyFont="1" applyFill="1" applyBorder="1" applyAlignment="1">
      <alignment horizontal="center" vertical="center" wrapText="1"/>
    </xf>
    <xf numFmtId="0" fontId="7" fillId="3" borderId="11" xfId="1" applyFont="1" applyFill="1" applyBorder="1" applyAlignment="1">
      <alignment horizontal="center" vertical="center" wrapText="1"/>
    </xf>
    <xf numFmtId="0" fontId="7" fillId="3" borderId="33" xfId="1" applyFont="1" applyFill="1" applyBorder="1" applyAlignment="1">
      <alignment horizontal="center" vertical="center" wrapText="1"/>
    </xf>
    <xf numFmtId="0" fontId="7" fillId="3" borderId="12" xfId="1" applyFont="1" applyFill="1" applyBorder="1" applyAlignment="1">
      <alignment horizontal="center" vertical="center" wrapText="1"/>
    </xf>
    <xf numFmtId="0" fontId="6" fillId="3" borderId="35" xfId="1" applyFont="1" applyFill="1" applyBorder="1" applyAlignment="1">
      <alignment horizontal="center" vertical="center" wrapText="1"/>
    </xf>
    <xf numFmtId="0" fontId="6" fillId="3" borderId="36" xfId="1" applyFont="1" applyFill="1" applyBorder="1" applyAlignment="1">
      <alignment horizontal="center" vertical="center" wrapText="1"/>
    </xf>
    <xf numFmtId="0" fontId="6" fillId="3" borderId="37" xfId="1" applyFont="1" applyFill="1" applyBorder="1" applyAlignment="1">
      <alignment horizontal="center" vertical="center" wrapText="1"/>
    </xf>
    <xf numFmtId="0" fontId="6" fillId="3" borderId="25" xfId="1" applyFont="1" applyFill="1" applyBorder="1" applyAlignment="1">
      <alignment horizontal="center" vertical="center" wrapText="1"/>
    </xf>
    <xf numFmtId="0" fontId="6" fillId="3" borderId="26" xfId="1" applyFont="1" applyFill="1" applyBorder="1" applyAlignment="1">
      <alignment horizontal="center" vertical="center" wrapText="1"/>
    </xf>
    <xf numFmtId="0" fontId="6" fillId="3" borderId="27" xfId="1" applyFont="1" applyFill="1" applyBorder="1" applyAlignment="1">
      <alignment horizontal="center" vertical="center" wrapText="1"/>
    </xf>
    <xf numFmtId="0" fontId="6" fillId="3" borderId="22" xfId="1" applyFont="1" applyFill="1" applyBorder="1" applyAlignment="1">
      <alignment horizontal="center" vertical="center" wrapText="1"/>
    </xf>
    <xf numFmtId="0" fontId="6" fillId="3" borderId="23" xfId="1" applyFont="1" applyFill="1" applyBorder="1" applyAlignment="1">
      <alignment horizontal="center" vertical="center" wrapText="1"/>
    </xf>
    <xf numFmtId="0" fontId="6" fillId="3" borderId="30" xfId="1" applyFont="1" applyFill="1" applyBorder="1" applyAlignment="1">
      <alignment horizontal="center" vertical="center" wrapText="1"/>
    </xf>
    <xf numFmtId="0" fontId="4" fillId="6" borderId="21" xfId="0" applyFont="1" applyFill="1" applyBorder="1"/>
    <xf numFmtId="0" fontId="4" fillId="5" borderId="56" xfId="0" applyFont="1" applyFill="1" applyBorder="1" applyAlignment="1"/>
    <xf numFmtId="0" fontId="4" fillId="5" borderId="57" xfId="0" applyFont="1" applyFill="1" applyBorder="1" applyAlignment="1"/>
    <xf numFmtId="165" fontId="4" fillId="5" borderId="56" xfId="0" applyNumberFormat="1" applyFont="1" applyFill="1" applyBorder="1" applyAlignment="1"/>
    <xf numFmtId="165" fontId="4" fillId="5" borderId="57" xfId="0" applyNumberFormat="1" applyFont="1" applyFill="1" applyBorder="1" applyAlignment="1"/>
    <xf numFmtId="0" fontId="4" fillId="6" borderId="24" xfId="0" applyFont="1" applyFill="1" applyBorder="1" applyAlignment="1"/>
    <xf numFmtId="165" fontId="4" fillId="6" borderId="24" xfId="0" applyNumberFormat="1" applyFont="1" applyFill="1" applyBorder="1" applyAlignment="1"/>
    <xf numFmtId="165" fontId="4" fillId="6" borderId="4" xfId="0" applyNumberFormat="1" applyFont="1" applyFill="1" applyBorder="1"/>
  </cellXfs>
  <cellStyles count="2">
    <cellStyle name="Accent1" xfId="1" builtinId="29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315EA4-1839-4EAA-A585-36237DC92085}">
  <dimension ref="A1:J41"/>
  <sheetViews>
    <sheetView topLeftCell="C1" workbookViewId="0">
      <selection activeCell="E18" sqref="E18"/>
    </sheetView>
  </sheetViews>
  <sheetFormatPr defaultRowHeight="13"/>
  <cols>
    <col min="1" max="1" width="32.59765625" customWidth="1"/>
    <col min="2" max="2" width="12" bestFit="1" customWidth="1"/>
    <col min="3" max="3" width="20" bestFit="1" customWidth="1"/>
    <col min="7" max="7" width="2.09765625" bestFit="1" customWidth="1"/>
    <col min="8" max="8" width="36.8984375" customWidth="1"/>
    <col min="9" max="9" width="25.3984375" customWidth="1"/>
    <col min="10" max="10" width="24" customWidth="1"/>
  </cols>
  <sheetData>
    <row r="1" spans="1:10" ht="12" customHeight="1" thickBot="1">
      <c r="A1" s="89" t="s">
        <v>152</v>
      </c>
      <c r="B1" s="90"/>
      <c r="C1" s="91"/>
      <c r="G1" s="27" t="s">
        <v>100</v>
      </c>
      <c r="H1" s="26" t="s">
        <v>101</v>
      </c>
      <c r="I1" s="24" t="s">
        <v>102</v>
      </c>
      <c r="J1" s="25" t="s">
        <v>103</v>
      </c>
    </row>
    <row r="2" spans="1:10" ht="19.5" customHeight="1">
      <c r="A2" s="92"/>
      <c r="B2" s="93"/>
      <c r="C2" s="94"/>
      <c r="G2" s="28">
        <v>1</v>
      </c>
      <c r="H2" s="53" t="s">
        <v>104</v>
      </c>
      <c r="I2" s="42" t="s">
        <v>106</v>
      </c>
      <c r="J2" s="54">
        <f>C21</f>
        <v>0</v>
      </c>
    </row>
    <row r="3" spans="1:10" ht="14">
      <c r="A3" s="17" t="s">
        <v>77</v>
      </c>
      <c r="B3" s="17" t="s">
        <v>78</v>
      </c>
      <c r="C3" s="17" t="s">
        <v>81</v>
      </c>
      <c r="G3" s="29">
        <v>2</v>
      </c>
      <c r="H3" s="45" t="s">
        <v>105</v>
      </c>
      <c r="I3" s="35" t="s">
        <v>106</v>
      </c>
      <c r="J3" s="55">
        <f>C35</f>
        <v>0</v>
      </c>
    </row>
    <row r="4" spans="1:10" ht="14">
      <c r="A4" s="57" t="s">
        <v>3</v>
      </c>
      <c r="B4" s="34">
        <v>7</v>
      </c>
      <c r="C4" s="58">
        <f>'PRJ LISTING'!BO16</f>
        <v>0</v>
      </c>
      <c r="G4" s="29">
        <v>3</v>
      </c>
      <c r="H4" s="45" t="s">
        <v>79</v>
      </c>
      <c r="I4" s="35" t="s">
        <v>106</v>
      </c>
      <c r="J4" s="55">
        <f>C39</f>
        <v>0</v>
      </c>
    </row>
    <row r="5" spans="1:10" ht="14.5" thickBot="1">
      <c r="A5" s="57" t="s">
        <v>5</v>
      </c>
      <c r="B5" s="34">
        <v>2</v>
      </c>
      <c r="C5" s="58">
        <f>'PRJ LISTING'!BO20</f>
        <v>0</v>
      </c>
      <c r="G5" s="30"/>
      <c r="H5" s="100" t="s">
        <v>107</v>
      </c>
      <c r="I5" s="101"/>
      <c r="J5" s="56">
        <f>SUM(J2:J4)</f>
        <v>0</v>
      </c>
    </row>
    <row r="6" spans="1:10">
      <c r="A6" s="57" t="s">
        <v>6</v>
      </c>
      <c r="B6" s="34">
        <v>13</v>
      </c>
      <c r="C6" s="58">
        <f>'PRJ LISTING'!BO46</f>
        <v>0</v>
      </c>
    </row>
    <row r="7" spans="1:10">
      <c r="A7" s="57" t="s">
        <v>7</v>
      </c>
      <c r="B7" s="34">
        <v>4</v>
      </c>
      <c r="C7" s="58">
        <f>'PRJ LISTING'!BO54</f>
        <v>0</v>
      </c>
    </row>
    <row r="8" spans="1:10" ht="13.5">
      <c r="A8" s="57" t="s">
        <v>8</v>
      </c>
      <c r="B8" s="34">
        <v>11</v>
      </c>
      <c r="C8" s="58">
        <f>'PRJ LISTING'!BO78</f>
        <v>0</v>
      </c>
      <c r="H8" s="81" t="s">
        <v>150</v>
      </c>
    </row>
    <row r="9" spans="1:10" ht="13.5">
      <c r="A9" s="57" t="s">
        <v>9</v>
      </c>
      <c r="B9" s="34">
        <v>12</v>
      </c>
      <c r="C9" s="58">
        <f>'PRJ LISTING'!BO102</f>
        <v>0</v>
      </c>
      <c r="H9" s="81" t="s">
        <v>151</v>
      </c>
    </row>
    <row r="10" spans="1:10">
      <c r="A10" s="57" t="s">
        <v>11</v>
      </c>
      <c r="B10" s="34">
        <v>11</v>
      </c>
      <c r="C10" s="58">
        <f>'PRJ LISTING'!BO124</f>
        <v>0</v>
      </c>
    </row>
    <row r="11" spans="1:10">
      <c r="A11" s="57" t="s">
        <v>12</v>
      </c>
      <c r="B11" s="34">
        <v>21</v>
      </c>
      <c r="C11" s="58">
        <f>'PRJ LISTING'!BO166</f>
        <v>0</v>
      </c>
    </row>
    <row r="12" spans="1:10">
      <c r="A12" s="57" t="s">
        <v>14</v>
      </c>
      <c r="B12" s="34">
        <v>11</v>
      </c>
      <c r="C12" s="58">
        <f>'PRJ LISTING'!BO216</f>
        <v>0</v>
      </c>
    </row>
    <row r="13" spans="1:10">
      <c r="A13" s="57" t="s">
        <v>16</v>
      </c>
      <c r="B13" s="47">
        <v>7</v>
      </c>
      <c r="C13" s="58">
        <f>'PRJ LISTING'!BO230</f>
        <v>0</v>
      </c>
    </row>
    <row r="14" spans="1:10">
      <c r="A14" s="59" t="s">
        <v>17</v>
      </c>
      <c r="B14" s="47">
        <v>14</v>
      </c>
      <c r="C14" s="60">
        <f>'PRJ LISTING'!BO194</f>
        <v>0</v>
      </c>
    </row>
    <row r="15" spans="1:10">
      <c r="A15" s="59" t="s">
        <v>18</v>
      </c>
      <c r="B15" s="47">
        <v>2</v>
      </c>
      <c r="C15" s="60">
        <f>'PRJ LISTING'!BO234</f>
        <v>0</v>
      </c>
    </row>
    <row r="16" spans="1:10">
      <c r="A16" s="59" t="s">
        <v>19</v>
      </c>
      <c r="B16" s="47">
        <v>9</v>
      </c>
      <c r="C16" s="60">
        <f>'PRJ LISTING'!BO252</f>
        <v>0</v>
      </c>
    </row>
    <row r="17" spans="1:3">
      <c r="A17" s="59" t="s">
        <v>109</v>
      </c>
      <c r="B17" s="47">
        <v>6</v>
      </c>
      <c r="C17" s="60">
        <f>'PRJ LISTING'!BO266</f>
        <v>0</v>
      </c>
    </row>
    <row r="18" spans="1:3">
      <c r="A18" s="59" t="s">
        <v>110</v>
      </c>
      <c r="B18" s="47">
        <v>10</v>
      </c>
      <c r="C18" s="60">
        <f>'PRJ LISTING'!BO286</f>
        <v>0</v>
      </c>
    </row>
    <row r="19" spans="1:3">
      <c r="A19" s="35" t="s">
        <v>111</v>
      </c>
      <c r="B19" s="34">
        <v>15</v>
      </c>
      <c r="C19" s="37">
        <f>'PRJ LISTING'!BO314</f>
        <v>0</v>
      </c>
    </row>
    <row r="20" spans="1:3" ht="13.5" thickBot="1">
      <c r="A20" s="61" t="s">
        <v>96</v>
      </c>
      <c r="B20" s="62">
        <v>4</v>
      </c>
      <c r="C20" s="63">
        <f>'PRJ LISTING'!BO322</f>
        <v>0</v>
      </c>
    </row>
    <row r="21" spans="1:3" ht="14">
      <c r="A21" s="18" t="s">
        <v>80</v>
      </c>
      <c r="B21" s="19">
        <f>SUM(B4:B20)</f>
        <v>159</v>
      </c>
      <c r="C21" s="33">
        <f>SUM(C4:C20)</f>
        <v>0</v>
      </c>
    </row>
    <row r="22" spans="1:3" ht="14">
      <c r="A22" s="95" t="s">
        <v>79</v>
      </c>
      <c r="B22" s="96"/>
      <c r="C22" s="20">
        <f>C21*0.1</f>
        <v>0</v>
      </c>
    </row>
    <row r="23" spans="1:3" ht="14.5" thickBot="1">
      <c r="A23" s="97" t="s">
        <v>97</v>
      </c>
      <c r="B23" s="98"/>
      <c r="C23" s="21">
        <f>C21+C22</f>
        <v>0</v>
      </c>
    </row>
    <row r="25" spans="1:3">
      <c r="A25" s="89" t="s">
        <v>153</v>
      </c>
      <c r="B25" s="90"/>
      <c r="C25" s="91"/>
    </row>
    <row r="26" spans="1:3">
      <c r="A26" s="92"/>
      <c r="B26" s="93"/>
      <c r="C26" s="94"/>
    </row>
    <row r="27" spans="1:3" ht="14">
      <c r="A27" s="17" t="s">
        <v>77</v>
      </c>
      <c r="B27" s="17" t="s">
        <v>95</v>
      </c>
      <c r="C27" s="17" t="s">
        <v>81</v>
      </c>
    </row>
    <row r="28" spans="1:3">
      <c r="A28" s="57" t="s">
        <v>3</v>
      </c>
      <c r="B28" s="34">
        <f>'CMD MNT'!C51</f>
        <v>32</v>
      </c>
      <c r="C28" s="58">
        <f>'CMD MNT'!E59</f>
        <v>0</v>
      </c>
    </row>
    <row r="29" spans="1:3">
      <c r="A29" s="57" t="s">
        <v>6</v>
      </c>
      <c r="B29" s="34">
        <f>'DVH MNT'!C51</f>
        <v>31</v>
      </c>
      <c r="C29" s="58">
        <f>'DVH MNT'!E59</f>
        <v>0</v>
      </c>
    </row>
    <row r="30" spans="1:3">
      <c r="A30" s="57" t="s">
        <v>7</v>
      </c>
      <c r="B30" s="34">
        <f>'GVL MNT'!C51</f>
        <v>19</v>
      </c>
      <c r="C30" s="58">
        <f>'GVL MNT'!E59</f>
        <v>0</v>
      </c>
    </row>
    <row r="31" spans="1:3">
      <c r="A31" s="57" t="s">
        <v>9</v>
      </c>
      <c r="B31" s="34">
        <f>'KDL MNT'!C51</f>
        <v>32</v>
      </c>
      <c r="C31" s="58">
        <f>'KDL MNT'!E59</f>
        <v>0</v>
      </c>
    </row>
    <row r="32" spans="1:3">
      <c r="A32" s="57" t="s">
        <v>11</v>
      </c>
      <c r="B32" s="34">
        <f>'KRL MNT'!C51</f>
        <v>90</v>
      </c>
      <c r="C32" s="58">
        <f>'KRL MNT'!E59</f>
        <v>0</v>
      </c>
    </row>
    <row r="33" spans="1:3">
      <c r="A33" s="57" t="s">
        <v>12</v>
      </c>
      <c r="B33" s="34">
        <f>'KUSL MNT'!C51</f>
        <v>31</v>
      </c>
      <c r="C33" s="58">
        <f>'KUSL MNT'!E59</f>
        <v>0</v>
      </c>
    </row>
    <row r="34" spans="1:3">
      <c r="A34" s="59" t="s">
        <v>17</v>
      </c>
      <c r="B34" s="47">
        <f>'MDP MNT'!C51</f>
        <v>24</v>
      </c>
      <c r="C34" s="60">
        <f>'MDP MNT'!E59</f>
        <v>0</v>
      </c>
    </row>
    <row r="35" spans="1:3" ht="14">
      <c r="A35" s="22" t="s">
        <v>80</v>
      </c>
      <c r="B35" s="17">
        <f>SUM(B28:B34)</f>
        <v>259</v>
      </c>
      <c r="C35" s="23">
        <f>SUM(C28:C34)</f>
        <v>0</v>
      </c>
    </row>
    <row r="36" spans="1:3" ht="14">
      <c r="A36" s="99" t="s">
        <v>79</v>
      </c>
      <c r="B36" s="96"/>
      <c r="C36" s="23">
        <f>C35*0.1</f>
        <v>0</v>
      </c>
    </row>
    <row r="37" spans="1:3" ht="14">
      <c r="A37" s="99" t="s">
        <v>98</v>
      </c>
      <c r="B37" s="96"/>
      <c r="C37" s="23">
        <f>C35+C36</f>
        <v>0</v>
      </c>
    </row>
    <row r="39" spans="1:3" ht="14">
      <c r="A39" s="99" t="s">
        <v>108</v>
      </c>
      <c r="B39" s="96"/>
      <c r="C39" s="23">
        <f>C22+C36</f>
        <v>0</v>
      </c>
    </row>
    <row r="40" spans="1:3" ht="14">
      <c r="A40" s="99" t="s">
        <v>99</v>
      </c>
      <c r="B40" s="96"/>
      <c r="C40" s="23">
        <f>C21+C35</f>
        <v>0</v>
      </c>
    </row>
    <row r="41" spans="1:3" ht="14">
      <c r="A41" s="99" t="s">
        <v>94</v>
      </c>
      <c r="B41" s="96"/>
      <c r="C41" s="23">
        <f>C23+C37</f>
        <v>0</v>
      </c>
    </row>
  </sheetData>
  <mergeCells count="10">
    <mergeCell ref="H5:I5"/>
    <mergeCell ref="A25:C26"/>
    <mergeCell ref="A36:B36"/>
    <mergeCell ref="A37:B37"/>
    <mergeCell ref="A41:B41"/>
    <mergeCell ref="A1:C2"/>
    <mergeCell ref="A22:B22"/>
    <mergeCell ref="A23:B23"/>
    <mergeCell ref="A40:B40"/>
    <mergeCell ref="A39:B39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E2AC54-9E74-4852-940D-EE2AC16AEDE1}">
  <dimension ref="A1:E60"/>
  <sheetViews>
    <sheetView tabSelected="1" workbookViewId="0">
      <selection activeCell="K14" sqref="K14"/>
    </sheetView>
  </sheetViews>
  <sheetFormatPr defaultRowHeight="13"/>
  <cols>
    <col min="1" max="1" width="28" customWidth="1"/>
    <col min="2" max="2" width="10.296875" bestFit="1" customWidth="1"/>
    <col min="3" max="3" width="9.3984375" bestFit="1" customWidth="1"/>
    <col min="4" max="4" width="16.296875" bestFit="1" customWidth="1"/>
    <col min="5" max="5" width="20.296875" customWidth="1"/>
  </cols>
  <sheetData>
    <row r="1" spans="1:5" ht="16" thickBot="1">
      <c r="A1" s="139" t="s">
        <v>128</v>
      </c>
      <c r="B1" s="140"/>
      <c r="C1" s="140"/>
      <c r="D1" s="140"/>
      <c r="E1" s="141"/>
    </row>
    <row r="2" spans="1:5" ht="14.5" thickBot="1">
      <c r="A2" s="13" t="s">
        <v>82</v>
      </c>
      <c r="B2" s="14" t="s">
        <v>83</v>
      </c>
      <c r="C2" s="14" t="s">
        <v>84</v>
      </c>
      <c r="D2" s="14" t="s">
        <v>85</v>
      </c>
      <c r="E2" s="15" t="s">
        <v>80</v>
      </c>
    </row>
    <row r="3" spans="1:5" ht="15" customHeight="1">
      <c r="A3" s="142" t="s">
        <v>86</v>
      </c>
      <c r="B3" s="86"/>
      <c r="C3" s="41">
        <v>1</v>
      </c>
      <c r="D3" s="42">
        <v>2080</v>
      </c>
      <c r="E3" s="43">
        <f>B3*D3*C3</f>
        <v>0</v>
      </c>
    </row>
    <row r="4" spans="1:5" ht="15" customHeight="1">
      <c r="A4" s="143"/>
      <c r="B4" s="87">
        <f>B3*1.5</f>
        <v>0</v>
      </c>
      <c r="C4" s="34">
        <f>C3</f>
        <v>1</v>
      </c>
      <c r="D4" s="35">
        <v>1040</v>
      </c>
      <c r="E4" s="40">
        <f t="shared" ref="E4:E49" si="0">B4*D4*C4</f>
        <v>0</v>
      </c>
    </row>
    <row r="5" spans="1:5" ht="15" customHeight="1">
      <c r="A5" s="143"/>
      <c r="B5" s="87">
        <f>B3*2</f>
        <v>0</v>
      </c>
      <c r="C5" s="34">
        <f>C3</f>
        <v>1</v>
      </c>
      <c r="D5" s="35">
        <v>624</v>
      </c>
      <c r="E5" s="40">
        <f t="shared" si="0"/>
        <v>0</v>
      </c>
    </row>
    <row r="6" spans="1:5" ht="15" customHeight="1" thickBot="1">
      <c r="A6" s="144"/>
      <c r="B6" s="151"/>
      <c r="C6" s="34"/>
      <c r="D6" s="35"/>
      <c r="E6" s="40">
        <f t="shared" si="0"/>
        <v>0</v>
      </c>
    </row>
    <row r="7" spans="1:5">
      <c r="A7" s="142" t="s">
        <v>24</v>
      </c>
      <c r="B7" s="88"/>
      <c r="C7" s="41">
        <v>2</v>
      </c>
      <c r="D7" s="35">
        <v>2080</v>
      </c>
      <c r="E7" s="40">
        <f t="shared" si="0"/>
        <v>0</v>
      </c>
    </row>
    <row r="8" spans="1:5">
      <c r="A8" s="143"/>
      <c r="B8" s="88">
        <f>B7*1.5</f>
        <v>0</v>
      </c>
      <c r="C8" s="34">
        <f>C7</f>
        <v>2</v>
      </c>
      <c r="D8" s="35">
        <v>1040</v>
      </c>
      <c r="E8" s="40">
        <f t="shared" si="0"/>
        <v>0</v>
      </c>
    </row>
    <row r="9" spans="1:5">
      <c r="A9" s="143"/>
      <c r="B9" s="88">
        <f>B7*2</f>
        <v>0</v>
      </c>
      <c r="C9" s="34">
        <f>C7</f>
        <v>2</v>
      </c>
      <c r="D9" s="35">
        <v>624</v>
      </c>
      <c r="E9" s="40">
        <f t="shared" si="0"/>
        <v>0</v>
      </c>
    </row>
    <row r="10" spans="1:5" ht="13.5" thickBot="1">
      <c r="A10" s="144"/>
      <c r="B10" s="151"/>
      <c r="C10" s="34"/>
      <c r="D10" s="35"/>
      <c r="E10" s="40">
        <f t="shared" si="0"/>
        <v>0</v>
      </c>
    </row>
    <row r="11" spans="1:5">
      <c r="A11" s="142" t="s">
        <v>87</v>
      </c>
      <c r="B11" s="88"/>
      <c r="C11" s="41">
        <v>1</v>
      </c>
      <c r="D11" s="35">
        <v>2080</v>
      </c>
      <c r="E11" s="40">
        <f t="shared" si="0"/>
        <v>0</v>
      </c>
    </row>
    <row r="12" spans="1:5">
      <c r="A12" s="143"/>
      <c r="B12" s="88">
        <f>B11*1.5</f>
        <v>0</v>
      </c>
      <c r="C12" s="34">
        <f>C11</f>
        <v>1</v>
      </c>
      <c r="D12" s="35">
        <v>1040</v>
      </c>
      <c r="E12" s="40">
        <f t="shared" si="0"/>
        <v>0</v>
      </c>
    </row>
    <row r="13" spans="1:5">
      <c r="A13" s="143"/>
      <c r="B13" s="88">
        <f>B11*2</f>
        <v>0</v>
      </c>
      <c r="C13" s="34">
        <f>C11</f>
        <v>1</v>
      </c>
      <c r="D13" s="35">
        <v>624</v>
      </c>
      <c r="E13" s="40">
        <f t="shared" si="0"/>
        <v>0</v>
      </c>
    </row>
    <row r="14" spans="1:5" ht="13.5" thickBot="1">
      <c r="A14" s="144"/>
      <c r="B14" s="88"/>
      <c r="C14" s="34"/>
      <c r="D14" s="35"/>
      <c r="E14" s="40">
        <f t="shared" si="0"/>
        <v>0</v>
      </c>
    </row>
    <row r="15" spans="1:5">
      <c r="A15" s="142" t="s">
        <v>30</v>
      </c>
      <c r="B15" s="88"/>
      <c r="C15" s="41">
        <v>1</v>
      </c>
      <c r="D15" s="35">
        <v>2080</v>
      </c>
      <c r="E15" s="40">
        <f t="shared" si="0"/>
        <v>0</v>
      </c>
    </row>
    <row r="16" spans="1:5">
      <c r="A16" s="143"/>
      <c r="B16" s="88">
        <f>B15*1.5</f>
        <v>0</v>
      </c>
      <c r="C16" s="34">
        <f>C15</f>
        <v>1</v>
      </c>
      <c r="D16" s="35">
        <v>1040</v>
      </c>
      <c r="E16" s="40">
        <f t="shared" si="0"/>
        <v>0</v>
      </c>
    </row>
    <row r="17" spans="1:5">
      <c r="A17" s="143"/>
      <c r="B17" s="88">
        <f>B15*2</f>
        <v>0</v>
      </c>
      <c r="C17" s="34">
        <f>C15</f>
        <v>1</v>
      </c>
      <c r="D17" s="35">
        <v>624</v>
      </c>
      <c r="E17" s="40">
        <f t="shared" si="0"/>
        <v>0</v>
      </c>
    </row>
    <row r="18" spans="1:5" ht="13.5" thickBot="1">
      <c r="A18" s="144"/>
      <c r="B18" s="151"/>
      <c r="C18" s="34"/>
      <c r="D18" s="35"/>
      <c r="E18" s="40">
        <f t="shared" si="0"/>
        <v>0</v>
      </c>
    </row>
    <row r="19" spans="1:5">
      <c r="A19" s="142" t="s">
        <v>26</v>
      </c>
      <c r="B19" s="88"/>
      <c r="C19" s="41">
        <v>8</v>
      </c>
      <c r="D19" s="35">
        <v>2080</v>
      </c>
      <c r="E19" s="40">
        <f t="shared" si="0"/>
        <v>0</v>
      </c>
    </row>
    <row r="20" spans="1:5">
      <c r="A20" s="143"/>
      <c r="B20" s="88">
        <f>B19*1.5</f>
        <v>0</v>
      </c>
      <c r="C20" s="34">
        <f>C19</f>
        <v>8</v>
      </c>
      <c r="D20" s="35">
        <v>1040</v>
      </c>
      <c r="E20" s="40">
        <f t="shared" si="0"/>
        <v>0</v>
      </c>
    </row>
    <row r="21" spans="1:5">
      <c r="A21" s="143"/>
      <c r="B21" s="88">
        <f>B19*2</f>
        <v>0</v>
      </c>
      <c r="C21" s="34">
        <f>C19</f>
        <v>8</v>
      </c>
      <c r="D21" s="35">
        <v>624</v>
      </c>
      <c r="E21" s="40">
        <f t="shared" si="0"/>
        <v>0</v>
      </c>
    </row>
    <row r="22" spans="1:5" ht="13.5" thickBot="1">
      <c r="A22" s="144"/>
      <c r="B22" s="151"/>
      <c r="C22" s="34"/>
      <c r="D22" s="35"/>
      <c r="E22" s="40">
        <f t="shared" si="0"/>
        <v>0</v>
      </c>
    </row>
    <row r="23" spans="1:5">
      <c r="A23" s="142" t="s">
        <v>88</v>
      </c>
      <c r="B23" s="88"/>
      <c r="C23" s="41"/>
      <c r="D23" s="35">
        <v>2080</v>
      </c>
      <c r="E23" s="40">
        <f t="shared" si="0"/>
        <v>0</v>
      </c>
    </row>
    <row r="24" spans="1:5">
      <c r="A24" s="143"/>
      <c r="B24" s="88">
        <f>B23*1.5</f>
        <v>0</v>
      </c>
      <c r="C24" s="34">
        <f>C23</f>
        <v>0</v>
      </c>
      <c r="D24" s="35">
        <v>1040</v>
      </c>
      <c r="E24" s="40">
        <f t="shared" si="0"/>
        <v>0</v>
      </c>
    </row>
    <row r="25" spans="1:5">
      <c r="A25" s="143"/>
      <c r="B25" s="88">
        <f>B23*2</f>
        <v>0</v>
      </c>
      <c r="C25" s="34">
        <f>C23</f>
        <v>0</v>
      </c>
      <c r="D25" s="35">
        <v>624</v>
      </c>
      <c r="E25" s="40">
        <f t="shared" si="0"/>
        <v>0</v>
      </c>
    </row>
    <row r="26" spans="1:5" ht="13.5" thickBot="1">
      <c r="A26" s="144"/>
      <c r="B26" s="88"/>
      <c r="C26" s="34"/>
      <c r="D26" s="35"/>
      <c r="E26" s="40">
        <f t="shared" si="0"/>
        <v>0</v>
      </c>
    </row>
    <row r="27" spans="1:5">
      <c r="A27" s="142" t="s">
        <v>29</v>
      </c>
      <c r="B27" s="88"/>
      <c r="C27" s="41">
        <v>1</v>
      </c>
      <c r="D27" s="35">
        <v>2080</v>
      </c>
      <c r="E27" s="40">
        <f t="shared" si="0"/>
        <v>0</v>
      </c>
    </row>
    <row r="28" spans="1:5">
      <c r="A28" s="143"/>
      <c r="B28" s="88">
        <f>B27*1.5</f>
        <v>0</v>
      </c>
      <c r="C28" s="34">
        <f>C27</f>
        <v>1</v>
      </c>
      <c r="D28" s="35">
        <v>1040</v>
      </c>
      <c r="E28" s="40">
        <f t="shared" si="0"/>
        <v>0</v>
      </c>
    </row>
    <row r="29" spans="1:5">
      <c r="A29" s="143"/>
      <c r="B29" s="88">
        <f>B27*2</f>
        <v>0</v>
      </c>
      <c r="C29" s="34">
        <f>C27</f>
        <v>1</v>
      </c>
      <c r="D29" s="35">
        <v>624</v>
      </c>
      <c r="E29" s="40">
        <f t="shared" si="0"/>
        <v>0</v>
      </c>
    </row>
    <row r="30" spans="1:5" ht="13.5" thickBot="1">
      <c r="A30" s="144"/>
      <c r="B30" s="88"/>
      <c r="C30" s="34"/>
      <c r="D30" s="35"/>
      <c r="E30" s="40">
        <f t="shared" si="0"/>
        <v>0</v>
      </c>
    </row>
    <row r="31" spans="1:5">
      <c r="A31" s="142" t="s">
        <v>89</v>
      </c>
      <c r="B31" s="88"/>
      <c r="C31" s="41"/>
      <c r="D31" s="35">
        <v>2080</v>
      </c>
      <c r="E31" s="40">
        <f t="shared" si="0"/>
        <v>0</v>
      </c>
    </row>
    <row r="32" spans="1:5">
      <c r="A32" s="143"/>
      <c r="B32" s="88">
        <f>B31*1.5</f>
        <v>0</v>
      </c>
      <c r="C32" s="34">
        <f>C31</f>
        <v>0</v>
      </c>
      <c r="D32" s="35">
        <v>1040</v>
      </c>
      <c r="E32" s="40">
        <f t="shared" si="0"/>
        <v>0</v>
      </c>
    </row>
    <row r="33" spans="1:5">
      <c r="A33" s="143"/>
      <c r="B33" s="88">
        <f>B31*2</f>
        <v>0</v>
      </c>
      <c r="C33" s="34">
        <f>C31</f>
        <v>0</v>
      </c>
      <c r="D33" s="35">
        <v>624</v>
      </c>
      <c r="E33" s="40">
        <f t="shared" si="0"/>
        <v>0</v>
      </c>
    </row>
    <row r="34" spans="1:5" ht="13.5" thickBot="1">
      <c r="A34" s="144"/>
      <c r="B34" s="88"/>
      <c r="C34" s="34"/>
      <c r="D34" s="35"/>
      <c r="E34" s="40">
        <f t="shared" si="0"/>
        <v>0</v>
      </c>
    </row>
    <row r="35" spans="1:5">
      <c r="A35" s="142" t="s">
        <v>90</v>
      </c>
      <c r="B35" s="88"/>
      <c r="C35" s="41"/>
      <c r="D35" s="35">
        <v>2080</v>
      </c>
      <c r="E35" s="40">
        <f t="shared" si="0"/>
        <v>0</v>
      </c>
    </row>
    <row r="36" spans="1:5">
      <c r="A36" s="143"/>
      <c r="B36" s="88">
        <f>B35*1.5</f>
        <v>0</v>
      </c>
      <c r="C36" s="34">
        <f>C35</f>
        <v>0</v>
      </c>
      <c r="D36" s="35">
        <v>1040</v>
      </c>
      <c r="E36" s="40">
        <f t="shared" si="0"/>
        <v>0</v>
      </c>
    </row>
    <row r="37" spans="1:5">
      <c r="A37" s="143"/>
      <c r="B37" s="88">
        <f>B35*2</f>
        <v>0</v>
      </c>
      <c r="C37" s="34">
        <f>C35</f>
        <v>0</v>
      </c>
      <c r="D37" s="35">
        <v>624</v>
      </c>
      <c r="E37" s="40">
        <f t="shared" si="0"/>
        <v>0</v>
      </c>
    </row>
    <row r="38" spans="1:5" ht="13.5" thickBot="1">
      <c r="A38" s="144"/>
      <c r="B38" s="88"/>
      <c r="C38" s="34"/>
      <c r="D38" s="35"/>
      <c r="E38" s="40">
        <f t="shared" si="0"/>
        <v>0</v>
      </c>
    </row>
    <row r="39" spans="1:5">
      <c r="A39" s="142" t="s">
        <v>28</v>
      </c>
      <c r="B39" s="88"/>
      <c r="C39" s="41">
        <v>1</v>
      </c>
      <c r="D39" s="35">
        <v>2080</v>
      </c>
      <c r="E39" s="40">
        <f t="shared" si="0"/>
        <v>0</v>
      </c>
    </row>
    <row r="40" spans="1:5">
      <c r="A40" s="143"/>
      <c r="B40" s="88">
        <f>B39*1.5</f>
        <v>0</v>
      </c>
      <c r="C40" s="34">
        <f>C39</f>
        <v>1</v>
      </c>
      <c r="D40" s="35">
        <v>1040</v>
      </c>
      <c r="E40" s="40">
        <f t="shared" si="0"/>
        <v>0</v>
      </c>
    </row>
    <row r="41" spans="1:5">
      <c r="A41" s="143"/>
      <c r="B41" s="88">
        <f>B39*2</f>
        <v>0</v>
      </c>
      <c r="C41" s="34">
        <f>C39</f>
        <v>1</v>
      </c>
      <c r="D41" s="35">
        <v>624</v>
      </c>
      <c r="E41" s="40">
        <f t="shared" si="0"/>
        <v>0</v>
      </c>
    </row>
    <row r="42" spans="1:5" ht="13.5" thickBot="1">
      <c r="A42" s="144"/>
      <c r="B42" s="88"/>
      <c r="C42" s="34"/>
      <c r="D42" s="35"/>
      <c r="E42" s="40">
        <f t="shared" si="0"/>
        <v>0</v>
      </c>
    </row>
    <row r="43" spans="1:5">
      <c r="A43" s="142" t="s">
        <v>31</v>
      </c>
      <c r="B43" s="88"/>
      <c r="C43" s="41">
        <v>1</v>
      </c>
      <c r="D43" s="35">
        <v>2080</v>
      </c>
      <c r="E43" s="40">
        <f t="shared" si="0"/>
        <v>0</v>
      </c>
    </row>
    <row r="44" spans="1:5">
      <c r="A44" s="143"/>
      <c r="B44" s="88">
        <f>B43*1.5</f>
        <v>0</v>
      </c>
      <c r="C44" s="34">
        <f>C43</f>
        <v>1</v>
      </c>
      <c r="D44" s="35">
        <v>1040</v>
      </c>
      <c r="E44" s="40">
        <f t="shared" si="0"/>
        <v>0</v>
      </c>
    </row>
    <row r="45" spans="1:5">
      <c r="A45" s="143"/>
      <c r="B45" s="88">
        <f>B43*2</f>
        <v>0</v>
      </c>
      <c r="C45" s="34">
        <f>C43</f>
        <v>1</v>
      </c>
      <c r="D45" s="35">
        <v>624</v>
      </c>
      <c r="E45" s="40">
        <f t="shared" si="0"/>
        <v>0</v>
      </c>
    </row>
    <row r="46" spans="1:5" ht="13.5" thickBot="1">
      <c r="A46" s="144"/>
      <c r="B46" s="151"/>
      <c r="C46" s="34"/>
      <c r="D46" s="35"/>
      <c r="E46" s="40">
        <f t="shared" si="0"/>
        <v>0</v>
      </c>
    </row>
    <row r="47" spans="1:5">
      <c r="A47" s="142" t="s">
        <v>91</v>
      </c>
      <c r="B47" s="88"/>
      <c r="C47" s="41">
        <v>8</v>
      </c>
      <c r="D47" s="35">
        <v>2080</v>
      </c>
      <c r="E47" s="40">
        <f t="shared" si="0"/>
        <v>0</v>
      </c>
    </row>
    <row r="48" spans="1:5">
      <c r="A48" s="143"/>
      <c r="B48" s="88">
        <f>B47*1.5</f>
        <v>0</v>
      </c>
      <c r="C48" s="34">
        <f>C47</f>
        <v>8</v>
      </c>
      <c r="D48" s="35">
        <v>1040</v>
      </c>
      <c r="E48" s="40">
        <f t="shared" si="0"/>
        <v>0</v>
      </c>
    </row>
    <row r="49" spans="1:5">
      <c r="A49" s="143"/>
      <c r="B49" s="88">
        <f>B47*2</f>
        <v>0</v>
      </c>
      <c r="C49" s="34">
        <f>C47</f>
        <v>8</v>
      </c>
      <c r="D49" s="35">
        <v>624</v>
      </c>
      <c r="E49" s="40">
        <f t="shared" si="0"/>
        <v>0</v>
      </c>
    </row>
    <row r="50" spans="1:5" ht="13.5" thickBot="1">
      <c r="A50" s="144"/>
      <c r="B50" s="88"/>
      <c r="C50" s="34"/>
      <c r="D50" s="35"/>
      <c r="E50" s="40"/>
    </row>
    <row r="51" spans="1:5" ht="14.5" thickBot="1">
      <c r="A51" s="16" t="s">
        <v>92</v>
      </c>
      <c r="B51" s="158"/>
      <c r="C51" s="47">
        <f>C3+C7+C11+C15+C19+C23+C27+C31+C35+C39+C43+C47</f>
        <v>24</v>
      </c>
      <c r="D51" s="48"/>
      <c r="E51" s="49"/>
    </row>
    <row r="52" spans="1:5" ht="15" customHeight="1" thickBot="1">
      <c r="A52" s="136" t="s">
        <v>93</v>
      </c>
      <c r="B52" s="137"/>
      <c r="C52" s="137"/>
      <c r="D52" s="137"/>
      <c r="E52" s="138"/>
    </row>
    <row r="53" spans="1:5" ht="14">
      <c r="A53" s="12" t="s">
        <v>121</v>
      </c>
      <c r="B53" s="50"/>
      <c r="C53" s="41">
        <v>4</v>
      </c>
      <c r="D53" s="42">
        <v>60</v>
      </c>
      <c r="E53" s="43">
        <f>B53*C53*D53</f>
        <v>0</v>
      </c>
    </row>
    <row r="54" spans="1:5" ht="14">
      <c r="A54" s="8" t="s">
        <v>120</v>
      </c>
      <c r="B54" s="51"/>
      <c r="C54" s="34">
        <f>C51</f>
        <v>24</v>
      </c>
      <c r="D54" s="35">
        <v>5</v>
      </c>
      <c r="E54" s="40">
        <f>B54*C54*D54</f>
        <v>0</v>
      </c>
    </row>
    <row r="55" spans="1:5" ht="14">
      <c r="A55" s="8" t="s">
        <v>116</v>
      </c>
      <c r="B55" s="51"/>
      <c r="C55" s="34">
        <f>C3+C7+C11+C23+C27+C31+C35+C43</f>
        <v>6</v>
      </c>
      <c r="D55" s="35">
        <v>60</v>
      </c>
      <c r="E55" s="40">
        <f>B55*C55*D55</f>
        <v>0</v>
      </c>
    </row>
    <row r="56" spans="1:5" ht="14">
      <c r="A56" s="8" t="s">
        <v>118</v>
      </c>
      <c r="B56" s="51"/>
      <c r="C56" s="34">
        <v>7</v>
      </c>
      <c r="D56" s="35">
        <v>60</v>
      </c>
      <c r="E56" s="40">
        <f>B56*C56*D56</f>
        <v>0</v>
      </c>
    </row>
    <row r="57" spans="1:5" ht="14.5" thickBot="1">
      <c r="A57" s="10" t="s">
        <v>119</v>
      </c>
      <c r="B57" s="52"/>
      <c r="C57" s="47">
        <v>6</v>
      </c>
      <c r="D57" s="48">
        <v>1825</v>
      </c>
      <c r="E57" s="49">
        <f>B57*C57*D57</f>
        <v>0</v>
      </c>
    </row>
    <row r="58" spans="1:5" ht="14">
      <c r="A58" s="148" t="s">
        <v>92</v>
      </c>
      <c r="B58" s="149"/>
      <c r="C58" s="149"/>
      <c r="D58" s="150"/>
      <c r="E58" s="11">
        <f>SUM(E3:E57)</f>
        <v>0</v>
      </c>
    </row>
    <row r="59" spans="1:5" ht="14.5" thickBot="1">
      <c r="A59" s="145" t="s">
        <v>112</v>
      </c>
      <c r="B59" s="146"/>
      <c r="C59" s="146"/>
      <c r="D59" s="147"/>
      <c r="E59" s="9">
        <f>E58*5</f>
        <v>0</v>
      </c>
    </row>
    <row r="60" spans="1:5">
      <c r="A60" s="6"/>
      <c r="B60" s="6"/>
      <c r="C60" s="7"/>
      <c r="D60" s="6"/>
    </row>
  </sheetData>
  <mergeCells count="16">
    <mergeCell ref="A47:A50"/>
    <mergeCell ref="A52:E52"/>
    <mergeCell ref="A58:D58"/>
    <mergeCell ref="A59:D59"/>
    <mergeCell ref="A23:A26"/>
    <mergeCell ref="A27:A30"/>
    <mergeCell ref="A31:A34"/>
    <mergeCell ref="A35:A38"/>
    <mergeCell ref="A39:A42"/>
    <mergeCell ref="A43:A46"/>
    <mergeCell ref="A19:A22"/>
    <mergeCell ref="A1:E1"/>
    <mergeCell ref="A3:A6"/>
    <mergeCell ref="A7:A10"/>
    <mergeCell ref="A11:A14"/>
    <mergeCell ref="A15:A1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C7EF99-1FC4-4C08-90B1-92DCFDF42797}">
  <dimension ref="A1:H24"/>
  <sheetViews>
    <sheetView workbookViewId="0">
      <selection activeCell="D9" sqref="D9"/>
    </sheetView>
  </sheetViews>
  <sheetFormatPr defaultRowHeight="13"/>
  <cols>
    <col min="1" max="8" width="20.69921875" customWidth="1"/>
  </cols>
  <sheetData>
    <row r="1" spans="1:8" ht="15.75" customHeight="1" thickBot="1">
      <c r="A1" s="102" t="s">
        <v>129</v>
      </c>
      <c r="B1" s="103"/>
      <c r="C1" s="103"/>
      <c r="D1" s="103"/>
      <c r="E1" s="103"/>
      <c r="F1" s="103"/>
      <c r="G1" s="103"/>
      <c r="H1" s="103"/>
    </row>
    <row r="2" spans="1:8" ht="14.5" thickBot="1">
      <c r="A2" s="104" t="s">
        <v>130</v>
      </c>
      <c r="B2" s="105"/>
      <c r="C2" s="104" t="s">
        <v>131</v>
      </c>
      <c r="D2" s="105"/>
      <c r="E2" s="104" t="s">
        <v>132</v>
      </c>
      <c r="F2" s="105"/>
      <c r="G2" s="104" t="s">
        <v>133</v>
      </c>
      <c r="H2" s="105"/>
    </row>
    <row r="3" spans="1:8" ht="14.5" thickBot="1">
      <c r="A3" s="24" t="s">
        <v>134</v>
      </c>
      <c r="B3" s="17" t="s">
        <v>135</v>
      </c>
      <c r="C3" s="17" t="s">
        <v>134</v>
      </c>
      <c r="D3" s="17" t="s">
        <v>135</v>
      </c>
      <c r="E3" s="17" t="s">
        <v>134</v>
      </c>
      <c r="F3" s="17" t="s">
        <v>135</v>
      </c>
      <c r="G3" s="17" t="s">
        <v>134</v>
      </c>
      <c r="H3" s="17" t="s">
        <v>135</v>
      </c>
    </row>
    <row r="4" spans="1:8" ht="14.5">
      <c r="A4" s="79" t="s">
        <v>138</v>
      </c>
      <c r="B4" s="68">
        <f>'KUSL MNT'!E59</f>
        <v>0</v>
      </c>
      <c r="C4" s="67" t="s">
        <v>137</v>
      </c>
      <c r="D4" s="69">
        <f>'KRL MNT'!E59</f>
        <v>0</v>
      </c>
      <c r="E4" s="70" t="s">
        <v>140</v>
      </c>
      <c r="F4" s="69">
        <f>'MDP MNT'!E59</f>
        <v>0</v>
      </c>
      <c r="G4" s="67" t="s">
        <v>139</v>
      </c>
      <c r="H4" s="69">
        <f>'DVH MNT'!E59</f>
        <v>0</v>
      </c>
    </row>
    <row r="5" spans="1:8" ht="14.5">
      <c r="A5" s="70" t="s">
        <v>136</v>
      </c>
      <c r="B5" s="71">
        <f>'KDL MNT'!E59</f>
        <v>0</v>
      </c>
      <c r="C5" s="70"/>
      <c r="D5" s="72"/>
      <c r="E5" s="70" t="s">
        <v>142</v>
      </c>
      <c r="F5" s="72">
        <f>'CMD MNT'!E59</f>
        <v>0</v>
      </c>
      <c r="G5" s="70" t="s">
        <v>141</v>
      </c>
      <c r="H5" s="72">
        <f>'GVL MNT'!E59</f>
        <v>0</v>
      </c>
    </row>
    <row r="6" spans="1:8" ht="14.5">
      <c r="A6" s="70"/>
      <c r="B6" s="71"/>
      <c r="C6" s="70"/>
      <c r="D6" s="71"/>
      <c r="E6" s="70"/>
      <c r="F6" s="72"/>
      <c r="G6" s="70"/>
      <c r="H6" s="72"/>
    </row>
    <row r="7" spans="1:8" ht="14.5">
      <c r="A7" s="70"/>
      <c r="B7" s="71"/>
      <c r="C7" s="70"/>
      <c r="D7" s="71"/>
      <c r="E7" s="70"/>
      <c r="F7" s="72"/>
      <c r="G7" s="70"/>
      <c r="H7" s="72"/>
    </row>
    <row r="8" spans="1:8" ht="14.5">
      <c r="A8" s="70"/>
      <c r="B8" s="71"/>
      <c r="C8" s="70"/>
      <c r="D8" s="72"/>
      <c r="E8" s="70"/>
      <c r="F8" s="71"/>
      <c r="G8" s="70"/>
      <c r="H8" s="71"/>
    </row>
    <row r="9" spans="1:8" ht="14.5">
      <c r="A9" s="70"/>
      <c r="B9" s="71"/>
      <c r="C9" s="70"/>
      <c r="D9" s="72"/>
      <c r="E9" s="70"/>
      <c r="F9" s="71"/>
      <c r="G9" s="70"/>
      <c r="H9" s="71"/>
    </row>
    <row r="10" spans="1:8" ht="14.5">
      <c r="A10" s="70"/>
      <c r="B10" s="71"/>
      <c r="C10" s="73"/>
      <c r="D10" s="74"/>
      <c r="E10" s="70"/>
      <c r="F10" s="72"/>
      <c r="G10" s="70"/>
      <c r="H10" s="72"/>
    </row>
    <row r="11" spans="1:8" ht="14.5">
      <c r="A11" s="70"/>
      <c r="B11" s="71"/>
      <c r="C11" s="73"/>
      <c r="D11" s="74"/>
      <c r="E11" s="70"/>
      <c r="F11" s="72"/>
      <c r="G11" s="70"/>
      <c r="H11" s="72"/>
    </row>
    <row r="12" spans="1:8" ht="14.5">
      <c r="A12" s="73"/>
      <c r="B12" s="71"/>
      <c r="C12" s="73"/>
      <c r="D12" s="72"/>
      <c r="E12" s="73"/>
      <c r="F12" s="72"/>
      <c r="G12" s="70"/>
      <c r="H12" s="72"/>
    </row>
    <row r="13" spans="1:8" ht="15" thickBot="1">
      <c r="A13" s="75"/>
      <c r="B13" s="76"/>
      <c r="C13" s="75"/>
      <c r="D13" s="77"/>
      <c r="E13" s="75"/>
      <c r="F13" s="77"/>
      <c r="G13" s="78"/>
      <c r="H13" s="77"/>
    </row>
    <row r="14" spans="1:8" ht="14.5" thickBot="1">
      <c r="A14" s="24" t="s">
        <v>92</v>
      </c>
      <c r="B14" s="66">
        <f>SUM(B4:B13)</f>
        <v>0</v>
      </c>
      <c r="C14" s="24" t="s">
        <v>92</v>
      </c>
      <c r="D14" s="66">
        <f>SUM(D4:D13)</f>
        <v>0</v>
      </c>
      <c r="E14" s="24" t="s">
        <v>92</v>
      </c>
      <c r="F14" s="66">
        <f>SUM(F4:F13)</f>
        <v>0</v>
      </c>
      <c r="G14" s="24" t="s">
        <v>92</v>
      </c>
      <c r="H14" s="66">
        <f>SUM(H4:H13)</f>
        <v>0</v>
      </c>
    </row>
    <row r="15" spans="1:8" ht="14.5" thickBot="1">
      <c r="A15" s="24" t="s">
        <v>79</v>
      </c>
      <c r="B15" s="66">
        <f>SUM(B5:B14)</f>
        <v>0</v>
      </c>
      <c r="C15" s="24" t="s">
        <v>79</v>
      </c>
      <c r="D15" s="66">
        <f>SUM(D5:D14)</f>
        <v>0</v>
      </c>
      <c r="E15" s="24" t="s">
        <v>79</v>
      </c>
      <c r="F15" s="66">
        <f>SUM(F5:F14)</f>
        <v>0</v>
      </c>
      <c r="G15" s="24" t="s">
        <v>79</v>
      </c>
      <c r="H15" s="66">
        <f>SUM(H5:H14)</f>
        <v>0</v>
      </c>
    </row>
    <row r="16" spans="1:8" ht="14.5" thickBot="1">
      <c r="A16" s="24" t="s">
        <v>94</v>
      </c>
      <c r="B16" s="66">
        <f>SUM(B6:B15)</f>
        <v>0</v>
      </c>
      <c r="C16" s="24" t="s">
        <v>94</v>
      </c>
      <c r="D16" s="66">
        <f>SUM(D6:D15)</f>
        <v>0</v>
      </c>
      <c r="E16" s="24" t="s">
        <v>94</v>
      </c>
      <c r="F16" s="66">
        <f>SUM(F6:F15)</f>
        <v>0</v>
      </c>
      <c r="G16" s="24" t="s">
        <v>94</v>
      </c>
      <c r="H16" s="66">
        <f>SUM(H6:H15)</f>
        <v>0</v>
      </c>
    </row>
    <row r="18" spans="4:5">
      <c r="D18" s="64"/>
    </row>
    <row r="24" spans="4:5">
      <c r="D24" s="65"/>
      <c r="E24" s="65"/>
    </row>
  </sheetData>
  <mergeCells count="5">
    <mergeCell ref="A1:H1"/>
    <mergeCell ref="A2:B2"/>
    <mergeCell ref="C2:D2"/>
    <mergeCell ref="E2:F2"/>
    <mergeCell ref="G2:H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E0F1DA-0316-483F-AAD9-019980125DD4}">
  <dimension ref="A1:BO324"/>
  <sheetViews>
    <sheetView workbookViewId="0">
      <pane xSplit="5" topLeftCell="W1" activePane="topRight" state="frozen"/>
      <selection pane="topRight" activeCell="I2" sqref="I2"/>
    </sheetView>
  </sheetViews>
  <sheetFormatPr defaultRowHeight="13"/>
  <cols>
    <col min="1" max="1" width="11.3984375" bestFit="1" customWidth="1"/>
    <col min="2" max="2" width="9.296875" bestFit="1" customWidth="1"/>
    <col min="3" max="3" width="12.59765625" customWidth="1"/>
    <col min="4" max="4" width="17.3984375" bestFit="1" customWidth="1"/>
    <col min="5" max="5" width="18.296875" bestFit="1" customWidth="1"/>
    <col min="6" max="6" width="8.8984375" bestFit="1" customWidth="1"/>
    <col min="7" max="7" width="17.296875" bestFit="1" customWidth="1"/>
    <col min="8" max="8" width="9.3984375" bestFit="1" customWidth="1"/>
    <col min="9" max="9" width="11.3984375" customWidth="1"/>
    <col min="10" max="12" width="9.3984375" bestFit="1" customWidth="1"/>
    <col min="13" max="13" width="10.59765625" customWidth="1"/>
    <col min="14" max="29" width="9.3984375" bestFit="1" customWidth="1"/>
    <col min="30" max="30" width="10.8984375" customWidth="1"/>
    <col min="31" max="45" width="9.3984375" bestFit="1" customWidth="1"/>
    <col min="46" max="47" width="17.3984375" bestFit="1" customWidth="1"/>
    <col min="48" max="48" width="18.59765625" bestFit="1" customWidth="1"/>
    <col min="49" max="49" width="17.3984375" bestFit="1" customWidth="1"/>
    <col min="50" max="53" width="15" bestFit="1" customWidth="1"/>
    <col min="54" max="54" width="17.296875" customWidth="1"/>
    <col min="55" max="55" width="17.69921875" customWidth="1"/>
    <col min="56" max="56" width="14.69921875" customWidth="1"/>
    <col min="57" max="57" width="13.8984375" bestFit="1" customWidth="1"/>
    <col min="58" max="58" width="15" bestFit="1" customWidth="1"/>
    <col min="59" max="59" width="15" customWidth="1"/>
    <col min="60" max="60" width="13.8984375" bestFit="1" customWidth="1"/>
    <col min="61" max="61" width="13.8984375" customWidth="1"/>
    <col min="62" max="62" width="15" bestFit="1" customWidth="1"/>
    <col min="63" max="63" width="18.59765625" bestFit="1" customWidth="1"/>
    <col min="64" max="64" width="19.296875" bestFit="1" customWidth="1"/>
    <col min="65" max="65" width="17.3984375" hidden="1" customWidth="1"/>
    <col min="66" max="67" width="19.296875" hidden="1" customWidth="1"/>
  </cols>
  <sheetData>
    <row r="1" spans="1:67" ht="15" customHeight="1" thickBot="1">
      <c r="A1" s="132" t="s">
        <v>0</v>
      </c>
      <c r="B1" s="132" t="s">
        <v>1</v>
      </c>
      <c r="C1" s="134" t="s">
        <v>20</v>
      </c>
      <c r="D1" s="134" t="s">
        <v>21</v>
      </c>
      <c r="E1" s="132" t="s">
        <v>2</v>
      </c>
      <c r="F1" s="134" t="s">
        <v>22</v>
      </c>
      <c r="G1" s="134" t="s">
        <v>101</v>
      </c>
      <c r="H1" s="134" t="s">
        <v>23</v>
      </c>
      <c r="I1" s="136" t="s">
        <v>154</v>
      </c>
      <c r="J1" s="137"/>
      <c r="K1" s="137"/>
      <c r="L1" s="137"/>
      <c r="M1" s="137"/>
      <c r="N1" s="137"/>
      <c r="O1" s="137"/>
      <c r="P1" s="137"/>
      <c r="Q1" s="138"/>
      <c r="R1" s="126" t="s">
        <v>143</v>
      </c>
      <c r="S1" s="126"/>
      <c r="T1" s="126"/>
      <c r="U1" s="126"/>
      <c r="V1" s="126"/>
      <c r="W1" s="126"/>
      <c r="X1" s="126"/>
      <c r="Y1" s="127"/>
      <c r="Z1" s="125" t="s">
        <v>145</v>
      </c>
      <c r="AA1" s="126"/>
      <c r="AB1" s="126"/>
      <c r="AC1" s="126"/>
      <c r="AD1" s="126"/>
      <c r="AE1" s="126"/>
      <c r="AF1" s="126"/>
      <c r="AG1" s="127"/>
      <c r="AH1" s="125" t="s">
        <v>144</v>
      </c>
      <c r="AI1" s="126"/>
      <c r="AJ1" s="126"/>
      <c r="AK1" s="126"/>
      <c r="AL1" s="126"/>
      <c r="AM1" s="126"/>
      <c r="AN1" s="126"/>
      <c r="AO1" s="127"/>
      <c r="AP1" s="128" t="s">
        <v>57</v>
      </c>
      <c r="AQ1" s="130" t="s">
        <v>146</v>
      </c>
      <c r="AR1" s="130" t="s">
        <v>147</v>
      </c>
      <c r="AS1" s="130" t="s">
        <v>148</v>
      </c>
      <c r="AT1" s="125" t="s">
        <v>149</v>
      </c>
      <c r="AU1" s="126"/>
      <c r="AV1" s="126"/>
      <c r="AW1" s="126"/>
      <c r="AX1" s="126"/>
      <c r="AY1" s="126"/>
      <c r="AZ1" s="126"/>
      <c r="BA1" s="127"/>
      <c r="BB1" s="128" t="s">
        <v>114</v>
      </c>
      <c r="BC1" s="130" t="s">
        <v>66</v>
      </c>
      <c r="BD1" s="130" t="s">
        <v>115</v>
      </c>
      <c r="BE1" s="130" t="s">
        <v>67</v>
      </c>
      <c r="BF1" s="130" t="s">
        <v>68</v>
      </c>
      <c r="BG1" s="130" t="s">
        <v>116</v>
      </c>
      <c r="BH1" s="130" t="s">
        <v>69</v>
      </c>
      <c r="BI1" s="130" t="s">
        <v>117</v>
      </c>
      <c r="BJ1" s="130" t="s">
        <v>76</v>
      </c>
      <c r="BK1" s="130" t="s">
        <v>70</v>
      </c>
      <c r="BL1" s="130" t="s">
        <v>71</v>
      </c>
    </row>
    <row r="2" spans="1:67" ht="56.5" thickBot="1">
      <c r="A2" s="133"/>
      <c r="B2" s="133"/>
      <c r="C2" s="135"/>
      <c r="D2" s="135"/>
      <c r="E2" s="133"/>
      <c r="F2" s="135"/>
      <c r="G2" s="135"/>
      <c r="H2" s="135"/>
      <c r="I2" s="83" t="s">
        <v>24</v>
      </c>
      <c r="J2" s="84" t="s">
        <v>25</v>
      </c>
      <c r="K2" s="84" t="s">
        <v>26</v>
      </c>
      <c r="L2" s="84" t="s">
        <v>27</v>
      </c>
      <c r="M2" s="84" t="s">
        <v>28</v>
      </c>
      <c r="N2" s="84" t="s">
        <v>29</v>
      </c>
      <c r="O2" s="84" t="s">
        <v>30</v>
      </c>
      <c r="P2" s="84" t="s">
        <v>31</v>
      </c>
      <c r="Q2" s="85" t="s">
        <v>32</v>
      </c>
      <c r="R2" s="82" t="s">
        <v>33</v>
      </c>
      <c r="S2" s="1" t="s">
        <v>34</v>
      </c>
      <c r="T2" s="1" t="s">
        <v>35</v>
      </c>
      <c r="U2" s="1" t="s">
        <v>36</v>
      </c>
      <c r="V2" s="1" t="s">
        <v>37</v>
      </c>
      <c r="W2" s="1" t="s">
        <v>38</v>
      </c>
      <c r="X2" s="1" t="s">
        <v>39</v>
      </c>
      <c r="Y2" s="1" t="s">
        <v>40</v>
      </c>
      <c r="Z2" s="1" t="s">
        <v>41</v>
      </c>
      <c r="AA2" s="1" t="s">
        <v>42</v>
      </c>
      <c r="AB2" s="1" t="s">
        <v>43</v>
      </c>
      <c r="AC2" s="1" t="s">
        <v>44</v>
      </c>
      <c r="AD2" s="1" t="s">
        <v>45</v>
      </c>
      <c r="AE2" s="1" t="s">
        <v>46</v>
      </c>
      <c r="AF2" s="1" t="s">
        <v>47</v>
      </c>
      <c r="AG2" s="1" t="s">
        <v>48</v>
      </c>
      <c r="AH2" s="1" t="s">
        <v>49</v>
      </c>
      <c r="AI2" s="1" t="s">
        <v>50</v>
      </c>
      <c r="AJ2" s="1" t="s">
        <v>51</v>
      </c>
      <c r="AK2" s="1" t="s">
        <v>52</v>
      </c>
      <c r="AL2" s="1" t="s">
        <v>53</v>
      </c>
      <c r="AM2" s="1" t="s">
        <v>54</v>
      </c>
      <c r="AN2" s="1" t="s">
        <v>55</v>
      </c>
      <c r="AO2" s="1" t="s">
        <v>56</v>
      </c>
      <c r="AP2" s="129"/>
      <c r="AQ2" s="131"/>
      <c r="AR2" s="131"/>
      <c r="AS2" s="131"/>
      <c r="AT2" s="1" t="s">
        <v>58</v>
      </c>
      <c r="AU2" s="1" t="s">
        <v>59</v>
      </c>
      <c r="AV2" s="1" t="s">
        <v>60</v>
      </c>
      <c r="AW2" s="1" t="s">
        <v>61</v>
      </c>
      <c r="AX2" s="1" t="s">
        <v>62</v>
      </c>
      <c r="AY2" s="1" t="s">
        <v>63</v>
      </c>
      <c r="AZ2" s="1" t="s">
        <v>64</v>
      </c>
      <c r="BA2" s="1" t="s">
        <v>65</v>
      </c>
      <c r="BB2" s="129"/>
      <c r="BC2" s="131"/>
      <c r="BD2" s="131"/>
      <c r="BE2" s="131"/>
      <c r="BF2" s="131"/>
      <c r="BG2" s="131"/>
      <c r="BH2" s="131"/>
      <c r="BI2" s="131"/>
      <c r="BJ2" s="131"/>
      <c r="BK2" s="131"/>
      <c r="BL2" s="131"/>
      <c r="BM2" s="1" t="s">
        <v>72</v>
      </c>
      <c r="BN2" s="1" t="s">
        <v>73</v>
      </c>
      <c r="BO2" s="38"/>
    </row>
    <row r="3" spans="1:67" ht="14">
      <c r="A3" s="114" t="s">
        <v>3</v>
      </c>
      <c r="B3" s="111">
        <v>6</v>
      </c>
      <c r="C3" s="117">
        <v>46305</v>
      </c>
      <c r="D3" s="117">
        <v>46421.999305555597</v>
      </c>
      <c r="E3" s="114" t="s">
        <v>4</v>
      </c>
      <c r="F3" s="116">
        <v>117</v>
      </c>
      <c r="G3" s="41" t="s">
        <v>74</v>
      </c>
      <c r="H3" s="42">
        <v>96</v>
      </c>
      <c r="I3" s="80"/>
      <c r="J3" s="80"/>
      <c r="K3" s="80"/>
      <c r="L3" s="80"/>
      <c r="M3" s="80"/>
      <c r="N3" s="80"/>
      <c r="O3" s="80"/>
      <c r="P3" s="80"/>
      <c r="Q3" s="42">
        <f t="shared" ref="Q3:Q10" si="0">SUM(I3:P3)</f>
        <v>0</v>
      </c>
      <c r="R3" s="3"/>
      <c r="S3" s="3"/>
      <c r="T3" s="3"/>
      <c r="U3" s="3"/>
      <c r="V3" s="3"/>
      <c r="W3" s="3"/>
      <c r="X3" s="3"/>
      <c r="Y3" s="3"/>
      <c r="Z3" s="35">
        <f t="shared" ref="Z3:Z10" si="1">R3*1.5</f>
        <v>0</v>
      </c>
      <c r="AA3" s="35">
        <f t="shared" ref="AA3:AA10" si="2">S3*1.5</f>
        <v>0</v>
      </c>
      <c r="AB3" s="35">
        <f t="shared" ref="AB3:AB10" si="3">T3*1.5</f>
        <v>0</v>
      </c>
      <c r="AC3" s="35">
        <f t="shared" ref="AC3:AC10" si="4">U3*1.5</f>
        <v>0</v>
      </c>
      <c r="AD3" s="35">
        <f t="shared" ref="AD3:AD10" si="5">V3*1.5</f>
        <v>0</v>
      </c>
      <c r="AE3" s="35">
        <f t="shared" ref="AE3:AE10" si="6">W3*1.5</f>
        <v>0</v>
      </c>
      <c r="AF3" s="35">
        <f t="shared" ref="AF3:AF10" si="7">X3*1.5</f>
        <v>0</v>
      </c>
      <c r="AG3" s="35">
        <f t="shared" ref="AG3:AG10" si="8">Y3*1.5</f>
        <v>0</v>
      </c>
      <c r="AH3" s="35">
        <f t="shared" ref="AH3:AH10" si="9">R3*2</f>
        <v>0</v>
      </c>
      <c r="AI3" s="35">
        <f t="shared" ref="AI3:AI10" si="10">S3*2</f>
        <v>0</v>
      </c>
      <c r="AJ3" s="35">
        <f t="shared" ref="AJ3:AJ10" si="11">T3*2</f>
        <v>0</v>
      </c>
      <c r="AK3" s="35">
        <f t="shared" ref="AK3:AK10" si="12">U3*2</f>
        <v>0</v>
      </c>
      <c r="AL3" s="35">
        <f t="shared" ref="AL3:AL10" si="13">V3*2</f>
        <v>0</v>
      </c>
      <c r="AM3" s="35">
        <f t="shared" ref="AM3:AM10" si="14">W3*2</f>
        <v>0</v>
      </c>
      <c r="AN3" s="35">
        <f t="shared" ref="AN3:AN10" si="15">X3*2</f>
        <v>0</v>
      </c>
      <c r="AO3" s="35">
        <f t="shared" ref="AO3:AO10" si="16">Y3*2</f>
        <v>0</v>
      </c>
      <c r="AP3" s="36">
        <f t="shared" ref="AP3:AP10" si="17">H3/7</f>
        <v>13.714285714285714</v>
      </c>
      <c r="AQ3" s="36">
        <f t="shared" ref="AQ3:AQ10" si="18">40*AP3</f>
        <v>548.57142857142856</v>
      </c>
      <c r="AR3" s="36">
        <f>AP3*20</f>
        <v>274.28571428571428</v>
      </c>
      <c r="AS3" s="36">
        <f t="shared" ref="AS3:AS10" si="19">AP3*10</f>
        <v>137.14285714285714</v>
      </c>
      <c r="AT3" s="37">
        <f t="shared" ref="AT3:AT10" si="20">((AQ3*R3)+(AR3*Z3)+(AS3*AH3))*I3</f>
        <v>0</v>
      </c>
      <c r="AU3" s="37">
        <f t="shared" ref="AU3:AU10" si="21">((AQ3*S3)+(AR3*AA3)+(AS3*AI3))*J3</f>
        <v>0</v>
      </c>
      <c r="AV3" s="37">
        <f t="shared" ref="AV3:AV10" si="22">((AQ3*T3)+(AB3*AR3)+(AS3*AJ3))*K3</f>
        <v>0</v>
      </c>
      <c r="AW3" s="37">
        <f t="shared" ref="AW3:AW10" si="23">((AQ3*U3)+(AC3*AR3)+(AS3*AK3))*L3</f>
        <v>0</v>
      </c>
      <c r="AX3" s="37">
        <f t="shared" ref="AX3:AX10" si="24">((AQ3*V3)+(AD3*AR3)+(AS3*AL3))*M3</f>
        <v>0</v>
      </c>
      <c r="AY3" s="37">
        <f t="shared" ref="AY3:AY10" si="25">((AQ3*W3)+(AE3*AR3)+(AS3*AM3))*N3</f>
        <v>0</v>
      </c>
      <c r="AZ3" s="37">
        <f t="shared" ref="AZ3:AZ10" si="26">((AQ3*X3)+(AF3*AR3)+(AS3*AN3))*O3</f>
        <v>0</v>
      </c>
      <c r="BA3" s="37">
        <f t="shared" ref="BA3:BA10" si="27">((AQ3*Y3)+(AG3*AR3)+(AS3*AO3))*P3</f>
        <v>0</v>
      </c>
      <c r="BB3" s="4"/>
      <c r="BC3" s="37">
        <f>(BB3*(I3+J3+K3+N3+P3))*H3</f>
        <v>0</v>
      </c>
      <c r="BD3" s="4"/>
      <c r="BE3" s="37">
        <f>BD3*(I3+J3+K3+N3+P3)</f>
        <v>0</v>
      </c>
      <c r="BF3" s="4"/>
      <c r="BG3" s="4"/>
      <c r="BH3" s="37">
        <f>BG3*(I3+J3+P3+N3)</f>
        <v>0</v>
      </c>
      <c r="BI3" s="4"/>
      <c r="BJ3" s="37">
        <f>Q3*BI3</f>
        <v>0</v>
      </c>
      <c r="BK3" s="37">
        <f>SUM(AT3:BA3)+BC3+BE3+BF3+BH3+BJ3</f>
        <v>0</v>
      </c>
      <c r="BL3" s="108">
        <f>SUM(BK3:BK4)</f>
        <v>0</v>
      </c>
      <c r="BM3" s="1"/>
      <c r="BN3" s="1"/>
      <c r="BO3" s="38"/>
    </row>
    <row r="4" spans="1:67" ht="14">
      <c r="A4" s="111"/>
      <c r="B4" s="115"/>
      <c r="C4" s="107"/>
      <c r="D4" s="107"/>
      <c r="E4" s="111"/>
      <c r="F4" s="113"/>
      <c r="G4" s="34" t="s">
        <v>75</v>
      </c>
      <c r="H4" s="35">
        <v>21</v>
      </c>
      <c r="I4" s="2"/>
      <c r="J4" s="2"/>
      <c r="K4" s="2"/>
      <c r="L4" s="2"/>
      <c r="M4" s="2"/>
      <c r="N4" s="2"/>
      <c r="O4" s="2"/>
      <c r="P4" s="2"/>
      <c r="Q4" s="35">
        <f t="shared" si="0"/>
        <v>0</v>
      </c>
      <c r="R4" s="3"/>
      <c r="S4" s="3"/>
      <c r="T4" s="3"/>
      <c r="U4" s="3"/>
      <c r="V4" s="3"/>
      <c r="W4" s="3"/>
      <c r="X4" s="3"/>
      <c r="Y4" s="3"/>
      <c r="Z4" s="35">
        <f t="shared" si="1"/>
        <v>0</v>
      </c>
      <c r="AA4" s="35">
        <f t="shared" si="2"/>
        <v>0</v>
      </c>
      <c r="AB4" s="35">
        <f t="shared" si="3"/>
        <v>0</v>
      </c>
      <c r="AC4" s="35">
        <f t="shared" si="4"/>
        <v>0</v>
      </c>
      <c r="AD4" s="35">
        <f t="shared" si="5"/>
        <v>0</v>
      </c>
      <c r="AE4" s="35">
        <f t="shared" si="6"/>
        <v>0</v>
      </c>
      <c r="AF4" s="35">
        <f t="shared" si="7"/>
        <v>0</v>
      </c>
      <c r="AG4" s="35">
        <f t="shared" si="8"/>
        <v>0</v>
      </c>
      <c r="AH4" s="35">
        <f t="shared" si="9"/>
        <v>0</v>
      </c>
      <c r="AI4" s="35">
        <f t="shared" si="10"/>
        <v>0</v>
      </c>
      <c r="AJ4" s="35">
        <f t="shared" si="11"/>
        <v>0</v>
      </c>
      <c r="AK4" s="35">
        <f t="shared" si="12"/>
        <v>0</v>
      </c>
      <c r="AL4" s="35">
        <f t="shared" si="13"/>
        <v>0</v>
      </c>
      <c r="AM4" s="35">
        <f t="shared" si="14"/>
        <v>0</v>
      </c>
      <c r="AN4" s="35">
        <f t="shared" si="15"/>
        <v>0</v>
      </c>
      <c r="AO4" s="35">
        <f t="shared" si="16"/>
        <v>0</v>
      </c>
      <c r="AP4" s="36">
        <f t="shared" si="17"/>
        <v>3</v>
      </c>
      <c r="AQ4" s="36">
        <f t="shared" si="18"/>
        <v>120</v>
      </c>
      <c r="AR4" s="36">
        <f t="shared" ref="AR4:AR10" si="28">AP4*20</f>
        <v>60</v>
      </c>
      <c r="AS4" s="36">
        <f t="shared" si="19"/>
        <v>30</v>
      </c>
      <c r="AT4" s="37">
        <f t="shared" si="20"/>
        <v>0</v>
      </c>
      <c r="AU4" s="37">
        <f t="shared" si="21"/>
        <v>0</v>
      </c>
      <c r="AV4" s="37">
        <f t="shared" si="22"/>
        <v>0</v>
      </c>
      <c r="AW4" s="37">
        <f t="shared" si="23"/>
        <v>0</v>
      </c>
      <c r="AX4" s="37">
        <f t="shared" si="24"/>
        <v>0</v>
      </c>
      <c r="AY4" s="37">
        <f t="shared" si="25"/>
        <v>0</v>
      </c>
      <c r="AZ4" s="37">
        <f t="shared" si="26"/>
        <v>0</v>
      </c>
      <c r="BA4" s="37">
        <f t="shared" si="27"/>
        <v>0</v>
      </c>
      <c r="BB4" s="4"/>
      <c r="BC4" s="37">
        <f t="shared" ref="BC4:BC67" si="29">(BB4*(I4+J4+K4+N4+P4))*H4</f>
        <v>0</v>
      </c>
      <c r="BD4" s="4"/>
      <c r="BE4" s="37">
        <f t="shared" ref="BE4:BE67" si="30">BD4*(I4+J4+K4+N4+P4)</f>
        <v>0</v>
      </c>
      <c r="BF4" s="4"/>
      <c r="BG4" s="4"/>
      <c r="BH4" s="37">
        <f t="shared" ref="BH4:BH67" si="31">BG4*(I4+J4+P4+N4)</f>
        <v>0</v>
      </c>
      <c r="BI4" s="4"/>
      <c r="BJ4" s="37"/>
      <c r="BK4" s="37">
        <f t="shared" ref="BK4:BK67" si="32">SUM(AT4:BA4)+BC4+BE4+BF4+BH4+BJ4</f>
        <v>0</v>
      </c>
      <c r="BL4" s="109"/>
      <c r="BM4" s="1"/>
      <c r="BN4" s="1"/>
      <c r="BO4" s="38"/>
    </row>
    <row r="5" spans="1:67" ht="14">
      <c r="A5" s="114" t="s">
        <v>3</v>
      </c>
      <c r="B5" s="115">
        <v>8</v>
      </c>
      <c r="C5" s="106">
        <v>46311</v>
      </c>
      <c r="D5" s="106">
        <v>46400.999305555597</v>
      </c>
      <c r="E5" s="110" t="s">
        <v>4</v>
      </c>
      <c r="F5" s="112">
        <v>90</v>
      </c>
      <c r="G5" s="34" t="s">
        <v>74</v>
      </c>
      <c r="H5" s="35">
        <v>69</v>
      </c>
      <c r="I5" s="2"/>
      <c r="J5" s="2"/>
      <c r="K5" s="2"/>
      <c r="L5" s="2"/>
      <c r="M5" s="2"/>
      <c r="N5" s="2"/>
      <c r="O5" s="2"/>
      <c r="P5" s="2"/>
      <c r="Q5" s="35">
        <f t="shared" si="0"/>
        <v>0</v>
      </c>
      <c r="R5" s="3"/>
      <c r="S5" s="3"/>
      <c r="T5" s="3"/>
      <c r="U5" s="3"/>
      <c r="V5" s="3"/>
      <c r="W5" s="3"/>
      <c r="X5" s="3"/>
      <c r="Y5" s="3"/>
      <c r="Z5" s="35">
        <f t="shared" si="1"/>
        <v>0</v>
      </c>
      <c r="AA5" s="35">
        <f t="shared" si="2"/>
        <v>0</v>
      </c>
      <c r="AB5" s="35">
        <f t="shared" si="3"/>
        <v>0</v>
      </c>
      <c r="AC5" s="35">
        <f t="shared" si="4"/>
        <v>0</v>
      </c>
      <c r="AD5" s="35">
        <f t="shared" si="5"/>
        <v>0</v>
      </c>
      <c r="AE5" s="35">
        <f t="shared" si="6"/>
        <v>0</v>
      </c>
      <c r="AF5" s="35">
        <f t="shared" si="7"/>
        <v>0</v>
      </c>
      <c r="AG5" s="35">
        <f t="shared" si="8"/>
        <v>0</v>
      </c>
      <c r="AH5" s="35">
        <f t="shared" si="9"/>
        <v>0</v>
      </c>
      <c r="AI5" s="35">
        <f t="shared" si="10"/>
        <v>0</v>
      </c>
      <c r="AJ5" s="35">
        <f t="shared" si="11"/>
        <v>0</v>
      </c>
      <c r="AK5" s="35">
        <f t="shared" si="12"/>
        <v>0</v>
      </c>
      <c r="AL5" s="35">
        <f t="shared" si="13"/>
        <v>0</v>
      </c>
      <c r="AM5" s="35">
        <f t="shared" si="14"/>
        <v>0</v>
      </c>
      <c r="AN5" s="35">
        <f t="shared" si="15"/>
        <v>0</v>
      </c>
      <c r="AO5" s="35">
        <f t="shared" si="16"/>
        <v>0</v>
      </c>
      <c r="AP5" s="36">
        <f t="shared" si="17"/>
        <v>9.8571428571428577</v>
      </c>
      <c r="AQ5" s="36">
        <f t="shared" si="18"/>
        <v>394.28571428571433</v>
      </c>
      <c r="AR5" s="36">
        <f t="shared" si="28"/>
        <v>197.14285714285717</v>
      </c>
      <c r="AS5" s="36">
        <f t="shared" si="19"/>
        <v>98.571428571428584</v>
      </c>
      <c r="AT5" s="37">
        <f t="shared" si="20"/>
        <v>0</v>
      </c>
      <c r="AU5" s="37">
        <f t="shared" si="21"/>
        <v>0</v>
      </c>
      <c r="AV5" s="37">
        <f t="shared" si="22"/>
        <v>0</v>
      </c>
      <c r="AW5" s="37">
        <f t="shared" si="23"/>
        <v>0</v>
      </c>
      <c r="AX5" s="37">
        <f t="shared" si="24"/>
        <v>0</v>
      </c>
      <c r="AY5" s="37">
        <f t="shared" si="25"/>
        <v>0</v>
      </c>
      <c r="AZ5" s="37">
        <f t="shared" si="26"/>
        <v>0</v>
      </c>
      <c r="BA5" s="37">
        <f t="shared" si="27"/>
        <v>0</v>
      </c>
      <c r="BB5" s="4"/>
      <c r="BC5" s="37">
        <f t="shared" si="29"/>
        <v>0</v>
      </c>
      <c r="BD5" s="4"/>
      <c r="BE5" s="37">
        <f t="shared" si="30"/>
        <v>0</v>
      </c>
      <c r="BF5" s="4"/>
      <c r="BG5" s="4"/>
      <c r="BH5" s="37">
        <f t="shared" si="31"/>
        <v>0</v>
      </c>
      <c r="BI5" s="4"/>
      <c r="BJ5" s="37">
        <f t="shared" ref="BJ5" si="33">Q5*BI5</f>
        <v>0</v>
      </c>
      <c r="BK5" s="37">
        <f t="shared" si="32"/>
        <v>0</v>
      </c>
      <c r="BL5" s="108">
        <f>SUM(BK5:BK6)</f>
        <v>0</v>
      </c>
      <c r="BM5" s="1"/>
      <c r="BN5" s="1"/>
      <c r="BO5" s="38"/>
    </row>
    <row r="6" spans="1:67" ht="14">
      <c r="A6" s="111"/>
      <c r="B6" s="115"/>
      <c r="C6" s="107"/>
      <c r="D6" s="107"/>
      <c r="E6" s="111"/>
      <c r="F6" s="113"/>
      <c r="G6" s="34" t="s">
        <v>75</v>
      </c>
      <c r="H6" s="35">
        <v>21</v>
      </c>
      <c r="I6" s="2"/>
      <c r="J6" s="2"/>
      <c r="K6" s="2"/>
      <c r="L6" s="2"/>
      <c r="M6" s="2"/>
      <c r="N6" s="2"/>
      <c r="O6" s="2"/>
      <c r="P6" s="2"/>
      <c r="Q6" s="35">
        <f t="shared" si="0"/>
        <v>0</v>
      </c>
      <c r="R6" s="3"/>
      <c r="S6" s="3"/>
      <c r="T6" s="3"/>
      <c r="U6" s="3"/>
      <c r="V6" s="3"/>
      <c r="W6" s="3"/>
      <c r="X6" s="3"/>
      <c r="Y6" s="3"/>
      <c r="Z6" s="35">
        <f t="shared" si="1"/>
        <v>0</v>
      </c>
      <c r="AA6" s="35">
        <f t="shared" si="2"/>
        <v>0</v>
      </c>
      <c r="AB6" s="35">
        <f t="shared" si="3"/>
        <v>0</v>
      </c>
      <c r="AC6" s="35">
        <f t="shared" si="4"/>
        <v>0</v>
      </c>
      <c r="AD6" s="35">
        <f t="shared" si="5"/>
        <v>0</v>
      </c>
      <c r="AE6" s="35">
        <f t="shared" si="6"/>
        <v>0</v>
      </c>
      <c r="AF6" s="35">
        <f t="shared" si="7"/>
        <v>0</v>
      </c>
      <c r="AG6" s="35">
        <f t="shared" si="8"/>
        <v>0</v>
      </c>
      <c r="AH6" s="35">
        <f t="shared" si="9"/>
        <v>0</v>
      </c>
      <c r="AI6" s="35">
        <f t="shared" si="10"/>
        <v>0</v>
      </c>
      <c r="AJ6" s="35">
        <f t="shared" si="11"/>
        <v>0</v>
      </c>
      <c r="AK6" s="35">
        <f t="shared" si="12"/>
        <v>0</v>
      </c>
      <c r="AL6" s="35">
        <f t="shared" si="13"/>
        <v>0</v>
      </c>
      <c r="AM6" s="35">
        <f t="shared" si="14"/>
        <v>0</v>
      </c>
      <c r="AN6" s="35">
        <f t="shared" si="15"/>
        <v>0</v>
      </c>
      <c r="AO6" s="35">
        <f t="shared" si="16"/>
        <v>0</v>
      </c>
      <c r="AP6" s="36">
        <f t="shared" si="17"/>
        <v>3</v>
      </c>
      <c r="AQ6" s="36">
        <f t="shared" si="18"/>
        <v>120</v>
      </c>
      <c r="AR6" s="36">
        <f t="shared" si="28"/>
        <v>60</v>
      </c>
      <c r="AS6" s="36">
        <f t="shared" si="19"/>
        <v>30</v>
      </c>
      <c r="AT6" s="37">
        <f t="shared" si="20"/>
        <v>0</v>
      </c>
      <c r="AU6" s="37">
        <f t="shared" si="21"/>
        <v>0</v>
      </c>
      <c r="AV6" s="37">
        <f t="shared" si="22"/>
        <v>0</v>
      </c>
      <c r="AW6" s="37">
        <f t="shared" si="23"/>
        <v>0</v>
      </c>
      <c r="AX6" s="37">
        <f t="shared" si="24"/>
        <v>0</v>
      </c>
      <c r="AY6" s="37">
        <f t="shared" si="25"/>
        <v>0</v>
      </c>
      <c r="AZ6" s="37">
        <f t="shared" si="26"/>
        <v>0</v>
      </c>
      <c r="BA6" s="37">
        <f t="shared" si="27"/>
        <v>0</v>
      </c>
      <c r="BB6" s="4"/>
      <c r="BC6" s="37">
        <f t="shared" si="29"/>
        <v>0</v>
      </c>
      <c r="BD6" s="4"/>
      <c r="BE6" s="37">
        <f t="shared" si="30"/>
        <v>0</v>
      </c>
      <c r="BF6" s="4"/>
      <c r="BG6" s="4"/>
      <c r="BH6" s="37">
        <f t="shared" si="31"/>
        <v>0</v>
      </c>
      <c r="BI6" s="4"/>
      <c r="BJ6" s="37"/>
      <c r="BK6" s="37">
        <f t="shared" si="32"/>
        <v>0</v>
      </c>
      <c r="BL6" s="109"/>
      <c r="BM6" s="1"/>
      <c r="BN6" s="1"/>
      <c r="BO6" s="38"/>
    </row>
    <row r="7" spans="1:67" ht="14">
      <c r="A7" s="114" t="s">
        <v>3</v>
      </c>
      <c r="B7" s="115">
        <v>5</v>
      </c>
      <c r="C7" s="106">
        <v>46312</v>
      </c>
      <c r="D7" s="106">
        <v>46338.999305555597</v>
      </c>
      <c r="E7" s="110" t="s">
        <v>113</v>
      </c>
      <c r="F7" s="112">
        <v>27</v>
      </c>
      <c r="G7" s="34" t="s">
        <v>74</v>
      </c>
      <c r="H7" s="35">
        <v>25</v>
      </c>
      <c r="I7" s="2"/>
      <c r="J7" s="2"/>
      <c r="K7" s="2"/>
      <c r="L7" s="2"/>
      <c r="M7" s="2"/>
      <c r="N7" s="2"/>
      <c r="O7" s="2"/>
      <c r="P7" s="2"/>
      <c r="Q7" s="35">
        <f t="shared" si="0"/>
        <v>0</v>
      </c>
      <c r="R7" s="3"/>
      <c r="S7" s="3"/>
      <c r="T7" s="3"/>
      <c r="U7" s="3"/>
      <c r="V7" s="3"/>
      <c r="W7" s="3"/>
      <c r="X7" s="3"/>
      <c r="Y7" s="3"/>
      <c r="Z7" s="35">
        <f t="shared" si="1"/>
        <v>0</v>
      </c>
      <c r="AA7" s="35">
        <f t="shared" si="2"/>
        <v>0</v>
      </c>
      <c r="AB7" s="35">
        <f t="shared" si="3"/>
        <v>0</v>
      </c>
      <c r="AC7" s="35">
        <f t="shared" si="4"/>
        <v>0</v>
      </c>
      <c r="AD7" s="35">
        <f t="shared" si="5"/>
        <v>0</v>
      </c>
      <c r="AE7" s="35">
        <f t="shared" si="6"/>
        <v>0</v>
      </c>
      <c r="AF7" s="35">
        <f t="shared" si="7"/>
        <v>0</v>
      </c>
      <c r="AG7" s="35">
        <f t="shared" si="8"/>
        <v>0</v>
      </c>
      <c r="AH7" s="35">
        <f t="shared" si="9"/>
        <v>0</v>
      </c>
      <c r="AI7" s="35">
        <f t="shared" si="10"/>
        <v>0</v>
      </c>
      <c r="AJ7" s="35">
        <f t="shared" si="11"/>
        <v>0</v>
      </c>
      <c r="AK7" s="35">
        <f t="shared" si="12"/>
        <v>0</v>
      </c>
      <c r="AL7" s="35">
        <f t="shared" si="13"/>
        <v>0</v>
      </c>
      <c r="AM7" s="35">
        <f t="shared" si="14"/>
        <v>0</v>
      </c>
      <c r="AN7" s="35">
        <f t="shared" si="15"/>
        <v>0</v>
      </c>
      <c r="AO7" s="35">
        <f t="shared" si="16"/>
        <v>0</v>
      </c>
      <c r="AP7" s="36">
        <f t="shared" si="17"/>
        <v>3.5714285714285716</v>
      </c>
      <c r="AQ7" s="36">
        <f t="shared" si="18"/>
        <v>142.85714285714286</v>
      </c>
      <c r="AR7" s="36">
        <f t="shared" si="28"/>
        <v>71.428571428571431</v>
      </c>
      <c r="AS7" s="36">
        <f t="shared" si="19"/>
        <v>35.714285714285715</v>
      </c>
      <c r="AT7" s="37">
        <f t="shared" si="20"/>
        <v>0</v>
      </c>
      <c r="AU7" s="37">
        <f t="shared" si="21"/>
        <v>0</v>
      </c>
      <c r="AV7" s="37">
        <f t="shared" si="22"/>
        <v>0</v>
      </c>
      <c r="AW7" s="37">
        <f t="shared" si="23"/>
        <v>0</v>
      </c>
      <c r="AX7" s="37">
        <f t="shared" si="24"/>
        <v>0</v>
      </c>
      <c r="AY7" s="37">
        <f t="shared" si="25"/>
        <v>0</v>
      </c>
      <c r="AZ7" s="37">
        <f t="shared" si="26"/>
        <v>0</v>
      </c>
      <c r="BA7" s="37">
        <f t="shared" si="27"/>
        <v>0</v>
      </c>
      <c r="BB7" s="4"/>
      <c r="BC7" s="37">
        <f t="shared" si="29"/>
        <v>0</v>
      </c>
      <c r="BD7" s="4"/>
      <c r="BE7" s="37">
        <f t="shared" si="30"/>
        <v>0</v>
      </c>
      <c r="BF7" s="4"/>
      <c r="BG7" s="4"/>
      <c r="BH7" s="37">
        <f t="shared" si="31"/>
        <v>0</v>
      </c>
      <c r="BI7" s="4"/>
      <c r="BJ7" s="37">
        <f t="shared" ref="BJ7" si="34">Q7*BI7</f>
        <v>0</v>
      </c>
      <c r="BK7" s="37">
        <f t="shared" si="32"/>
        <v>0</v>
      </c>
      <c r="BL7" s="108">
        <f>SUM(BK7:BK8)</f>
        <v>0</v>
      </c>
      <c r="BM7" s="1"/>
      <c r="BN7" s="1"/>
      <c r="BO7" s="38"/>
    </row>
    <row r="8" spans="1:67" ht="14">
      <c r="A8" s="111"/>
      <c r="B8" s="115"/>
      <c r="C8" s="107"/>
      <c r="D8" s="107"/>
      <c r="E8" s="111"/>
      <c r="F8" s="113"/>
      <c r="G8" s="34" t="s">
        <v>75</v>
      </c>
      <c r="H8" s="35">
        <v>2</v>
      </c>
      <c r="I8" s="2"/>
      <c r="J8" s="2"/>
      <c r="K8" s="2"/>
      <c r="L8" s="2"/>
      <c r="M8" s="2"/>
      <c r="N8" s="2"/>
      <c r="O8" s="2"/>
      <c r="P8" s="2"/>
      <c r="Q8" s="35">
        <f t="shared" si="0"/>
        <v>0</v>
      </c>
      <c r="R8" s="3"/>
      <c r="S8" s="3"/>
      <c r="T8" s="3"/>
      <c r="U8" s="3"/>
      <c r="V8" s="3"/>
      <c r="W8" s="3"/>
      <c r="X8" s="3"/>
      <c r="Y8" s="3"/>
      <c r="Z8" s="35">
        <f t="shared" si="1"/>
        <v>0</v>
      </c>
      <c r="AA8" s="35">
        <f t="shared" si="2"/>
        <v>0</v>
      </c>
      <c r="AB8" s="35">
        <f t="shared" si="3"/>
        <v>0</v>
      </c>
      <c r="AC8" s="35">
        <f t="shared" si="4"/>
        <v>0</v>
      </c>
      <c r="AD8" s="35">
        <f t="shared" si="5"/>
        <v>0</v>
      </c>
      <c r="AE8" s="35">
        <f t="shared" si="6"/>
        <v>0</v>
      </c>
      <c r="AF8" s="35">
        <f t="shared" si="7"/>
        <v>0</v>
      </c>
      <c r="AG8" s="35">
        <f t="shared" si="8"/>
        <v>0</v>
      </c>
      <c r="AH8" s="35">
        <f t="shared" si="9"/>
        <v>0</v>
      </c>
      <c r="AI8" s="35">
        <f t="shared" si="10"/>
        <v>0</v>
      </c>
      <c r="AJ8" s="35">
        <f t="shared" si="11"/>
        <v>0</v>
      </c>
      <c r="AK8" s="35">
        <f t="shared" si="12"/>
        <v>0</v>
      </c>
      <c r="AL8" s="35">
        <f t="shared" si="13"/>
        <v>0</v>
      </c>
      <c r="AM8" s="35">
        <f t="shared" si="14"/>
        <v>0</v>
      </c>
      <c r="AN8" s="35">
        <f t="shared" si="15"/>
        <v>0</v>
      </c>
      <c r="AO8" s="35">
        <f t="shared" si="16"/>
        <v>0</v>
      </c>
      <c r="AP8" s="36">
        <f t="shared" si="17"/>
        <v>0.2857142857142857</v>
      </c>
      <c r="AQ8" s="36">
        <f t="shared" si="18"/>
        <v>11.428571428571427</v>
      </c>
      <c r="AR8" s="36">
        <f t="shared" si="28"/>
        <v>5.7142857142857135</v>
      </c>
      <c r="AS8" s="36">
        <f t="shared" si="19"/>
        <v>2.8571428571428568</v>
      </c>
      <c r="AT8" s="37">
        <f t="shared" si="20"/>
        <v>0</v>
      </c>
      <c r="AU8" s="37">
        <f t="shared" si="21"/>
        <v>0</v>
      </c>
      <c r="AV8" s="37">
        <f t="shared" si="22"/>
        <v>0</v>
      </c>
      <c r="AW8" s="37">
        <f t="shared" si="23"/>
        <v>0</v>
      </c>
      <c r="AX8" s="37">
        <f t="shared" si="24"/>
        <v>0</v>
      </c>
      <c r="AY8" s="37">
        <f t="shared" si="25"/>
        <v>0</v>
      </c>
      <c r="AZ8" s="37">
        <f t="shared" si="26"/>
        <v>0</v>
      </c>
      <c r="BA8" s="37">
        <f t="shared" si="27"/>
        <v>0</v>
      </c>
      <c r="BB8" s="4"/>
      <c r="BC8" s="37">
        <f t="shared" si="29"/>
        <v>0</v>
      </c>
      <c r="BD8" s="4"/>
      <c r="BE8" s="37">
        <f t="shared" si="30"/>
        <v>0</v>
      </c>
      <c r="BF8" s="4"/>
      <c r="BG8" s="4"/>
      <c r="BH8" s="37">
        <f t="shared" si="31"/>
        <v>0</v>
      </c>
      <c r="BI8" s="4"/>
      <c r="BJ8" s="37"/>
      <c r="BK8" s="37">
        <f t="shared" si="32"/>
        <v>0</v>
      </c>
      <c r="BL8" s="109"/>
      <c r="BM8" s="1"/>
      <c r="BN8" s="1"/>
      <c r="BO8" s="38"/>
    </row>
    <row r="9" spans="1:67" ht="14">
      <c r="A9" s="114" t="s">
        <v>3</v>
      </c>
      <c r="B9" s="115">
        <v>7</v>
      </c>
      <c r="C9" s="106">
        <v>46314</v>
      </c>
      <c r="D9" s="106">
        <v>46340.999305555597</v>
      </c>
      <c r="E9" s="110" t="s">
        <v>113</v>
      </c>
      <c r="F9" s="112">
        <v>27</v>
      </c>
      <c r="G9" s="34" t="s">
        <v>74</v>
      </c>
      <c r="H9" s="35">
        <v>25</v>
      </c>
      <c r="I9" s="2"/>
      <c r="J9" s="2"/>
      <c r="K9" s="2"/>
      <c r="L9" s="2"/>
      <c r="M9" s="2"/>
      <c r="N9" s="2"/>
      <c r="O9" s="2"/>
      <c r="P9" s="2"/>
      <c r="Q9" s="35">
        <f t="shared" si="0"/>
        <v>0</v>
      </c>
      <c r="R9" s="3"/>
      <c r="S9" s="3"/>
      <c r="T9" s="3"/>
      <c r="U9" s="3"/>
      <c r="V9" s="3"/>
      <c r="W9" s="3"/>
      <c r="X9" s="3"/>
      <c r="Y9" s="3"/>
      <c r="Z9" s="35">
        <f t="shared" si="1"/>
        <v>0</v>
      </c>
      <c r="AA9" s="35">
        <f t="shared" si="2"/>
        <v>0</v>
      </c>
      <c r="AB9" s="35">
        <f t="shared" si="3"/>
        <v>0</v>
      </c>
      <c r="AC9" s="35">
        <f t="shared" si="4"/>
        <v>0</v>
      </c>
      <c r="AD9" s="35">
        <f t="shared" si="5"/>
        <v>0</v>
      </c>
      <c r="AE9" s="35">
        <f t="shared" si="6"/>
        <v>0</v>
      </c>
      <c r="AF9" s="35">
        <f t="shared" si="7"/>
        <v>0</v>
      </c>
      <c r="AG9" s="35">
        <f t="shared" si="8"/>
        <v>0</v>
      </c>
      <c r="AH9" s="35">
        <f t="shared" si="9"/>
        <v>0</v>
      </c>
      <c r="AI9" s="35">
        <f t="shared" si="10"/>
        <v>0</v>
      </c>
      <c r="AJ9" s="35">
        <f t="shared" si="11"/>
        <v>0</v>
      </c>
      <c r="AK9" s="35">
        <f t="shared" si="12"/>
        <v>0</v>
      </c>
      <c r="AL9" s="35">
        <f t="shared" si="13"/>
        <v>0</v>
      </c>
      <c r="AM9" s="35">
        <f t="shared" si="14"/>
        <v>0</v>
      </c>
      <c r="AN9" s="35">
        <f t="shared" si="15"/>
        <v>0</v>
      </c>
      <c r="AO9" s="35">
        <f t="shared" si="16"/>
        <v>0</v>
      </c>
      <c r="AP9" s="36">
        <f t="shared" si="17"/>
        <v>3.5714285714285716</v>
      </c>
      <c r="AQ9" s="36">
        <f t="shared" si="18"/>
        <v>142.85714285714286</v>
      </c>
      <c r="AR9" s="36">
        <f t="shared" si="28"/>
        <v>71.428571428571431</v>
      </c>
      <c r="AS9" s="36">
        <f t="shared" si="19"/>
        <v>35.714285714285715</v>
      </c>
      <c r="AT9" s="37">
        <f t="shared" si="20"/>
        <v>0</v>
      </c>
      <c r="AU9" s="37">
        <f t="shared" si="21"/>
        <v>0</v>
      </c>
      <c r="AV9" s="37">
        <f t="shared" si="22"/>
        <v>0</v>
      </c>
      <c r="AW9" s="37">
        <f t="shared" si="23"/>
        <v>0</v>
      </c>
      <c r="AX9" s="37">
        <f t="shared" si="24"/>
        <v>0</v>
      </c>
      <c r="AY9" s="37">
        <f t="shared" si="25"/>
        <v>0</v>
      </c>
      <c r="AZ9" s="37">
        <f t="shared" si="26"/>
        <v>0</v>
      </c>
      <c r="BA9" s="37">
        <f t="shared" si="27"/>
        <v>0</v>
      </c>
      <c r="BB9" s="4"/>
      <c r="BC9" s="37">
        <f t="shared" si="29"/>
        <v>0</v>
      </c>
      <c r="BD9" s="4"/>
      <c r="BE9" s="37">
        <f t="shared" si="30"/>
        <v>0</v>
      </c>
      <c r="BF9" s="4"/>
      <c r="BG9" s="4"/>
      <c r="BH9" s="37">
        <f t="shared" si="31"/>
        <v>0</v>
      </c>
      <c r="BI9" s="4"/>
      <c r="BJ9" s="37">
        <f t="shared" ref="BJ9" si="35">Q9*BI9</f>
        <v>0</v>
      </c>
      <c r="BK9" s="37">
        <f t="shared" si="32"/>
        <v>0</v>
      </c>
      <c r="BL9" s="108">
        <f t="shared" ref="BL9" si="36">SUM(BK9:BK10)</f>
        <v>0</v>
      </c>
      <c r="BM9" s="1"/>
      <c r="BN9" s="1"/>
      <c r="BO9" s="38"/>
    </row>
    <row r="10" spans="1:67" ht="14">
      <c r="A10" s="111"/>
      <c r="B10" s="115"/>
      <c r="C10" s="107"/>
      <c r="D10" s="107"/>
      <c r="E10" s="111"/>
      <c r="F10" s="113"/>
      <c r="G10" s="34" t="s">
        <v>75</v>
      </c>
      <c r="H10" s="35">
        <v>7</v>
      </c>
      <c r="I10" s="2"/>
      <c r="J10" s="2"/>
      <c r="K10" s="2"/>
      <c r="L10" s="2"/>
      <c r="M10" s="2"/>
      <c r="N10" s="2"/>
      <c r="O10" s="2"/>
      <c r="P10" s="2"/>
      <c r="Q10" s="35">
        <f t="shared" si="0"/>
        <v>0</v>
      </c>
      <c r="R10" s="3"/>
      <c r="S10" s="3"/>
      <c r="T10" s="3"/>
      <c r="U10" s="3"/>
      <c r="V10" s="3"/>
      <c r="W10" s="3"/>
      <c r="X10" s="3"/>
      <c r="Y10" s="3"/>
      <c r="Z10" s="35">
        <f t="shared" si="1"/>
        <v>0</v>
      </c>
      <c r="AA10" s="35">
        <f t="shared" si="2"/>
        <v>0</v>
      </c>
      <c r="AB10" s="35">
        <f t="shared" si="3"/>
        <v>0</v>
      </c>
      <c r="AC10" s="35">
        <f t="shared" si="4"/>
        <v>0</v>
      </c>
      <c r="AD10" s="35">
        <f t="shared" si="5"/>
        <v>0</v>
      </c>
      <c r="AE10" s="35">
        <f t="shared" si="6"/>
        <v>0</v>
      </c>
      <c r="AF10" s="35">
        <f t="shared" si="7"/>
        <v>0</v>
      </c>
      <c r="AG10" s="35">
        <f t="shared" si="8"/>
        <v>0</v>
      </c>
      <c r="AH10" s="35">
        <f t="shared" si="9"/>
        <v>0</v>
      </c>
      <c r="AI10" s="35">
        <f t="shared" si="10"/>
        <v>0</v>
      </c>
      <c r="AJ10" s="35">
        <f t="shared" si="11"/>
        <v>0</v>
      </c>
      <c r="AK10" s="35">
        <f t="shared" si="12"/>
        <v>0</v>
      </c>
      <c r="AL10" s="35">
        <f t="shared" si="13"/>
        <v>0</v>
      </c>
      <c r="AM10" s="35">
        <f t="shared" si="14"/>
        <v>0</v>
      </c>
      <c r="AN10" s="35">
        <f t="shared" si="15"/>
        <v>0</v>
      </c>
      <c r="AO10" s="35">
        <f t="shared" si="16"/>
        <v>0</v>
      </c>
      <c r="AP10" s="36">
        <f t="shared" si="17"/>
        <v>1</v>
      </c>
      <c r="AQ10" s="36">
        <f t="shared" si="18"/>
        <v>40</v>
      </c>
      <c r="AR10" s="36">
        <f t="shared" si="28"/>
        <v>20</v>
      </c>
      <c r="AS10" s="36">
        <f t="shared" si="19"/>
        <v>10</v>
      </c>
      <c r="AT10" s="37">
        <f t="shared" si="20"/>
        <v>0</v>
      </c>
      <c r="AU10" s="37">
        <f t="shared" si="21"/>
        <v>0</v>
      </c>
      <c r="AV10" s="37">
        <f t="shared" si="22"/>
        <v>0</v>
      </c>
      <c r="AW10" s="37">
        <f t="shared" si="23"/>
        <v>0</v>
      </c>
      <c r="AX10" s="37">
        <f t="shared" si="24"/>
        <v>0</v>
      </c>
      <c r="AY10" s="37">
        <f t="shared" si="25"/>
        <v>0</v>
      </c>
      <c r="AZ10" s="37">
        <f t="shared" si="26"/>
        <v>0</v>
      </c>
      <c r="BA10" s="37">
        <f t="shared" si="27"/>
        <v>0</v>
      </c>
      <c r="BB10" s="4"/>
      <c r="BC10" s="37">
        <f t="shared" si="29"/>
        <v>0</v>
      </c>
      <c r="BD10" s="4"/>
      <c r="BE10" s="37">
        <f t="shared" si="30"/>
        <v>0</v>
      </c>
      <c r="BF10" s="4"/>
      <c r="BG10" s="4"/>
      <c r="BH10" s="37">
        <f t="shared" si="31"/>
        <v>0</v>
      </c>
      <c r="BI10" s="4"/>
      <c r="BJ10" s="37"/>
      <c r="BK10" s="37">
        <f t="shared" si="32"/>
        <v>0</v>
      </c>
      <c r="BL10" s="109"/>
      <c r="BM10" s="1"/>
      <c r="BN10" s="1"/>
      <c r="BO10" s="38"/>
    </row>
    <row r="11" spans="1:67">
      <c r="A11" s="114" t="s">
        <v>3</v>
      </c>
      <c r="B11" s="115">
        <v>2</v>
      </c>
      <c r="C11" s="106">
        <v>46462</v>
      </c>
      <c r="D11" s="106">
        <v>46551.999305555597</v>
      </c>
      <c r="E11" s="110" t="s">
        <v>4</v>
      </c>
      <c r="F11" s="112">
        <v>89.999305555596948</v>
      </c>
      <c r="G11" s="34" t="s">
        <v>74</v>
      </c>
      <c r="H11" s="35">
        <v>69</v>
      </c>
      <c r="I11" s="2"/>
      <c r="J11" s="2"/>
      <c r="K11" s="2"/>
      <c r="L11" s="2"/>
      <c r="M11" s="2"/>
      <c r="N11" s="2"/>
      <c r="O11" s="2"/>
      <c r="P11" s="2"/>
      <c r="Q11" s="35">
        <f>SUM(I11:P11)</f>
        <v>0</v>
      </c>
      <c r="R11" s="3"/>
      <c r="S11" s="3"/>
      <c r="T11" s="3"/>
      <c r="U11" s="3"/>
      <c r="V11" s="3"/>
      <c r="W11" s="3"/>
      <c r="X11" s="3"/>
      <c r="Y11" s="3"/>
      <c r="Z11" s="35">
        <f t="shared" ref="Z11:AG11" si="37">R11*1.5</f>
        <v>0</v>
      </c>
      <c r="AA11" s="35">
        <f t="shared" si="37"/>
        <v>0</v>
      </c>
      <c r="AB11" s="35">
        <f t="shared" si="37"/>
        <v>0</v>
      </c>
      <c r="AC11" s="35">
        <f t="shared" si="37"/>
        <v>0</v>
      </c>
      <c r="AD11" s="35">
        <f t="shared" si="37"/>
        <v>0</v>
      </c>
      <c r="AE11" s="35">
        <f t="shared" si="37"/>
        <v>0</v>
      </c>
      <c r="AF11" s="35">
        <f t="shared" si="37"/>
        <v>0</v>
      </c>
      <c r="AG11" s="35">
        <f t="shared" si="37"/>
        <v>0</v>
      </c>
      <c r="AH11" s="35">
        <f t="shared" ref="AH11:AO11" si="38">R11*2</f>
        <v>0</v>
      </c>
      <c r="AI11" s="35">
        <f t="shared" si="38"/>
        <v>0</v>
      </c>
      <c r="AJ11" s="35">
        <f t="shared" si="38"/>
        <v>0</v>
      </c>
      <c r="AK11" s="35">
        <f t="shared" si="38"/>
        <v>0</v>
      </c>
      <c r="AL11" s="35">
        <f t="shared" si="38"/>
        <v>0</v>
      </c>
      <c r="AM11" s="35">
        <f t="shared" si="38"/>
        <v>0</v>
      </c>
      <c r="AN11" s="35">
        <f t="shared" si="38"/>
        <v>0</v>
      </c>
      <c r="AO11" s="35">
        <f t="shared" si="38"/>
        <v>0</v>
      </c>
      <c r="AP11" s="36">
        <f>H11/7</f>
        <v>9.8571428571428577</v>
      </c>
      <c r="AQ11" s="36">
        <f>40*AP11</f>
        <v>394.28571428571433</v>
      </c>
      <c r="AR11" s="36">
        <f>AP11*20</f>
        <v>197.14285714285717</v>
      </c>
      <c r="AS11" s="36">
        <f>AP11*10</f>
        <v>98.571428571428584</v>
      </c>
      <c r="AT11" s="37">
        <f>((AQ11*R11)+(AR11*Z11)+(AS11*AH11))*I11</f>
        <v>0</v>
      </c>
      <c r="AU11" s="37">
        <f>((AQ11*S11)+(AR11*AA11)+(AS11*AI11))*J11</f>
        <v>0</v>
      </c>
      <c r="AV11" s="37">
        <f>((AQ11*T11)+(AB11*AR11)+(AS11*AJ11))*K11</f>
        <v>0</v>
      </c>
      <c r="AW11" s="37">
        <f>((AQ11*U11)+(AC11*AR11)+(AS11*AK11))*L11</f>
        <v>0</v>
      </c>
      <c r="AX11" s="37">
        <f>((AQ11*V11)+(AD11*AR11)+(AS11*AL11))*M11</f>
        <v>0</v>
      </c>
      <c r="AY11" s="37">
        <f>((AQ11*W11)+(AE11*AR11)+(AS11*AM11))*N11</f>
        <v>0</v>
      </c>
      <c r="AZ11" s="37">
        <f>((AQ11*X11)+(AF11*AR11)+(AS11*AN11))*O11</f>
        <v>0</v>
      </c>
      <c r="BA11" s="37">
        <f>((AQ11*Y11)+(AG11*AR11)+(AS11*AO11))*P11</f>
        <v>0</v>
      </c>
      <c r="BB11" s="4"/>
      <c r="BC11" s="37">
        <f t="shared" si="29"/>
        <v>0</v>
      </c>
      <c r="BD11" s="4"/>
      <c r="BE11" s="37">
        <f t="shared" si="30"/>
        <v>0</v>
      </c>
      <c r="BF11" s="4"/>
      <c r="BG11" s="4"/>
      <c r="BH11" s="37">
        <f t="shared" si="31"/>
        <v>0</v>
      </c>
      <c r="BI11" s="4"/>
      <c r="BJ11" s="37">
        <f t="shared" ref="BJ11" si="39">Q11*BI11</f>
        <v>0</v>
      </c>
      <c r="BK11" s="37">
        <f t="shared" si="32"/>
        <v>0</v>
      </c>
      <c r="BL11" s="108">
        <f t="shared" ref="BL11" si="40">SUM(BK11:BK12)</f>
        <v>0</v>
      </c>
      <c r="BM11" s="124"/>
      <c r="BN11" s="124"/>
      <c r="BO11" s="38"/>
    </row>
    <row r="12" spans="1:67">
      <c r="A12" s="111"/>
      <c r="B12" s="115"/>
      <c r="C12" s="107"/>
      <c r="D12" s="107"/>
      <c r="E12" s="111"/>
      <c r="F12" s="113"/>
      <c r="G12" s="34" t="s">
        <v>75</v>
      </c>
      <c r="H12" s="35">
        <v>21</v>
      </c>
      <c r="I12" s="2"/>
      <c r="J12" s="2"/>
      <c r="K12" s="2"/>
      <c r="L12" s="2"/>
      <c r="M12" s="2"/>
      <c r="N12" s="2"/>
      <c r="O12" s="2"/>
      <c r="P12" s="2"/>
      <c r="Q12" s="35">
        <f>SUM(I12:P12)</f>
        <v>0</v>
      </c>
      <c r="R12" s="3"/>
      <c r="S12" s="3"/>
      <c r="T12" s="3"/>
      <c r="U12" s="3"/>
      <c r="V12" s="3"/>
      <c r="W12" s="3"/>
      <c r="X12" s="3"/>
      <c r="Y12" s="3"/>
      <c r="Z12" s="35">
        <f t="shared" ref="Z12:AG12" si="41">R12*1.5</f>
        <v>0</v>
      </c>
      <c r="AA12" s="35">
        <f t="shared" si="41"/>
        <v>0</v>
      </c>
      <c r="AB12" s="35">
        <f t="shared" si="41"/>
        <v>0</v>
      </c>
      <c r="AC12" s="35">
        <f t="shared" si="41"/>
        <v>0</v>
      </c>
      <c r="AD12" s="35">
        <f t="shared" si="41"/>
        <v>0</v>
      </c>
      <c r="AE12" s="35">
        <f t="shared" si="41"/>
        <v>0</v>
      </c>
      <c r="AF12" s="35">
        <f t="shared" si="41"/>
        <v>0</v>
      </c>
      <c r="AG12" s="35">
        <f t="shared" si="41"/>
        <v>0</v>
      </c>
      <c r="AH12" s="35">
        <f t="shared" ref="AH12:AO12" si="42">R12*2</f>
        <v>0</v>
      </c>
      <c r="AI12" s="35">
        <f t="shared" si="42"/>
        <v>0</v>
      </c>
      <c r="AJ12" s="35">
        <f t="shared" si="42"/>
        <v>0</v>
      </c>
      <c r="AK12" s="35">
        <f t="shared" si="42"/>
        <v>0</v>
      </c>
      <c r="AL12" s="35">
        <f t="shared" si="42"/>
        <v>0</v>
      </c>
      <c r="AM12" s="35">
        <f t="shared" si="42"/>
        <v>0</v>
      </c>
      <c r="AN12" s="35">
        <f t="shared" si="42"/>
        <v>0</v>
      </c>
      <c r="AO12" s="35">
        <f t="shared" si="42"/>
        <v>0</v>
      </c>
      <c r="AP12" s="36">
        <f>H12/7</f>
        <v>3</v>
      </c>
      <c r="AQ12" s="36">
        <f>40*AP12</f>
        <v>120</v>
      </c>
      <c r="AR12" s="36">
        <f>AP12*20</f>
        <v>60</v>
      </c>
      <c r="AS12" s="36">
        <f>AP12*10</f>
        <v>30</v>
      </c>
      <c r="AT12" s="37">
        <f>((AQ12*R12)+(AR12*Z12)+(AS12*AH12))*I12</f>
        <v>0</v>
      </c>
      <c r="AU12" s="37">
        <f>((AQ12*S12)+(AR12*AA12)+(AS12*AI12))*J12</f>
        <v>0</v>
      </c>
      <c r="AV12" s="37">
        <f>((AQ12*T12)+(AB12*AR12)+(AS12*AJ12))*K12</f>
        <v>0</v>
      </c>
      <c r="AW12" s="37">
        <f>((AQ12*U12)+(AC12*AR12)+(AS12*AK12))*L12</f>
        <v>0</v>
      </c>
      <c r="AX12" s="37">
        <f>((AQ12*V12)+(AD12*AR12)+(AS12*AL12))*M12</f>
        <v>0</v>
      </c>
      <c r="AY12" s="37">
        <f>((AQ12*W12)+(AE12*AR12)+(AS12*AM12))*N12</f>
        <v>0</v>
      </c>
      <c r="AZ12" s="37">
        <f>((AQ12*X12)+(AF12*AR12)+(AS12*AN12))*O12</f>
        <v>0</v>
      </c>
      <c r="BA12" s="37">
        <f>((AQ12*Y12)+(AG12*AR12)+(AS12*AO12))*P12</f>
        <v>0</v>
      </c>
      <c r="BB12" s="4"/>
      <c r="BC12" s="37">
        <f t="shared" si="29"/>
        <v>0</v>
      </c>
      <c r="BD12" s="4"/>
      <c r="BE12" s="37">
        <f t="shared" si="30"/>
        <v>0</v>
      </c>
      <c r="BF12" s="4"/>
      <c r="BG12" s="4"/>
      <c r="BH12" s="37">
        <f t="shared" si="31"/>
        <v>0</v>
      </c>
      <c r="BI12" s="4"/>
      <c r="BJ12" s="37"/>
      <c r="BK12" s="37">
        <f t="shared" si="32"/>
        <v>0</v>
      </c>
      <c r="BL12" s="109"/>
      <c r="BM12" s="119"/>
      <c r="BN12" s="119"/>
      <c r="BO12" s="38"/>
    </row>
    <row r="13" spans="1:67">
      <c r="A13" s="110" t="s">
        <v>3</v>
      </c>
      <c r="B13" s="110">
        <v>5</v>
      </c>
      <c r="C13" s="106">
        <v>46586</v>
      </c>
      <c r="D13" s="106">
        <v>46675.999305555597</v>
      </c>
      <c r="E13" s="110" t="s">
        <v>4</v>
      </c>
      <c r="F13" s="112">
        <v>89.999305555596948</v>
      </c>
      <c r="G13" s="34" t="s">
        <v>74</v>
      </c>
      <c r="H13" s="35">
        <v>69</v>
      </c>
      <c r="I13" s="2"/>
      <c r="J13" s="2"/>
      <c r="K13" s="2"/>
      <c r="L13" s="2"/>
      <c r="M13" s="2"/>
      <c r="N13" s="2"/>
      <c r="O13" s="2"/>
      <c r="P13" s="2"/>
      <c r="Q13" s="35">
        <f t="shared" ref="Q13:Q65" si="43">SUM(I13:P13)</f>
        <v>0</v>
      </c>
      <c r="R13" s="3"/>
      <c r="S13" s="3"/>
      <c r="T13" s="3"/>
      <c r="U13" s="3"/>
      <c r="V13" s="3"/>
      <c r="W13" s="3"/>
      <c r="X13" s="3"/>
      <c r="Y13" s="3"/>
      <c r="Z13" s="35">
        <f t="shared" ref="Z13:AG46" si="44">R13*1.5</f>
        <v>0</v>
      </c>
      <c r="AA13" s="35">
        <f t="shared" ref="AA13:AG16" si="45">S13*1.5</f>
        <v>0</v>
      </c>
      <c r="AB13" s="35">
        <f t="shared" si="45"/>
        <v>0</v>
      </c>
      <c r="AC13" s="35">
        <f t="shared" si="45"/>
        <v>0</v>
      </c>
      <c r="AD13" s="35">
        <f t="shared" si="45"/>
        <v>0</v>
      </c>
      <c r="AE13" s="35">
        <f t="shared" si="45"/>
        <v>0</v>
      </c>
      <c r="AF13" s="35">
        <f t="shared" si="45"/>
        <v>0</v>
      </c>
      <c r="AG13" s="35">
        <f t="shared" si="45"/>
        <v>0</v>
      </c>
      <c r="AH13" s="35">
        <f t="shared" ref="AH13:AO46" si="46">R13*2</f>
        <v>0</v>
      </c>
      <c r="AI13" s="35">
        <f t="shared" ref="AI13:AO16" si="47">S13*2</f>
        <v>0</v>
      </c>
      <c r="AJ13" s="35">
        <f t="shared" si="47"/>
        <v>0</v>
      </c>
      <c r="AK13" s="35">
        <f t="shared" si="47"/>
        <v>0</v>
      </c>
      <c r="AL13" s="35">
        <f t="shared" si="47"/>
        <v>0</v>
      </c>
      <c r="AM13" s="35">
        <f t="shared" si="47"/>
        <v>0</v>
      </c>
      <c r="AN13" s="35">
        <f t="shared" si="47"/>
        <v>0</v>
      </c>
      <c r="AO13" s="35">
        <f t="shared" si="47"/>
        <v>0</v>
      </c>
      <c r="AP13" s="36">
        <f t="shared" ref="AP13:AP65" si="48">H13/7</f>
        <v>9.8571428571428577</v>
      </c>
      <c r="AQ13" s="36">
        <f t="shared" ref="AQ13:AQ65" si="49">40*AP13</f>
        <v>394.28571428571433</v>
      </c>
      <c r="AR13" s="36">
        <f t="shared" ref="AR13:AR65" si="50">AP13*20</f>
        <v>197.14285714285717</v>
      </c>
      <c r="AS13" s="36">
        <f t="shared" ref="AS13:AS65" si="51">AP13*10</f>
        <v>98.571428571428584</v>
      </c>
      <c r="AT13" s="37">
        <f t="shared" ref="AT13:AT65" si="52">((AQ13*R13)+(AR13*Z13)+(AS13*AH13))*I13</f>
        <v>0</v>
      </c>
      <c r="AU13" s="37">
        <f t="shared" ref="AU13:AU64" si="53">((AQ13*S13)+(AR13*AA13)+(AS13*AI13))*J13</f>
        <v>0</v>
      </c>
      <c r="AV13" s="37">
        <f t="shared" ref="AV13:AV64" si="54">((AQ13*T13)+(AB13*AR13)+(AS13*AJ13))*K13</f>
        <v>0</v>
      </c>
      <c r="AW13" s="37">
        <f t="shared" ref="AW13:AW64" si="55">((AQ13*U13)+(AC13*AR13)+(AS13*AK13))*L13</f>
        <v>0</v>
      </c>
      <c r="AX13" s="37">
        <f t="shared" ref="AX13:AX64" si="56">((AQ13*V13)+(AD13*AR13)+(AS13*AL13))*M13</f>
        <v>0</v>
      </c>
      <c r="AY13" s="37">
        <f t="shared" ref="AY13:AY64" si="57">((AQ13*W13)+(AE13*AR13)+(AS13*AM13))*N13</f>
        <v>0</v>
      </c>
      <c r="AZ13" s="37">
        <f t="shared" ref="AZ13:AZ65" si="58">((AQ13*X13)+(AF13*AR13)+(AS13*AN13))*O13</f>
        <v>0</v>
      </c>
      <c r="BA13" s="37">
        <f t="shared" ref="BA13:BA64" si="59">((AQ13*Y13)+(AG13*AR13)+(AS13*AO13))*P13</f>
        <v>0</v>
      </c>
      <c r="BB13" s="4"/>
      <c r="BC13" s="37">
        <f t="shared" si="29"/>
        <v>0</v>
      </c>
      <c r="BD13" s="4"/>
      <c r="BE13" s="37">
        <f t="shared" si="30"/>
        <v>0</v>
      </c>
      <c r="BF13" s="4"/>
      <c r="BG13" s="4"/>
      <c r="BH13" s="37">
        <f t="shared" si="31"/>
        <v>0</v>
      </c>
      <c r="BI13" s="4"/>
      <c r="BJ13" s="37">
        <f t="shared" ref="BJ13" si="60">Q13*BI13</f>
        <v>0</v>
      </c>
      <c r="BK13" s="37">
        <f t="shared" si="32"/>
        <v>0</v>
      </c>
      <c r="BL13" s="108">
        <f>SUM(BK13:BK14)</f>
        <v>0</v>
      </c>
      <c r="BM13" s="118">
        <f>BL13*0.1</f>
        <v>0</v>
      </c>
      <c r="BN13" s="118">
        <f>SUM(BL13:BM14)</f>
        <v>0</v>
      </c>
      <c r="BO13" s="38"/>
    </row>
    <row r="14" spans="1:67">
      <c r="A14" s="111"/>
      <c r="B14" s="111"/>
      <c r="C14" s="107"/>
      <c r="D14" s="107"/>
      <c r="E14" s="111"/>
      <c r="F14" s="113"/>
      <c r="G14" s="34" t="s">
        <v>75</v>
      </c>
      <c r="H14" s="35">
        <v>21</v>
      </c>
      <c r="I14" s="2"/>
      <c r="J14" s="2"/>
      <c r="K14" s="2"/>
      <c r="L14" s="2"/>
      <c r="M14" s="2"/>
      <c r="N14" s="2"/>
      <c r="O14" s="2"/>
      <c r="P14" s="2"/>
      <c r="Q14" s="35">
        <f t="shared" si="43"/>
        <v>0</v>
      </c>
      <c r="R14" s="3"/>
      <c r="S14" s="3"/>
      <c r="T14" s="3"/>
      <c r="U14" s="3"/>
      <c r="V14" s="3"/>
      <c r="W14" s="3"/>
      <c r="X14" s="3"/>
      <c r="Y14" s="3"/>
      <c r="Z14" s="35">
        <f t="shared" si="44"/>
        <v>0</v>
      </c>
      <c r="AA14" s="35">
        <f t="shared" si="45"/>
        <v>0</v>
      </c>
      <c r="AB14" s="35">
        <f t="shared" si="45"/>
        <v>0</v>
      </c>
      <c r="AC14" s="35">
        <f t="shared" si="45"/>
        <v>0</v>
      </c>
      <c r="AD14" s="35">
        <f t="shared" si="45"/>
        <v>0</v>
      </c>
      <c r="AE14" s="35">
        <f t="shared" si="45"/>
        <v>0</v>
      </c>
      <c r="AF14" s="35">
        <f t="shared" si="45"/>
        <v>0</v>
      </c>
      <c r="AG14" s="35">
        <f t="shared" si="45"/>
        <v>0</v>
      </c>
      <c r="AH14" s="35">
        <f t="shared" si="46"/>
        <v>0</v>
      </c>
      <c r="AI14" s="35">
        <f t="shared" si="47"/>
        <v>0</v>
      </c>
      <c r="AJ14" s="35">
        <f t="shared" si="47"/>
        <v>0</v>
      </c>
      <c r="AK14" s="35">
        <f t="shared" si="47"/>
        <v>0</v>
      </c>
      <c r="AL14" s="35">
        <f t="shared" si="47"/>
        <v>0</v>
      </c>
      <c r="AM14" s="35">
        <f t="shared" si="47"/>
        <v>0</v>
      </c>
      <c r="AN14" s="35">
        <f t="shared" si="47"/>
        <v>0</v>
      </c>
      <c r="AO14" s="35">
        <f t="shared" si="47"/>
        <v>0</v>
      </c>
      <c r="AP14" s="36">
        <f t="shared" si="48"/>
        <v>3</v>
      </c>
      <c r="AQ14" s="36">
        <f t="shared" si="49"/>
        <v>120</v>
      </c>
      <c r="AR14" s="36">
        <f t="shared" si="50"/>
        <v>60</v>
      </c>
      <c r="AS14" s="36">
        <f t="shared" si="51"/>
        <v>30</v>
      </c>
      <c r="AT14" s="37">
        <f t="shared" si="52"/>
        <v>0</v>
      </c>
      <c r="AU14" s="37">
        <f t="shared" si="53"/>
        <v>0</v>
      </c>
      <c r="AV14" s="37">
        <f t="shared" si="54"/>
        <v>0</v>
      </c>
      <c r="AW14" s="37">
        <f t="shared" si="55"/>
        <v>0</v>
      </c>
      <c r="AX14" s="37">
        <f t="shared" si="56"/>
        <v>0</v>
      </c>
      <c r="AY14" s="37">
        <f t="shared" si="57"/>
        <v>0</v>
      </c>
      <c r="AZ14" s="37">
        <f t="shared" si="58"/>
        <v>0</v>
      </c>
      <c r="BA14" s="37">
        <f t="shared" si="59"/>
        <v>0</v>
      </c>
      <c r="BB14" s="4"/>
      <c r="BC14" s="37">
        <f t="shared" si="29"/>
        <v>0</v>
      </c>
      <c r="BD14" s="4"/>
      <c r="BE14" s="37">
        <f t="shared" si="30"/>
        <v>0</v>
      </c>
      <c r="BF14" s="4"/>
      <c r="BG14" s="4"/>
      <c r="BH14" s="37">
        <f t="shared" si="31"/>
        <v>0</v>
      </c>
      <c r="BI14" s="4"/>
      <c r="BJ14" s="37"/>
      <c r="BK14" s="37">
        <f t="shared" si="32"/>
        <v>0</v>
      </c>
      <c r="BL14" s="109"/>
      <c r="BM14" s="119"/>
      <c r="BN14" s="119"/>
      <c r="BO14" s="38"/>
    </row>
    <row r="15" spans="1:67">
      <c r="A15" s="110" t="s">
        <v>3</v>
      </c>
      <c r="B15" s="110">
        <v>3</v>
      </c>
      <c r="C15" s="106">
        <v>46713</v>
      </c>
      <c r="D15" s="106">
        <v>46802.999305555597</v>
      </c>
      <c r="E15" s="110" t="s">
        <v>4</v>
      </c>
      <c r="F15" s="112">
        <v>89.999305555596948</v>
      </c>
      <c r="G15" s="34" t="s">
        <v>74</v>
      </c>
      <c r="H15" s="35">
        <v>69</v>
      </c>
      <c r="I15" s="2"/>
      <c r="J15" s="2"/>
      <c r="K15" s="2"/>
      <c r="L15" s="2"/>
      <c r="M15" s="2"/>
      <c r="N15" s="2"/>
      <c r="O15" s="2"/>
      <c r="P15" s="2"/>
      <c r="Q15" s="35">
        <f t="shared" si="43"/>
        <v>0</v>
      </c>
      <c r="R15" s="3"/>
      <c r="S15" s="3"/>
      <c r="T15" s="3"/>
      <c r="U15" s="3"/>
      <c r="V15" s="3"/>
      <c r="W15" s="3"/>
      <c r="X15" s="3"/>
      <c r="Y15" s="3"/>
      <c r="Z15" s="35">
        <f t="shared" si="44"/>
        <v>0</v>
      </c>
      <c r="AA15" s="35">
        <f t="shared" si="45"/>
        <v>0</v>
      </c>
      <c r="AB15" s="35">
        <f t="shared" si="45"/>
        <v>0</v>
      </c>
      <c r="AC15" s="35">
        <f t="shared" si="45"/>
        <v>0</v>
      </c>
      <c r="AD15" s="35">
        <f t="shared" si="45"/>
        <v>0</v>
      </c>
      <c r="AE15" s="35">
        <f t="shared" si="45"/>
        <v>0</v>
      </c>
      <c r="AF15" s="35">
        <f t="shared" si="45"/>
        <v>0</v>
      </c>
      <c r="AG15" s="35">
        <f t="shared" si="45"/>
        <v>0</v>
      </c>
      <c r="AH15" s="35">
        <f t="shared" si="46"/>
        <v>0</v>
      </c>
      <c r="AI15" s="35">
        <f t="shared" si="47"/>
        <v>0</v>
      </c>
      <c r="AJ15" s="35">
        <f t="shared" si="47"/>
        <v>0</v>
      </c>
      <c r="AK15" s="35">
        <f t="shared" si="47"/>
        <v>0</v>
      </c>
      <c r="AL15" s="35">
        <f t="shared" si="47"/>
        <v>0</v>
      </c>
      <c r="AM15" s="35">
        <f t="shared" si="47"/>
        <v>0</v>
      </c>
      <c r="AN15" s="35">
        <f t="shared" si="47"/>
        <v>0</v>
      </c>
      <c r="AO15" s="35">
        <f t="shared" si="47"/>
        <v>0</v>
      </c>
      <c r="AP15" s="36">
        <f t="shared" si="48"/>
        <v>9.8571428571428577</v>
      </c>
      <c r="AQ15" s="36">
        <f t="shared" si="49"/>
        <v>394.28571428571433</v>
      </c>
      <c r="AR15" s="36">
        <f t="shared" si="50"/>
        <v>197.14285714285717</v>
      </c>
      <c r="AS15" s="36">
        <f t="shared" si="51"/>
        <v>98.571428571428584</v>
      </c>
      <c r="AT15" s="37">
        <f t="shared" si="52"/>
        <v>0</v>
      </c>
      <c r="AU15" s="37">
        <f t="shared" si="53"/>
        <v>0</v>
      </c>
      <c r="AV15" s="37">
        <f t="shared" si="54"/>
        <v>0</v>
      </c>
      <c r="AW15" s="37">
        <f t="shared" si="55"/>
        <v>0</v>
      </c>
      <c r="AX15" s="37">
        <f t="shared" si="56"/>
        <v>0</v>
      </c>
      <c r="AY15" s="37">
        <f t="shared" si="57"/>
        <v>0</v>
      </c>
      <c r="AZ15" s="37">
        <f t="shared" si="58"/>
        <v>0</v>
      </c>
      <c r="BA15" s="37">
        <f t="shared" si="59"/>
        <v>0</v>
      </c>
      <c r="BB15" s="4"/>
      <c r="BC15" s="37">
        <f t="shared" si="29"/>
        <v>0</v>
      </c>
      <c r="BD15" s="4"/>
      <c r="BE15" s="37">
        <f t="shared" si="30"/>
        <v>0</v>
      </c>
      <c r="BF15" s="4"/>
      <c r="BG15" s="4"/>
      <c r="BH15" s="37">
        <f t="shared" si="31"/>
        <v>0</v>
      </c>
      <c r="BI15" s="4"/>
      <c r="BJ15" s="37">
        <f t="shared" ref="BJ15" si="61">Q15*BI15</f>
        <v>0</v>
      </c>
      <c r="BK15" s="37">
        <f t="shared" si="32"/>
        <v>0</v>
      </c>
      <c r="BL15" s="108">
        <f>SUM(BK15:BK16)</f>
        <v>0</v>
      </c>
      <c r="BM15" s="118">
        <f>BL15*0.1</f>
        <v>0</v>
      </c>
      <c r="BN15" s="118">
        <f>SUM(BL15:BM16)</f>
        <v>0</v>
      </c>
      <c r="BO15" s="38"/>
    </row>
    <row r="16" spans="1:67">
      <c r="A16" s="111"/>
      <c r="B16" s="111"/>
      <c r="C16" s="107"/>
      <c r="D16" s="107"/>
      <c r="E16" s="111"/>
      <c r="F16" s="113"/>
      <c r="G16" s="34" t="s">
        <v>75</v>
      </c>
      <c r="H16" s="35">
        <v>21</v>
      </c>
      <c r="I16" s="2"/>
      <c r="J16" s="2"/>
      <c r="K16" s="2"/>
      <c r="L16" s="2"/>
      <c r="M16" s="2"/>
      <c r="N16" s="2"/>
      <c r="O16" s="2"/>
      <c r="P16" s="2"/>
      <c r="Q16" s="35">
        <f t="shared" si="43"/>
        <v>0</v>
      </c>
      <c r="R16" s="3"/>
      <c r="S16" s="3"/>
      <c r="T16" s="3"/>
      <c r="U16" s="3"/>
      <c r="V16" s="3"/>
      <c r="W16" s="3"/>
      <c r="X16" s="3"/>
      <c r="Y16" s="3"/>
      <c r="Z16" s="35">
        <f t="shared" si="44"/>
        <v>0</v>
      </c>
      <c r="AA16" s="35">
        <f t="shared" si="45"/>
        <v>0</v>
      </c>
      <c r="AB16" s="35">
        <f t="shared" si="45"/>
        <v>0</v>
      </c>
      <c r="AC16" s="35">
        <f t="shared" si="45"/>
        <v>0</v>
      </c>
      <c r="AD16" s="35">
        <f t="shared" si="45"/>
        <v>0</v>
      </c>
      <c r="AE16" s="35">
        <f t="shared" si="45"/>
        <v>0</v>
      </c>
      <c r="AF16" s="35">
        <f t="shared" si="45"/>
        <v>0</v>
      </c>
      <c r="AG16" s="35">
        <f t="shared" si="45"/>
        <v>0</v>
      </c>
      <c r="AH16" s="35">
        <f t="shared" si="46"/>
        <v>0</v>
      </c>
      <c r="AI16" s="35">
        <f t="shared" si="47"/>
        <v>0</v>
      </c>
      <c r="AJ16" s="35">
        <f t="shared" si="47"/>
        <v>0</v>
      </c>
      <c r="AK16" s="35">
        <f t="shared" si="47"/>
        <v>0</v>
      </c>
      <c r="AL16" s="35">
        <f t="shared" si="47"/>
        <v>0</v>
      </c>
      <c r="AM16" s="35">
        <f t="shared" si="47"/>
        <v>0</v>
      </c>
      <c r="AN16" s="35">
        <f t="shared" si="47"/>
        <v>0</v>
      </c>
      <c r="AO16" s="35">
        <f t="shared" si="47"/>
        <v>0</v>
      </c>
      <c r="AP16" s="36">
        <f t="shared" si="48"/>
        <v>3</v>
      </c>
      <c r="AQ16" s="36">
        <f t="shared" si="49"/>
        <v>120</v>
      </c>
      <c r="AR16" s="36">
        <f t="shared" si="50"/>
        <v>60</v>
      </c>
      <c r="AS16" s="36">
        <f t="shared" si="51"/>
        <v>30</v>
      </c>
      <c r="AT16" s="37">
        <f t="shared" si="52"/>
        <v>0</v>
      </c>
      <c r="AU16" s="37">
        <f t="shared" si="53"/>
        <v>0</v>
      </c>
      <c r="AV16" s="37">
        <f t="shared" si="54"/>
        <v>0</v>
      </c>
      <c r="AW16" s="37">
        <f t="shared" si="55"/>
        <v>0</v>
      </c>
      <c r="AX16" s="37">
        <f t="shared" si="56"/>
        <v>0</v>
      </c>
      <c r="AY16" s="37">
        <f t="shared" si="57"/>
        <v>0</v>
      </c>
      <c r="AZ16" s="37">
        <f t="shared" si="58"/>
        <v>0</v>
      </c>
      <c r="BA16" s="37">
        <f t="shared" si="59"/>
        <v>0</v>
      </c>
      <c r="BB16" s="4"/>
      <c r="BC16" s="37">
        <f t="shared" si="29"/>
        <v>0</v>
      </c>
      <c r="BD16" s="4"/>
      <c r="BE16" s="37">
        <f t="shared" si="30"/>
        <v>0</v>
      </c>
      <c r="BF16" s="4"/>
      <c r="BG16" s="4"/>
      <c r="BH16" s="37">
        <f t="shared" si="31"/>
        <v>0</v>
      </c>
      <c r="BI16" s="4"/>
      <c r="BJ16" s="37"/>
      <c r="BK16" s="37">
        <f t="shared" si="32"/>
        <v>0</v>
      </c>
      <c r="BL16" s="109"/>
      <c r="BM16" s="119"/>
      <c r="BN16" s="119"/>
      <c r="BO16" s="39">
        <f>SUM(BL3:BL16)</f>
        <v>0</v>
      </c>
    </row>
    <row r="17" spans="1:67">
      <c r="A17" s="110" t="s">
        <v>5</v>
      </c>
      <c r="B17" s="110">
        <v>2</v>
      </c>
      <c r="C17" s="106">
        <v>46454.25</v>
      </c>
      <c r="D17" s="106">
        <v>46544.249305555597</v>
      </c>
      <c r="E17" s="110" t="s">
        <v>4</v>
      </c>
      <c r="F17" s="112">
        <v>89.999305555596948</v>
      </c>
      <c r="G17" s="34" t="s">
        <v>74</v>
      </c>
      <c r="H17" s="35">
        <v>69</v>
      </c>
      <c r="I17" s="2"/>
      <c r="J17" s="2"/>
      <c r="K17" s="2"/>
      <c r="L17" s="2"/>
      <c r="M17" s="2"/>
      <c r="N17" s="2"/>
      <c r="O17" s="2"/>
      <c r="P17" s="2"/>
      <c r="Q17" s="35">
        <f t="shared" si="43"/>
        <v>0</v>
      </c>
      <c r="R17" s="3"/>
      <c r="S17" s="3"/>
      <c r="T17" s="3"/>
      <c r="U17" s="3"/>
      <c r="V17" s="3"/>
      <c r="W17" s="3"/>
      <c r="X17" s="3"/>
      <c r="Y17" s="3"/>
      <c r="Z17" s="35">
        <f t="shared" si="44"/>
        <v>0</v>
      </c>
      <c r="AA17" s="35">
        <f t="shared" si="44"/>
        <v>0</v>
      </c>
      <c r="AB17" s="35">
        <f t="shared" si="44"/>
        <v>0</v>
      </c>
      <c r="AC17" s="35">
        <f t="shared" si="44"/>
        <v>0</v>
      </c>
      <c r="AD17" s="35">
        <f t="shared" si="44"/>
        <v>0</v>
      </c>
      <c r="AE17" s="35">
        <f t="shared" si="44"/>
        <v>0</v>
      </c>
      <c r="AF17" s="35">
        <f t="shared" si="44"/>
        <v>0</v>
      </c>
      <c r="AG17" s="35">
        <f t="shared" si="44"/>
        <v>0</v>
      </c>
      <c r="AH17" s="35">
        <f t="shared" si="46"/>
        <v>0</v>
      </c>
      <c r="AI17" s="35">
        <f t="shared" si="46"/>
        <v>0</v>
      </c>
      <c r="AJ17" s="35">
        <f t="shared" si="46"/>
        <v>0</v>
      </c>
      <c r="AK17" s="35">
        <f t="shared" si="46"/>
        <v>0</v>
      </c>
      <c r="AL17" s="35">
        <f t="shared" si="46"/>
        <v>0</v>
      </c>
      <c r="AM17" s="35">
        <f t="shared" si="46"/>
        <v>0</v>
      </c>
      <c r="AN17" s="35">
        <f t="shared" si="46"/>
        <v>0</v>
      </c>
      <c r="AO17" s="35">
        <f t="shared" si="46"/>
        <v>0</v>
      </c>
      <c r="AP17" s="36">
        <f t="shared" si="48"/>
        <v>9.8571428571428577</v>
      </c>
      <c r="AQ17" s="36">
        <f t="shared" si="49"/>
        <v>394.28571428571433</v>
      </c>
      <c r="AR17" s="36">
        <f t="shared" si="50"/>
        <v>197.14285714285717</v>
      </c>
      <c r="AS17" s="36">
        <f t="shared" si="51"/>
        <v>98.571428571428584</v>
      </c>
      <c r="AT17" s="37">
        <f t="shared" si="52"/>
        <v>0</v>
      </c>
      <c r="AU17" s="37">
        <f t="shared" si="53"/>
        <v>0</v>
      </c>
      <c r="AV17" s="37">
        <f t="shared" si="54"/>
        <v>0</v>
      </c>
      <c r="AW17" s="37">
        <f t="shared" si="55"/>
        <v>0</v>
      </c>
      <c r="AX17" s="37">
        <f t="shared" si="56"/>
        <v>0</v>
      </c>
      <c r="AY17" s="37">
        <f t="shared" si="57"/>
        <v>0</v>
      </c>
      <c r="AZ17" s="37">
        <f t="shared" si="58"/>
        <v>0</v>
      </c>
      <c r="BA17" s="37">
        <f t="shared" si="59"/>
        <v>0</v>
      </c>
      <c r="BB17" s="4"/>
      <c r="BC17" s="37">
        <f t="shared" si="29"/>
        <v>0</v>
      </c>
      <c r="BD17" s="4"/>
      <c r="BE17" s="37">
        <f t="shared" si="30"/>
        <v>0</v>
      </c>
      <c r="BF17" s="4"/>
      <c r="BG17" s="4"/>
      <c r="BH17" s="37">
        <f t="shared" si="31"/>
        <v>0</v>
      </c>
      <c r="BI17" s="4"/>
      <c r="BJ17" s="37">
        <f t="shared" ref="BJ17" si="62">Q17*BI17</f>
        <v>0</v>
      </c>
      <c r="BK17" s="37">
        <f t="shared" si="32"/>
        <v>0</v>
      </c>
      <c r="BL17" s="108">
        <f>SUM(BK17:BK18)</f>
        <v>0</v>
      </c>
      <c r="BM17" s="118">
        <f>BL17*0.1</f>
        <v>0</v>
      </c>
      <c r="BN17" s="118">
        <f>SUM(BL17:BM18)</f>
        <v>0</v>
      </c>
      <c r="BO17" s="38"/>
    </row>
    <row r="18" spans="1:67">
      <c r="A18" s="111"/>
      <c r="B18" s="111"/>
      <c r="C18" s="107"/>
      <c r="D18" s="107"/>
      <c r="E18" s="111"/>
      <c r="F18" s="113"/>
      <c r="G18" s="34" t="s">
        <v>75</v>
      </c>
      <c r="H18" s="35">
        <v>21</v>
      </c>
      <c r="I18" s="2"/>
      <c r="J18" s="2"/>
      <c r="K18" s="2"/>
      <c r="L18" s="2"/>
      <c r="M18" s="2"/>
      <c r="N18" s="2"/>
      <c r="O18" s="2"/>
      <c r="P18" s="2"/>
      <c r="Q18" s="35">
        <f t="shared" si="43"/>
        <v>0</v>
      </c>
      <c r="R18" s="3"/>
      <c r="S18" s="3"/>
      <c r="T18" s="3"/>
      <c r="U18" s="3"/>
      <c r="V18" s="3"/>
      <c r="W18" s="3"/>
      <c r="X18" s="3"/>
      <c r="Y18" s="3"/>
      <c r="Z18" s="35">
        <f t="shared" si="44"/>
        <v>0</v>
      </c>
      <c r="AA18" s="35">
        <f t="shared" si="44"/>
        <v>0</v>
      </c>
      <c r="AB18" s="35">
        <f t="shared" si="44"/>
        <v>0</v>
      </c>
      <c r="AC18" s="35">
        <f t="shared" si="44"/>
        <v>0</v>
      </c>
      <c r="AD18" s="35">
        <f t="shared" si="44"/>
        <v>0</v>
      </c>
      <c r="AE18" s="35">
        <f t="shared" si="44"/>
        <v>0</v>
      </c>
      <c r="AF18" s="35">
        <f t="shared" si="44"/>
        <v>0</v>
      </c>
      <c r="AG18" s="35">
        <f t="shared" si="44"/>
        <v>0</v>
      </c>
      <c r="AH18" s="35">
        <f t="shared" si="46"/>
        <v>0</v>
      </c>
      <c r="AI18" s="35">
        <f t="shared" si="46"/>
        <v>0</v>
      </c>
      <c r="AJ18" s="35">
        <f t="shared" si="46"/>
        <v>0</v>
      </c>
      <c r="AK18" s="35">
        <f t="shared" si="46"/>
        <v>0</v>
      </c>
      <c r="AL18" s="35">
        <f t="shared" si="46"/>
        <v>0</v>
      </c>
      <c r="AM18" s="35">
        <f t="shared" si="46"/>
        <v>0</v>
      </c>
      <c r="AN18" s="35">
        <f t="shared" si="46"/>
        <v>0</v>
      </c>
      <c r="AO18" s="35">
        <f t="shared" si="46"/>
        <v>0</v>
      </c>
      <c r="AP18" s="36">
        <f t="shared" si="48"/>
        <v>3</v>
      </c>
      <c r="AQ18" s="36">
        <f t="shared" si="49"/>
        <v>120</v>
      </c>
      <c r="AR18" s="36">
        <f t="shared" si="50"/>
        <v>60</v>
      </c>
      <c r="AS18" s="36">
        <f t="shared" si="51"/>
        <v>30</v>
      </c>
      <c r="AT18" s="37">
        <f t="shared" si="52"/>
        <v>0</v>
      </c>
      <c r="AU18" s="37">
        <f t="shared" si="53"/>
        <v>0</v>
      </c>
      <c r="AV18" s="37">
        <f t="shared" si="54"/>
        <v>0</v>
      </c>
      <c r="AW18" s="37">
        <f t="shared" si="55"/>
        <v>0</v>
      </c>
      <c r="AX18" s="37">
        <f t="shared" si="56"/>
        <v>0</v>
      </c>
      <c r="AY18" s="37">
        <f t="shared" si="57"/>
        <v>0</v>
      </c>
      <c r="AZ18" s="37">
        <f t="shared" si="58"/>
        <v>0</v>
      </c>
      <c r="BA18" s="37">
        <f t="shared" si="59"/>
        <v>0</v>
      </c>
      <c r="BB18" s="4"/>
      <c r="BC18" s="37">
        <f t="shared" si="29"/>
        <v>0</v>
      </c>
      <c r="BD18" s="4"/>
      <c r="BE18" s="37">
        <f t="shared" si="30"/>
        <v>0</v>
      </c>
      <c r="BF18" s="4"/>
      <c r="BG18" s="4"/>
      <c r="BH18" s="37">
        <f t="shared" si="31"/>
        <v>0</v>
      </c>
      <c r="BI18" s="4"/>
      <c r="BJ18" s="37"/>
      <c r="BK18" s="37">
        <f t="shared" si="32"/>
        <v>0</v>
      </c>
      <c r="BL18" s="109"/>
      <c r="BM18" s="119"/>
      <c r="BN18" s="119"/>
      <c r="BO18" s="38"/>
    </row>
    <row r="19" spans="1:67">
      <c r="A19" s="110" t="s">
        <v>5</v>
      </c>
      <c r="B19" s="110">
        <v>1</v>
      </c>
      <c r="C19" s="106">
        <v>46496.25</v>
      </c>
      <c r="D19" s="106">
        <v>46586.249305555597</v>
      </c>
      <c r="E19" s="110" t="s">
        <v>4</v>
      </c>
      <c r="F19" s="112">
        <v>89.999305555596948</v>
      </c>
      <c r="G19" s="34" t="s">
        <v>74</v>
      </c>
      <c r="H19" s="35">
        <v>69</v>
      </c>
      <c r="I19" s="2"/>
      <c r="J19" s="2"/>
      <c r="K19" s="2"/>
      <c r="L19" s="2"/>
      <c r="M19" s="2"/>
      <c r="N19" s="2"/>
      <c r="O19" s="2"/>
      <c r="P19" s="2"/>
      <c r="Q19" s="35">
        <f t="shared" si="43"/>
        <v>0</v>
      </c>
      <c r="R19" s="3"/>
      <c r="S19" s="3"/>
      <c r="T19" s="3"/>
      <c r="U19" s="3"/>
      <c r="V19" s="3"/>
      <c r="W19" s="3"/>
      <c r="X19" s="3"/>
      <c r="Y19" s="3"/>
      <c r="Z19" s="35">
        <f t="shared" si="44"/>
        <v>0</v>
      </c>
      <c r="AA19" s="35">
        <f t="shared" si="44"/>
        <v>0</v>
      </c>
      <c r="AB19" s="35">
        <f t="shared" si="44"/>
        <v>0</v>
      </c>
      <c r="AC19" s="35">
        <f t="shared" si="44"/>
        <v>0</v>
      </c>
      <c r="AD19" s="35">
        <f t="shared" si="44"/>
        <v>0</v>
      </c>
      <c r="AE19" s="35">
        <f t="shared" si="44"/>
        <v>0</v>
      </c>
      <c r="AF19" s="35">
        <f t="shared" si="44"/>
        <v>0</v>
      </c>
      <c r="AG19" s="35">
        <f t="shared" si="44"/>
        <v>0</v>
      </c>
      <c r="AH19" s="35">
        <f t="shared" si="46"/>
        <v>0</v>
      </c>
      <c r="AI19" s="35">
        <f t="shared" si="46"/>
        <v>0</v>
      </c>
      <c r="AJ19" s="35">
        <f t="shared" si="46"/>
        <v>0</v>
      </c>
      <c r="AK19" s="35">
        <f t="shared" si="46"/>
        <v>0</v>
      </c>
      <c r="AL19" s="35">
        <f t="shared" si="46"/>
        <v>0</v>
      </c>
      <c r="AM19" s="35">
        <f t="shared" si="46"/>
        <v>0</v>
      </c>
      <c r="AN19" s="35">
        <f t="shared" si="46"/>
        <v>0</v>
      </c>
      <c r="AO19" s="35">
        <f t="shared" si="46"/>
        <v>0</v>
      </c>
      <c r="AP19" s="36">
        <f t="shared" si="48"/>
        <v>9.8571428571428577</v>
      </c>
      <c r="AQ19" s="36">
        <f t="shared" si="49"/>
        <v>394.28571428571433</v>
      </c>
      <c r="AR19" s="36">
        <f t="shared" si="50"/>
        <v>197.14285714285717</v>
      </c>
      <c r="AS19" s="36">
        <f t="shared" si="51"/>
        <v>98.571428571428584</v>
      </c>
      <c r="AT19" s="37">
        <f t="shared" si="52"/>
        <v>0</v>
      </c>
      <c r="AU19" s="37">
        <f t="shared" si="53"/>
        <v>0</v>
      </c>
      <c r="AV19" s="37">
        <f t="shared" si="54"/>
        <v>0</v>
      </c>
      <c r="AW19" s="37">
        <f t="shared" si="55"/>
        <v>0</v>
      </c>
      <c r="AX19" s="37">
        <f t="shared" si="56"/>
        <v>0</v>
      </c>
      <c r="AY19" s="37">
        <f t="shared" si="57"/>
        <v>0</v>
      </c>
      <c r="AZ19" s="37">
        <f t="shared" si="58"/>
        <v>0</v>
      </c>
      <c r="BA19" s="37">
        <f t="shared" si="59"/>
        <v>0</v>
      </c>
      <c r="BB19" s="4"/>
      <c r="BC19" s="37">
        <f t="shared" si="29"/>
        <v>0</v>
      </c>
      <c r="BD19" s="4"/>
      <c r="BE19" s="37">
        <f t="shared" si="30"/>
        <v>0</v>
      </c>
      <c r="BF19" s="4"/>
      <c r="BG19" s="4"/>
      <c r="BH19" s="37">
        <f t="shared" si="31"/>
        <v>0</v>
      </c>
      <c r="BI19" s="4"/>
      <c r="BJ19" s="37">
        <f t="shared" ref="BJ19" si="63">Q19*BI19</f>
        <v>0</v>
      </c>
      <c r="BK19" s="37">
        <f t="shared" si="32"/>
        <v>0</v>
      </c>
      <c r="BL19" s="108">
        <f>SUM(BK19:BK20)</f>
        <v>0</v>
      </c>
      <c r="BM19" s="118">
        <f>BL19*0.1</f>
        <v>0</v>
      </c>
      <c r="BN19" s="118">
        <f>SUM(BL19:BM20)</f>
        <v>0</v>
      </c>
      <c r="BO19" s="38"/>
    </row>
    <row r="20" spans="1:67">
      <c r="A20" s="111"/>
      <c r="B20" s="111"/>
      <c r="C20" s="107"/>
      <c r="D20" s="107"/>
      <c r="E20" s="111"/>
      <c r="F20" s="113"/>
      <c r="G20" s="34" t="s">
        <v>75</v>
      </c>
      <c r="H20" s="35">
        <v>21</v>
      </c>
      <c r="I20" s="2"/>
      <c r="J20" s="2"/>
      <c r="K20" s="2"/>
      <c r="L20" s="2"/>
      <c r="M20" s="2"/>
      <c r="N20" s="2"/>
      <c r="O20" s="2"/>
      <c r="P20" s="2"/>
      <c r="Q20" s="35">
        <f t="shared" si="43"/>
        <v>0</v>
      </c>
      <c r="R20" s="3"/>
      <c r="S20" s="3"/>
      <c r="T20" s="3"/>
      <c r="U20" s="3"/>
      <c r="V20" s="3"/>
      <c r="W20" s="3"/>
      <c r="X20" s="3"/>
      <c r="Y20" s="3"/>
      <c r="Z20" s="35">
        <f t="shared" si="44"/>
        <v>0</v>
      </c>
      <c r="AA20" s="35">
        <f t="shared" si="44"/>
        <v>0</v>
      </c>
      <c r="AB20" s="35">
        <f t="shared" si="44"/>
        <v>0</v>
      </c>
      <c r="AC20" s="35">
        <f t="shared" si="44"/>
        <v>0</v>
      </c>
      <c r="AD20" s="35">
        <f t="shared" si="44"/>
        <v>0</v>
      </c>
      <c r="AE20" s="35">
        <f t="shared" si="44"/>
        <v>0</v>
      </c>
      <c r="AF20" s="35">
        <f t="shared" si="44"/>
        <v>0</v>
      </c>
      <c r="AG20" s="35">
        <f t="shared" si="44"/>
        <v>0</v>
      </c>
      <c r="AH20" s="35">
        <f t="shared" si="46"/>
        <v>0</v>
      </c>
      <c r="AI20" s="35">
        <f t="shared" si="46"/>
        <v>0</v>
      </c>
      <c r="AJ20" s="35">
        <f t="shared" si="46"/>
        <v>0</v>
      </c>
      <c r="AK20" s="35">
        <f t="shared" si="46"/>
        <v>0</v>
      </c>
      <c r="AL20" s="35">
        <f t="shared" si="46"/>
        <v>0</v>
      </c>
      <c r="AM20" s="35">
        <f t="shared" si="46"/>
        <v>0</v>
      </c>
      <c r="AN20" s="35">
        <f t="shared" si="46"/>
        <v>0</v>
      </c>
      <c r="AO20" s="35">
        <f t="shared" si="46"/>
        <v>0</v>
      </c>
      <c r="AP20" s="36">
        <f t="shared" si="48"/>
        <v>3</v>
      </c>
      <c r="AQ20" s="36">
        <f t="shared" si="49"/>
        <v>120</v>
      </c>
      <c r="AR20" s="36">
        <f t="shared" si="50"/>
        <v>60</v>
      </c>
      <c r="AS20" s="36">
        <f t="shared" si="51"/>
        <v>30</v>
      </c>
      <c r="AT20" s="37">
        <f t="shared" si="52"/>
        <v>0</v>
      </c>
      <c r="AU20" s="37">
        <f t="shared" si="53"/>
        <v>0</v>
      </c>
      <c r="AV20" s="37">
        <f t="shared" si="54"/>
        <v>0</v>
      </c>
      <c r="AW20" s="37">
        <f t="shared" si="55"/>
        <v>0</v>
      </c>
      <c r="AX20" s="37">
        <f t="shared" si="56"/>
        <v>0</v>
      </c>
      <c r="AY20" s="37">
        <f t="shared" si="57"/>
        <v>0</v>
      </c>
      <c r="AZ20" s="37">
        <f t="shared" si="58"/>
        <v>0</v>
      </c>
      <c r="BA20" s="37">
        <f t="shared" si="59"/>
        <v>0</v>
      </c>
      <c r="BB20" s="4"/>
      <c r="BC20" s="37">
        <f t="shared" si="29"/>
        <v>0</v>
      </c>
      <c r="BD20" s="4"/>
      <c r="BE20" s="37">
        <f t="shared" si="30"/>
        <v>0</v>
      </c>
      <c r="BF20" s="4"/>
      <c r="BG20" s="4"/>
      <c r="BH20" s="37">
        <f t="shared" si="31"/>
        <v>0</v>
      </c>
      <c r="BI20" s="4"/>
      <c r="BJ20" s="37"/>
      <c r="BK20" s="37">
        <f t="shared" si="32"/>
        <v>0</v>
      </c>
      <c r="BL20" s="109"/>
      <c r="BM20" s="119"/>
      <c r="BN20" s="119"/>
      <c r="BO20" s="39">
        <f>SUM(BL17:BL20)</f>
        <v>0</v>
      </c>
    </row>
    <row r="21" spans="1:67">
      <c r="A21" s="110" t="s">
        <v>6</v>
      </c>
      <c r="B21" s="122">
        <v>2</v>
      </c>
      <c r="C21" s="106">
        <v>46300</v>
      </c>
      <c r="D21" s="106">
        <v>46364.999305555597</v>
      </c>
      <c r="E21" s="110" t="s">
        <v>15</v>
      </c>
      <c r="F21" s="112">
        <v>65</v>
      </c>
      <c r="G21" s="34" t="s">
        <v>74</v>
      </c>
      <c r="H21" s="35">
        <v>51</v>
      </c>
      <c r="I21" s="2"/>
      <c r="J21" s="2"/>
      <c r="K21" s="2"/>
      <c r="L21" s="2"/>
      <c r="M21" s="2"/>
      <c r="N21" s="2"/>
      <c r="O21" s="2"/>
      <c r="P21" s="2"/>
      <c r="Q21" s="35">
        <f>SUM(I21:P21)</f>
        <v>0</v>
      </c>
      <c r="R21" s="3"/>
      <c r="S21" s="3"/>
      <c r="T21" s="3"/>
      <c r="U21" s="3"/>
      <c r="V21" s="3"/>
      <c r="W21" s="3"/>
      <c r="X21" s="3"/>
      <c r="Y21" s="3"/>
      <c r="Z21" s="35">
        <f t="shared" ref="Z21:AG22" si="64">R21*1.5</f>
        <v>0</v>
      </c>
      <c r="AA21" s="35">
        <f t="shared" si="64"/>
        <v>0</v>
      </c>
      <c r="AB21" s="35">
        <f t="shared" si="64"/>
        <v>0</v>
      </c>
      <c r="AC21" s="35">
        <f t="shared" si="64"/>
        <v>0</v>
      </c>
      <c r="AD21" s="35">
        <f t="shared" si="64"/>
        <v>0</v>
      </c>
      <c r="AE21" s="35">
        <f t="shared" si="64"/>
        <v>0</v>
      </c>
      <c r="AF21" s="35">
        <f t="shared" si="64"/>
        <v>0</v>
      </c>
      <c r="AG21" s="35">
        <f t="shared" si="64"/>
        <v>0</v>
      </c>
      <c r="AH21" s="35">
        <f t="shared" ref="AH21:AO22" si="65">R21*2</f>
        <v>0</v>
      </c>
      <c r="AI21" s="35">
        <f t="shared" si="65"/>
        <v>0</v>
      </c>
      <c r="AJ21" s="35">
        <f t="shared" si="65"/>
        <v>0</v>
      </c>
      <c r="AK21" s="35">
        <f t="shared" si="65"/>
        <v>0</v>
      </c>
      <c r="AL21" s="35">
        <f t="shared" si="65"/>
        <v>0</v>
      </c>
      <c r="AM21" s="35">
        <f t="shared" si="65"/>
        <v>0</v>
      </c>
      <c r="AN21" s="35">
        <f t="shared" si="65"/>
        <v>0</v>
      </c>
      <c r="AO21" s="35">
        <f t="shared" si="65"/>
        <v>0</v>
      </c>
      <c r="AP21" s="36">
        <f>H21/7</f>
        <v>7.2857142857142856</v>
      </c>
      <c r="AQ21" s="36">
        <f>40*AP21</f>
        <v>291.42857142857144</v>
      </c>
      <c r="AR21" s="36">
        <f>AP21*20</f>
        <v>145.71428571428572</v>
      </c>
      <c r="AS21" s="36">
        <f>AP21*10</f>
        <v>72.857142857142861</v>
      </c>
      <c r="AT21" s="37">
        <f>((AQ21*R21)+(AR21*Z21)+(AS21*AH21))*I21</f>
        <v>0</v>
      </c>
      <c r="AU21" s="37">
        <f>((AQ21*S21)+(AR21*AA21)+(AS21*AI21))*J21</f>
        <v>0</v>
      </c>
      <c r="AV21" s="37">
        <f>((AQ21*T21)+(AB21*AR21)+(AS21*AJ21))*K21</f>
        <v>0</v>
      </c>
      <c r="AW21" s="37">
        <f>((AQ21*U21)+(AC21*AR21)+(AS21*AK21))*L21</f>
        <v>0</v>
      </c>
      <c r="AX21" s="37">
        <f>((AQ21*V21)+(AD21*AR21)+(AS21*AL21))*M21</f>
        <v>0</v>
      </c>
      <c r="AY21" s="37">
        <f>((AQ21*W21)+(AE21*AR21)+(AS21*AM21))*N21</f>
        <v>0</v>
      </c>
      <c r="AZ21" s="37">
        <f>((AQ21*X21)+(AF21*AR21)+(AS21*AN21))*O21</f>
        <v>0</v>
      </c>
      <c r="BA21" s="37">
        <f>((AQ21*Y21)+(AG21*AR21)+(AS21*AO21))*P21</f>
        <v>0</v>
      </c>
      <c r="BB21" s="4"/>
      <c r="BC21" s="37">
        <f t="shared" si="29"/>
        <v>0</v>
      </c>
      <c r="BD21" s="4"/>
      <c r="BE21" s="37">
        <f t="shared" si="30"/>
        <v>0</v>
      </c>
      <c r="BF21" s="4"/>
      <c r="BG21" s="4"/>
      <c r="BH21" s="37">
        <f t="shared" si="31"/>
        <v>0</v>
      </c>
      <c r="BI21" s="4"/>
      <c r="BJ21" s="37">
        <f t="shared" ref="BJ21" si="66">Q21*BI21</f>
        <v>0</v>
      </c>
      <c r="BK21" s="37">
        <f t="shared" si="32"/>
        <v>0</v>
      </c>
      <c r="BL21" s="108">
        <f>SUM(BK21:BK22)</f>
        <v>0</v>
      </c>
      <c r="BM21" s="118">
        <f>BL21*0.1</f>
        <v>0</v>
      </c>
      <c r="BN21" s="118">
        <f>SUM(BL21:BM22)</f>
        <v>0</v>
      </c>
      <c r="BO21" s="38"/>
    </row>
    <row r="22" spans="1:67">
      <c r="A22" s="111"/>
      <c r="B22" s="123"/>
      <c r="C22" s="107"/>
      <c r="D22" s="107"/>
      <c r="E22" s="111"/>
      <c r="F22" s="113"/>
      <c r="G22" s="34" t="s">
        <v>75</v>
      </c>
      <c r="H22" s="35">
        <v>14</v>
      </c>
      <c r="I22" s="2"/>
      <c r="J22" s="2"/>
      <c r="K22" s="2"/>
      <c r="L22" s="2"/>
      <c r="M22" s="2"/>
      <c r="N22" s="2"/>
      <c r="O22" s="2"/>
      <c r="P22" s="2"/>
      <c r="Q22" s="35">
        <f>SUM(I22:P22)</f>
        <v>0</v>
      </c>
      <c r="R22" s="3"/>
      <c r="S22" s="3"/>
      <c r="T22" s="3"/>
      <c r="U22" s="3"/>
      <c r="V22" s="3"/>
      <c r="W22" s="3"/>
      <c r="X22" s="3"/>
      <c r="Y22" s="3"/>
      <c r="Z22" s="35">
        <f t="shared" si="64"/>
        <v>0</v>
      </c>
      <c r="AA22" s="35">
        <f t="shared" si="64"/>
        <v>0</v>
      </c>
      <c r="AB22" s="35">
        <f t="shared" si="64"/>
        <v>0</v>
      </c>
      <c r="AC22" s="35">
        <f t="shared" si="64"/>
        <v>0</v>
      </c>
      <c r="AD22" s="35">
        <f t="shared" si="64"/>
        <v>0</v>
      </c>
      <c r="AE22" s="35">
        <f t="shared" si="64"/>
        <v>0</v>
      </c>
      <c r="AF22" s="35">
        <f t="shared" si="64"/>
        <v>0</v>
      </c>
      <c r="AG22" s="35">
        <f t="shared" si="64"/>
        <v>0</v>
      </c>
      <c r="AH22" s="35">
        <f t="shared" si="65"/>
        <v>0</v>
      </c>
      <c r="AI22" s="35">
        <f t="shared" si="65"/>
        <v>0</v>
      </c>
      <c r="AJ22" s="35">
        <f t="shared" si="65"/>
        <v>0</v>
      </c>
      <c r="AK22" s="35">
        <f t="shared" si="65"/>
        <v>0</v>
      </c>
      <c r="AL22" s="35">
        <f t="shared" si="65"/>
        <v>0</v>
      </c>
      <c r="AM22" s="35">
        <f t="shared" si="65"/>
        <v>0</v>
      </c>
      <c r="AN22" s="35">
        <f t="shared" si="65"/>
        <v>0</v>
      </c>
      <c r="AO22" s="35">
        <f t="shared" si="65"/>
        <v>0</v>
      </c>
      <c r="AP22" s="36">
        <f>H22/7</f>
        <v>2</v>
      </c>
      <c r="AQ22" s="36">
        <f>40*AP22</f>
        <v>80</v>
      </c>
      <c r="AR22" s="36">
        <f>AP22*20</f>
        <v>40</v>
      </c>
      <c r="AS22" s="36">
        <f>AP22*10</f>
        <v>20</v>
      </c>
      <c r="AT22" s="37">
        <f>((AQ22*R22)+(AR22*Z22)+(AS22*AH22))*I22</f>
        <v>0</v>
      </c>
      <c r="AU22" s="37">
        <f>((AQ22*S22)+(AR22*AA22)+(AS22*AI22))*J22</f>
        <v>0</v>
      </c>
      <c r="AV22" s="37">
        <f>((AQ22*T22)+(AB22*AR22)+(AS22*AJ22))*K22</f>
        <v>0</v>
      </c>
      <c r="AW22" s="37">
        <f>((AQ22*U22)+(AC22*AR22)+(AS22*AK22))*L22</f>
        <v>0</v>
      </c>
      <c r="AX22" s="37">
        <f>((AQ22*V22)+(AD22*AR22)+(AS22*AL22))*M22</f>
        <v>0</v>
      </c>
      <c r="AY22" s="37">
        <f>((AQ22*W22)+(AE22*AR22)+(AS22*AM22))*N22</f>
        <v>0</v>
      </c>
      <c r="AZ22" s="37">
        <f>((AQ22*X22)+(AF22*AR22)+(AS22*AN22))*O22</f>
        <v>0</v>
      </c>
      <c r="BA22" s="37">
        <f>((AQ22*Y22)+(AG22*AR22)+(AS22*AO22))*P22</f>
        <v>0</v>
      </c>
      <c r="BB22" s="4"/>
      <c r="BC22" s="37">
        <f t="shared" si="29"/>
        <v>0</v>
      </c>
      <c r="BD22" s="4"/>
      <c r="BE22" s="37">
        <f t="shared" si="30"/>
        <v>0</v>
      </c>
      <c r="BF22" s="4"/>
      <c r="BG22" s="4"/>
      <c r="BH22" s="37">
        <f t="shared" si="31"/>
        <v>0</v>
      </c>
      <c r="BI22" s="4"/>
      <c r="BJ22" s="37"/>
      <c r="BK22" s="37">
        <f t="shared" si="32"/>
        <v>0</v>
      </c>
      <c r="BL22" s="109"/>
      <c r="BM22" s="119"/>
      <c r="BN22" s="119"/>
      <c r="BO22" s="38"/>
    </row>
    <row r="23" spans="1:67">
      <c r="A23" s="110" t="s">
        <v>6</v>
      </c>
      <c r="B23" s="110">
        <v>5</v>
      </c>
      <c r="C23" s="106">
        <v>46364</v>
      </c>
      <c r="D23" s="106">
        <v>46384.999305555597</v>
      </c>
      <c r="E23" s="110" t="s">
        <v>10</v>
      </c>
      <c r="F23" s="112">
        <v>21</v>
      </c>
      <c r="G23" s="34" t="s">
        <v>74</v>
      </c>
      <c r="H23" s="35">
        <v>14</v>
      </c>
      <c r="I23" s="2"/>
      <c r="J23" s="2"/>
      <c r="K23" s="2"/>
      <c r="L23" s="2"/>
      <c r="M23" s="2"/>
      <c r="N23" s="2"/>
      <c r="O23" s="2"/>
      <c r="P23" s="2"/>
      <c r="Q23" s="35">
        <f t="shared" si="43"/>
        <v>0</v>
      </c>
      <c r="R23" s="3"/>
      <c r="S23" s="3"/>
      <c r="T23" s="3"/>
      <c r="U23" s="3"/>
      <c r="V23" s="3"/>
      <c r="W23" s="3"/>
      <c r="X23" s="3"/>
      <c r="Y23" s="3"/>
      <c r="Z23" s="35">
        <f t="shared" si="44"/>
        <v>0</v>
      </c>
      <c r="AA23" s="35">
        <f t="shared" si="44"/>
        <v>0</v>
      </c>
      <c r="AB23" s="35">
        <f t="shared" si="44"/>
        <v>0</v>
      </c>
      <c r="AC23" s="35">
        <f t="shared" si="44"/>
        <v>0</v>
      </c>
      <c r="AD23" s="35">
        <f t="shared" si="44"/>
        <v>0</v>
      </c>
      <c r="AE23" s="35">
        <f t="shared" si="44"/>
        <v>0</v>
      </c>
      <c r="AF23" s="35">
        <f t="shared" si="44"/>
        <v>0</v>
      </c>
      <c r="AG23" s="35">
        <f t="shared" si="44"/>
        <v>0</v>
      </c>
      <c r="AH23" s="35">
        <f t="shared" si="46"/>
        <v>0</v>
      </c>
      <c r="AI23" s="35">
        <f t="shared" si="46"/>
        <v>0</v>
      </c>
      <c r="AJ23" s="35">
        <f t="shared" si="46"/>
        <v>0</v>
      </c>
      <c r="AK23" s="35">
        <f t="shared" si="46"/>
        <v>0</v>
      </c>
      <c r="AL23" s="35">
        <f t="shared" si="46"/>
        <v>0</v>
      </c>
      <c r="AM23" s="35">
        <f t="shared" si="46"/>
        <v>0</v>
      </c>
      <c r="AN23" s="35">
        <f t="shared" si="46"/>
        <v>0</v>
      </c>
      <c r="AO23" s="35">
        <f t="shared" si="46"/>
        <v>0</v>
      </c>
      <c r="AP23" s="36">
        <f t="shared" si="48"/>
        <v>2</v>
      </c>
      <c r="AQ23" s="36">
        <f t="shared" si="49"/>
        <v>80</v>
      </c>
      <c r="AR23" s="36">
        <f t="shared" si="50"/>
        <v>40</v>
      </c>
      <c r="AS23" s="36">
        <f t="shared" si="51"/>
        <v>20</v>
      </c>
      <c r="AT23" s="37">
        <f t="shared" si="52"/>
        <v>0</v>
      </c>
      <c r="AU23" s="37">
        <f t="shared" si="53"/>
        <v>0</v>
      </c>
      <c r="AV23" s="37">
        <f t="shared" si="54"/>
        <v>0</v>
      </c>
      <c r="AW23" s="37">
        <f t="shared" si="55"/>
        <v>0</v>
      </c>
      <c r="AX23" s="37">
        <f t="shared" si="56"/>
        <v>0</v>
      </c>
      <c r="AY23" s="37">
        <f t="shared" si="57"/>
        <v>0</v>
      </c>
      <c r="AZ23" s="37">
        <f t="shared" si="58"/>
        <v>0</v>
      </c>
      <c r="BA23" s="37">
        <f t="shared" si="59"/>
        <v>0</v>
      </c>
      <c r="BB23" s="4"/>
      <c r="BC23" s="37">
        <f t="shared" si="29"/>
        <v>0</v>
      </c>
      <c r="BD23" s="4"/>
      <c r="BE23" s="37">
        <f t="shared" si="30"/>
        <v>0</v>
      </c>
      <c r="BF23" s="4"/>
      <c r="BG23" s="4"/>
      <c r="BH23" s="37">
        <f t="shared" si="31"/>
        <v>0</v>
      </c>
      <c r="BI23" s="4"/>
      <c r="BJ23" s="37">
        <f t="shared" ref="BJ23" si="67">Q23*BI23</f>
        <v>0</v>
      </c>
      <c r="BK23" s="37">
        <f t="shared" si="32"/>
        <v>0</v>
      </c>
      <c r="BL23" s="108">
        <f>SUM(BK23:BK24)</f>
        <v>0</v>
      </c>
      <c r="BM23" s="118">
        <f>BL23*0.1</f>
        <v>0</v>
      </c>
      <c r="BN23" s="118">
        <f>SUM(BL23:BM24)</f>
        <v>0</v>
      </c>
      <c r="BO23" s="38"/>
    </row>
    <row r="24" spans="1:67">
      <c r="A24" s="111"/>
      <c r="B24" s="111"/>
      <c r="C24" s="107"/>
      <c r="D24" s="107"/>
      <c r="E24" s="111"/>
      <c r="F24" s="113"/>
      <c r="G24" s="34" t="s">
        <v>75</v>
      </c>
      <c r="H24" s="35">
        <v>7</v>
      </c>
      <c r="I24" s="2"/>
      <c r="J24" s="2"/>
      <c r="K24" s="2"/>
      <c r="L24" s="2"/>
      <c r="M24" s="2"/>
      <c r="N24" s="2"/>
      <c r="O24" s="2"/>
      <c r="P24" s="2"/>
      <c r="Q24" s="35">
        <f t="shared" si="43"/>
        <v>0</v>
      </c>
      <c r="R24" s="3"/>
      <c r="S24" s="3"/>
      <c r="T24" s="3"/>
      <c r="U24" s="3"/>
      <c r="V24" s="3"/>
      <c r="W24" s="3"/>
      <c r="X24" s="3"/>
      <c r="Y24" s="3"/>
      <c r="Z24" s="35">
        <f t="shared" si="44"/>
        <v>0</v>
      </c>
      <c r="AA24" s="35">
        <f t="shared" si="44"/>
        <v>0</v>
      </c>
      <c r="AB24" s="35">
        <f t="shared" si="44"/>
        <v>0</v>
      </c>
      <c r="AC24" s="35">
        <f t="shared" si="44"/>
        <v>0</v>
      </c>
      <c r="AD24" s="35">
        <f t="shared" si="44"/>
        <v>0</v>
      </c>
      <c r="AE24" s="35">
        <f t="shared" si="44"/>
        <v>0</v>
      </c>
      <c r="AF24" s="35">
        <f t="shared" si="44"/>
        <v>0</v>
      </c>
      <c r="AG24" s="35">
        <f t="shared" si="44"/>
        <v>0</v>
      </c>
      <c r="AH24" s="35">
        <f t="shared" si="46"/>
        <v>0</v>
      </c>
      <c r="AI24" s="35">
        <f t="shared" si="46"/>
        <v>0</v>
      </c>
      <c r="AJ24" s="35">
        <f t="shared" si="46"/>
        <v>0</v>
      </c>
      <c r="AK24" s="35">
        <f t="shared" si="46"/>
        <v>0</v>
      </c>
      <c r="AL24" s="35">
        <f t="shared" si="46"/>
        <v>0</v>
      </c>
      <c r="AM24" s="35">
        <f t="shared" si="46"/>
        <v>0</v>
      </c>
      <c r="AN24" s="35">
        <f t="shared" si="46"/>
        <v>0</v>
      </c>
      <c r="AO24" s="35">
        <f t="shared" si="46"/>
        <v>0</v>
      </c>
      <c r="AP24" s="36">
        <f t="shared" si="48"/>
        <v>1</v>
      </c>
      <c r="AQ24" s="36">
        <f t="shared" si="49"/>
        <v>40</v>
      </c>
      <c r="AR24" s="36">
        <f t="shared" si="50"/>
        <v>20</v>
      </c>
      <c r="AS24" s="36">
        <f t="shared" si="51"/>
        <v>10</v>
      </c>
      <c r="AT24" s="37">
        <f t="shared" si="52"/>
        <v>0</v>
      </c>
      <c r="AU24" s="37">
        <f t="shared" si="53"/>
        <v>0</v>
      </c>
      <c r="AV24" s="37">
        <f t="shared" si="54"/>
        <v>0</v>
      </c>
      <c r="AW24" s="37">
        <f t="shared" si="55"/>
        <v>0</v>
      </c>
      <c r="AX24" s="37">
        <f t="shared" si="56"/>
        <v>0</v>
      </c>
      <c r="AY24" s="37">
        <f t="shared" si="57"/>
        <v>0</v>
      </c>
      <c r="AZ24" s="37">
        <f t="shared" si="58"/>
        <v>0</v>
      </c>
      <c r="BA24" s="37">
        <f t="shared" si="59"/>
        <v>0</v>
      </c>
      <c r="BB24" s="4"/>
      <c r="BC24" s="37">
        <f t="shared" si="29"/>
        <v>0</v>
      </c>
      <c r="BD24" s="4"/>
      <c r="BE24" s="37">
        <f t="shared" si="30"/>
        <v>0</v>
      </c>
      <c r="BF24" s="4"/>
      <c r="BG24" s="4"/>
      <c r="BH24" s="37">
        <f t="shared" si="31"/>
        <v>0</v>
      </c>
      <c r="BI24" s="4"/>
      <c r="BJ24" s="37"/>
      <c r="BK24" s="37">
        <f t="shared" si="32"/>
        <v>0</v>
      </c>
      <c r="BL24" s="109"/>
      <c r="BM24" s="119"/>
      <c r="BN24" s="119"/>
      <c r="BO24" s="38"/>
    </row>
    <row r="25" spans="1:67">
      <c r="A25" s="110" t="s">
        <v>6</v>
      </c>
      <c r="B25" s="110">
        <v>1</v>
      </c>
      <c r="C25" s="106">
        <v>46373</v>
      </c>
      <c r="D25" s="106">
        <v>46469.999305555597</v>
      </c>
      <c r="E25" s="110" t="s">
        <v>13</v>
      </c>
      <c r="F25" s="112">
        <v>97</v>
      </c>
      <c r="G25" s="34" t="s">
        <v>74</v>
      </c>
      <c r="H25" s="35">
        <v>76</v>
      </c>
      <c r="I25" s="2"/>
      <c r="J25" s="2"/>
      <c r="K25" s="2"/>
      <c r="L25" s="2"/>
      <c r="M25" s="2"/>
      <c r="N25" s="2"/>
      <c r="O25" s="2"/>
      <c r="P25" s="2"/>
      <c r="Q25" s="35">
        <f t="shared" si="43"/>
        <v>0</v>
      </c>
      <c r="R25" s="3"/>
      <c r="S25" s="3"/>
      <c r="T25" s="3"/>
      <c r="U25" s="3"/>
      <c r="V25" s="3"/>
      <c r="W25" s="3"/>
      <c r="X25" s="3"/>
      <c r="Y25" s="3"/>
      <c r="Z25" s="35">
        <f t="shared" si="44"/>
        <v>0</v>
      </c>
      <c r="AA25" s="35">
        <f t="shared" si="44"/>
        <v>0</v>
      </c>
      <c r="AB25" s="35">
        <f t="shared" si="44"/>
        <v>0</v>
      </c>
      <c r="AC25" s="35">
        <f t="shared" si="44"/>
        <v>0</v>
      </c>
      <c r="AD25" s="35">
        <f t="shared" si="44"/>
        <v>0</v>
      </c>
      <c r="AE25" s="35">
        <f t="shared" si="44"/>
        <v>0</v>
      </c>
      <c r="AF25" s="35">
        <f t="shared" si="44"/>
        <v>0</v>
      </c>
      <c r="AG25" s="35">
        <f t="shared" si="44"/>
        <v>0</v>
      </c>
      <c r="AH25" s="35">
        <f t="shared" si="46"/>
        <v>0</v>
      </c>
      <c r="AI25" s="35">
        <f t="shared" si="46"/>
        <v>0</v>
      </c>
      <c r="AJ25" s="35">
        <f t="shared" si="46"/>
        <v>0</v>
      </c>
      <c r="AK25" s="35">
        <f t="shared" si="46"/>
        <v>0</v>
      </c>
      <c r="AL25" s="35">
        <f t="shared" si="46"/>
        <v>0</v>
      </c>
      <c r="AM25" s="35">
        <f t="shared" si="46"/>
        <v>0</v>
      </c>
      <c r="AN25" s="35">
        <f t="shared" si="46"/>
        <v>0</v>
      </c>
      <c r="AO25" s="35">
        <f t="shared" si="46"/>
        <v>0</v>
      </c>
      <c r="AP25" s="36">
        <f t="shared" si="48"/>
        <v>10.857142857142858</v>
      </c>
      <c r="AQ25" s="36">
        <f t="shared" si="49"/>
        <v>434.28571428571433</v>
      </c>
      <c r="AR25" s="36">
        <f t="shared" si="50"/>
        <v>217.14285714285717</v>
      </c>
      <c r="AS25" s="36">
        <f t="shared" si="51"/>
        <v>108.57142857142858</v>
      </c>
      <c r="AT25" s="37">
        <f t="shared" si="52"/>
        <v>0</v>
      </c>
      <c r="AU25" s="37">
        <f t="shared" si="53"/>
        <v>0</v>
      </c>
      <c r="AV25" s="37">
        <f t="shared" si="54"/>
        <v>0</v>
      </c>
      <c r="AW25" s="37">
        <f t="shared" si="55"/>
        <v>0</v>
      </c>
      <c r="AX25" s="37">
        <f t="shared" si="56"/>
        <v>0</v>
      </c>
      <c r="AY25" s="37">
        <f t="shared" si="57"/>
        <v>0</v>
      </c>
      <c r="AZ25" s="37">
        <f t="shared" si="58"/>
        <v>0</v>
      </c>
      <c r="BA25" s="37">
        <f t="shared" si="59"/>
        <v>0</v>
      </c>
      <c r="BB25" s="4"/>
      <c r="BC25" s="37">
        <f t="shared" si="29"/>
        <v>0</v>
      </c>
      <c r="BD25" s="4"/>
      <c r="BE25" s="37">
        <f t="shared" si="30"/>
        <v>0</v>
      </c>
      <c r="BF25" s="4"/>
      <c r="BG25" s="4"/>
      <c r="BH25" s="37">
        <f t="shared" si="31"/>
        <v>0</v>
      </c>
      <c r="BI25" s="4"/>
      <c r="BJ25" s="37">
        <f t="shared" ref="BJ25" si="68">Q25*BI25</f>
        <v>0</v>
      </c>
      <c r="BK25" s="37">
        <f t="shared" si="32"/>
        <v>0</v>
      </c>
      <c r="BL25" s="108">
        <f>SUM(BK25:BK26)</f>
        <v>0</v>
      </c>
      <c r="BM25" s="118">
        <f>BL25*0.1</f>
        <v>0</v>
      </c>
      <c r="BN25" s="118">
        <f>SUM(BL25:BM26)</f>
        <v>0</v>
      </c>
      <c r="BO25" s="38"/>
    </row>
    <row r="26" spans="1:67">
      <c r="A26" s="111"/>
      <c r="B26" s="111"/>
      <c r="C26" s="107"/>
      <c r="D26" s="107"/>
      <c r="E26" s="111"/>
      <c r="F26" s="113"/>
      <c r="G26" s="34" t="s">
        <v>75</v>
      </c>
      <c r="H26" s="35">
        <v>21</v>
      </c>
      <c r="I26" s="2"/>
      <c r="J26" s="2"/>
      <c r="K26" s="2"/>
      <c r="L26" s="2"/>
      <c r="M26" s="2"/>
      <c r="N26" s="2"/>
      <c r="O26" s="2"/>
      <c r="P26" s="2"/>
      <c r="Q26" s="35">
        <f t="shared" si="43"/>
        <v>0</v>
      </c>
      <c r="R26" s="3"/>
      <c r="S26" s="3"/>
      <c r="T26" s="3"/>
      <c r="U26" s="3"/>
      <c r="V26" s="3"/>
      <c r="W26" s="3"/>
      <c r="X26" s="3"/>
      <c r="Y26" s="3"/>
      <c r="Z26" s="35">
        <f t="shared" si="44"/>
        <v>0</v>
      </c>
      <c r="AA26" s="35">
        <f t="shared" si="44"/>
        <v>0</v>
      </c>
      <c r="AB26" s="35">
        <f t="shared" si="44"/>
        <v>0</v>
      </c>
      <c r="AC26" s="35">
        <f t="shared" si="44"/>
        <v>0</v>
      </c>
      <c r="AD26" s="35">
        <f t="shared" si="44"/>
        <v>0</v>
      </c>
      <c r="AE26" s="35">
        <f t="shared" si="44"/>
        <v>0</v>
      </c>
      <c r="AF26" s="35">
        <f t="shared" si="44"/>
        <v>0</v>
      </c>
      <c r="AG26" s="35">
        <f t="shared" si="44"/>
        <v>0</v>
      </c>
      <c r="AH26" s="35">
        <f t="shared" si="46"/>
        <v>0</v>
      </c>
      <c r="AI26" s="35">
        <f t="shared" si="46"/>
        <v>0</v>
      </c>
      <c r="AJ26" s="35">
        <f t="shared" si="46"/>
        <v>0</v>
      </c>
      <c r="AK26" s="35">
        <f t="shared" si="46"/>
        <v>0</v>
      </c>
      <c r="AL26" s="35">
        <f t="shared" si="46"/>
        <v>0</v>
      </c>
      <c r="AM26" s="35">
        <f t="shared" si="46"/>
        <v>0</v>
      </c>
      <c r="AN26" s="35">
        <f t="shared" si="46"/>
        <v>0</v>
      </c>
      <c r="AO26" s="35">
        <f t="shared" si="46"/>
        <v>0</v>
      </c>
      <c r="AP26" s="36">
        <f t="shared" si="48"/>
        <v>3</v>
      </c>
      <c r="AQ26" s="36">
        <f t="shared" si="49"/>
        <v>120</v>
      </c>
      <c r="AR26" s="36">
        <f t="shared" si="50"/>
        <v>60</v>
      </c>
      <c r="AS26" s="36">
        <f t="shared" si="51"/>
        <v>30</v>
      </c>
      <c r="AT26" s="37">
        <f t="shared" si="52"/>
        <v>0</v>
      </c>
      <c r="AU26" s="37">
        <f t="shared" si="53"/>
        <v>0</v>
      </c>
      <c r="AV26" s="37">
        <f t="shared" si="54"/>
        <v>0</v>
      </c>
      <c r="AW26" s="37">
        <f t="shared" si="55"/>
        <v>0</v>
      </c>
      <c r="AX26" s="37">
        <f t="shared" si="56"/>
        <v>0</v>
      </c>
      <c r="AY26" s="37">
        <f t="shared" si="57"/>
        <v>0</v>
      </c>
      <c r="AZ26" s="37">
        <f t="shared" si="58"/>
        <v>0</v>
      </c>
      <c r="BA26" s="37">
        <f t="shared" si="59"/>
        <v>0</v>
      </c>
      <c r="BB26" s="4"/>
      <c r="BC26" s="37">
        <f t="shared" si="29"/>
        <v>0</v>
      </c>
      <c r="BD26" s="4"/>
      <c r="BE26" s="37">
        <f t="shared" si="30"/>
        <v>0</v>
      </c>
      <c r="BF26" s="4"/>
      <c r="BG26" s="4"/>
      <c r="BH26" s="37">
        <f t="shared" si="31"/>
        <v>0</v>
      </c>
      <c r="BI26" s="4"/>
      <c r="BJ26" s="37"/>
      <c r="BK26" s="37">
        <f t="shared" si="32"/>
        <v>0</v>
      </c>
      <c r="BL26" s="109"/>
      <c r="BM26" s="119"/>
      <c r="BN26" s="119"/>
      <c r="BO26" s="38"/>
    </row>
    <row r="27" spans="1:67">
      <c r="A27" s="110" t="s">
        <v>6</v>
      </c>
      <c r="B27" s="110">
        <v>6</v>
      </c>
      <c r="C27" s="106">
        <v>46396</v>
      </c>
      <c r="D27" s="106">
        <v>46455.999305555597</v>
      </c>
      <c r="E27" s="110" t="s">
        <v>15</v>
      </c>
      <c r="F27" s="112">
        <v>60</v>
      </c>
      <c r="G27" s="34" t="s">
        <v>74</v>
      </c>
      <c r="H27" s="35">
        <v>46</v>
      </c>
      <c r="I27" s="2"/>
      <c r="J27" s="2"/>
      <c r="K27" s="2"/>
      <c r="L27" s="2"/>
      <c r="M27" s="2"/>
      <c r="N27" s="2"/>
      <c r="O27" s="2"/>
      <c r="P27" s="2"/>
      <c r="Q27" s="35">
        <f t="shared" si="43"/>
        <v>0</v>
      </c>
      <c r="R27" s="3"/>
      <c r="S27" s="3"/>
      <c r="T27" s="3"/>
      <c r="U27" s="3"/>
      <c r="V27" s="3"/>
      <c r="W27" s="3"/>
      <c r="X27" s="3"/>
      <c r="Y27" s="3"/>
      <c r="Z27" s="35">
        <f t="shared" si="44"/>
        <v>0</v>
      </c>
      <c r="AA27" s="35">
        <f t="shared" si="44"/>
        <v>0</v>
      </c>
      <c r="AB27" s="35">
        <f t="shared" si="44"/>
        <v>0</v>
      </c>
      <c r="AC27" s="35">
        <f t="shared" si="44"/>
        <v>0</v>
      </c>
      <c r="AD27" s="35">
        <f t="shared" si="44"/>
        <v>0</v>
      </c>
      <c r="AE27" s="35">
        <f t="shared" si="44"/>
        <v>0</v>
      </c>
      <c r="AF27" s="35">
        <f t="shared" si="44"/>
        <v>0</v>
      </c>
      <c r="AG27" s="35">
        <f t="shared" si="44"/>
        <v>0</v>
      </c>
      <c r="AH27" s="35">
        <f t="shared" si="46"/>
        <v>0</v>
      </c>
      <c r="AI27" s="35">
        <f t="shared" si="46"/>
        <v>0</v>
      </c>
      <c r="AJ27" s="35">
        <f t="shared" si="46"/>
        <v>0</v>
      </c>
      <c r="AK27" s="35">
        <f t="shared" si="46"/>
        <v>0</v>
      </c>
      <c r="AL27" s="35">
        <f t="shared" si="46"/>
        <v>0</v>
      </c>
      <c r="AM27" s="35">
        <f t="shared" si="46"/>
        <v>0</v>
      </c>
      <c r="AN27" s="35">
        <f t="shared" si="46"/>
        <v>0</v>
      </c>
      <c r="AO27" s="35">
        <f t="shared" si="46"/>
        <v>0</v>
      </c>
      <c r="AP27" s="36">
        <f t="shared" si="48"/>
        <v>6.5714285714285712</v>
      </c>
      <c r="AQ27" s="36">
        <f t="shared" si="49"/>
        <v>262.85714285714283</v>
      </c>
      <c r="AR27" s="36">
        <f t="shared" si="50"/>
        <v>131.42857142857142</v>
      </c>
      <c r="AS27" s="36">
        <f t="shared" si="51"/>
        <v>65.714285714285708</v>
      </c>
      <c r="AT27" s="37">
        <f t="shared" si="52"/>
        <v>0</v>
      </c>
      <c r="AU27" s="37">
        <f t="shared" si="53"/>
        <v>0</v>
      </c>
      <c r="AV27" s="37">
        <f t="shared" si="54"/>
        <v>0</v>
      </c>
      <c r="AW27" s="37">
        <f t="shared" si="55"/>
        <v>0</v>
      </c>
      <c r="AX27" s="37">
        <f t="shared" si="56"/>
        <v>0</v>
      </c>
      <c r="AY27" s="37">
        <f t="shared" si="57"/>
        <v>0</v>
      </c>
      <c r="AZ27" s="37">
        <f t="shared" si="58"/>
        <v>0</v>
      </c>
      <c r="BA27" s="37">
        <f t="shared" si="59"/>
        <v>0</v>
      </c>
      <c r="BB27" s="4"/>
      <c r="BC27" s="37">
        <f t="shared" si="29"/>
        <v>0</v>
      </c>
      <c r="BD27" s="4"/>
      <c r="BE27" s="37">
        <f t="shared" si="30"/>
        <v>0</v>
      </c>
      <c r="BF27" s="4"/>
      <c r="BG27" s="4"/>
      <c r="BH27" s="37">
        <f t="shared" si="31"/>
        <v>0</v>
      </c>
      <c r="BI27" s="4"/>
      <c r="BJ27" s="37">
        <f t="shared" ref="BJ27" si="69">Q27*BI27</f>
        <v>0</v>
      </c>
      <c r="BK27" s="37">
        <f t="shared" si="32"/>
        <v>0</v>
      </c>
      <c r="BL27" s="108">
        <f>SUM(BK27:BK28)</f>
        <v>0</v>
      </c>
      <c r="BM27" s="118">
        <f>BL27*0.1</f>
        <v>0</v>
      </c>
      <c r="BN27" s="118">
        <f>SUM(BL27:BM28)</f>
        <v>0</v>
      </c>
      <c r="BO27" s="38"/>
    </row>
    <row r="28" spans="1:67">
      <c r="A28" s="111"/>
      <c r="B28" s="111"/>
      <c r="C28" s="107"/>
      <c r="D28" s="107"/>
      <c r="E28" s="111"/>
      <c r="F28" s="113"/>
      <c r="G28" s="34" t="s">
        <v>75</v>
      </c>
      <c r="H28" s="35">
        <v>14</v>
      </c>
      <c r="I28" s="2"/>
      <c r="J28" s="2"/>
      <c r="K28" s="2"/>
      <c r="L28" s="2"/>
      <c r="M28" s="2"/>
      <c r="N28" s="2"/>
      <c r="O28" s="2"/>
      <c r="P28" s="2"/>
      <c r="Q28" s="35">
        <f t="shared" si="43"/>
        <v>0</v>
      </c>
      <c r="R28" s="3"/>
      <c r="S28" s="3"/>
      <c r="T28" s="3"/>
      <c r="U28" s="3"/>
      <c r="V28" s="3"/>
      <c r="W28" s="3"/>
      <c r="X28" s="3"/>
      <c r="Y28" s="3"/>
      <c r="Z28" s="35">
        <f t="shared" si="44"/>
        <v>0</v>
      </c>
      <c r="AA28" s="35">
        <f t="shared" si="44"/>
        <v>0</v>
      </c>
      <c r="AB28" s="35">
        <f t="shared" si="44"/>
        <v>0</v>
      </c>
      <c r="AC28" s="35">
        <f t="shared" si="44"/>
        <v>0</v>
      </c>
      <c r="AD28" s="35">
        <f t="shared" si="44"/>
        <v>0</v>
      </c>
      <c r="AE28" s="35">
        <f t="shared" si="44"/>
        <v>0</v>
      </c>
      <c r="AF28" s="35">
        <f t="shared" si="44"/>
        <v>0</v>
      </c>
      <c r="AG28" s="35">
        <f t="shared" si="44"/>
        <v>0</v>
      </c>
      <c r="AH28" s="35">
        <f t="shared" si="46"/>
        <v>0</v>
      </c>
      <c r="AI28" s="35">
        <f t="shared" si="46"/>
        <v>0</v>
      </c>
      <c r="AJ28" s="35">
        <f t="shared" si="46"/>
        <v>0</v>
      </c>
      <c r="AK28" s="35">
        <f t="shared" si="46"/>
        <v>0</v>
      </c>
      <c r="AL28" s="35">
        <f t="shared" si="46"/>
        <v>0</v>
      </c>
      <c r="AM28" s="35">
        <f t="shared" si="46"/>
        <v>0</v>
      </c>
      <c r="AN28" s="35">
        <f t="shared" si="46"/>
        <v>0</v>
      </c>
      <c r="AO28" s="35">
        <f t="shared" si="46"/>
        <v>0</v>
      </c>
      <c r="AP28" s="36">
        <f t="shared" si="48"/>
        <v>2</v>
      </c>
      <c r="AQ28" s="36">
        <f t="shared" si="49"/>
        <v>80</v>
      </c>
      <c r="AR28" s="36">
        <f t="shared" si="50"/>
        <v>40</v>
      </c>
      <c r="AS28" s="36">
        <f t="shared" si="51"/>
        <v>20</v>
      </c>
      <c r="AT28" s="37">
        <f t="shared" si="52"/>
        <v>0</v>
      </c>
      <c r="AU28" s="37">
        <f t="shared" si="53"/>
        <v>0</v>
      </c>
      <c r="AV28" s="37">
        <f t="shared" si="54"/>
        <v>0</v>
      </c>
      <c r="AW28" s="37">
        <f t="shared" si="55"/>
        <v>0</v>
      </c>
      <c r="AX28" s="37">
        <f t="shared" si="56"/>
        <v>0</v>
      </c>
      <c r="AY28" s="37">
        <f t="shared" si="57"/>
        <v>0</v>
      </c>
      <c r="AZ28" s="37">
        <f t="shared" si="58"/>
        <v>0</v>
      </c>
      <c r="BA28" s="37">
        <f t="shared" si="59"/>
        <v>0</v>
      </c>
      <c r="BB28" s="4"/>
      <c r="BC28" s="37">
        <f t="shared" si="29"/>
        <v>0</v>
      </c>
      <c r="BD28" s="4"/>
      <c r="BE28" s="37">
        <f t="shared" si="30"/>
        <v>0</v>
      </c>
      <c r="BF28" s="4"/>
      <c r="BG28" s="4"/>
      <c r="BH28" s="37">
        <f t="shared" si="31"/>
        <v>0</v>
      </c>
      <c r="BI28" s="4"/>
      <c r="BJ28" s="37"/>
      <c r="BK28" s="37">
        <f t="shared" si="32"/>
        <v>0</v>
      </c>
      <c r="BL28" s="109"/>
      <c r="BM28" s="119"/>
      <c r="BN28" s="119"/>
      <c r="BO28" s="38"/>
    </row>
    <row r="29" spans="1:67">
      <c r="A29" s="110" t="s">
        <v>6</v>
      </c>
      <c r="B29" s="110">
        <v>4</v>
      </c>
      <c r="C29" s="106">
        <v>46453</v>
      </c>
      <c r="D29" s="106">
        <v>46502.999305555597</v>
      </c>
      <c r="E29" s="110" t="s">
        <v>4</v>
      </c>
      <c r="F29" s="112">
        <v>50</v>
      </c>
      <c r="G29" s="34" t="s">
        <v>74</v>
      </c>
      <c r="H29" s="35">
        <v>36</v>
      </c>
      <c r="I29" s="2"/>
      <c r="J29" s="2"/>
      <c r="K29" s="2"/>
      <c r="L29" s="2"/>
      <c r="M29" s="2"/>
      <c r="N29" s="2"/>
      <c r="O29" s="2"/>
      <c r="P29" s="2"/>
      <c r="Q29" s="35">
        <f t="shared" si="43"/>
        <v>0</v>
      </c>
      <c r="R29" s="3"/>
      <c r="S29" s="3"/>
      <c r="T29" s="3"/>
      <c r="U29" s="3"/>
      <c r="V29" s="3"/>
      <c r="W29" s="3"/>
      <c r="X29" s="3"/>
      <c r="Y29" s="3"/>
      <c r="Z29" s="35">
        <f t="shared" si="44"/>
        <v>0</v>
      </c>
      <c r="AA29" s="35">
        <f t="shared" si="44"/>
        <v>0</v>
      </c>
      <c r="AB29" s="35">
        <f t="shared" si="44"/>
        <v>0</v>
      </c>
      <c r="AC29" s="35">
        <f t="shared" si="44"/>
        <v>0</v>
      </c>
      <c r="AD29" s="35">
        <f t="shared" si="44"/>
        <v>0</v>
      </c>
      <c r="AE29" s="35">
        <f t="shared" si="44"/>
        <v>0</v>
      </c>
      <c r="AF29" s="35">
        <f t="shared" si="44"/>
        <v>0</v>
      </c>
      <c r="AG29" s="35">
        <f t="shared" si="44"/>
        <v>0</v>
      </c>
      <c r="AH29" s="35">
        <f t="shared" si="46"/>
        <v>0</v>
      </c>
      <c r="AI29" s="35">
        <f t="shared" si="46"/>
        <v>0</v>
      </c>
      <c r="AJ29" s="35">
        <f t="shared" si="46"/>
        <v>0</v>
      </c>
      <c r="AK29" s="35">
        <f t="shared" si="46"/>
        <v>0</v>
      </c>
      <c r="AL29" s="35">
        <f t="shared" si="46"/>
        <v>0</v>
      </c>
      <c r="AM29" s="35">
        <f t="shared" si="46"/>
        <v>0</v>
      </c>
      <c r="AN29" s="35">
        <f t="shared" si="46"/>
        <v>0</v>
      </c>
      <c r="AO29" s="35">
        <f t="shared" si="46"/>
        <v>0</v>
      </c>
      <c r="AP29" s="36">
        <f t="shared" si="48"/>
        <v>5.1428571428571432</v>
      </c>
      <c r="AQ29" s="36">
        <f t="shared" si="49"/>
        <v>205.71428571428572</v>
      </c>
      <c r="AR29" s="36">
        <f t="shared" si="50"/>
        <v>102.85714285714286</v>
      </c>
      <c r="AS29" s="36">
        <f t="shared" si="51"/>
        <v>51.428571428571431</v>
      </c>
      <c r="AT29" s="37">
        <f t="shared" si="52"/>
        <v>0</v>
      </c>
      <c r="AU29" s="37">
        <f t="shared" si="53"/>
        <v>0</v>
      </c>
      <c r="AV29" s="37">
        <f t="shared" si="54"/>
        <v>0</v>
      </c>
      <c r="AW29" s="37">
        <f t="shared" si="55"/>
        <v>0</v>
      </c>
      <c r="AX29" s="37">
        <f t="shared" si="56"/>
        <v>0</v>
      </c>
      <c r="AY29" s="37">
        <f t="shared" si="57"/>
        <v>0</v>
      </c>
      <c r="AZ29" s="37">
        <f t="shared" si="58"/>
        <v>0</v>
      </c>
      <c r="BA29" s="37">
        <f t="shared" si="59"/>
        <v>0</v>
      </c>
      <c r="BB29" s="4"/>
      <c r="BC29" s="37">
        <f t="shared" si="29"/>
        <v>0</v>
      </c>
      <c r="BD29" s="4"/>
      <c r="BE29" s="37">
        <f t="shared" si="30"/>
        <v>0</v>
      </c>
      <c r="BF29" s="4"/>
      <c r="BG29" s="4"/>
      <c r="BH29" s="37">
        <f t="shared" si="31"/>
        <v>0</v>
      </c>
      <c r="BI29" s="4"/>
      <c r="BJ29" s="37">
        <f t="shared" ref="BJ29" si="70">Q29*BI29</f>
        <v>0</v>
      </c>
      <c r="BK29" s="37">
        <f t="shared" si="32"/>
        <v>0</v>
      </c>
      <c r="BL29" s="108">
        <f>SUM(BK29:BK30)</f>
        <v>0</v>
      </c>
      <c r="BM29" s="118">
        <f>BL29*0.1</f>
        <v>0</v>
      </c>
      <c r="BN29" s="118">
        <f>SUM(BL29:BM30)</f>
        <v>0</v>
      </c>
      <c r="BO29" s="38"/>
    </row>
    <row r="30" spans="1:67">
      <c r="A30" s="111"/>
      <c r="B30" s="111"/>
      <c r="C30" s="107"/>
      <c r="D30" s="107"/>
      <c r="E30" s="111"/>
      <c r="F30" s="113"/>
      <c r="G30" s="34" t="s">
        <v>75</v>
      </c>
      <c r="H30" s="35">
        <v>14</v>
      </c>
      <c r="I30" s="2"/>
      <c r="J30" s="2"/>
      <c r="K30" s="2"/>
      <c r="L30" s="2"/>
      <c r="M30" s="2"/>
      <c r="N30" s="2"/>
      <c r="O30" s="2"/>
      <c r="P30" s="2"/>
      <c r="Q30" s="35">
        <f t="shared" si="43"/>
        <v>0</v>
      </c>
      <c r="R30" s="3"/>
      <c r="S30" s="3"/>
      <c r="T30" s="3"/>
      <c r="U30" s="3"/>
      <c r="V30" s="3"/>
      <c r="W30" s="3"/>
      <c r="X30" s="3"/>
      <c r="Y30" s="3"/>
      <c r="Z30" s="35">
        <f t="shared" si="44"/>
        <v>0</v>
      </c>
      <c r="AA30" s="35">
        <f t="shared" si="44"/>
        <v>0</v>
      </c>
      <c r="AB30" s="35">
        <f t="shared" si="44"/>
        <v>0</v>
      </c>
      <c r="AC30" s="35">
        <f t="shared" si="44"/>
        <v>0</v>
      </c>
      <c r="AD30" s="35">
        <f t="shared" si="44"/>
        <v>0</v>
      </c>
      <c r="AE30" s="35">
        <f t="shared" si="44"/>
        <v>0</v>
      </c>
      <c r="AF30" s="35">
        <f t="shared" si="44"/>
        <v>0</v>
      </c>
      <c r="AG30" s="35">
        <f t="shared" si="44"/>
        <v>0</v>
      </c>
      <c r="AH30" s="35">
        <f t="shared" si="46"/>
        <v>0</v>
      </c>
      <c r="AI30" s="35">
        <f t="shared" si="46"/>
        <v>0</v>
      </c>
      <c r="AJ30" s="35">
        <f t="shared" si="46"/>
        <v>0</v>
      </c>
      <c r="AK30" s="35">
        <f t="shared" si="46"/>
        <v>0</v>
      </c>
      <c r="AL30" s="35">
        <f t="shared" si="46"/>
        <v>0</v>
      </c>
      <c r="AM30" s="35">
        <f t="shared" si="46"/>
        <v>0</v>
      </c>
      <c r="AN30" s="35">
        <f t="shared" si="46"/>
        <v>0</v>
      </c>
      <c r="AO30" s="35">
        <f t="shared" si="46"/>
        <v>0</v>
      </c>
      <c r="AP30" s="36">
        <f t="shared" si="48"/>
        <v>2</v>
      </c>
      <c r="AQ30" s="36">
        <f t="shared" si="49"/>
        <v>80</v>
      </c>
      <c r="AR30" s="36">
        <f t="shared" si="50"/>
        <v>40</v>
      </c>
      <c r="AS30" s="36">
        <f t="shared" si="51"/>
        <v>20</v>
      </c>
      <c r="AT30" s="37">
        <f t="shared" si="52"/>
        <v>0</v>
      </c>
      <c r="AU30" s="37">
        <f t="shared" si="53"/>
        <v>0</v>
      </c>
      <c r="AV30" s="37">
        <f t="shared" si="54"/>
        <v>0</v>
      </c>
      <c r="AW30" s="37">
        <f t="shared" si="55"/>
        <v>0</v>
      </c>
      <c r="AX30" s="37">
        <f t="shared" si="56"/>
        <v>0</v>
      </c>
      <c r="AY30" s="37">
        <f t="shared" si="57"/>
        <v>0</v>
      </c>
      <c r="AZ30" s="37">
        <f t="shared" si="58"/>
        <v>0</v>
      </c>
      <c r="BA30" s="37">
        <f t="shared" si="59"/>
        <v>0</v>
      </c>
      <c r="BB30" s="4"/>
      <c r="BC30" s="37">
        <f t="shared" si="29"/>
        <v>0</v>
      </c>
      <c r="BD30" s="4"/>
      <c r="BE30" s="37">
        <f t="shared" si="30"/>
        <v>0</v>
      </c>
      <c r="BF30" s="4"/>
      <c r="BG30" s="4"/>
      <c r="BH30" s="37">
        <f t="shared" si="31"/>
        <v>0</v>
      </c>
      <c r="BI30" s="4"/>
      <c r="BJ30" s="37"/>
      <c r="BK30" s="37">
        <f t="shared" si="32"/>
        <v>0</v>
      </c>
      <c r="BL30" s="109"/>
      <c r="BM30" s="119"/>
      <c r="BN30" s="119"/>
      <c r="BO30" s="38"/>
    </row>
    <row r="31" spans="1:67">
      <c r="A31" s="110" t="s">
        <v>6</v>
      </c>
      <c r="B31" s="110">
        <v>6</v>
      </c>
      <c r="C31" s="106">
        <v>46827</v>
      </c>
      <c r="D31" s="106">
        <v>46847.999305555597</v>
      </c>
      <c r="E31" s="110" t="s">
        <v>10</v>
      </c>
      <c r="F31" s="112">
        <v>21</v>
      </c>
      <c r="G31" s="34" t="s">
        <v>74</v>
      </c>
      <c r="H31" s="35">
        <v>14</v>
      </c>
      <c r="I31" s="2"/>
      <c r="J31" s="2"/>
      <c r="K31" s="2"/>
      <c r="L31" s="2"/>
      <c r="M31" s="2"/>
      <c r="N31" s="2"/>
      <c r="O31" s="2"/>
      <c r="P31" s="2"/>
      <c r="Q31" s="35">
        <f t="shared" si="43"/>
        <v>0</v>
      </c>
      <c r="R31" s="3"/>
      <c r="S31" s="3"/>
      <c r="T31" s="3"/>
      <c r="U31" s="3"/>
      <c r="V31" s="3"/>
      <c r="W31" s="3"/>
      <c r="X31" s="3"/>
      <c r="Y31" s="3"/>
      <c r="Z31" s="35">
        <f t="shared" si="44"/>
        <v>0</v>
      </c>
      <c r="AA31" s="35">
        <f t="shared" si="44"/>
        <v>0</v>
      </c>
      <c r="AB31" s="35">
        <f t="shared" si="44"/>
        <v>0</v>
      </c>
      <c r="AC31" s="35">
        <f t="shared" si="44"/>
        <v>0</v>
      </c>
      <c r="AD31" s="35">
        <f t="shared" si="44"/>
        <v>0</v>
      </c>
      <c r="AE31" s="35">
        <f t="shared" si="44"/>
        <v>0</v>
      </c>
      <c r="AF31" s="35">
        <f t="shared" si="44"/>
        <v>0</v>
      </c>
      <c r="AG31" s="35">
        <f t="shared" si="44"/>
        <v>0</v>
      </c>
      <c r="AH31" s="35">
        <f t="shared" si="46"/>
        <v>0</v>
      </c>
      <c r="AI31" s="35">
        <f t="shared" si="46"/>
        <v>0</v>
      </c>
      <c r="AJ31" s="35">
        <f t="shared" si="46"/>
        <v>0</v>
      </c>
      <c r="AK31" s="35">
        <f t="shared" si="46"/>
        <v>0</v>
      </c>
      <c r="AL31" s="35">
        <f t="shared" si="46"/>
        <v>0</v>
      </c>
      <c r="AM31" s="35">
        <f t="shared" si="46"/>
        <v>0</v>
      </c>
      <c r="AN31" s="35">
        <f t="shared" si="46"/>
        <v>0</v>
      </c>
      <c r="AO31" s="35">
        <f t="shared" si="46"/>
        <v>0</v>
      </c>
      <c r="AP31" s="36">
        <f t="shared" si="48"/>
        <v>2</v>
      </c>
      <c r="AQ31" s="36">
        <f t="shared" si="49"/>
        <v>80</v>
      </c>
      <c r="AR31" s="36">
        <f t="shared" si="50"/>
        <v>40</v>
      </c>
      <c r="AS31" s="36">
        <f t="shared" si="51"/>
        <v>20</v>
      </c>
      <c r="AT31" s="37">
        <f t="shared" si="52"/>
        <v>0</v>
      </c>
      <c r="AU31" s="37">
        <f t="shared" si="53"/>
        <v>0</v>
      </c>
      <c r="AV31" s="37">
        <f t="shared" si="54"/>
        <v>0</v>
      </c>
      <c r="AW31" s="37">
        <f t="shared" si="55"/>
        <v>0</v>
      </c>
      <c r="AX31" s="37">
        <f t="shared" si="56"/>
        <v>0</v>
      </c>
      <c r="AY31" s="37">
        <f t="shared" si="57"/>
        <v>0</v>
      </c>
      <c r="AZ31" s="37">
        <f t="shared" si="58"/>
        <v>0</v>
      </c>
      <c r="BA31" s="37">
        <f t="shared" si="59"/>
        <v>0</v>
      </c>
      <c r="BB31" s="4"/>
      <c r="BC31" s="37">
        <f t="shared" si="29"/>
        <v>0</v>
      </c>
      <c r="BD31" s="4"/>
      <c r="BE31" s="37">
        <f t="shared" si="30"/>
        <v>0</v>
      </c>
      <c r="BF31" s="4"/>
      <c r="BG31" s="4"/>
      <c r="BH31" s="37">
        <f t="shared" si="31"/>
        <v>0</v>
      </c>
      <c r="BI31" s="4"/>
      <c r="BJ31" s="37">
        <f t="shared" ref="BJ31" si="71">Q31*BI31</f>
        <v>0</v>
      </c>
      <c r="BK31" s="37">
        <f t="shared" si="32"/>
        <v>0</v>
      </c>
      <c r="BL31" s="108">
        <f>SUM(BK31:BK32)</f>
        <v>0</v>
      </c>
      <c r="BM31" s="118">
        <f>BL31*0.1</f>
        <v>0</v>
      </c>
      <c r="BN31" s="118">
        <f>SUM(BL31:BM32)</f>
        <v>0</v>
      </c>
      <c r="BO31" s="38"/>
    </row>
    <row r="32" spans="1:67">
      <c r="A32" s="111"/>
      <c r="B32" s="111"/>
      <c r="C32" s="107"/>
      <c r="D32" s="107"/>
      <c r="E32" s="111"/>
      <c r="F32" s="113"/>
      <c r="G32" s="34" t="s">
        <v>75</v>
      </c>
      <c r="H32" s="35">
        <v>7</v>
      </c>
      <c r="I32" s="2"/>
      <c r="J32" s="2"/>
      <c r="K32" s="2"/>
      <c r="L32" s="2"/>
      <c r="M32" s="2"/>
      <c r="N32" s="2"/>
      <c r="O32" s="2"/>
      <c r="P32" s="2"/>
      <c r="Q32" s="35">
        <f t="shared" si="43"/>
        <v>0</v>
      </c>
      <c r="R32" s="3"/>
      <c r="S32" s="3"/>
      <c r="T32" s="3"/>
      <c r="U32" s="3"/>
      <c r="V32" s="3"/>
      <c r="W32" s="3"/>
      <c r="X32" s="3"/>
      <c r="Y32" s="3"/>
      <c r="Z32" s="35">
        <f t="shared" si="44"/>
        <v>0</v>
      </c>
      <c r="AA32" s="35">
        <f t="shared" si="44"/>
        <v>0</v>
      </c>
      <c r="AB32" s="35">
        <f t="shared" si="44"/>
        <v>0</v>
      </c>
      <c r="AC32" s="35">
        <f t="shared" si="44"/>
        <v>0</v>
      </c>
      <c r="AD32" s="35">
        <f t="shared" si="44"/>
        <v>0</v>
      </c>
      <c r="AE32" s="35">
        <f t="shared" si="44"/>
        <v>0</v>
      </c>
      <c r="AF32" s="35">
        <f t="shared" si="44"/>
        <v>0</v>
      </c>
      <c r="AG32" s="35">
        <f t="shared" si="44"/>
        <v>0</v>
      </c>
      <c r="AH32" s="35">
        <f t="shared" si="46"/>
        <v>0</v>
      </c>
      <c r="AI32" s="35">
        <f t="shared" si="46"/>
        <v>0</v>
      </c>
      <c r="AJ32" s="35">
        <f t="shared" si="46"/>
        <v>0</v>
      </c>
      <c r="AK32" s="35">
        <f t="shared" si="46"/>
        <v>0</v>
      </c>
      <c r="AL32" s="35">
        <f t="shared" si="46"/>
        <v>0</v>
      </c>
      <c r="AM32" s="35">
        <f t="shared" si="46"/>
        <v>0</v>
      </c>
      <c r="AN32" s="35">
        <f t="shared" si="46"/>
        <v>0</v>
      </c>
      <c r="AO32" s="35">
        <f t="shared" si="46"/>
        <v>0</v>
      </c>
      <c r="AP32" s="36">
        <f t="shared" si="48"/>
        <v>1</v>
      </c>
      <c r="AQ32" s="36">
        <f t="shared" si="49"/>
        <v>40</v>
      </c>
      <c r="AR32" s="36">
        <f t="shared" si="50"/>
        <v>20</v>
      </c>
      <c r="AS32" s="36">
        <f t="shared" si="51"/>
        <v>10</v>
      </c>
      <c r="AT32" s="37">
        <f t="shared" si="52"/>
        <v>0</v>
      </c>
      <c r="AU32" s="37">
        <f t="shared" si="53"/>
        <v>0</v>
      </c>
      <c r="AV32" s="37">
        <f t="shared" si="54"/>
        <v>0</v>
      </c>
      <c r="AW32" s="37">
        <f t="shared" si="55"/>
        <v>0</v>
      </c>
      <c r="AX32" s="37">
        <f t="shared" si="56"/>
        <v>0</v>
      </c>
      <c r="AY32" s="37">
        <f t="shared" si="57"/>
        <v>0</v>
      </c>
      <c r="AZ32" s="37">
        <f t="shared" si="58"/>
        <v>0</v>
      </c>
      <c r="BA32" s="37">
        <f t="shared" si="59"/>
        <v>0</v>
      </c>
      <c r="BB32" s="4"/>
      <c r="BC32" s="37">
        <f t="shared" si="29"/>
        <v>0</v>
      </c>
      <c r="BD32" s="4"/>
      <c r="BE32" s="37">
        <f t="shared" si="30"/>
        <v>0</v>
      </c>
      <c r="BF32" s="4"/>
      <c r="BG32" s="4"/>
      <c r="BH32" s="37">
        <f t="shared" si="31"/>
        <v>0</v>
      </c>
      <c r="BI32" s="4"/>
      <c r="BJ32" s="37"/>
      <c r="BK32" s="37">
        <f t="shared" si="32"/>
        <v>0</v>
      </c>
      <c r="BL32" s="109"/>
      <c r="BM32" s="119"/>
      <c r="BN32" s="119"/>
      <c r="BO32" s="38"/>
    </row>
    <row r="33" spans="1:67">
      <c r="A33" s="110" t="s">
        <v>6</v>
      </c>
      <c r="B33" s="110">
        <v>2</v>
      </c>
      <c r="C33" s="106">
        <v>46881</v>
      </c>
      <c r="D33" s="106">
        <v>46901.999305555597</v>
      </c>
      <c r="E33" s="110" t="s">
        <v>10</v>
      </c>
      <c r="F33" s="112">
        <v>21</v>
      </c>
      <c r="G33" s="34" t="s">
        <v>74</v>
      </c>
      <c r="H33" s="35">
        <v>14</v>
      </c>
      <c r="I33" s="2"/>
      <c r="J33" s="2"/>
      <c r="K33" s="2"/>
      <c r="L33" s="2"/>
      <c r="M33" s="2"/>
      <c r="N33" s="2"/>
      <c r="O33" s="2"/>
      <c r="P33" s="2"/>
      <c r="Q33" s="35">
        <f t="shared" si="43"/>
        <v>0</v>
      </c>
      <c r="R33" s="3"/>
      <c r="S33" s="3"/>
      <c r="T33" s="3"/>
      <c r="U33" s="3"/>
      <c r="V33" s="3"/>
      <c r="W33" s="3"/>
      <c r="X33" s="3"/>
      <c r="Y33" s="3"/>
      <c r="Z33" s="35">
        <f t="shared" si="44"/>
        <v>0</v>
      </c>
      <c r="AA33" s="35">
        <f t="shared" si="44"/>
        <v>0</v>
      </c>
      <c r="AB33" s="35">
        <f t="shared" si="44"/>
        <v>0</v>
      </c>
      <c r="AC33" s="35">
        <f t="shared" si="44"/>
        <v>0</v>
      </c>
      <c r="AD33" s="35">
        <f t="shared" si="44"/>
        <v>0</v>
      </c>
      <c r="AE33" s="35">
        <f t="shared" si="44"/>
        <v>0</v>
      </c>
      <c r="AF33" s="35">
        <f t="shared" si="44"/>
        <v>0</v>
      </c>
      <c r="AG33" s="35">
        <f t="shared" si="44"/>
        <v>0</v>
      </c>
      <c r="AH33" s="35">
        <f t="shared" si="46"/>
        <v>0</v>
      </c>
      <c r="AI33" s="35">
        <f t="shared" si="46"/>
        <v>0</v>
      </c>
      <c r="AJ33" s="35">
        <f t="shared" si="46"/>
        <v>0</v>
      </c>
      <c r="AK33" s="35">
        <f t="shared" si="46"/>
        <v>0</v>
      </c>
      <c r="AL33" s="35">
        <f t="shared" si="46"/>
        <v>0</v>
      </c>
      <c r="AM33" s="35">
        <f t="shared" si="46"/>
        <v>0</v>
      </c>
      <c r="AN33" s="35">
        <f t="shared" si="46"/>
        <v>0</v>
      </c>
      <c r="AO33" s="35">
        <f t="shared" si="46"/>
        <v>0</v>
      </c>
      <c r="AP33" s="36">
        <f t="shared" si="48"/>
        <v>2</v>
      </c>
      <c r="AQ33" s="36">
        <f t="shared" si="49"/>
        <v>80</v>
      </c>
      <c r="AR33" s="36">
        <f t="shared" si="50"/>
        <v>40</v>
      </c>
      <c r="AS33" s="36">
        <f t="shared" si="51"/>
        <v>20</v>
      </c>
      <c r="AT33" s="37">
        <f t="shared" si="52"/>
        <v>0</v>
      </c>
      <c r="AU33" s="37">
        <f t="shared" si="53"/>
        <v>0</v>
      </c>
      <c r="AV33" s="37">
        <f t="shared" si="54"/>
        <v>0</v>
      </c>
      <c r="AW33" s="37">
        <f t="shared" si="55"/>
        <v>0</v>
      </c>
      <c r="AX33" s="37">
        <f t="shared" si="56"/>
        <v>0</v>
      </c>
      <c r="AY33" s="37">
        <f t="shared" si="57"/>
        <v>0</v>
      </c>
      <c r="AZ33" s="37">
        <f t="shared" si="58"/>
        <v>0</v>
      </c>
      <c r="BA33" s="37">
        <f t="shared" si="59"/>
        <v>0</v>
      </c>
      <c r="BB33" s="4"/>
      <c r="BC33" s="37">
        <f t="shared" si="29"/>
        <v>0</v>
      </c>
      <c r="BD33" s="4"/>
      <c r="BE33" s="37">
        <f t="shared" si="30"/>
        <v>0</v>
      </c>
      <c r="BF33" s="4"/>
      <c r="BG33" s="4"/>
      <c r="BH33" s="37">
        <f t="shared" si="31"/>
        <v>0</v>
      </c>
      <c r="BI33" s="4"/>
      <c r="BJ33" s="37">
        <f t="shared" ref="BJ33" si="72">Q33*BI33</f>
        <v>0</v>
      </c>
      <c r="BK33" s="37">
        <f t="shared" si="32"/>
        <v>0</v>
      </c>
      <c r="BL33" s="108">
        <f>SUM(BK33:BK34)</f>
        <v>0</v>
      </c>
      <c r="BM33" s="118">
        <f>BL33*0.1</f>
        <v>0</v>
      </c>
      <c r="BN33" s="118">
        <f>SUM(BL33:BM34)</f>
        <v>0</v>
      </c>
      <c r="BO33" s="38"/>
    </row>
    <row r="34" spans="1:67">
      <c r="A34" s="111"/>
      <c r="B34" s="111"/>
      <c r="C34" s="107"/>
      <c r="D34" s="107"/>
      <c r="E34" s="111"/>
      <c r="F34" s="113"/>
      <c r="G34" s="34" t="s">
        <v>75</v>
      </c>
      <c r="H34" s="35">
        <v>7</v>
      </c>
      <c r="I34" s="2"/>
      <c r="J34" s="2"/>
      <c r="K34" s="2"/>
      <c r="L34" s="2"/>
      <c r="M34" s="2"/>
      <c r="N34" s="2"/>
      <c r="O34" s="2"/>
      <c r="P34" s="2"/>
      <c r="Q34" s="35">
        <f t="shared" si="43"/>
        <v>0</v>
      </c>
      <c r="R34" s="3"/>
      <c r="S34" s="3"/>
      <c r="T34" s="3"/>
      <c r="U34" s="3"/>
      <c r="V34" s="3"/>
      <c r="W34" s="3"/>
      <c r="X34" s="3"/>
      <c r="Y34" s="3"/>
      <c r="Z34" s="35">
        <f t="shared" si="44"/>
        <v>0</v>
      </c>
      <c r="AA34" s="35">
        <f t="shared" si="44"/>
        <v>0</v>
      </c>
      <c r="AB34" s="35">
        <f t="shared" si="44"/>
        <v>0</v>
      </c>
      <c r="AC34" s="35">
        <f t="shared" si="44"/>
        <v>0</v>
      </c>
      <c r="AD34" s="35">
        <f t="shared" si="44"/>
        <v>0</v>
      </c>
      <c r="AE34" s="35">
        <f t="shared" si="44"/>
        <v>0</v>
      </c>
      <c r="AF34" s="35">
        <f t="shared" si="44"/>
        <v>0</v>
      </c>
      <c r="AG34" s="35">
        <f t="shared" si="44"/>
        <v>0</v>
      </c>
      <c r="AH34" s="35">
        <f t="shared" si="46"/>
        <v>0</v>
      </c>
      <c r="AI34" s="35">
        <f t="shared" si="46"/>
        <v>0</v>
      </c>
      <c r="AJ34" s="35">
        <f t="shared" si="46"/>
        <v>0</v>
      </c>
      <c r="AK34" s="35">
        <f t="shared" si="46"/>
        <v>0</v>
      </c>
      <c r="AL34" s="35">
        <f t="shared" si="46"/>
        <v>0</v>
      </c>
      <c r="AM34" s="35">
        <f t="shared" si="46"/>
        <v>0</v>
      </c>
      <c r="AN34" s="35">
        <f t="shared" si="46"/>
        <v>0</v>
      </c>
      <c r="AO34" s="35">
        <f t="shared" si="46"/>
        <v>0</v>
      </c>
      <c r="AP34" s="36">
        <f t="shared" si="48"/>
        <v>1</v>
      </c>
      <c r="AQ34" s="36">
        <f t="shared" si="49"/>
        <v>40</v>
      </c>
      <c r="AR34" s="36">
        <f t="shared" si="50"/>
        <v>20</v>
      </c>
      <c r="AS34" s="36">
        <f t="shared" si="51"/>
        <v>10</v>
      </c>
      <c r="AT34" s="37">
        <f t="shared" si="52"/>
        <v>0</v>
      </c>
      <c r="AU34" s="37">
        <f t="shared" si="53"/>
        <v>0</v>
      </c>
      <c r="AV34" s="37">
        <f t="shared" si="54"/>
        <v>0</v>
      </c>
      <c r="AW34" s="37">
        <f t="shared" si="55"/>
        <v>0</v>
      </c>
      <c r="AX34" s="37">
        <f t="shared" si="56"/>
        <v>0</v>
      </c>
      <c r="AY34" s="37">
        <f t="shared" si="57"/>
        <v>0</v>
      </c>
      <c r="AZ34" s="37">
        <f t="shared" si="58"/>
        <v>0</v>
      </c>
      <c r="BA34" s="37">
        <f t="shared" si="59"/>
        <v>0</v>
      </c>
      <c r="BB34" s="4"/>
      <c r="BC34" s="37">
        <f t="shared" si="29"/>
        <v>0</v>
      </c>
      <c r="BD34" s="4"/>
      <c r="BE34" s="37">
        <f t="shared" si="30"/>
        <v>0</v>
      </c>
      <c r="BF34" s="4"/>
      <c r="BG34" s="4"/>
      <c r="BH34" s="37">
        <f t="shared" si="31"/>
        <v>0</v>
      </c>
      <c r="BI34" s="4"/>
      <c r="BJ34" s="37"/>
      <c r="BK34" s="37">
        <f t="shared" si="32"/>
        <v>0</v>
      </c>
      <c r="BL34" s="109"/>
      <c r="BM34" s="119"/>
      <c r="BN34" s="119"/>
      <c r="BO34" s="38"/>
    </row>
    <row r="35" spans="1:67">
      <c r="A35" s="110" t="s">
        <v>6</v>
      </c>
      <c r="B35" s="110">
        <v>2</v>
      </c>
      <c r="C35" s="106">
        <v>47201</v>
      </c>
      <c r="D35" s="106">
        <v>47265.999305555597</v>
      </c>
      <c r="E35" s="110" t="s">
        <v>4</v>
      </c>
      <c r="F35" s="112">
        <v>65</v>
      </c>
      <c r="G35" s="34" t="s">
        <v>74</v>
      </c>
      <c r="H35" s="35">
        <v>51</v>
      </c>
      <c r="I35" s="2"/>
      <c r="J35" s="2"/>
      <c r="K35" s="2"/>
      <c r="L35" s="2"/>
      <c r="M35" s="2"/>
      <c r="N35" s="2"/>
      <c r="O35" s="2"/>
      <c r="P35" s="2"/>
      <c r="Q35" s="35">
        <f t="shared" si="43"/>
        <v>0</v>
      </c>
      <c r="R35" s="3"/>
      <c r="S35" s="3"/>
      <c r="T35" s="3"/>
      <c r="U35" s="3"/>
      <c r="V35" s="3"/>
      <c r="W35" s="3"/>
      <c r="X35" s="3"/>
      <c r="Y35" s="3"/>
      <c r="Z35" s="35">
        <f t="shared" si="44"/>
        <v>0</v>
      </c>
      <c r="AA35" s="35">
        <f t="shared" si="44"/>
        <v>0</v>
      </c>
      <c r="AB35" s="35">
        <f t="shared" si="44"/>
        <v>0</v>
      </c>
      <c r="AC35" s="35">
        <f t="shared" si="44"/>
        <v>0</v>
      </c>
      <c r="AD35" s="35">
        <f t="shared" si="44"/>
        <v>0</v>
      </c>
      <c r="AE35" s="35">
        <f t="shared" si="44"/>
        <v>0</v>
      </c>
      <c r="AF35" s="35">
        <f t="shared" si="44"/>
        <v>0</v>
      </c>
      <c r="AG35" s="35">
        <f t="shared" si="44"/>
        <v>0</v>
      </c>
      <c r="AH35" s="35">
        <f t="shared" si="46"/>
        <v>0</v>
      </c>
      <c r="AI35" s="35">
        <f t="shared" si="46"/>
        <v>0</v>
      </c>
      <c r="AJ35" s="35">
        <f t="shared" si="46"/>
        <v>0</v>
      </c>
      <c r="AK35" s="35">
        <f t="shared" si="46"/>
        <v>0</v>
      </c>
      <c r="AL35" s="35">
        <f t="shared" si="46"/>
        <v>0</v>
      </c>
      <c r="AM35" s="35">
        <f t="shared" si="46"/>
        <v>0</v>
      </c>
      <c r="AN35" s="35">
        <f t="shared" si="46"/>
        <v>0</v>
      </c>
      <c r="AO35" s="35">
        <f t="shared" si="46"/>
        <v>0</v>
      </c>
      <c r="AP35" s="36">
        <f t="shared" si="48"/>
        <v>7.2857142857142856</v>
      </c>
      <c r="AQ35" s="36">
        <f t="shared" si="49"/>
        <v>291.42857142857144</v>
      </c>
      <c r="AR35" s="36">
        <f t="shared" si="50"/>
        <v>145.71428571428572</v>
      </c>
      <c r="AS35" s="36">
        <f t="shared" si="51"/>
        <v>72.857142857142861</v>
      </c>
      <c r="AT35" s="37">
        <f t="shared" si="52"/>
        <v>0</v>
      </c>
      <c r="AU35" s="37">
        <f t="shared" si="53"/>
        <v>0</v>
      </c>
      <c r="AV35" s="37">
        <f t="shared" si="54"/>
        <v>0</v>
      </c>
      <c r="AW35" s="37">
        <f t="shared" si="55"/>
        <v>0</v>
      </c>
      <c r="AX35" s="37">
        <f t="shared" si="56"/>
        <v>0</v>
      </c>
      <c r="AY35" s="37">
        <f t="shared" si="57"/>
        <v>0</v>
      </c>
      <c r="AZ35" s="37">
        <f t="shared" si="58"/>
        <v>0</v>
      </c>
      <c r="BA35" s="37">
        <f t="shared" si="59"/>
        <v>0</v>
      </c>
      <c r="BB35" s="4"/>
      <c r="BC35" s="37">
        <f t="shared" si="29"/>
        <v>0</v>
      </c>
      <c r="BD35" s="4"/>
      <c r="BE35" s="37">
        <f t="shared" si="30"/>
        <v>0</v>
      </c>
      <c r="BF35" s="4"/>
      <c r="BG35" s="4"/>
      <c r="BH35" s="37">
        <f t="shared" si="31"/>
        <v>0</v>
      </c>
      <c r="BI35" s="4"/>
      <c r="BJ35" s="37">
        <f t="shared" ref="BJ35" si="73">Q35*BI35</f>
        <v>0</v>
      </c>
      <c r="BK35" s="37">
        <f t="shared" si="32"/>
        <v>0</v>
      </c>
      <c r="BL35" s="108">
        <f>SUM(BK35:BK36)</f>
        <v>0</v>
      </c>
      <c r="BM35" s="118">
        <f>BL35*0.1</f>
        <v>0</v>
      </c>
      <c r="BN35" s="118">
        <f>SUM(BL35:BM36)</f>
        <v>0</v>
      </c>
      <c r="BO35" s="38"/>
    </row>
    <row r="36" spans="1:67">
      <c r="A36" s="111"/>
      <c r="B36" s="111"/>
      <c r="C36" s="107"/>
      <c r="D36" s="107"/>
      <c r="E36" s="111"/>
      <c r="F36" s="113"/>
      <c r="G36" s="34" t="s">
        <v>75</v>
      </c>
      <c r="H36" s="35">
        <v>14</v>
      </c>
      <c r="I36" s="2"/>
      <c r="J36" s="2"/>
      <c r="K36" s="2"/>
      <c r="L36" s="2"/>
      <c r="M36" s="2"/>
      <c r="N36" s="2"/>
      <c r="O36" s="2"/>
      <c r="P36" s="2"/>
      <c r="Q36" s="35">
        <f t="shared" si="43"/>
        <v>0</v>
      </c>
      <c r="R36" s="3"/>
      <c r="S36" s="3"/>
      <c r="T36" s="3"/>
      <c r="U36" s="3"/>
      <c r="V36" s="3"/>
      <c r="W36" s="3"/>
      <c r="X36" s="3"/>
      <c r="Y36" s="3"/>
      <c r="Z36" s="35">
        <f t="shared" si="44"/>
        <v>0</v>
      </c>
      <c r="AA36" s="35">
        <f t="shared" si="44"/>
        <v>0</v>
      </c>
      <c r="AB36" s="35">
        <f t="shared" si="44"/>
        <v>0</v>
      </c>
      <c r="AC36" s="35">
        <f t="shared" si="44"/>
        <v>0</v>
      </c>
      <c r="AD36" s="35">
        <f t="shared" si="44"/>
        <v>0</v>
      </c>
      <c r="AE36" s="35">
        <f t="shared" si="44"/>
        <v>0</v>
      </c>
      <c r="AF36" s="35">
        <f t="shared" si="44"/>
        <v>0</v>
      </c>
      <c r="AG36" s="35">
        <f t="shared" si="44"/>
        <v>0</v>
      </c>
      <c r="AH36" s="35">
        <f t="shared" si="46"/>
        <v>0</v>
      </c>
      <c r="AI36" s="35">
        <f t="shared" si="46"/>
        <v>0</v>
      </c>
      <c r="AJ36" s="35">
        <f t="shared" si="46"/>
        <v>0</v>
      </c>
      <c r="AK36" s="35">
        <f t="shared" si="46"/>
        <v>0</v>
      </c>
      <c r="AL36" s="35">
        <f t="shared" si="46"/>
        <v>0</v>
      </c>
      <c r="AM36" s="35">
        <f t="shared" si="46"/>
        <v>0</v>
      </c>
      <c r="AN36" s="35">
        <f t="shared" si="46"/>
        <v>0</v>
      </c>
      <c r="AO36" s="35">
        <f t="shared" si="46"/>
        <v>0</v>
      </c>
      <c r="AP36" s="36">
        <f t="shared" si="48"/>
        <v>2</v>
      </c>
      <c r="AQ36" s="36">
        <f t="shared" si="49"/>
        <v>80</v>
      </c>
      <c r="AR36" s="36">
        <f t="shared" si="50"/>
        <v>40</v>
      </c>
      <c r="AS36" s="36">
        <f t="shared" si="51"/>
        <v>20</v>
      </c>
      <c r="AT36" s="37">
        <f t="shared" si="52"/>
        <v>0</v>
      </c>
      <c r="AU36" s="37">
        <f t="shared" si="53"/>
        <v>0</v>
      </c>
      <c r="AV36" s="37">
        <f t="shared" si="54"/>
        <v>0</v>
      </c>
      <c r="AW36" s="37">
        <f t="shared" si="55"/>
        <v>0</v>
      </c>
      <c r="AX36" s="37">
        <f t="shared" si="56"/>
        <v>0</v>
      </c>
      <c r="AY36" s="37">
        <f t="shared" si="57"/>
        <v>0</v>
      </c>
      <c r="AZ36" s="37">
        <f t="shared" si="58"/>
        <v>0</v>
      </c>
      <c r="BA36" s="37">
        <f t="shared" si="59"/>
        <v>0</v>
      </c>
      <c r="BB36" s="4"/>
      <c r="BC36" s="37">
        <f t="shared" si="29"/>
        <v>0</v>
      </c>
      <c r="BD36" s="4"/>
      <c r="BE36" s="37">
        <f t="shared" si="30"/>
        <v>0</v>
      </c>
      <c r="BF36" s="4"/>
      <c r="BG36" s="4"/>
      <c r="BH36" s="37">
        <f t="shared" si="31"/>
        <v>0</v>
      </c>
      <c r="BI36" s="4"/>
      <c r="BJ36" s="37"/>
      <c r="BK36" s="37">
        <f t="shared" si="32"/>
        <v>0</v>
      </c>
      <c r="BL36" s="109"/>
      <c r="BM36" s="119"/>
      <c r="BN36" s="119"/>
      <c r="BO36" s="38"/>
    </row>
    <row r="37" spans="1:67">
      <c r="A37" s="110" t="s">
        <v>6</v>
      </c>
      <c r="B37" s="110">
        <v>1</v>
      </c>
      <c r="C37" s="106">
        <v>47288</v>
      </c>
      <c r="D37" s="106">
        <v>47308.999305555597</v>
      </c>
      <c r="E37" s="110" t="s">
        <v>10</v>
      </c>
      <c r="F37" s="112">
        <v>21</v>
      </c>
      <c r="G37" s="34" t="s">
        <v>74</v>
      </c>
      <c r="H37" s="35">
        <v>14</v>
      </c>
      <c r="I37" s="2"/>
      <c r="J37" s="2"/>
      <c r="K37" s="2"/>
      <c r="L37" s="2"/>
      <c r="M37" s="2"/>
      <c r="N37" s="2"/>
      <c r="O37" s="2"/>
      <c r="P37" s="2"/>
      <c r="Q37" s="35">
        <f t="shared" si="43"/>
        <v>0</v>
      </c>
      <c r="R37" s="3"/>
      <c r="S37" s="3"/>
      <c r="T37" s="3"/>
      <c r="U37" s="3"/>
      <c r="V37" s="3"/>
      <c r="W37" s="3"/>
      <c r="X37" s="3"/>
      <c r="Y37" s="3"/>
      <c r="Z37" s="35">
        <f t="shared" si="44"/>
        <v>0</v>
      </c>
      <c r="AA37" s="35">
        <f t="shared" si="44"/>
        <v>0</v>
      </c>
      <c r="AB37" s="35">
        <f t="shared" si="44"/>
        <v>0</v>
      </c>
      <c r="AC37" s="35">
        <f t="shared" si="44"/>
        <v>0</v>
      </c>
      <c r="AD37" s="35">
        <f t="shared" si="44"/>
        <v>0</v>
      </c>
      <c r="AE37" s="35">
        <f t="shared" si="44"/>
        <v>0</v>
      </c>
      <c r="AF37" s="35">
        <f t="shared" si="44"/>
        <v>0</v>
      </c>
      <c r="AG37" s="35">
        <f t="shared" si="44"/>
        <v>0</v>
      </c>
      <c r="AH37" s="35">
        <f t="shared" si="46"/>
        <v>0</v>
      </c>
      <c r="AI37" s="35">
        <f t="shared" si="46"/>
        <v>0</v>
      </c>
      <c r="AJ37" s="35">
        <f t="shared" si="46"/>
        <v>0</v>
      </c>
      <c r="AK37" s="35">
        <f t="shared" si="46"/>
        <v>0</v>
      </c>
      <c r="AL37" s="35">
        <f t="shared" si="46"/>
        <v>0</v>
      </c>
      <c r="AM37" s="35">
        <f t="shared" si="46"/>
        <v>0</v>
      </c>
      <c r="AN37" s="35">
        <f t="shared" si="46"/>
        <v>0</v>
      </c>
      <c r="AO37" s="35">
        <f t="shared" si="46"/>
        <v>0</v>
      </c>
      <c r="AP37" s="36">
        <f t="shared" si="48"/>
        <v>2</v>
      </c>
      <c r="AQ37" s="36">
        <f t="shared" si="49"/>
        <v>80</v>
      </c>
      <c r="AR37" s="36">
        <f t="shared" si="50"/>
        <v>40</v>
      </c>
      <c r="AS37" s="36">
        <f t="shared" si="51"/>
        <v>20</v>
      </c>
      <c r="AT37" s="37">
        <f t="shared" si="52"/>
        <v>0</v>
      </c>
      <c r="AU37" s="37">
        <f t="shared" si="53"/>
        <v>0</v>
      </c>
      <c r="AV37" s="37">
        <f t="shared" si="54"/>
        <v>0</v>
      </c>
      <c r="AW37" s="37">
        <f t="shared" si="55"/>
        <v>0</v>
      </c>
      <c r="AX37" s="37">
        <f t="shared" si="56"/>
        <v>0</v>
      </c>
      <c r="AY37" s="37">
        <f t="shared" si="57"/>
        <v>0</v>
      </c>
      <c r="AZ37" s="37">
        <f t="shared" si="58"/>
        <v>0</v>
      </c>
      <c r="BA37" s="37">
        <f t="shared" si="59"/>
        <v>0</v>
      </c>
      <c r="BB37" s="4"/>
      <c r="BC37" s="37">
        <f t="shared" si="29"/>
        <v>0</v>
      </c>
      <c r="BD37" s="4"/>
      <c r="BE37" s="37">
        <f t="shared" si="30"/>
        <v>0</v>
      </c>
      <c r="BF37" s="4"/>
      <c r="BG37" s="4"/>
      <c r="BH37" s="37">
        <f t="shared" si="31"/>
        <v>0</v>
      </c>
      <c r="BI37" s="4"/>
      <c r="BJ37" s="37">
        <f t="shared" ref="BJ37" si="74">Q37*BI37</f>
        <v>0</v>
      </c>
      <c r="BK37" s="37">
        <f t="shared" si="32"/>
        <v>0</v>
      </c>
      <c r="BL37" s="108">
        <f>SUM(BK37:BK38)</f>
        <v>0</v>
      </c>
      <c r="BM37" s="118">
        <f>BL37*0.1</f>
        <v>0</v>
      </c>
      <c r="BN37" s="118">
        <f>SUM(BL37:BM38)</f>
        <v>0</v>
      </c>
      <c r="BO37" s="38"/>
    </row>
    <row r="38" spans="1:67">
      <c r="A38" s="111"/>
      <c r="B38" s="111"/>
      <c r="C38" s="107"/>
      <c r="D38" s="107"/>
      <c r="E38" s="111"/>
      <c r="F38" s="113"/>
      <c r="G38" s="34" t="s">
        <v>75</v>
      </c>
      <c r="H38" s="35">
        <v>7</v>
      </c>
      <c r="I38" s="2"/>
      <c r="J38" s="2"/>
      <c r="K38" s="2"/>
      <c r="L38" s="2"/>
      <c r="M38" s="2"/>
      <c r="N38" s="2"/>
      <c r="O38" s="2"/>
      <c r="P38" s="2"/>
      <c r="Q38" s="35">
        <f t="shared" si="43"/>
        <v>0</v>
      </c>
      <c r="R38" s="3"/>
      <c r="S38" s="3"/>
      <c r="T38" s="3"/>
      <c r="U38" s="3"/>
      <c r="V38" s="3"/>
      <c r="W38" s="3"/>
      <c r="X38" s="3"/>
      <c r="Y38" s="3"/>
      <c r="Z38" s="35">
        <f t="shared" si="44"/>
        <v>0</v>
      </c>
      <c r="AA38" s="35">
        <f t="shared" si="44"/>
        <v>0</v>
      </c>
      <c r="AB38" s="35">
        <f t="shared" si="44"/>
        <v>0</v>
      </c>
      <c r="AC38" s="35">
        <f t="shared" si="44"/>
        <v>0</v>
      </c>
      <c r="AD38" s="35">
        <f t="shared" si="44"/>
        <v>0</v>
      </c>
      <c r="AE38" s="35">
        <f t="shared" si="44"/>
        <v>0</v>
      </c>
      <c r="AF38" s="35">
        <f t="shared" si="44"/>
        <v>0</v>
      </c>
      <c r="AG38" s="35">
        <f t="shared" si="44"/>
        <v>0</v>
      </c>
      <c r="AH38" s="35">
        <f t="shared" si="46"/>
        <v>0</v>
      </c>
      <c r="AI38" s="35">
        <f t="shared" si="46"/>
        <v>0</v>
      </c>
      <c r="AJ38" s="35">
        <f t="shared" si="46"/>
        <v>0</v>
      </c>
      <c r="AK38" s="35">
        <f t="shared" si="46"/>
        <v>0</v>
      </c>
      <c r="AL38" s="35">
        <f t="shared" si="46"/>
        <v>0</v>
      </c>
      <c r="AM38" s="35">
        <f t="shared" si="46"/>
        <v>0</v>
      </c>
      <c r="AN38" s="35">
        <f t="shared" si="46"/>
        <v>0</v>
      </c>
      <c r="AO38" s="35">
        <f t="shared" si="46"/>
        <v>0</v>
      </c>
      <c r="AP38" s="36">
        <f t="shared" si="48"/>
        <v>1</v>
      </c>
      <c r="AQ38" s="36">
        <f t="shared" si="49"/>
        <v>40</v>
      </c>
      <c r="AR38" s="36">
        <f t="shared" si="50"/>
        <v>20</v>
      </c>
      <c r="AS38" s="36">
        <f t="shared" si="51"/>
        <v>10</v>
      </c>
      <c r="AT38" s="37">
        <f t="shared" si="52"/>
        <v>0</v>
      </c>
      <c r="AU38" s="37">
        <f t="shared" si="53"/>
        <v>0</v>
      </c>
      <c r="AV38" s="37">
        <f t="shared" si="54"/>
        <v>0</v>
      </c>
      <c r="AW38" s="37">
        <f t="shared" si="55"/>
        <v>0</v>
      </c>
      <c r="AX38" s="37">
        <f t="shared" si="56"/>
        <v>0</v>
      </c>
      <c r="AY38" s="37">
        <f t="shared" si="57"/>
        <v>0</v>
      </c>
      <c r="AZ38" s="37">
        <f t="shared" si="58"/>
        <v>0</v>
      </c>
      <c r="BA38" s="37">
        <f t="shared" si="59"/>
        <v>0</v>
      </c>
      <c r="BB38" s="4"/>
      <c r="BC38" s="37">
        <f t="shared" si="29"/>
        <v>0</v>
      </c>
      <c r="BD38" s="4"/>
      <c r="BE38" s="37">
        <f t="shared" si="30"/>
        <v>0</v>
      </c>
      <c r="BF38" s="4"/>
      <c r="BG38" s="4"/>
      <c r="BH38" s="37">
        <f t="shared" si="31"/>
        <v>0</v>
      </c>
      <c r="BI38" s="4"/>
      <c r="BJ38" s="37"/>
      <c r="BK38" s="37">
        <f t="shared" si="32"/>
        <v>0</v>
      </c>
      <c r="BL38" s="109"/>
      <c r="BM38" s="119"/>
      <c r="BN38" s="119"/>
      <c r="BO38" s="38"/>
    </row>
    <row r="39" spans="1:67">
      <c r="A39" s="110" t="s">
        <v>6</v>
      </c>
      <c r="B39" s="110">
        <v>6</v>
      </c>
      <c r="C39" s="106">
        <v>47344</v>
      </c>
      <c r="D39" s="106">
        <v>47433.999305555597</v>
      </c>
      <c r="E39" s="110" t="s">
        <v>13</v>
      </c>
      <c r="F39" s="112">
        <v>90</v>
      </c>
      <c r="G39" s="34" t="s">
        <v>74</v>
      </c>
      <c r="H39" s="35">
        <v>69</v>
      </c>
      <c r="I39" s="2"/>
      <c r="J39" s="2"/>
      <c r="K39" s="2"/>
      <c r="L39" s="2"/>
      <c r="M39" s="2"/>
      <c r="N39" s="2"/>
      <c r="O39" s="2"/>
      <c r="P39" s="2"/>
      <c r="Q39" s="35">
        <f t="shared" si="43"/>
        <v>0</v>
      </c>
      <c r="R39" s="3"/>
      <c r="S39" s="3"/>
      <c r="T39" s="3"/>
      <c r="U39" s="3"/>
      <c r="V39" s="3"/>
      <c r="W39" s="3"/>
      <c r="X39" s="3"/>
      <c r="Y39" s="3"/>
      <c r="Z39" s="35">
        <f t="shared" si="44"/>
        <v>0</v>
      </c>
      <c r="AA39" s="35">
        <f t="shared" si="44"/>
        <v>0</v>
      </c>
      <c r="AB39" s="35">
        <f t="shared" si="44"/>
        <v>0</v>
      </c>
      <c r="AC39" s="35">
        <f t="shared" si="44"/>
        <v>0</v>
      </c>
      <c r="AD39" s="35">
        <f t="shared" si="44"/>
        <v>0</v>
      </c>
      <c r="AE39" s="35">
        <f t="shared" si="44"/>
        <v>0</v>
      </c>
      <c r="AF39" s="35">
        <f t="shared" si="44"/>
        <v>0</v>
      </c>
      <c r="AG39" s="35">
        <f t="shared" si="44"/>
        <v>0</v>
      </c>
      <c r="AH39" s="35">
        <f t="shared" si="46"/>
        <v>0</v>
      </c>
      <c r="AI39" s="35">
        <f t="shared" si="46"/>
        <v>0</v>
      </c>
      <c r="AJ39" s="35">
        <f t="shared" si="46"/>
        <v>0</v>
      </c>
      <c r="AK39" s="35">
        <f t="shared" si="46"/>
        <v>0</v>
      </c>
      <c r="AL39" s="35">
        <f t="shared" si="46"/>
        <v>0</v>
      </c>
      <c r="AM39" s="35">
        <f t="shared" si="46"/>
        <v>0</v>
      </c>
      <c r="AN39" s="35">
        <f t="shared" si="46"/>
        <v>0</v>
      </c>
      <c r="AO39" s="35">
        <f t="shared" si="46"/>
        <v>0</v>
      </c>
      <c r="AP39" s="36">
        <f t="shared" si="48"/>
        <v>9.8571428571428577</v>
      </c>
      <c r="AQ39" s="36">
        <f t="shared" si="49"/>
        <v>394.28571428571433</v>
      </c>
      <c r="AR39" s="36">
        <f t="shared" si="50"/>
        <v>197.14285714285717</v>
      </c>
      <c r="AS39" s="36">
        <f t="shared" si="51"/>
        <v>98.571428571428584</v>
      </c>
      <c r="AT39" s="37">
        <f t="shared" si="52"/>
        <v>0</v>
      </c>
      <c r="AU39" s="37">
        <f t="shared" si="53"/>
        <v>0</v>
      </c>
      <c r="AV39" s="37">
        <f t="shared" si="54"/>
        <v>0</v>
      </c>
      <c r="AW39" s="37">
        <f t="shared" si="55"/>
        <v>0</v>
      </c>
      <c r="AX39" s="37">
        <f t="shared" si="56"/>
        <v>0</v>
      </c>
      <c r="AY39" s="37">
        <f t="shared" si="57"/>
        <v>0</v>
      </c>
      <c r="AZ39" s="37">
        <f t="shared" si="58"/>
        <v>0</v>
      </c>
      <c r="BA39" s="37">
        <f t="shared" si="59"/>
        <v>0</v>
      </c>
      <c r="BB39" s="4"/>
      <c r="BC39" s="37">
        <f t="shared" si="29"/>
        <v>0</v>
      </c>
      <c r="BD39" s="4"/>
      <c r="BE39" s="37">
        <f t="shared" si="30"/>
        <v>0</v>
      </c>
      <c r="BF39" s="4"/>
      <c r="BG39" s="4"/>
      <c r="BH39" s="37">
        <f t="shared" si="31"/>
        <v>0</v>
      </c>
      <c r="BI39" s="4"/>
      <c r="BJ39" s="37">
        <f t="shared" ref="BJ39" si="75">Q39*BI39</f>
        <v>0</v>
      </c>
      <c r="BK39" s="37">
        <f t="shared" si="32"/>
        <v>0</v>
      </c>
      <c r="BL39" s="108">
        <f>SUM(BK39:BK40)</f>
        <v>0</v>
      </c>
      <c r="BM39" s="118">
        <f>BL39*0.1</f>
        <v>0</v>
      </c>
      <c r="BN39" s="118">
        <f>SUM(BL39:BM40)</f>
        <v>0</v>
      </c>
      <c r="BO39" s="38"/>
    </row>
    <row r="40" spans="1:67">
      <c r="A40" s="111"/>
      <c r="B40" s="111"/>
      <c r="C40" s="107"/>
      <c r="D40" s="107"/>
      <c r="E40" s="111"/>
      <c r="F40" s="113"/>
      <c r="G40" s="34" t="s">
        <v>75</v>
      </c>
      <c r="H40" s="35">
        <v>21</v>
      </c>
      <c r="I40" s="2"/>
      <c r="J40" s="2"/>
      <c r="K40" s="2"/>
      <c r="L40" s="2"/>
      <c r="M40" s="2"/>
      <c r="N40" s="2"/>
      <c r="O40" s="2"/>
      <c r="P40" s="2"/>
      <c r="Q40" s="35">
        <f t="shared" si="43"/>
        <v>0</v>
      </c>
      <c r="R40" s="3"/>
      <c r="S40" s="3"/>
      <c r="T40" s="3"/>
      <c r="U40" s="3"/>
      <c r="V40" s="3"/>
      <c r="W40" s="3"/>
      <c r="X40" s="3"/>
      <c r="Y40" s="3"/>
      <c r="Z40" s="35">
        <f t="shared" si="44"/>
        <v>0</v>
      </c>
      <c r="AA40" s="35">
        <f t="shared" si="44"/>
        <v>0</v>
      </c>
      <c r="AB40" s="35">
        <f t="shared" si="44"/>
        <v>0</v>
      </c>
      <c r="AC40" s="35">
        <f t="shared" si="44"/>
        <v>0</v>
      </c>
      <c r="AD40" s="35">
        <f t="shared" si="44"/>
        <v>0</v>
      </c>
      <c r="AE40" s="35">
        <f t="shared" si="44"/>
        <v>0</v>
      </c>
      <c r="AF40" s="35">
        <f t="shared" si="44"/>
        <v>0</v>
      </c>
      <c r="AG40" s="35">
        <f t="shared" si="44"/>
        <v>0</v>
      </c>
      <c r="AH40" s="35">
        <f t="shared" si="46"/>
        <v>0</v>
      </c>
      <c r="AI40" s="35">
        <f t="shared" si="46"/>
        <v>0</v>
      </c>
      <c r="AJ40" s="35">
        <f t="shared" si="46"/>
        <v>0</v>
      </c>
      <c r="AK40" s="35">
        <f t="shared" si="46"/>
        <v>0</v>
      </c>
      <c r="AL40" s="35">
        <f t="shared" si="46"/>
        <v>0</v>
      </c>
      <c r="AM40" s="35">
        <f t="shared" si="46"/>
        <v>0</v>
      </c>
      <c r="AN40" s="35">
        <f t="shared" si="46"/>
        <v>0</v>
      </c>
      <c r="AO40" s="35">
        <f t="shared" si="46"/>
        <v>0</v>
      </c>
      <c r="AP40" s="36">
        <f t="shared" si="48"/>
        <v>3</v>
      </c>
      <c r="AQ40" s="36">
        <f t="shared" si="49"/>
        <v>120</v>
      </c>
      <c r="AR40" s="36">
        <f t="shared" si="50"/>
        <v>60</v>
      </c>
      <c r="AS40" s="36">
        <f t="shared" si="51"/>
        <v>30</v>
      </c>
      <c r="AT40" s="37">
        <f t="shared" si="52"/>
        <v>0</v>
      </c>
      <c r="AU40" s="37">
        <f t="shared" si="53"/>
        <v>0</v>
      </c>
      <c r="AV40" s="37">
        <f t="shared" si="54"/>
        <v>0</v>
      </c>
      <c r="AW40" s="37">
        <f t="shared" si="55"/>
        <v>0</v>
      </c>
      <c r="AX40" s="37">
        <f t="shared" si="56"/>
        <v>0</v>
      </c>
      <c r="AY40" s="37">
        <f t="shared" si="57"/>
        <v>0</v>
      </c>
      <c r="AZ40" s="37">
        <f t="shared" si="58"/>
        <v>0</v>
      </c>
      <c r="BA40" s="37">
        <f t="shared" si="59"/>
        <v>0</v>
      </c>
      <c r="BB40" s="4"/>
      <c r="BC40" s="37">
        <f t="shared" si="29"/>
        <v>0</v>
      </c>
      <c r="BD40" s="4"/>
      <c r="BE40" s="37">
        <f t="shared" si="30"/>
        <v>0</v>
      </c>
      <c r="BF40" s="4"/>
      <c r="BG40" s="4"/>
      <c r="BH40" s="37">
        <f t="shared" si="31"/>
        <v>0</v>
      </c>
      <c r="BI40" s="4"/>
      <c r="BJ40" s="37"/>
      <c r="BK40" s="37">
        <f t="shared" si="32"/>
        <v>0</v>
      </c>
      <c r="BL40" s="109"/>
      <c r="BM40" s="119"/>
      <c r="BN40" s="119"/>
      <c r="BO40" s="38"/>
    </row>
    <row r="41" spans="1:67">
      <c r="A41" s="110" t="s">
        <v>6</v>
      </c>
      <c r="B41" s="110">
        <v>5</v>
      </c>
      <c r="C41" s="106">
        <v>47359</v>
      </c>
      <c r="D41" s="106">
        <v>47379.999305555597</v>
      </c>
      <c r="E41" s="110" t="s">
        <v>10</v>
      </c>
      <c r="F41" s="112">
        <v>21</v>
      </c>
      <c r="G41" s="34" t="s">
        <v>74</v>
      </c>
      <c r="H41" s="35">
        <v>14</v>
      </c>
      <c r="I41" s="2"/>
      <c r="J41" s="2"/>
      <c r="K41" s="2"/>
      <c r="L41" s="2"/>
      <c r="M41" s="2"/>
      <c r="N41" s="2"/>
      <c r="O41" s="2"/>
      <c r="P41" s="2"/>
      <c r="Q41" s="35">
        <f t="shared" si="43"/>
        <v>0</v>
      </c>
      <c r="R41" s="3"/>
      <c r="S41" s="3"/>
      <c r="T41" s="3"/>
      <c r="U41" s="3"/>
      <c r="V41" s="3"/>
      <c r="W41" s="3"/>
      <c r="X41" s="3"/>
      <c r="Y41" s="3"/>
      <c r="Z41" s="35">
        <f t="shared" si="44"/>
        <v>0</v>
      </c>
      <c r="AA41" s="35">
        <f t="shared" si="44"/>
        <v>0</v>
      </c>
      <c r="AB41" s="35">
        <f t="shared" si="44"/>
        <v>0</v>
      </c>
      <c r="AC41" s="35">
        <f t="shared" si="44"/>
        <v>0</v>
      </c>
      <c r="AD41" s="35">
        <f t="shared" si="44"/>
        <v>0</v>
      </c>
      <c r="AE41" s="35">
        <f t="shared" si="44"/>
        <v>0</v>
      </c>
      <c r="AF41" s="35">
        <f t="shared" si="44"/>
        <v>0</v>
      </c>
      <c r="AG41" s="35">
        <f t="shared" si="44"/>
        <v>0</v>
      </c>
      <c r="AH41" s="35">
        <f t="shared" si="46"/>
        <v>0</v>
      </c>
      <c r="AI41" s="35">
        <f t="shared" si="46"/>
        <v>0</v>
      </c>
      <c r="AJ41" s="35">
        <f t="shared" si="46"/>
        <v>0</v>
      </c>
      <c r="AK41" s="35">
        <f t="shared" si="46"/>
        <v>0</v>
      </c>
      <c r="AL41" s="35">
        <f t="shared" si="46"/>
        <v>0</v>
      </c>
      <c r="AM41" s="35">
        <f t="shared" si="46"/>
        <v>0</v>
      </c>
      <c r="AN41" s="35">
        <f t="shared" si="46"/>
        <v>0</v>
      </c>
      <c r="AO41" s="35">
        <f t="shared" si="46"/>
        <v>0</v>
      </c>
      <c r="AP41" s="36">
        <f t="shared" si="48"/>
        <v>2</v>
      </c>
      <c r="AQ41" s="36">
        <f t="shared" si="49"/>
        <v>80</v>
      </c>
      <c r="AR41" s="36">
        <f t="shared" si="50"/>
        <v>40</v>
      </c>
      <c r="AS41" s="36">
        <f t="shared" si="51"/>
        <v>20</v>
      </c>
      <c r="AT41" s="37">
        <f t="shared" si="52"/>
        <v>0</v>
      </c>
      <c r="AU41" s="37">
        <f t="shared" si="53"/>
        <v>0</v>
      </c>
      <c r="AV41" s="37">
        <f t="shared" si="54"/>
        <v>0</v>
      </c>
      <c r="AW41" s="37">
        <f t="shared" si="55"/>
        <v>0</v>
      </c>
      <c r="AX41" s="37">
        <f t="shared" si="56"/>
        <v>0</v>
      </c>
      <c r="AY41" s="37">
        <f t="shared" si="57"/>
        <v>0</v>
      </c>
      <c r="AZ41" s="37">
        <f t="shared" si="58"/>
        <v>0</v>
      </c>
      <c r="BA41" s="37">
        <f t="shared" si="59"/>
        <v>0</v>
      </c>
      <c r="BB41" s="4"/>
      <c r="BC41" s="37">
        <f t="shared" si="29"/>
        <v>0</v>
      </c>
      <c r="BD41" s="4"/>
      <c r="BE41" s="37">
        <f t="shared" si="30"/>
        <v>0</v>
      </c>
      <c r="BF41" s="4"/>
      <c r="BG41" s="4"/>
      <c r="BH41" s="37">
        <f t="shared" si="31"/>
        <v>0</v>
      </c>
      <c r="BI41" s="4"/>
      <c r="BJ41" s="37">
        <f t="shared" ref="BJ41" si="76">Q41*BI41</f>
        <v>0</v>
      </c>
      <c r="BK41" s="37">
        <f t="shared" si="32"/>
        <v>0</v>
      </c>
      <c r="BL41" s="108">
        <f>SUM(BK41:BK42)</f>
        <v>0</v>
      </c>
      <c r="BM41" s="118">
        <f>BL41*0.1</f>
        <v>0</v>
      </c>
      <c r="BN41" s="118">
        <f>SUM(BL41:BM42)</f>
        <v>0</v>
      </c>
      <c r="BO41" s="38"/>
    </row>
    <row r="42" spans="1:67">
      <c r="A42" s="111"/>
      <c r="B42" s="111"/>
      <c r="C42" s="107"/>
      <c r="D42" s="107"/>
      <c r="E42" s="111"/>
      <c r="F42" s="113"/>
      <c r="G42" s="34" t="s">
        <v>75</v>
      </c>
      <c r="H42" s="35">
        <v>7</v>
      </c>
      <c r="I42" s="2"/>
      <c r="J42" s="2"/>
      <c r="K42" s="2"/>
      <c r="L42" s="2"/>
      <c r="M42" s="2"/>
      <c r="N42" s="2"/>
      <c r="O42" s="2"/>
      <c r="P42" s="2"/>
      <c r="Q42" s="35">
        <f t="shared" si="43"/>
        <v>0</v>
      </c>
      <c r="R42" s="3"/>
      <c r="S42" s="3"/>
      <c r="T42" s="3"/>
      <c r="U42" s="3"/>
      <c r="V42" s="3"/>
      <c r="W42" s="3"/>
      <c r="X42" s="3"/>
      <c r="Y42" s="3"/>
      <c r="Z42" s="35">
        <f t="shared" si="44"/>
        <v>0</v>
      </c>
      <c r="AA42" s="35">
        <f t="shared" si="44"/>
        <v>0</v>
      </c>
      <c r="AB42" s="35">
        <f t="shared" si="44"/>
        <v>0</v>
      </c>
      <c r="AC42" s="35">
        <f t="shared" si="44"/>
        <v>0</v>
      </c>
      <c r="AD42" s="35">
        <f t="shared" si="44"/>
        <v>0</v>
      </c>
      <c r="AE42" s="35">
        <f t="shared" si="44"/>
        <v>0</v>
      </c>
      <c r="AF42" s="35">
        <f t="shared" si="44"/>
        <v>0</v>
      </c>
      <c r="AG42" s="35">
        <f t="shared" si="44"/>
        <v>0</v>
      </c>
      <c r="AH42" s="35">
        <f t="shared" si="46"/>
        <v>0</v>
      </c>
      <c r="AI42" s="35">
        <f t="shared" si="46"/>
        <v>0</v>
      </c>
      <c r="AJ42" s="35">
        <f t="shared" si="46"/>
        <v>0</v>
      </c>
      <c r="AK42" s="35">
        <f t="shared" si="46"/>
        <v>0</v>
      </c>
      <c r="AL42" s="35">
        <f t="shared" si="46"/>
        <v>0</v>
      </c>
      <c r="AM42" s="35">
        <f t="shared" si="46"/>
        <v>0</v>
      </c>
      <c r="AN42" s="35">
        <f t="shared" si="46"/>
        <v>0</v>
      </c>
      <c r="AO42" s="35">
        <f t="shared" si="46"/>
        <v>0</v>
      </c>
      <c r="AP42" s="36">
        <f t="shared" si="48"/>
        <v>1</v>
      </c>
      <c r="AQ42" s="36">
        <f t="shared" si="49"/>
        <v>40</v>
      </c>
      <c r="AR42" s="36">
        <f t="shared" si="50"/>
        <v>20</v>
      </c>
      <c r="AS42" s="36">
        <f t="shared" si="51"/>
        <v>10</v>
      </c>
      <c r="AT42" s="37">
        <f t="shared" si="52"/>
        <v>0</v>
      </c>
      <c r="AU42" s="37">
        <f t="shared" si="53"/>
        <v>0</v>
      </c>
      <c r="AV42" s="37">
        <f t="shared" si="54"/>
        <v>0</v>
      </c>
      <c r="AW42" s="37">
        <f t="shared" si="55"/>
        <v>0</v>
      </c>
      <c r="AX42" s="37">
        <f t="shared" si="56"/>
        <v>0</v>
      </c>
      <c r="AY42" s="37">
        <f t="shared" si="57"/>
        <v>0</v>
      </c>
      <c r="AZ42" s="37">
        <f t="shared" si="58"/>
        <v>0</v>
      </c>
      <c r="BA42" s="37">
        <f t="shared" si="59"/>
        <v>0</v>
      </c>
      <c r="BB42" s="4"/>
      <c r="BC42" s="37">
        <f t="shared" si="29"/>
        <v>0</v>
      </c>
      <c r="BD42" s="4"/>
      <c r="BE42" s="37">
        <f t="shared" si="30"/>
        <v>0</v>
      </c>
      <c r="BF42" s="4"/>
      <c r="BG42" s="4"/>
      <c r="BH42" s="37">
        <f t="shared" si="31"/>
        <v>0</v>
      </c>
      <c r="BI42" s="4"/>
      <c r="BJ42" s="37"/>
      <c r="BK42" s="37">
        <f t="shared" si="32"/>
        <v>0</v>
      </c>
      <c r="BL42" s="109"/>
      <c r="BM42" s="119"/>
      <c r="BN42" s="119"/>
      <c r="BO42" s="38"/>
    </row>
    <row r="43" spans="1:67">
      <c r="A43" s="110" t="s">
        <v>6</v>
      </c>
      <c r="B43" s="110">
        <v>2</v>
      </c>
      <c r="C43" s="106">
        <v>47371</v>
      </c>
      <c r="D43" s="106">
        <v>47405.999305555597</v>
      </c>
      <c r="E43" s="110" t="s">
        <v>15</v>
      </c>
      <c r="F43" s="112">
        <v>35</v>
      </c>
      <c r="G43" s="34" t="s">
        <v>74</v>
      </c>
      <c r="H43" s="35">
        <v>28</v>
      </c>
      <c r="I43" s="2"/>
      <c r="J43" s="2"/>
      <c r="K43" s="2"/>
      <c r="L43" s="2"/>
      <c r="M43" s="2"/>
      <c r="N43" s="2"/>
      <c r="O43" s="2"/>
      <c r="P43" s="2"/>
      <c r="Q43" s="35">
        <f t="shared" si="43"/>
        <v>0</v>
      </c>
      <c r="R43" s="3"/>
      <c r="S43" s="3"/>
      <c r="T43" s="3"/>
      <c r="U43" s="3"/>
      <c r="V43" s="3"/>
      <c r="W43" s="3"/>
      <c r="X43" s="3"/>
      <c r="Y43" s="3"/>
      <c r="Z43" s="35">
        <f t="shared" si="44"/>
        <v>0</v>
      </c>
      <c r="AA43" s="35">
        <f t="shared" si="44"/>
        <v>0</v>
      </c>
      <c r="AB43" s="35">
        <f t="shared" si="44"/>
        <v>0</v>
      </c>
      <c r="AC43" s="35">
        <f t="shared" si="44"/>
        <v>0</v>
      </c>
      <c r="AD43" s="35">
        <f t="shared" si="44"/>
        <v>0</v>
      </c>
      <c r="AE43" s="35">
        <f t="shared" si="44"/>
        <v>0</v>
      </c>
      <c r="AF43" s="35">
        <f t="shared" si="44"/>
        <v>0</v>
      </c>
      <c r="AG43" s="35">
        <f t="shared" si="44"/>
        <v>0</v>
      </c>
      <c r="AH43" s="35">
        <f t="shared" si="46"/>
        <v>0</v>
      </c>
      <c r="AI43" s="35">
        <f t="shared" si="46"/>
        <v>0</v>
      </c>
      <c r="AJ43" s="35">
        <f t="shared" si="46"/>
        <v>0</v>
      </c>
      <c r="AK43" s="35">
        <f t="shared" si="46"/>
        <v>0</v>
      </c>
      <c r="AL43" s="35">
        <f t="shared" si="46"/>
        <v>0</v>
      </c>
      <c r="AM43" s="35">
        <f t="shared" si="46"/>
        <v>0</v>
      </c>
      <c r="AN43" s="35">
        <f t="shared" si="46"/>
        <v>0</v>
      </c>
      <c r="AO43" s="35">
        <f t="shared" si="46"/>
        <v>0</v>
      </c>
      <c r="AP43" s="36">
        <f t="shared" si="48"/>
        <v>4</v>
      </c>
      <c r="AQ43" s="36">
        <f t="shared" si="49"/>
        <v>160</v>
      </c>
      <c r="AR43" s="36">
        <f t="shared" si="50"/>
        <v>80</v>
      </c>
      <c r="AS43" s="36">
        <f t="shared" si="51"/>
        <v>40</v>
      </c>
      <c r="AT43" s="37">
        <f t="shared" si="52"/>
        <v>0</v>
      </c>
      <c r="AU43" s="37">
        <f t="shared" si="53"/>
        <v>0</v>
      </c>
      <c r="AV43" s="37">
        <f t="shared" si="54"/>
        <v>0</v>
      </c>
      <c r="AW43" s="37">
        <f t="shared" si="55"/>
        <v>0</v>
      </c>
      <c r="AX43" s="37">
        <f t="shared" si="56"/>
        <v>0</v>
      </c>
      <c r="AY43" s="37">
        <f t="shared" si="57"/>
        <v>0</v>
      </c>
      <c r="AZ43" s="37">
        <f t="shared" si="58"/>
        <v>0</v>
      </c>
      <c r="BA43" s="37">
        <f t="shared" si="59"/>
        <v>0</v>
      </c>
      <c r="BB43" s="4"/>
      <c r="BC43" s="37">
        <f t="shared" si="29"/>
        <v>0</v>
      </c>
      <c r="BD43" s="4"/>
      <c r="BE43" s="37">
        <f t="shared" si="30"/>
        <v>0</v>
      </c>
      <c r="BF43" s="4"/>
      <c r="BG43" s="4"/>
      <c r="BH43" s="37">
        <f t="shared" si="31"/>
        <v>0</v>
      </c>
      <c r="BI43" s="4"/>
      <c r="BJ43" s="37">
        <f t="shared" ref="BJ43" si="77">Q43*BI43</f>
        <v>0</v>
      </c>
      <c r="BK43" s="37">
        <f t="shared" si="32"/>
        <v>0</v>
      </c>
      <c r="BL43" s="108">
        <f>SUM(BK43:BK44)</f>
        <v>0</v>
      </c>
      <c r="BM43" s="118">
        <f>BL43*0.1</f>
        <v>0</v>
      </c>
      <c r="BN43" s="118">
        <f>SUM(BL43:BM44)</f>
        <v>0</v>
      </c>
      <c r="BO43" s="38"/>
    </row>
    <row r="44" spans="1:67">
      <c r="A44" s="111"/>
      <c r="B44" s="111"/>
      <c r="C44" s="107"/>
      <c r="D44" s="107"/>
      <c r="E44" s="111"/>
      <c r="F44" s="113"/>
      <c r="G44" s="34" t="s">
        <v>75</v>
      </c>
      <c r="H44" s="35">
        <v>7</v>
      </c>
      <c r="I44" s="2"/>
      <c r="J44" s="2"/>
      <c r="K44" s="2"/>
      <c r="L44" s="2"/>
      <c r="M44" s="2"/>
      <c r="N44" s="2"/>
      <c r="O44" s="2"/>
      <c r="P44" s="2"/>
      <c r="Q44" s="35">
        <f t="shared" si="43"/>
        <v>0</v>
      </c>
      <c r="R44" s="3"/>
      <c r="S44" s="3"/>
      <c r="T44" s="3"/>
      <c r="U44" s="3"/>
      <c r="V44" s="3"/>
      <c r="W44" s="3"/>
      <c r="X44" s="3"/>
      <c r="Y44" s="3"/>
      <c r="Z44" s="35">
        <f t="shared" si="44"/>
        <v>0</v>
      </c>
      <c r="AA44" s="35">
        <f t="shared" si="44"/>
        <v>0</v>
      </c>
      <c r="AB44" s="35">
        <f t="shared" si="44"/>
        <v>0</v>
      </c>
      <c r="AC44" s="35">
        <f t="shared" si="44"/>
        <v>0</v>
      </c>
      <c r="AD44" s="35">
        <f t="shared" si="44"/>
        <v>0</v>
      </c>
      <c r="AE44" s="35">
        <f t="shared" si="44"/>
        <v>0</v>
      </c>
      <c r="AF44" s="35">
        <f t="shared" si="44"/>
        <v>0</v>
      </c>
      <c r="AG44" s="35">
        <f t="shared" si="44"/>
        <v>0</v>
      </c>
      <c r="AH44" s="35">
        <f t="shared" si="46"/>
        <v>0</v>
      </c>
      <c r="AI44" s="35">
        <f t="shared" si="46"/>
        <v>0</v>
      </c>
      <c r="AJ44" s="35">
        <f t="shared" si="46"/>
        <v>0</v>
      </c>
      <c r="AK44" s="35">
        <f t="shared" si="46"/>
        <v>0</v>
      </c>
      <c r="AL44" s="35">
        <f t="shared" si="46"/>
        <v>0</v>
      </c>
      <c r="AM44" s="35">
        <f t="shared" si="46"/>
        <v>0</v>
      </c>
      <c r="AN44" s="35">
        <f t="shared" si="46"/>
        <v>0</v>
      </c>
      <c r="AO44" s="35">
        <f t="shared" si="46"/>
        <v>0</v>
      </c>
      <c r="AP44" s="36">
        <f t="shared" si="48"/>
        <v>1</v>
      </c>
      <c r="AQ44" s="36">
        <f t="shared" si="49"/>
        <v>40</v>
      </c>
      <c r="AR44" s="36">
        <f t="shared" si="50"/>
        <v>20</v>
      </c>
      <c r="AS44" s="36">
        <f t="shared" si="51"/>
        <v>10</v>
      </c>
      <c r="AT44" s="37">
        <f t="shared" si="52"/>
        <v>0</v>
      </c>
      <c r="AU44" s="37">
        <f t="shared" si="53"/>
        <v>0</v>
      </c>
      <c r="AV44" s="37">
        <f t="shared" si="54"/>
        <v>0</v>
      </c>
      <c r="AW44" s="37">
        <f t="shared" si="55"/>
        <v>0</v>
      </c>
      <c r="AX44" s="37">
        <f t="shared" si="56"/>
        <v>0</v>
      </c>
      <c r="AY44" s="37">
        <f t="shared" si="57"/>
        <v>0</v>
      </c>
      <c r="AZ44" s="37">
        <f t="shared" si="58"/>
        <v>0</v>
      </c>
      <c r="BA44" s="37">
        <f t="shared" si="59"/>
        <v>0</v>
      </c>
      <c r="BB44" s="4"/>
      <c r="BC44" s="37">
        <f t="shared" si="29"/>
        <v>0</v>
      </c>
      <c r="BD44" s="4"/>
      <c r="BE44" s="37">
        <f t="shared" si="30"/>
        <v>0</v>
      </c>
      <c r="BF44" s="4"/>
      <c r="BG44" s="4"/>
      <c r="BH44" s="37">
        <f t="shared" si="31"/>
        <v>0</v>
      </c>
      <c r="BI44" s="4"/>
      <c r="BJ44" s="37"/>
      <c r="BK44" s="37">
        <f t="shared" si="32"/>
        <v>0</v>
      </c>
      <c r="BL44" s="109"/>
      <c r="BM44" s="119"/>
      <c r="BN44" s="119"/>
      <c r="BO44" s="38"/>
    </row>
    <row r="45" spans="1:67">
      <c r="A45" s="110" t="s">
        <v>6</v>
      </c>
      <c r="B45" s="110">
        <v>1</v>
      </c>
      <c r="C45" s="106">
        <v>47525</v>
      </c>
      <c r="D45" s="106">
        <v>47545.999305555597</v>
      </c>
      <c r="E45" s="110" t="s">
        <v>10</v>
      </c>
      <c r="F45" s="112">
        <v>21</v>
      </c>
      <c r="G45" s="34" t="s">
        <v>74</v>
      </c>
      <c r="H45" s="35">
        <v>14</v>
      </c>
      <c r="I45" s="2"/>
      <c r="J45" s="2"/>
      <c r="K45" s="2"/>
      <c r="L45" s="2"/>
      <c r="M45" s="2"/>
      <c r="N45" s="2"/>
      <c r="O45" s="2"/>
      <c r="P45" s="2"/>
      <c r="Q45" s="35">
        <f t="shared" si="43"/>
        <v>0</v>
      </c>
      <c r="R45" s="3"/>
      <c r="S45" s="3"/>
      <c r="T45" s="3"/>
      <c r="U45" s="3"/>
      <c r="V45" s="3"/>
      <c r="W45" s="3"/>
      <c r="X45" s="3"/>
      <c r="Y45" s="3"/>
      <c r="Z45" s="35">
        <f t="shared" si="44"/>
        <v>0</v>
      </c>
      <c r="AA45" s="35">
        <f t="shared" si="44"/>
        <v>0</v>
      </c>
      <c r="AB45" s="35">
        <f t="shared" si="44"/>
        <v>0</v>
      </c>
      <c r="AC45" s="35">
        <f t="shared" si="44"/>
        <v>0</v>
      </c>
      <c r="AD45" s="35">
        <f t="shared" si="44"/>
        <v>0</v>
      </c>
      <c r="AE45" s="35">
        <f t="shared" si="44"/>
        <v>0</v>
      </c>
      <c r="AF45" s="35">
        <f t="shared" si="44"/>
        <v>0</v>
      </c>
      <c r="AG45" s="35">
        <f t="shared" si="44"/>
        <v>0</v>
      </c>
      <c r="AH45" s="35">
        <f t="shared" si="46"/>
        <v>0</v>
      </c>
      <c r="AI45" s="35">
        <f t="shared" si="46"/>
        <v>0</v>
      </c>
      <c r="AJ45" s="35">
        <f t="shared" si="46"/>
        <v>0</v>
      </c>
      <c r="AK45" s="35">
        <f t="shared" si="46"/>
        <v>0</v>
      </c>
      <c r="AL45" s="35">
        <f t="shared" si="46"/>
        <v>0</v>
      </c>
      <c r="AM45" s="35">
        <f t="shared" si="46"/>
        <v>0</v>
      </c>
      <c r="AN45" s="35">
        <f t="shared" si="46"/>
        <v>0</v>
      </c>
      <c r="AO45" s="35">
        <f t="shared" si="46"/>
        <v>0</v>
      </c>
      <c r="AP45" s="36">
        <f t="shared" si="48"/>
        <v>2</v>
      </c>
      <c r="AQ45" s="36">
        <f t="shared" si="49"/>
        <v>80</v>
      </c>
      <c r="AR45" s="36">
        <f t="shared" si="50"/>
        <v>40</v>
      </c>
      <c r="AS45" s="36">
        <f t="shared" si="51"/>
        <v>20</v>
      </c>
      <c r="AT45" s="37">
        <f t="shared" si="52"/>
        <v>0</v>
      </c>
      <c r="AU45" s="37">
        <f t="shared" si="53"/>
        <v>0</v>
      </c>
      <c r="AV45" s="37">
        <f t="shared" si="54"/>
        <v>0</v>
      </c>
      <c r="AW45" s="37">
        <f t="shared" si="55"/>
        <v>0</v>
      </c>
      <c r="AX45" s="37">
        <f t="shared" si="56"/>
        <v>0</v>
      </c>
      <c r="AY45" s="37">
        <f t="shared" si="57"/>
        <v>0</v>
      </c>
      <c r="AZ45" s="37">
        <f t="shared" si="58"/>
        <v>0</v>
      </c>
      <c r="BA45" s="37">
        <f t="shared" si="59"/>
        <v>0</v>
      </c>
      <c r="BB45" s="4"/>
      <c r="BC45" s="37">
        <f t="shared" si="29"/>
        <v>0</v>
      </c>
      <c r="BD45" s="4"/>
      <c r="BE45" s="37">
        <f t="shared" si="30"/>
        <v>0</v>
      </c>
      <c r="BF45" s="4"/>
      <c r="BG45" s="4"/>
      <c r="BH45" s="37">
        <f t="shared" si="31"/>
        <v>0</v>
      </c>
      <c r="BI45" s="4"/>
      <c r="BJ45" s="37">
        <f t="shared" ref="BJ45" si="78">Q45*BI45</f>
        <v>0</v>
      </c>
      <c r="BK45" s="37">
        <f t="shared" si="32"/>
        <v>0</v>
      </c>
      <c r="BL45" s="108">
        <f>SUM(BK45:BK46)</f>
        <v>0</v>
      </c>
      <c r="BM45" s="118">
        <f>BL45*0.1</f>
        <v>0</v>
      </c>
      <c r="BN45" s="118">
        <f>SUM(BL45:BM46)</f>
        <v>0</v>
      </c>
      <c r="BO45" s="38"/>
    </row>
    <row r="46" spans="1:67">
      <c r="A46" s="111"/>
      <c r="B46" s="111"/>
      <c r="C46" s="107"/>
      <c r="D46" s="107"/>
      <c r="E46" s="111"/>
      <c r="F46" s="113"/>
      <c r="G46" s="34" t="s">
        <v>75</v>
      </c>
      <c r="H46" s="35">
        <v>7</v>
      </c>
      <c r="I46" s="2"/>
      <c r="J46" s="2"/>
      <c r="K46" s="2"/>
      <c r="L46" s="2"/>
      <c r="M46" s="2"/>
      <c r="N46" s="2"/>
      <c r="O46" s="2"/>
      <c r="P46" s="2"/>
      <c r="Q46" s="35">
        <f t="shared" si="43"/>
        <v>0</v>
      </c>
      <c r="R46" s="3"/>
      <c r="S46" s="3"/>
      <c r="T46" s="3"/>
      <c r="U46" s="3"/>
      <c r="V46" s="3"/>
      <c r="W46" s="3"/>
      <c r="X46" s="3"/>
      <c r="Y46" s="3"/>
      <c r="Z46" s="35">
        <f t="shared" si="44"/>
        <v>0</v>
      </c>
      <c r="AA46" s="35">
        <f t="shared" si="44"/>
        <v>0</v>
      </c>
      <c r="AB46" s="35">
        <f t="shared" si="44"/>
        <v>0</v>
      </c>
      <c r="AC46" s="35">
        <f t="shared" si="44"/>
        <v>0</v>
      </c>
      <c r="AD46" s="35">
        <f t="shared" si="44"/>
        <v>0</v>
      </c>
      <c r="AE46" s="35">
        <f t="shared" si="44"/>
        <v>0</v>
      </c>
      <c r="AF46" s="35">
        <f t="shared" si="44"/>
        <v>0</v>
      </c>
      <c r="AG46" s="35">
        <f t="shared" si="44"/>
        <v>0</v>
      </c>
      <c r="AH46" s="35">
        <f t="shared" si="46"/>
        <v>0</v>
      </c>
      <c r="AI46" s="35">
        <f t="shared" si="46"/>
        <v>0</v>
      </c>
      <c r="AJ46" s="35">
        <f t="shared" si="46"/>
        <v>0</v>
      </c>
      <c r="AK46" s="35">
        <f t="shared" si="46"/>
        <v>0</v>
      </c>
      <c r="AL46" s="35">
        <f t="shared" si="46"/>
        <v>0</v>
      </c>
      <c r="AM46" s="35">
        <f t="shared" si="46"/>
        <v>0</v>
      </c>
      <c r="AN46" s="35">
        <f t="shared" si="46"/>
        <v>0</v>
      </c>
      <c r="AO46" s="35">
        <f t="shared" si="46"/>
        <v>0</v>
      </c>
      <c r="AP46" s="36">
        <f t="shared" si="48"/>
        <v>1</v>
      </c>
      <c r="AQ46" s="36">
        <f t="shared" si="49"/>
        <v>40</v>
      </c>
      <c r="AR46" s="36">
        <f>AP46*20</f>
        <v>20</v>
      </c>
      <c r="AS46" s="36">
        <f t="shared" si="51"/>
        <v>10</v>
      </c>
      <c r="AT46" s="37">
        <f t="shared" si="52"/>
        <v>0</v>
      </c>
      <c r="AU46" s="37">
        <f t="shared" si="53"/>
        <v>0</v>
      </c>
      <c r="AV46" s="37">
        <f t="shared" si="54"/>
        <v>0</v>
      </c>
      <c r="AW46" s="37">
        <f t="shared" si="55"/>
        <v>0</v>
      </c>
      <c r="AX46" s="37">
        <f t="shared" si="56"/>
        <v>0</v>
      </c>
      <c r="AY46" s="37">
        <f t="shared" si="57"/>
        <v>0</v>
      </c>
      <c r="AZ46" s="37">
        <f t="shared" si="58"/>
        <v>0</v>
      </c>
      <c r="BA46" s="37">
        <f t="shared" si="59"/>
        <v>0</v>
      </c>
      <c r="BB46" s="4"/>
      <c r="BC46" s="37">
        <f t="shared" si="29"/>
        <v>0</v>
      </c>
      <c r="BD46" s="4"/>
      <c r="BE46" s="37">
        <f t="shared" si="30"/>
        <v>0</v>
      </c>
      <c r="BF46" s="4"/>
      <c r="BG46" s="4"/>
      <c r="BH46" s="37">
        <f t="shared" si="31"/>
        <v>0</v>
      </c>
      <c r="BI46" s="4"/>
      <c r="BJ46" s="37"/>
      <c r="BK46" s="37">
        <f t="shared" si="32"/>
        <v>0</v>
      </c>
      <c r="BL46" s="109"/>
      <c r="BM46" s="119"/>
      <c r="BN46" s="119"/>
      <c r="BO46" s="39">
        <f>SUM(BL21:BL46)</f>
        <v>0</v>
      </c>
    </row>
    <row r="47" spans="1:67">
      <c r="A47" s="110" t="s">
        <v>7</v>
      </c>
      <c r="B47" s="110">
        <v>2</v>
      </c>
      <c r="C47" s="106">
        <v>46337</v>
      </c>
      <c r="D47" s="106">
        <v>46366.999305555597</v>
      </c>
      <c r="E47" s="110" t="s">
        <v>4</v>
      </c>
      <c r="F47" s="112">
        <v>30</v>
      </c>
      <c r="G47" s="34" t="s">
        <v>74</v>
      </c>
      <c r="H47" s="35">
        <v>23</v>
      </c>
      <c r="I47" s="2"/>
      <c r="J47" s="2"/>
      <c r="K47" s="2"/>
      <c r="L47" s="2"/>
      <c r="M47" s="2"/>
      <c r="N47" s="2"/>
      <c r="O47" s="2"/>
      <c r="P47" s="2"/>
      <c r="Q47" s="35">
        <f t="shared" si="43"/>
        <v>0</v>
      </c>
      <c r="R47" s="3"/>
      <c r="S47" s="3"/>
      <c r="T47" s="3"/>
      <c r="U47" s="3"/>
      <c r="V47" s="3"/>
      <c r="W47" s="3"/>
      <c r="X47" s="3"/>
      <c r="Y47" s="3"/>
      <c r="Z47" s="35">
        <f t="shared" ref="Z47:AG78" si="79">R47*1.5</f>
        <v>0</v>
      </c>
      <c r="AA47" s="35">
        <f t="shared" si="79"/>
        <v>0</v>
      </c>
      <c r="AB47" s="35">
        <f t="shared" si="79"/>
        <v>0</v>
      </c>
      <c r="AC47" s="35">
        <f t="shared" si="79"/>
        <v>0</v>
      </c>
      <c r="AD47" s="35">
        <f t="shared" si="79"/>
        <v>0</v>
      </c>
      <c r="AE47" s="35">
        <f t="shared" si="79"/>
        <v>0</v>
      </c>
      <c r="AF47" s="35">
        <f t="shared" si="79"/>
        <v>0</v>
      </c>
      <c r="AG47" s="35">
        <f t="shared" si="79"/>
        <v>0</v>
      </c>
      <c r="AH47" s="35">
        <f t="shared" ref="AH47:AO78" si="80">R47*2</f>
        <v>0</v>
      </c>
      <c r="AI47" s="35">
        <f t="shared" si="80"/>
        <v>0</v>
      </c>
      <c r="AJ47" s="35">
        <f t="shared" si="80"/>
        <v>0</v>
      </c>
      <c r="AK47" s="35">
        <f t="shared" si="80"/>
        <v>0</v>
      </c>
      <c r="AL47" s="35">
        <f t="shared" si="80"/>
        <v>0</v>
      </c>
      <c r="AM47" s="35">
        <f t="shared" si="80"/>
        <v>0</v>
      </c>
      <c r="AN47" s="35">
        <f t="shared" si="80"/>
        <v>0</v>
      </c>
      <c r="AO47" s="35">
        <f t="shared" si="80"/>
        <v>0</v>
      </c>
      <c r="AP47" s="36">
        <f t="shared" si="48"/>
        <v>3.2857142857142856</v>
      </c>
      <c r="AQ47" s="36">
        <f t="shared" si="49"/>
        <v>131.42857142857142</v>
      </c>
      <c r="AR47" s="36">
        <f t="shared" si="50"/>
        <v>65.714285714285708</v>
      </c>
      <c r="AS47" s="36">
        <f t="shared" si="51"/>
        <v>32.857142857142854</v>
      </c>
      <c r="AT47" s="37">
        <f t="shared" si="52"/>
        <v>0</v>
      </c>
      <c r="AU47" s="37">
        <f t="shared" si="53"/>
        <v>0</v>
      </c>
      <c r="AV47" s="37">
        <f t="shared" si="54"/>
        <v>0</v>
      </c>
      <c r="AW47" s="37">
        <f t="shared" si="55"/>
        <v>0</v>
      </c>
      <c r="AX47" s="37">
        <f t="shared" si="56"/>
        <v>0</v>
      </c>
      <c r="AY47" s="37">
        <f t="shared" si="57"/>
        <v>0</v>
      </c>
      <c r="AZ47" s="37">
        <f t="shared" si="58"/>
        <v>0</v>
      </c>
      <c r="BA47" s="37">
        <f t="shared" si="59"/>
        <v>0</v>
      </c>
      <c r="BB47" s="4"/>
      <c r="BC47" s="37">
        <f t="shared" si="29"/>
        <v>0</v>
      </c>
      <c r="BD47" s="4"/>
      <c r="BE47" s="37">
        <f t="shared" si="30"/>
        <v>0</v>
      </c>
      <c r="BF47" s="4"/>
      <c r="BG47" s="4"/>
      <c r="BH47" s="37">
        <f t="shared" si="31"/>
        <v>0</v>
      </c>
      <c r="BI47" s="4"/>
      <c r="BJ47" s="37">
        <f t="shared" ref="BJ47" si="81">Q47*BI47</f>
        <v>0</v>
      </c>
      <c r="BK47" s="37">
        <f t="shared" si="32"/>
        <v>0</v>
      </c>
      <c r="BL47" s="108">
        <f>SUM(BK47:BK48)</f>
        <v>0</v>
      </c>
      <c r="BM47" s="118">
        <f>BL47*0.1</f>
        <v>0</v>
      </c>
      <c r="BN47" s="118">
        <f>SUM(BL47:BM48)</f>
        <v>0</v>
      </c>
      <c r="BO47" s="38"/>
    </row>
    <row r="48" spans="1:67">
      <c r="A48" s="111"/>
      <c r="B48" s="111"/>
      <c r="C48" s="107"/>
      <c r="D48" s="107"/>
      <c r="E48" s="111"/>
      <c r="F48" s="113"/>
      <c r="G48" s="34" t="s">
        <v>75</v>
      </c>
      <c r="H48" s="35">
        <v>7</v>
      </c>
      <c r="I48" s="2"/>
      <c r="J48" s="2"/>
      <c r="K48" s="2"/>
      <c r="L48" s="2"/>
      <c r="M48" s="2"/>
      <c r="N48" s="2"/>
      <c r="O48" s="2"/>
      <c r="P48" s="2"/>
      <c r="Q48" s="35">
        <f t="shared" si="43"/>
        <v>0</v>
      </c>
      <c r="R48" s="3"/>
      <c r="S48" s="3"/>
      <c r="T48" s="3"/>
      <c r="U48" s="3"/>
      <c r="V48" s="3"/>
      <c r="W48" s="3"/>
      <c r="X48" s="3"/>
      <c r="Y48" s="3"/>
      <c r="Z48" s="35">
        <f t="shared" si="79"/>
        <v>0</v>
      </c>
      <c r="AA48" s="35">
        <f t="shared" si="79"/>
        <v>0</v>
      </c>
      <c r="AB48" s="35">
        <f t="shared" si="79"/>
        <v>0</v>
      </c>
      <c r="AC48" s="35">
        <f t="shared" si="79"/>
        <v>0</v>
      </c>
      <c r="AD48" s="35">
        <f t="shared" si="79"/>
        <v>0</v>
      </c>
      <c r="AE48" s="35">
        <f t="shared" si="79"/>
        <v>0</v>
      </c>
      <c r="AF48" s="35">
        <f t="shared" si="79"/>
        <v>0</v>
      </c>
      <c r="AG48" s="35">
        <f t="shared" si="79"/>
        <v>0</v>
      </c>
      <c r="AH48" s="35">
        <f t="shared" si="80"/>
        <v>0</v>
      </c>
      <c r="AI48" s="35">
        <f t="shared" si="80"/>
        <v>0</v>
      </c>
      <c r="AJ48" s="35">
        <f t="shared" si="80"/>
        <v>0</v>
      </c>
      <c r="AK48" s="35">
        <f t="shared" si="80"/>
        <v>0</v>
      </c>
      <c r="AL48" s="35">
        <f t="shared" si="80"/>
        <v>0</v>
      </c>
      <c r="AM48" s="35">
        <f t="shared" si="80"/>
        <v>0</v>
      </c>
      <c r="AN48" s="35">
        <f t="shared" si="80"/>
        <v>0</v>
      </c>
      <c r="AO48" s="35">
        <f t="shared" si="80"/>
        <v>0</v>
      </c>
      <c r="AP48" s="36">
        <f t="shared" si="48"/>
        <v>1</v>
      </c>
      <c r="AQ48" s="36">
        <f t="shared" si="49"/>
        <v>40</v>
      </c>
      <c r="AR48" s="36">
        <f t="shared" si="50"/>
        <v>20</v>
      </c>
      <c r="AS48" s="36">
        <f t="shared" si="51"/>
        <v>10</v>
      </c>
      <c r="AT48" s="37">
        <f t="shared" si="52"/>
        <v>0</v>
      </c>
      <c r="AU48" s="37">
        <f t="shared" si="53"/>
        <v>0</v>
      </c>
      <c r="AV48" s="37">
        <f t="shared" si="54"/>
        <v>0</v>
      </c>
      <c r="AW48" s="37">
        <f t="shared" si="55"/>
        <v>0</v>
      </c>
      <c r="AX48" s="37">
        <f t="shared" si="56"/>
        <v>0</v>
      </c>
      <c r="AY48" s="37">
        <f t="shared" si="57"/>
        <v>0</v>
      </c>
      <c r="AZ48" s="37">
        <f t="shared" si="58"/>
        <v>0</v>
      </c>
      <c r="BA48" s="37">
        <f t="shared" si="59"/>
        <v>0</v>
      </c>
      <c r="BB48" s="4"/>
      <c r="BC48" s="37">
        <f t="shared" si="29"/>
        <v>0</v>
      </c>
      <c r="BD48" s="4"/>
      <c r="BE48" s="37">
        <f t="shared" si="30"/>
        <v>0</v>
      </c>
      <c r="BF48" s="4"/>
      <c r="BG48" s="4"/>
      <c r="BH48" s="37">
        <f t="shared" si="31"/>
        <v>0</v>
      </c>
      <c r="BI48" s="4"/>
      <c r="BJ48" s="37"/>
      <c r="BK48" s="37">
        <f t="shared" si="32"/>
        <v>0</v>
      </c>
      <c r="BL48" s="109"/>
      <c r="BM48" s="119"/>
      <c r="BN48" s="119"/>
      <c r="BO48" s="38"/>
    </row>
    <row r="49" spans="1:67">
      <c r="A49" s="110" t="s">
        <v>7</v>
      </c>
      <c r="B49" s="110">
        <v>3</v>
      </c>
      <c r="C49" s="106">
        <v>46428</v>
      </c>
      <c r="D49" s="106">
        <v>46477.999305555597</v>
      </c>
      <c r="E49" s="110" t="s">
        <v>13</v>
      </c>
      <c r="F49" s="112">
        <v>50</v>
      </c>
      <c r="G49" s="34" t="s">
        <v>74</v>
      </c>
      <c r="H49" s="35">
        <v>36</v>
      </c>
      <c r="I49" s="2"/>
      <c r="J49" s="2"/>
      <c r="K49" s="2"/>
      <c r="L49" s="2"/>
      <c r="M49" s="2"/>
      <c r="N49" s="2"/>
      <c r="O49" s="2"/>
      <c r="P49" s="2"/>
      <c r="Q49" s="35">
        <f t="shared" si="43"/>
        <v>0</v>
      </c>
      <c r="R49" s="3"/>
      <c r="S49" s="3"/>
      <c r="T49" s="3"/>
      <c r="U49" s="3"/>
      <c r="V49" s="3"/>
      <c r="W49" s="3"/>
      <c r="X49" s="3"/>
      <c r="Y49" s="3"/>
      <c r="Z49" s="35">
        <f t="shared" si="79"/>
        <v>0</v>
      </c>
      <c r="AA49" s="35">
        <f t="shared" si="79"/>
        <v>0</v>
      </c>
      <c r="AB49" s="35">
        <f t="shared" si="79"/>
        <v>0</v>
      </c>
      <c r="AC49" s="35">
        <f t="shared" si="79"/>
        <v>0</v>
      </c>
      <c r="AD49" s="35">
        <f t="shared" si="79"/>
        <v>0</v>
      </c>
      <c r="AE49" s="35">
        <f t="shared" si="79"/>
        <v>0</v>
      </c>
      <c r="AF49" s="35">
        <f t="shared" si="79"/>
        <v>0</v>
      </c>
      <c r="AG49" s="35">
        <f t="shared" si="79"/>
        <v>0</v>
      </c>
      <c r="AH49" s="35">
        <f t="shared" si="80"/>
        <v>0</v>
      </c>
      <c r="AI49" s="35">
        <f t="shared" si="80"/>
        <v>0</v>
      </c>
      <c r="AJ49" s="35">
        <f t="shared" si="80"/>
        <v>0</v>
      </c>
      <c r="AK49" s="35">
        <f t="shared" si="80"/>
        <v>0</v>
      </c>
      <c r="AL49" s="35">
        <f t="shared" si="80"/>
        <v>0</v>
      </c>
      <c r="AM49" s="35">
        <f t="shared" si="80"/>
        <v>0</v>
      </c>
      <c r="AN49" s="35">
        <f t="shared" si="80"/>
        <v>0</v>
      </c>
      <c r="AO49" s="35">
        <f t="shared" si="80"/>
        <v>0</v>
      </c>
      <c r="AP49" s="36">
        <f t="shared" si="48"/>
        <v>5.1428571428571432</v>
      </c>
      <c r="AQ49" s="36">
        <f t="shared" si="49"/>
        <v>205.71428571428572</v>
      </c>
      <c r="AR49" s="36">
        <f t="shared" si="50"/>
        <v>102.85714285714286</v>
      </c>
      <c r="AS49" s="36">
        <f t="shared" si="51"/>
        <v>51.428571428571431</v>
      </c>
      <c r="AT49" s="37">
        <f t="shared" si="52"/>
        <v>0</v>
      </c>
      <c r="AU49" s="37">
        <f t="shared" si="53"/>
        <v>0</v>
      </c>
      <c r="AV49" s="37">
        <f t="shared" si="54"/>
        <v>0</v>
      </c>
      <c r="AW49" s="37">
        <f t="shared" si="55"/>
        <v>0</v>
      </c>
      <c r="AX49" s="37">
        <f t="shared" si="56"/>
        <v>0</v>
      </c>
      <c r="AY49" s="37">
        <f t="shared" si="57"/>
        <v>0</v>
      </c>
      <c r="AZ49" s="37">
        <f t="shared" si="58"/>
        <v>0</v>
      </c>
      <c r="BA49" s="37">
        <f t="shared" si="59"/>
        <v>0</v>
      </c>
      <c r="BB49" s="4"/>
      <c r="BC49" s="37">
        <f t="shared" si="29"/>
        <v>0</v>
      </c>
      <c r="BD49" s="4"/>
      <c r="BE49" s="37">
        <f t="shared" si="30"/>
        <v>0</v>
      </c>
      <c r="BF49" s="4"/>
      <c r="BG49" s="4"/>
      <c r="BH49" s="37">
        <f t="shared" si="31"/>
        <v>0</v>
      </c>
      <c r="BI49" s="4"/>
      <c r="BJ49" s="37">
        <f t="shared" ref="BJ49" si="82">Q49*BI49</f>
        <v>0</v>
      </c>
      <c r="BK49" s="37">
        <f t="shared" si="32"/>
        <v>0</v>
      </c>
      <c r="BL49" s="108">
        <f>SUM(BK49:BK50)</f>
        <v>0</v>
      </c>
      <c r="BM49" s="118">
        <f>BL49*0.1</f>
        <v>0</v>
      </c>
      <c r="BN49" s="118">
        <f>SUM(BL49:BM50)</f>
        <v>0</v>
      </c>
      <c r="BO49" s="38"/>
    </row>
    <row r="50" spans="1:67">
      <c r="A50" s="111"/>
      <c r="B50" s="111"/>
      <c r="C50" s="107"/>
      <c r="D50" s="107"/>
      <c r="E50" s="111"/>
      <c r="F50" s="113"/>
      <c r="G50" s="34" t="s">
        <v>75</v>
      </c>
      <c r="H50" s="35">
        <v>14</v>
      </c>
      <c r="I50" s="2"/>
      <c r="J50" s="2"/>
      <c r="K50" s="2"/>
      <c r="L50" s="2"/>
      <c r="M50" s="2"/>
      <c r="N50" s="2"/>
      <c r="O50" s="2"/>
      <c r="P50" s="2"/>
      <c r="Q50" s="35">
        <f t="shared" si="43"/>
        <v>0</v>
      </c>
      <c r="R50" s="3"/>
      <c r="S50" s="3"/>
      <c r="T50" s="3"/>
      <c r="U50" s="3"/>
      <c r="V50" s="3"/>
      <c r="W50" s="3"/>
      <c r="X50" s="3"/>
      <c r="Y50" s="3"/>
      <c r="Z50" s="35">
        <f t="shared" si="79"/>
        <v>0</v>
      </c>
      <c r="AA50" s="35">
        <f t="shared" si="79"/>
        <v>0</v>
      </c>
      <c r="AB50" s="35">
        <f t="shared" si="79"/>
        <v>0</v>
      </c>
      <c r="AC50" s="35">
        <f t="shared" si="79"/>
        <v>0</v>
      </c>
      <c r="AD50" s="35">
        <f t="shared" si="79"/>
        <v>0</v>
      </c>
      <c r="AE50" s="35">
        <f t="shared" si="79"/>
        <v>0</v>
      </c>
      <c r="AF50" s="35">
        <f t="shared" si="79"/>
        <v>0</v>
      </c>
      <c r="AG50" s="35">
        <f t="shared" si="79"/>
        <v>0</v>
      </c>
      <c r="AH50" s="35">
        <f t="shared" si="80"/>
        <v>0</v>
      </c>
      <c r="AI50" s="35">
        <f t="shared" si="80"/>
        <v>0</v>
      </c>
      <c r="AJ50" s="35">
        <f t="shared" si="80"/>
        <v>0</v>
      </c>
      <c r="AK50" s="35">
        <f t="shared" si="80"/>
        <v>0</v>
      </c>
      <c r="AL50" s="35">
        <f t="shared" si="80"/>
        <v>0</v>
      </c>
      <c r="AM50" s="35">
        <f t="shared" si="80"/>
        <v>0</v>
      </c>
      <c r="AN50" s="35">
        <f t="shared" si="80"/>
        <v>0</v>
      </c>
      <c r="AO50" s="35">
        <f t="shared" si="80"/>
        <v>0</v>
      </c>
      <c r="AP50" s="36">
        <f t="shared" si="48"/>
        <v>2</v>
      </c>
      <c r="AQ50" s="36">
        <f t="shared" si="49"/>
        <v>80</v>
      </c>
      <c r="AR50" s="36">
        <f t="shared" si="50"/>
        <v>40</v>
      </c>
      <c r="AS50" s="36">
        <f t="shared" si="51"/>
        <v>20</v>
      </c>
      <c r="AT50" s="37">
        <f t="shared" si="52"/>
        <v>0</v>
      </c>
      <c r="AU50" s="37">
        <f t="shared" si="53"/>
        <v>0</v>
      </c>
      <c r="AV50" s="37">
        <f t="shared" si="54"/>
        <v>0</v>
      </c>
      <c r="AW50" s="37">
        <f t="shared" si="55"/>
        <v>0</v>
      </c>
      <c r="AX50" s="37">
        <f t="shared" si="56"/>
        <v>0</v>
      </c>
      <c r="AY50" s="37">
        <f t="shared" si="57"/>
        <v>0</v>
      </c>
      <c r="AZ50" s="37">
        <f t="shared" si="58"/>
        <v>0</v>
      </c>
      <c r="BA50" s="37">
        <f t="shared" si="59"/>
        <v>0</v>
      </c>
      <c r="BB50" s="4"/>
      <c r="BC50" s="37">
        <f t="shared" si="29"/>
        <v>0</v>
      </c>
      <c r="BD50" s="4"/>
      <c r="BE50" s="37">
        <f t="shared" si="30"/>
        <v>0</v>
      </c>
      <c r="BF50" s="4"/>
      <c r="BG50" s="4"/>
      <c r="BH50" s="37">
        <f t="shared" si="31"/>
        <v>0</v>
      </c>
      <c r="BI50" s="4"/>
      <c r="BJ50" s="37"/>
      <c r="BK50" s="37">
        <f t="shared" si="32"/>
        <v>0</v>
      </c>
      <c r="BL50" s="109"/>
      <c r="BM50" s="119"/>
      <c r="BN50" s="119"/>
      <c r="BO50" s="38"/>
    </row>
    <row r="51" spans="1:67">
      <c r="A51" s="110" t="s">
        <v>7</v>
      </c>
      <c r="B51" s="110">
        <v>1</v>
      </c>
      <c r="C51" s="106">
        <v>46487</v>
      </c>
      <c r="D51" s="106">
        <v>46516.999305555597</v>
      </c>
      <c r="E51" s="110" t="s">
        <v>15</v>
      </c>
      <c r="F51" s="112">
        <v>30</v>
      </c>
      <c r="G51" s="34" t="s">
        <v>74</v>
      </c>
      <c r="H51" s="35">
        <v>23</v>
      </c>
      <c r="I51" s="2"/>
      <c r="J51" s="2"/>
      <c r="K51" s="2"/>
      <c r="L51" s="2"/>
      <c r="M51" s="2"/>
      <c r="N51" s="2"/>
      <c r="O51" s="2"/>
      <c r="P51" s="2"/>
      <c r="Q51" s="35">
        <f t="shared" si="43"/>
        <v>0</v>
      </c>
      <c r="R51" s="3"/>
      <c r="S51" s="3"/>
      <c r="T51" s="3"/>
      <c r="U51" s="3"/>
      <c r="V51" s="3"/>
      <c r="W51" s="3"/>
      <c r="X51" s="3"/>
      <c r="Y51" s="3"/>
      <c r="Z51" s="35">
        <f t="shared" si="79"/>
        <v>0</v>
      </c>
      <c r="AA51" s="35">
        <f t="shared" si="79"/>
        <v>0</v>
      </c>
      <c r="AB51" s="35">
        <f t="shared" si="79"/>
        <v>0</v>
      </c>
      <c r="AC51" s="35">
        <f t="shared" si="79"/>
        <v>0</v>
      </c>
      <c r="AD51" s="35">
        <f t="shared" si="79"/>
        <v>0</v>
      </c>
      <c r="AE51" s="35">
        <f t="shared" si="79"/>
        <v>0</v>
      </c>
      <c r="AF51" s="35">
        <f t="shared" si="79"/>
        <v>0</v>
      </c>
      <c r="AG51" s="35">
        <f t="shared" si="79"/>
        <v>0</v>
      </c>
      <c r="AH51" s="35">
        <f t="shared" si="80"/>
        <v>0</v>
      </c>
      <c r="AI51" s="35">
        <f t="shared" si="80"/>
        <v>0</v>
      </c>
      <c r="AJ51" s="35">
        <f t="shared" si="80"/>
        <v>0</v>
      </c>
      <c r="AK51" s="35">
        <f t="shared" si="80"/>
        <v>0</v>
      </c>
      <c r="AL51" s="35">
        <f t="shared" si="80"/>
        <v>0</v>
      </c>
      <c r="AM51" s="35">
        <f t="shared" si="80"/>
        <v>0</v>
      </c>
      <c r="AN51" s="35">
        <f t="shared" si="80"/>
        <v>0</v>
      </c>
      <c r="AO51" s="35">
        <f t="shared" si="80"/>
        <v>0</v>
      </c>
      <c r="AP51" s="36">
        <f t="shared" si="48"/>
        <v>3.2857142857142856</v>
      </c>
      <c r="AQ51" s="36">
        <f t="shared" si="49"/>
        <v>131.42857142857142</v>
      </c>
      <c r="AR51" s="36">
        <f t="shared" si="50"/>
        <v>65.714285714285708</v>
      </c>
      <c r="AS51" s="36">
        <f t="shared" si="51"/>
        <v>32.857142857142854</v>
      </c>
      <c r="AT51" s="37">
        <f t="shared" si="52"/>
        <v>0</v>
      </c>
      <c r="AU51" s="37">
        <f t="shared" si="53"/>
        <v>0</v>
      </c>
      <c r="AV51" s="37">
        <f t="shared" si="54"/>
        <v>0</v>
      </c>
      <c r="AW51" s="37">
        <f t="shared" si="55"/>
        <v>0</v>
      </c>
      <c r="AX51" s="37">
        <f t="shared" si="56"/>
        <v>0</v>
      </c>
      <c r="AY51" s="37">
        <f t="shared" si="57"/>
        <v>0</v>
      </c>
      <c r="AZ51" s="37">
        <f t="shared" si="58"/>
        <v>0</v>
      </c>
      <c r="BA51" s="37">
        <f t="shared" si="59"/>
        <v>0</v>
      </c>
      <c r="BB51" s="4"/>
      <c r="BC51" s="37">
        <f t="shared" si="29"/>
        <v>0</v>
      </c>
      <c r="BD51" s="4"/>
      <c r="BE51" s="37">
        <f t="shared" si="30"/>
        <v>0</v>
      </c>
      <c r="BF51" s="4"/>
      <c r="BG51" s="4"/>
      <c r="BH51" s="37">
        <f t="shared" si="31"/>
        <v>0</v>
      </c>
      <c r="BI51" s="4"/>
      <c r="BJ51" s="37">
        <f t="shared" ref="BJ51" si="83">Q51*BI51</f>
        <v>0</v>
      </c>
      <c r="BK51" s="37">
        <f t="shared" si="32"/>
        <v>0</v>
      </c>
      <c r="BL51" s="108">
        <f>SUM(BK51:BK52)</f>
        <v>0</v>
      </c>
      <c r="BM51" s="118">
        <f>BL51*0.1</f>
        <v>0</v>
      </c>
      <c r="BN51" s="118">
        <f>SUM(BL51:BM52)</f>
        <v>0</v>
      </c>
      <c r="BO51" s="38"/>
    </row>
    <row r="52" spans="1:67">
      <c r="A52" s="111"/>
      <c r="B52" s="111"/>
      <c r="C52" s="107"/>
      <c r="D52" s="107"/>
      <c r="E52" s="111"/>
      <c r="F52" s="113"/>
      <c r="G52" s="34" t="s">
        <v>75</v>
      </c>
      <c r="H52" s="35">
        <v>7</v>
      </c>
      <c r="I52" s="2"/>
      <c r="J52" s="2"/>
      <c r="K52" s="2"/>
      <c r="L52" s="2"/>
      <c r="M52" s="2"/>
      <c r="N52" s="2"/>
      <c r="O52" s="2"/>
      <c r="P52" s="2"/>
      <c r="Q52" s="35">
        <f t="shared" si="43"/>
        <v>0</v>
      </c>
      <c r="R52" s="3"/>
      <c r="S52" s="3"/>
      <c r="T52" s="3"/>
      <c r="U52" s="3"/>
      <c r="V52" s="3"/>
      <c r="W52" s="3"/>
      <c r="X52" s="3"/>
      <c r="Y52" s="3"/>
      <c r="Z52" s="35">
        <f t="shared" si="79"/>
        <v>0</v>
      </c>
      <c r="AA52" s="35">
        <f t="shared" si="79"/>
        <v>0</v>
      </c>
      <c r="AB52" s="35">
        <f t="shared" si="79"/>
        <v>0</v>
      </c>
      <c r="AC52" s="35">
        <f t="shared" si="79"/>
        <v>0</v>
      </c>
      <c r="AD52" s="35">
        <f t="shared" si="79"/>
        <v>0</v>
      </c>
      <c r="AE52" s="35">
        <f t="shared" si="79"/>
        <v>0</v>
      </c>
      <c r="AF52" s="35">
        <f t="shared" si="79"/>
        <v>0</v>
      </c>
      <c r="AG52" s="35">
        <f t="shared" si="79"/>
        <v>0</v>
      </c>
      <c r="AH52" s="35">
        <f t="shared" si="80"/>
        <v>0</v>
      </c>
      <c r="AI52" s="35">
        <f t="shared" si="80"/>
        <v>0</v>
      </c>
      <c r="AJ52" s="35">
        <f t="shared" si="80"/>
        <v>0</v>
      </c>
      <c r="AK52" s="35">
        <f t="shared" si="80"/>
        <v>0</v>
      </c>
      <c r="AL52" s="35">
        <f t="shared" si="80"/>
        <v>0</v>
      </c>
      <c r="AM52" s="35">
        <f t="shared" si="80"/>
        <v>0</v>
      </c>
      <c r="AN52" s="35">
        <f t="shared" si="80"/>
        <v>0</v>
      </c>
      <c r="AO52" s="35">
        <f t="shared" si="80"/>
        <v>0</v>
      </c>
      <c r="AP52" s="36">
        <f t="shared" si="48"/>
        <v>1</v>
      </c>
      <c r="AQ52" s="36">
        <f t="shared" si="49"/>
        <v>40</v>
      </c>
      <c r="AR52" s="36">
        <f t="shared" si="50"/>
        <v>20</v>
      </c>
      <c r="AS52" s="36">
        <f t="shared" si="51"/>
        <v>10</v>
      </c>
      <c r="AT52" s="37">
        <f t="shared" si="52"/>
        <v>0</v>
      </c>
      <c r="AU52" s="37">
        <f t="shared" si="53"/>
        <v>0</v>
      </c>
      <c r="AV52" s="37">
        <f t="shared" si="54"/>
        <v>0</v>
      </c>
      <c r="AW52" s="37">
        <f t="shared" si="55"/>
        <v>0</v>
      </c>
      <c r="AX52" s="37">
        <f t="shared" si="56"/>
        <v>0</v>
      </c>
      <c r="AY52" s="37">
        <f t="shared" si="57"/>
        <v>0</v>
      </c>
      <c r="AZ52" s="37">
        <f t="shared" si="58"/>
        <v>0</v>
      </c>
      <c r="BA52" s="37">
        <f t="shared" si="59"/>
        <v>0</v>
      </c>
      <c r="BB52" s="4"/>
      <c r="BC52" s="37">
        <f t="shared" si="29"/>
        <v>0</v>
      </c>
      <c r="BD52" s="4"/>
      <c r="BE52" s="37">
        <f t="shared" si="30"/>
        <v>0</v>
      </c>
      <c r="BF52" s="4"/>
      <c r="BG52" s="4"/>
      <c r="BH52" s="37">
        <f t="shared" si="31"/>
        <v>0</v>
      </c>
      <c r="BI52" s="4"/>
      <c r="BJ52" s="37"/>
      <c r="BK52" s="37">
        <f t="shared" si="32"/>
        <v>0</v>
      </c>
      <c r="BL52" s="109"/>
      <c r="BM52" s="119"/>
      <c r="BN52" s="119"/>
      <c r="BO52" s="38"/>
    </row>
    <row r="53" spans="1:67">
      <c r="A53" s="110" t="s">
        <v>7</v>
      </c>
      <c r="B53" s="110">
        <v>3</v>
      </c>
      <c r="C53" s="106">
        <v>46589</v>
      </c>
      <c r="D53" s="106">
        <v>46618.999305555597</v>
      </c>
      <c r="E53" s="110" t="s">
        <v>15</v>
      </c>
      <c r="F53" s="112">
        <v>30</v>
      </c>
      <c r="G53" s="34" t="s">
        <v>74</v>
      </c>
      <c r="H53" s="35">
        <v>23</v>
      </c>
      <c r="I53" s="2"/>
      <c r="J53" s="2"/>
      <c r="K53" s="2"/>
      <c r="L53" s="2"/>
      <c r="M53" s="2"/>
      <c r="N53" s="2"/>
      <c r="O53" s="2"/>
      <c r="P53" s="2"/>
      <c r="Q53" s="35">
        <f t="shared" si="43"/>
        <v>0</v>
      </c>
      <c r="R53" s="3"/>
      <c r="S53" s="3"/>
      <c r="T53" s="3"/>
      <c r="U53" s="3"/>
      <c r="V53" s="3"/>
      <c r="W53" s="3"/>
      <c r="X53" s="3"/>
      <c r="Y53" s="3"/>
      <c r="Z53" s="35">
        <f t="shared" si="79"/>
        <v>0</v>
      </c>
      <c r="AA53" s="35">
        <f t="shared" si="79"/>
        <v>0</v>
      </c>
      <c r="AB53" s="35">
        <f t="shared" si="79"/>
        <v>0</v>
      </c>
      <c r="AC53" s="35">
        <f t="shared" si="79"/>
        <v>0</v>
      </c>
      <c r="AD53" s="35">
        <f t="shared" si="79"/>
        <v>0</v>
      </c>
      <c r="AE53" s="35">
        <f t="shared" si="79"/>
        <v>0</v>
      </c>
      <c r="AF53" s="35">
        <f t="shared" si="79"/>
        <v>0</v>
      </c>
      <c r="AG53" s="35">
        <f t="shared" si="79"/>
        <v>0</v>
      </c>
      <c r="AH53" s="35">
        <f t="shared" si="80"/>
        <v>0</v>
      </c>
      <c r="AI53" s="35">
        <f t="shared" si="80"/>
        <v>0</v>
      </c>
      <c r="AJ53" s="35">
        <f t="shared" si="80"/>
        <v>0</v>
      </c>
      <c r="AK53" s="35">
        <f t="shared" si="80"/>
        <v>0</v>
      </c>
      <c r="AL53" s="35">
        <f t="shared" si="80"/>
        <v>0</v>
      </c>
      <c r="AM53" s="35">
        <f t="shared" si="80"/>
        <v>0</v>
      </c>
      <c r="AN53" s="35">
        <f t="shared" si="80"/>
        <v>0</v>
      </c>
      <c r="AO53" s="35">
        <f t="shared" si="80"/>
        <v>0</v>
      </c>
      <c r="AP53" s="36">
        <f t="shared" si="48"/>
        <v>3.2857142857142856</v>
      </c>
      <c r="AQ53" s="36">
        <f t="shared" si="49"/>
        <v>131.42857142857142</v>
      </c>
      <c r="AR53" s="36">
        <f t="shared" si="50"/>
        <v>65.714285714285708</v>
      </c>
      <c r="AS53" s="36">
        <f t="shared" si="51"/>
        <v>32.857142857142854</v>
      </c>
      <c r="AT53" s="37">
        <f t="shared" si="52"/>
        <v>0</v>
      </c>
      <c r="AU53" s="37">
        <f t="shared" si="53"/>
        <v>0</v>
      </c>
      <c r="AV53" s="37">
        <f t="shared" si="54"/>
        <v>0</v>
      </c>
      <c r="AW53" s="37">
        <f t="shared" si="55"/>
        <v>0</v>
      </c>
      <c r="AX53" s="37">
        <f t="shared" si="56"/>
        <v>0</v>
      </c>
      <c r="AY53" s="37">
        <f t="shared" si="57"/>
        <v>0</v>
      </c>
      <c r="AZ53" s="37">
        <f t="shared" si="58"/>
        <v>0</v>
      </c>
      <c r="BA53" s="37">
        <f t="shared" si="59"/>
        <v>0</v>
      </c>
      <c r="BB53" s="4"/>
      <c r="BC53" s="37">
        <f t="shared" si="29"/>
        <v>0</v>
      </c>
      <c r="BD53" s="4"/>
      <c r="BE53" s="37">
        <f t="shared" si="30"/>
        <v>0</v>
      </c>
      <c r="BF53" s="4"/>
      <c r="BG53" s="4"/>
      <c r="BH53" s="37">
        <f t="shared" si="31"/>
        <v>0</v>
      </c>
      <c r="BI53" s="4"/>
      <c r="BJ53" s="37">
        <f t="shared" ref="BJ53" si="84">Q53*BI53</f>
        <v>0</v>
      </c>
      <c r="BK53" s="37">
        <f t="shared" si="32"/>
        <v>0</v>
      </c>
      <c r="BL53" s="108">
        <f>SUM(BK53:BK54)</f>
        <v>0</v>
      </c>
      <c r="BM53" s="118">
        <f>BL53*0.1</f>
        <v>0</v>
      </c>
      <c r="BN53" s="118">
        <f>SUM(BL53:BM54)</f>
        <v>0</v>
      </c>
      <c r="BO53" s="38"/>
    </row>
    <row r="54" spans="1:67">
      <c r="A54" s="111"/>
      <c r="B54" s="111"/>
      <c r="C54" s="107"/>
      <c r="D54" s="107"/>
      <c r="E54" s="111"/>
      <c r="F54" s="113"/>
      <c r="G54" s="34" t="s">
        <v>75</v>
      </c>
      <c r="H54" s="35">
        <v>7</v>
      </c>
      <c r="I54" s="2"/>
      <c r="J54" s="2"/>
      <c r="K54" s="2"/>
      <c r="L54" s="2"/>
      <c r="M54" s="2"/>
      <c r="N54" s="2"/>
      <c r="O54" s="2"/>
      <c r="P54" s="2"/>
      <c r="Q54" s="35">
        <f t="shared" si="43"/>
        <v>0</v>
      </c>
      <c r="R54" s="3"/>
      <c r="S54" s="3"/>
      <c r="T54" s="3"/>
      <c r="U54" s="3"/>
      <c r="V54" s="3"/>
      <c r="W54" s="3"/>
      <c r="X54" s="3"/>
      <c r="Y54" s="3"/>
      <c r="Z54" s="35">
        <f t="shared" si="79"/>
        <v>0</v>
      </c>
      <c r="AA54" s="35">
        <f t="shared" si="79"/>
        <v>0</v>
      </c>
      <c r="AB54" s="35">
        <f t="shared" si="79"/>
        <v>0</v>
      </c>
      <c r="AC54" s="35">
        <f t="shared" si="79"/>
        <v>0</v>
      </c>
      <c r="AD54" s="35">
        <f t="shared" si="79"/>
        <v>0</v>
      </c>
      <c r="AE54" s="35">
        <f t="shared" si="79"/>
        <v>0</v>
      </c>
      <c r="AF54" s="35">
        <f t="shared" si="79"/>
        <v>0</v>
      </c>
      <c r="AG54" s="35">
        <f t="shared" si="79"/>
        <v>0</v>
      </c>
      <c r="AH54" s="35">
        <f t="shared" si="80"/>
        <v>0</v>
      </c>
      <c r="AI54" s="35">
        <f t="shared" si="80"/>
        <v>0</v>
      </c>
      <c r="AJ54" s="35">
        <f t="shared" si="80"/>
        <v>0</v>
      </c>
      <c r="AK54" s="35">
        <f t="shared" si="80"/>
        <v>0</v>
      </c>
      <c r="AL54" s="35">
        <f t="shared" si="80"/>
        <v>0</v>
      </c>
      <c r="AM54" s="35">
        <f t="shared" si="80"/>
        <v>0</v>
      </c>
      <c r="AN54" s="35">
        <f t="shared" si="80"/>
        <v>0</v>
      </c>
      <c r="AO54" s="35">
        <f t="shared" si="80"/>
        <v>0</v>
      </c>
      <c r="AP54" s="36">
        <f t="shared" si="48"/>
        <v>1</v>
      </c>
      <c r="AQ54" s="36">
        <f t="shared" si="49"/>
        <v>40</v>
      </c>
      <c r="AR54" s="36">
        <f t="shared" si="50"/>
        <v>20</v>
      </c>
      <c r="AS54" s="36">
        <f t="shared" si="51"/>
        <v>10</v>
      </c>
      <c r="AT54" s="37">
        <f t="shared" si="52"/>
        <v>0</v>
      </c>
      <c r="AU54" s="37">
        <f t="shared" si="53"/>
        <v>0</v>
      </c>
      <c r="AV54" s="37">
        <f t="shared" si="54"/>
        <v>0</v>
      </c>
      <c r="AW54" s="37">
        <f t="shared" si="55"/>
        <v>0</v>
      </c>
      <c r="AX54" s="37">
        <f t="shared" si="56"/>
        <v>0</v>
      </c>
      <c r="AY54" s="37">
        <f t="shared" si="57"/>
        <v>0</v>
      </c>
      <c r="AZ54" s="37">
        <f t="shared" si="58"/>
        <v>0</v>
      </c>
      <c r="BA54" s="37">
        <f t="shared" si="59"/>
        <v>0</v>
      </c>
      <c r="BB54" s="4"/>
      <c r="BC54" s="37">
        <f t="shared" si="29"/>
        <v>0</v>
      </c>
      <c r="BD54" s="4"/>
      <c r="BE54" s="37">
        <f t="shared" si="30"/>
        <v>0</v>
      </c>
      <c r="BF54" s="4"/>
      <c r="BG54" s="4"/>
      <c r="BH54" s="37">
        <f t="shared" si="31"/>
        <v>0</v>
      </c>
      <c r="BI54" s="4"/>
      <c r="BJ54" s="37"/>
      <c r="BK54" s="37">
        <f t="shared" si="32"/>
        <v>0</v>
      </c>
      <c r="BL54" s="109"/>
      <c r="BM54" s="119"/>
      <c r="BN54" s="119"/>
      <c r="BO54" s="39">
        <f>SUM(BL47:BL54)</f>
        <v>0</v>
      </c>
    </row>
    <row r="55" spans="1:67">
      <c r="A55" s="110" t="s">
        <v>8</v>
      </c>
      <c r="B55" s="110">
        <v>2</v>
      </c>
      <c r="C55" s="106">
        <v>46266</v>
      </c>
      <c r="D55" s="106">
        <v>46360.999305555597</v>
      </c>
      <c r="E55" s="110" t="s">
        <v>4</v>
      </c>
      <c r="F55" s="112">
        <v>94.999305555596948</v>
      </c>
      <c r="G55" s="34" t="s">
        <v>74</v>
      </c>
      <c r="H55" s="35">
        <v>74</v>
      </c>
      <c r="I55" s="2"/>
      <c r="J55" s="2"/>
      <c r="K55" s="2"/>
      <c r="L55" s="2"/>
      <c r="M55" s="2"/>
      <c r="N55" s="2"/>
      <c r="O55" s="2"/>
      <c r="P55" s="2"/>
      <c r="Q55" s="35">
        <f t="shared" si="43"/>
        <v>0</v>
      </c>
      <c r="R55" s="3"/>
      <c r="S55" s="3"/>
      <c r="T55" s="3"/>
      <c r="U55" s="3"/>
      <c r="V55" s="3"/>
      <c r="W55" s="3"/>
      <c r="X55" s="3"/>
      <c r="Y55" s="3"/>
      <c r="Z55" s="35">
        <f t="shared" si="79"/>
        <v>0</v>
      </c>
      <c r="AA55" s="35">
        <f t="shared" si="79"/>
        <v>0</v>
      </c>
      <c r="AB55" s="35">
        <f t="shared" si="79"/>
        <v>0</v>
      </c>
      <c r="AC55" s="35">
        <f t="shared" si="79"/>
        <v>0</v>
      </c>
      <c r="AD55" s="35">
        <f t="shared" si="79"/>
        <v>0</v>
      </c>
      <c r="AE55" s="35">
        <f t="shared" si="79"/>
        <v>0</v>
      </c>
      <c r="AF55" s="35">
        <f t="shared" si="79"/>
        <v>0</v>
      </c>
      <c r="AG55" s="35">
        <f t="shared" si="79"/>
        <v>0</v>
      </c>
      <c r="AH55" s="35">
        <f t="shared" si="80"/>
        <v>0</v>
      </c>
      <c r="AI55" s="35">
        <f t="shared" si="80"/>
        <v>0</v>
      </c>
      <c r="AJ55" s="35">
        <f t="shared" si="80"/>
        <v>0</v>
      </c>
      <c r="AK55" s="35">
        <f t="shared" si="80"/>
        <v>0</v>
      </c>
      <c r="AL55" s="35">
        <f t="shared" si="80"/>
        <v>0</v>
      </c>
      <c r="AM55" s="35">
        <f t="shared" si="80"/>
        <v>0</v>
      </c>
      <c r="AN55" s="35">
        <f t="shared" si="80"/>
        <v>0</v>
      </c>
      <c r="AO55" s="35">
        <f t="shared" si="80"/>
        <v>0</v>
      </c>
      <c r="AP55" s="36">
        <f t="shared" si="48"/>
        <v>10.571428571428571</v>
      </c>
      <c r="AQ55" s="36">
        <f t="shared" si="49"/>
        <v>422.85714285714283</v>
      </c>
      <c r="AR55" s="36">
        <f t="shared" si="50"/>
        <v>211.42857142857142</v>
      </c>
      <c r="AS55" s="36">
        <f t="shared" si="51"/>
        <v>105.71428571428571</v>
      </c>
      <c r="AT55" s="37">
        <f t="shared" si="52"/>
        <v>0</v>
      </c>
      <c r="AU55" s="37">
        <f t="shared" si="53"/>
        <v>0</v>
      </c>
      <c r="AV55" s="37">
        <f t="shared" si="54"/>
        <v>0</v>
      </c>
      <c r="AW55" s="37">
        <f t="shared" si="55"/>
        <v>0</v>
      </c>
      <c r="AX55" s="37">
        <f t="shared" si="56"/>
        <v>0</v>
      </c>
      <c r="AY55" s="37">
        <f t="shared" si="57"/>
        <v>0</v>
      </c>
      <c r="AZ55" s="37">
        <f t="shared" si="58"/>
        <v>0</v>
      </c>
      <c r="BA55" s="37">
        <f t="shared" si="59"/>
        <v>0</v>
      </c>
      <c r="BB55" s="4"/>
      <c r="BC55" s="37">
        <f t="shared" si="29"/>
        <v>0</v>
      </c>
      <c r="BD55" s="4"/>
      <c r="BE55" s="37">
        <f t="shared" si="30"/>
        <v>0</v>
      </c>
      <c r="BF55" s="4"/>
      <c r="BG55" s="4"/>
      <c r="BH55" s="37">
        <f t="shared" si="31"/>
        <v>0</v>
      </c>
      <c r="BI55" s="4"/>
      <c r="BJ55" s="37">
        <f t="shared" ref="BJ55" si="85">Q55*BI55</f>
        <v>0</v>
      </c>
      <c r="BK55" s="37">
        <f t="shared" si="32"/>
        <v>0</v>
      </c>
      <c r="BL55" s="108">
        <f>SUM(BK55:BK56)</f>
        <v>0</v>
      </c>
      <c r="BM55" s="118">
        <f>BL55*0.1</f>
        <v>0</v>
      </c>
      <c r="BN55" s="118">
        <f>SUM(BL55:BM56)</f>
        <v>0</v>
      </c>
      <c r="BO55" s="38"/>
    </row>
    <row r="56" spans="1:67">
      <c r="A56" s="111"/>
      <c r="B56" s="111"/>
      <c r="C56" s="107"/>
      <c r="D56" s="107"/>
      <c r="E56" s="111"/>
      <c r="F56" s="113"/>
      <c r="G56" s="34" t="s">
        <v>75</v>
      </c>
      <c r="H56" s="35">
        <v>21</v>
      </c>
      <c r="I56" s="2"/>
      <c r="J56" s="2"/>
      <c r="K56" s="2"/>
      <c r="L56" s="2"/>
      <c r="M56" s="2"/>
      <c r="N56" s="2"/>
      <c r="O56" s="2"/>
      <c r="P56" s="2"/>
      <c r="Q56" s="35">
        <f t="shared" si="43"/>
        <v>0</v>
      </c>
      <c r="R56" s="3"/>
      <c r="S56" s="3"/>
      <c r="T56" s="3"/>
      <c r="U56" s="3"/>
      <c r="V56" s="3"/>
      <c r="W56" s="3"/>
      <c r="X56" s="3"/>
      <c r="Y56" s="3"/>
      <c r="Z56" s="35">
        <f t="shared" si="79"/>
        <v>0</v>
      </c>
      <c r="AA56" s="35">
        <f t="shared" si="79"/>
        <v>0</v>
      </c>
      <c r="AB56" s="35">
        <f t="shared" si="79"/>
        <v>0</v>
      </c>
      <c r="AC56" s="35">
        <f t="shared" si="79"/>
        <v>0</v>
      </c>
      <c r="AD56" s="35">
        <f t="shared" si="79"/>
        <v>0</v>
      </c>
      <c r="AE56" s="35">
        <f t="shared" si="79"/>
        <v>0</v>
      </c>
      <c r="AF56" s="35">
        <f t="shared" si="79"/>
        <v>0</v>
      </c>
      <c r="AG56" s="35">
        <f t="shared" si="79"/>
        <v>0</v>
      </c>
      <c r="AH56" s="35">
        <f t="shared" si="80"/>
        <v>0</v>
      </c>
      <c r="AI56" s="35">
        <f t="shared" si="80"/>
        <v>0</v>
      </c>
      <c r="AJ56" s="35">
        <f t="shared" si="80"/>
        <v>0</v>
      </c>
      <c r="AK56" s="35">
        <f t="shared" si="80"/>
        <v>0</v>
      </c>
      <c r="AL56" s="35">
        <f t="shared" si="80"/>
        <v>0</v>
      </c>
      <c r="AM56" s="35">
        <f t="shared" si="80"/>
        <v>0</v>
      </c>
      <c r="AN56" s="35">
        <f t="shared" si="80"/>
        <v>0</v>
      </c>
      <c r="AO56" s="35">
        <f t="shared" si="80"/>
        <v>0</v>
      </c>
      <c r="AP56" s="36">
        <f t="shared" si="48"/>
        <v>3</v>
      </c>
      <c r="AQ56" s="36">
        <f t="shared" si="49"/>
        <v>120</v>
      </c>
      <c r="AR56" s="36">
        <f t="shared" si="50"/>
        <v>60</v>
      </c>
      <c r="AS56" s="36">
        <f t="shared" si="51"/>
        <v>30</v>
      </c>
      <c r="AT56" s="37">
        <f t="shared" si="52"/>
        <v>0</v>
      </c>
      <c r="AU56" s="37">
        <f t="shared" si="53"/>
        <v>0</v>
      </c>
      <c r="AV56" s="37">
        <f t="shared" si="54"/>
        <v>0</v>
      </c>
      <c r="AW56" s="37">
        <f t="shared" si="55"/>
        <v>0</v>
      </c>
      <c r="AX56" s="37">
        <f t="shared" si="56"/>
        <v>0</v>
      </c>
      <c r="AY56" s="37">
        <f t="shared" si="57"/>
        <v>0</v>
      </c>
      <c r="AZ56" s="37">
        <f t="shared" si="58"/>
        <v>0</v>
      </c>
      <c r="BA56" s="37">
        <f t="shared" si="59"/>
        <v>0</v>
      </c>
      <c r="BB56" s="4"/>
      <c r="BC56" s="37">
        <f t="shared" si="29"/>
        <v>0</v>
      </c>
      <c r="BD56" s="4"/>
      <c r="BE56" s="37">
        <f t="shared" si="30"/>
        <v>0</v>
      </c>
      <c r="BF56" s="4"/>
      <c r="BG56" s="4"/>
      <c r="BH56" s="37">
        <f t="shared" si="31"/>
        <v>0</v>
      </c>
      <c r="BI56" s="4"/>
      <c r="BJ56" s="37"/>
      <c r="BK56" s="37">
        <f t="shared" si="32"/>
        <v>0</v>
      </c>
      <c r="BL56" s="109"/>
      <c r="BM56" s="119"/>
      <c r="BN56" s="119"/>
      <c r="BO56" s="38"/>
    </row>
    <row r="57" spans="1:67">
      <c r="A57" s="110" t="s">
        <v>8</v>
      </c>
      <c r="B57" s="110">
        <v>4</v>
      </c>
      <c r="C57" s="106">
        <v>46374</v>
      </c>
      <c r="D57" s="106">
        <v>46425.999305555597</v>
      </c>
      <c r="E57" s="110" t="s">
        <v>13</v>
      </c>
      <c r="F57" s="112">
        <v>51.999305555596948</v>
      </c>
      <c r="G57" s="34" t="s">
        <v>74</v>
      </c>
      <c r="H57" s="35">
        <v>38</v>
      </c>
      <c r="I57" s="2"/>
      <c r="J57" s="2"/>
      <c r="K57" s="2"/>
      <c r="L57" s="2"/>
      <c r="M57" s="2"/>
      <c r="N57" s="2"/>
      <c r="O57" s="2"/>
      <c r="P57" s="2"/>
      <c r="Q57" s="35">
        <f t="shared" si="43"/>
        <v>0</v>
      </c>
      <c r="R57" s="3"/>
      <c r="S57" s="3"/>
      <c r="T57" s="3"/>
      <c r="U57" s="3"/>
      <c r="V57" s="3"/>
      <c r="W57" s="3"/>
      <c r="X57" s="3"/>
      <c r="Y57" s="3"/>
      <c r="Z57" s="35">
        <f t="shared" si="79"/>
        <v>0</v>
      </c>
      <c r="AA57" s="35">
        <f t="shared" si="79"/>
        <v>0</v>
      </c>
      <c r="AB57" s="35">
        <f t="shared" si="79"/>
        <v>0</v>
      </c>
      <c r="AC57" s="35">
        <f t="shared" si="79"/>
        <v>0</v>
      </c>
      <c r="AD57" s="35">
        <f t="shared" si="79"/>
        <v>0</v>
      </c>
      <c r="AE57" s="35">
        <f t="shared" si="79"/>
        <v>0</v>
      </c>
      <c r="AF57" s="35">
        <f t="shared" si="79"/>
        <v>0</v>
      </c>
      <c r="AG57" s="35">
        <f t="shared" si="79"/>
        <v>0</v>
      </c>
      <c r="AH57" s="35">
        <f t="shared" si="80"/>
        <v>0</v>
      </c>
      <c r="AI57" s="35">
        <f t="shared" si="80"/>
        <v>0</v>
      </c>
      <c r="AJ57" s="35">
        <f t="shared" si="80"/>
        <v>0</v>
      </c>
      <c r="AK57" s="35">
        <f t="shared" si="80"/>
        <v>0</v>
      </c>
      <c r="AL57" s="35">
        <f t="shared" si="80"/>
        <v>0</v>
      </c>
      <c r="AM57" s="35">
        <f t="shared" si="80"/>
        <v>0</v>
      </c>
      <c r="AN57" s="35">
        <f t="shared" si="80"/>
        <v>0</v>
      </c>
      <c r="AO57" s="35">
        <f t="shared" si="80"/>
        <v>0</v>
      </c>
      <c r="AP57" s="36">
        <f t="shared" si="48"/>
        <v>5.4285714285714288</v>
      </c>
      <c r="AQ57" s="36">
        <f t="shared" si="49"/>
        <v>217.14285714285717</v>
      </c>
      <c r="AR57" s="36">
        <f t="shared" si="50"/>
        <v>108.57142857142858</v>
      </c>
      <c r="AS57" s="36">
        <f t="shared" si="51"/>
        <v>54.285714285714292</v>
      </c>
      <c r="AT57" s="37">
        <f t="shared" si="52"/>
        <v>0</v>
      </c>
      <c r="AU57" s="37">
        <f t="shared" si="53"/>
        <v>0</v>
      </c>
      <c r="AV57" s="37">
        <f t="shared" si="54"/>
        <v>0</v>
      </c>
      <c r="AW57" s="37">
        <f t="shared" si="55"/>
        <v>0</v>
      </c>
      <c r="AX57" s="37">
        <f t="shared" si="56"/>
        <v>0</v>
      </c>
      <c r="AY57" s="37">
        <f t="shared" si="57"/>
        <v>0</v>
      </c>
      <c r="AZ57" s="37">
        <f t="shared" si="58"/>
        <v>0</v>
      </c>
      <c r="BA57" s="37">
        <f t="shared" si="59"/>
        <v>0</v>
      </c>
      <c r="BB57" s="4"/>
      <c r="BC57" s="37">
        <f t="shared" si="29"/>
        <v>0</v>
      </c>
      <c r="BD57" s="4"/>
      <c r="BE57" s="37">
        <f t="shared" si="30"/>
        <v>0</v>
      </c>
      <c r="BF57" s="4"/>
      <c r="BG57" s="4"/>
      <c r="BH57" s="37">
        <f t="shared" si="31"/>
        <v>0</v>
      </c>
      <c r="BI57" s="4"/>
      <c r="BJ57" s="37">
        <f t="shared" ref="BJ57" si="86">Q57*BI57</f>
        <v>0</v>
      </c>
      <c r="BK57" s="37">
        <f t="shared" si="32"/>
        <v>0</v>
      </c>
      <c r="BL57" s="108">
        <f>SUM(BK57:BK58)</f>
        <v>0</v>
      </c>
      <c r="BM57" s="118">
        <f>BL57*0.1</f>
        <v>0</v>
      </c>
      <c r="BN57" s="118">
        <f>SUM(BL57:BM58)</f>
        <v>0</v>
      </c>
      <c r="BO57" s="38"/>
    </row>
    <row r="58" spans="1:67">
      <c r="A58" s="111"/>
      <c r="B58" s="111"/>
      <c r="C58" s="107"/>
      <c r="D58" s="107"/>
      <c r="E58" s="111"/>
      <c r="F58" s="113"/>
      <c r="G58" s="34" t="s">
        <v>75</v>
      </c>
      <c r="H58" s="35">
        <v>14</v>
      </c>
      <c r="I58" s="2"/>
      <c r="J58" s="2"/>
      <c r="K58" s="2"/>
      <c r="L58" s="2"/>
      <c r="M58" s="2"/>
      <c r="N58" s="2"/>
      <c r="O58" s="2"/>
      <c r="P58" s="2"/>
      <c r="Q58" s="35">
        <f t="shared" si="43"/>
        <v>0</v>
      </c>
      <c r="R58" s="3"/>
      <c r="S58" s="3"/>
      <c r="T58" s="3"/>
      <c r="U58" s="3"/>
      <c r="V58" s="3"/>
      <c r="W58" s="3"/>
      <c r="X58" s="3"/>
      <c r="Y58" s="3"/>
      <c r="Z58" s="35">
        <f t="shared" si="79"/>
        <v>0</v>
      </c>
      <c r="AA58" s="35">
        <f t="shared" si="79"/>
        <v>0</v>
      </c>
      <c r="AB58" s="35">
        <f t="shared" si="79"/>
        <v>0</v>
      </c>
      <c r="AC58" s="35">
        <f t="shared" si="79"/>
        <v>0</v>
      </c>
      <c r="AD58" s="35">
        <f t="shared" si="79"/>
        <v>0</v>
      </c>
      <c r="AE58" s="35">
        <f t="shared" si="79"/>
        <v>0</v>
      </c>
      <c r="AF58" s="35">
        <f t="shared" si="79"/>
        <v>0</v>
      </c>
      <c r="AG58" s="35">
        <f t="shared" si="79"/>
        <v>0</v>
      </c>
      <c r="AH58" s="35">
        <f t="shared" si="80"/>
        <v>0</v>
      </c>
      <c r="AI58" s="35">
        <f t="shared" si="80"/>
        <v>0</v>
      </c>
      <c r="AJ58" s="35">
        <f t="shared" si="80"/>
        <v>0</v>
      </c>
      <c r="AK58" s="35">
        <f t="shared" si="80"/>
        <v>0</v>
      </c>
      <c r="AL58" s="35">
        <f t="shared" si="80"/>
        <v>0</v>
      </c>
      <c r="AM58" s="35">
        <f t="shared" si="80"/>
        <v>0</v>
      </c>
      <c r="AN58" s="35">
        <f t="shared" si="80"/>
        <v>0</v>
      </c>
      <c r="AO58" s="35">
        <f t="shared" si="80"/>
        <v>0</v>
      </c>
      <c r="AP58" s="36">
        <f t="shared" si="48"/>
        <v>2</v>
      </c>
      <c r="AQ58" s="36">
        <f t="shared" si="49"/>
        <v>80</v>
      </c>
      <c r="AR58" s="36">
        <f t="shared" si="50"/>
        <v>40</v>
      </c>
      <c r="AS58" s="36">
        <f t="shared" si="51"/>
        <v>20</v>
      </c>
      <c r="AT58" s="37">
        <f t="shared" si="52"/>
        <v>0</v>
      </c>
      <c r="AU58" s="37">
        <f t="shared" si="53"/>
        <v>0</v>
      </c>
      <c r="AV58" s="37">
        <f t="shared" si="54"/>
        <v>0</v>
      </c>
      <c r="AW58" s="37">
        <f t="shared" si="55"/>
        <v>0</v>
      </c>
      <c r="AX58" s="37">
        <f t="shared" si="56"/>
        <v>0</v>
      </c>
      <c r="AY58" s="37">
        <f t="shared" si="57"/>
        <v>0</v>
      </c>
      <c r="AZ58" s="37">
        <f t="shared" si="58"/>
        <v>0</v>
      </c>
      <c r="BA58" s="37">
        <f t="shared" si="59"/>
        <v>0</v>
      </c>
      <c r="BB58" s="4"/>
      <c r="BC58" s="37">
        <f t="shared" si="29"/>
        <v>0</v>
      </c>
      <c r="BD58" s="4"/>
      <c r="BE58" s="37">
        <f t="shared" si="30"/>
        <v>0</v>
      </c>
      <c r="BF58" s="4"/>
      <c r="BG58" s="4"/>
      <c r="BH58" s="37">
        <f t="shared" si="31"/>
        <v>0</v>
      </c>
      <c r="BI58" s="4"/>
      <c r="BJ58" s="37"/>
      <c r="BK58" s="37">
        <f t="shared" si="32"/>
        <v>0</v>
      </c>
      <c r="BL58" s="109"/>
      <c r="BM58" s="119"/>
      <c r="BN58" s="119"/>
      <c r="BO58" s="38"/>
    </row>
    <row r="59" spans="1:67">
      <c r="A59" s="110" t="s">
        <v>8</v>
      </c>
      <c r="B59" s="110">
        <v>7</v>
      </c>
      <c r="C59" s="106">
        <v>46414</v>
      </c>
      <c r="D59" s="106">
        <v>46441.999305555597</v>
      </c>
      <c r="E59" s="110" t="s">
        <v>15</v>
      </c>
      <c r="F59" s="112">
        <v>28</v>
      </c>
      <c r="G59" s="34" t="s">
        <v>74</v>
      </c>
      <c r="H59" s="35">
        <v>21</v>
      </c>
      <c r="I59" s="2"/>
      <c r="J59" s="2"/>
      <c r="K59" s="2"/>
      <c r="L59" s="2"/>
      <c r="M59" s="2"/>
      <c r="N59" s="2"/>
      <c r="O59" s="2"/>
      <c r="P59" s="2"/>
      <c r="Q59" s="35">
        <f t="shared" ref="Q59:Q60" si="87">SUM(I59:P59)</f>
        <v>0</v>
      </c>
      <c r="R59" s="3"/>
      <c r="S59" s="3"/>
      <c r="T59" s="3"/>
      <c r="U59" s="3"/>
      <c r="V59" s="3"/>
      <c r="W59" s="3"/>
      <c r="X59" s="3"/>
      <c r="Y59" s="3"/>
      <c r="Z59" s="35">
        <f t="shared" ref="Z59:AG60" si="88">R59*1.5</f>
        <v>0</v>
      </c>
      <c r="AA59" s="35">
        <f t="shared" si="88"/>
        <v>0</v>
      </c>
      <c r="AB59" s="35">
        <f t="shared" si="88"/>
        <v>0</v>
      </c>
      <c r="AC59" s="35">
        <f t="shared" si="88"/>
        <v>0</v>
      </c>
      <c r="AD59" s="35">
        <f t="shared" si="88"/>
        <v>0</v>
      </c>
      <c r="AE59" s="35">
        <f t="shared" si="88"/>
        <v>0</v>
      </c>
      <c r="AF59" s="35">
        <f t="shared" si="88"/>
        <v>0</v>
      </c>
      <c r="AG59" s="35">
        <f t="shared" si="88"/>
        <v>0</v>
      </c>
      <c r="AH59" s="35">
        <f t="shared" ref="AH59:AO60" si="89">R59*2</f>
        <v>0</v>
      </c>
      <c r="AI59" s="35">
        <f t="shared" si="89"/>
        <v>0</v>
      </c>
      <c r="AJ59" s="35">
        <f t="shared" si="89"/>
        <v>0</v>
      </c>
      <c r="AK59" s="35">
        <f t="shared" si="89"/>
        <v>0</v>
      </c>
      <c r="AL59" s="35">
        <f t="shared" si="89"/>
        <v>0</v>
      </c>
      <c r="AM59" s="35">
        <f t="shared" si="89"/>
        <v>0</v>
      </c>
      <c r="AN59" s="35">
        <f t="shared" si="89"/>
        <v>0</v>
      </c>
      <c r="AO59" s="35">
        <f t="shared" si="89"/>
        <v>0</v>
      </c>
      <c r="AP59" s="36">
        <f t="shared" ref="AP59:AP60" si="90">H59/7</f>
        <v>3</v>
      </c>
      <c r="AQ59" s="36">
        <f t="shared" ref="AQ59:AQ60" si="91">40*AP59</f>
        <v>120</v>
      </c>
      <c r="AR59" s="36">
        <f t="shared" ref="AR59:AR60" si="92">AP59*20</f>
        <v>60</v>
      </c>
      <c r="AS59" s="36">
        <f t="shared" ref="AS59:AS60" si="93">AP59*10</f>
        <v>30</v>
      </c>
      <c r="AT59" s="37">
        <f t="shared" ref="AT59:AT60" si="94">((AQ59*R59)+(AR59*Z59)+(AS59*AH59))*I59</f>
        <v>0</v>
      </c>
      <c r="AU59" s="37">
        <f t="shared" ref="AU59:AU60" si="95">((AQ59*S59)+(AR59*AA59)+(AS59*AI59))*J59</f>
        <v>0</v>
      </c>
      <c r="AV59" s="37">
        <f t="shared" ref="AV59:AV60" si="96">((AQ59*T59)+(AB59*AR59)+(AS59*AJ59))*K59</f>
        <v>0</v>
      </c>
      <c r="AW59" s="37">
        <f t="shared" ref="AW59:AW60" si="97">((AQ59*U59)+(AC59*AR59)+(AS59*AK59))*L59</f>
        <v>0</v>
      </c>
      <c r="AX59" s="37">
        <f t="shared" ref="AX59:AX60" si="98">((AQ59*V59)+(AD59*AR59)+(AS59*AL59))*M59</f>
        <v>0</v>
      </c>
      <c r="AY59" s="37">
        <f t="shared" ref="AY59:AY60" si="99">((AQ59*W59)+(AE59*AR59)+(AS59*AM59))*N59</f>
        <v>0</v>
      </c>
      <c r="AZ59" s="37">
        <f t="shared" ref="AZ59:AZ60" si="100">((AQ59*X59)+(AF59*AR59)+(AS59*AN59))*O59</f>
        <v>0</v>
      </c>
      <c r="BA59" s="37">
        <f t="shared" ref="BA59:BA60" si="101">((AQ59*Y59)+(AG59*AR59)+(AS59*AO59))*P59</f>
        <v>0</v>
      </c>
      <c r="BB59" s="4"/>
      <c r="BC59" s="37">
        <f t="shared" si="29"/>
        <v>0</v>
      </c>
      <c r="BD59" s="4"/>
      <c r="BE59" s="37">
        <f t="shared" si="30"/>
        <v>0</v>
      </c>
      <c r="BF59" s="4"/>
      <c r="BG59" s="4"/>
      <c r="BH59" s="37">
        <f t="shared" si="31"/>
        <v>0</v>
      </c>
      <c r="BI59" s="4"/>
      <c r="BJ59" s="37">
        <f t="shared" ref="BJ59" si="102">Q59*BI59</f>
        <v>0</v>
      </c>
      <c r="BK59" s="37">
        <f t="shared" si="32"/>
        <v>0</v>
      </c>
      <c r="BL59" s="108">
        <f>SUM(BK59:BK60)</f>
        <v>0</v>
      </c>
      <c r="BM59" s="32"/>
      <c r="BN59" s="32"/>
      <c r="BO59" s="38"/>
    </row>
    <row r="60" spans="1:67">
      <c r="A60" s="111"/>
      <c r="B60" s="111"/>
      <c r="C60" s="107"/>
      <c r="D60" s="107"/>
      <c r="E60" s="111"/>
      <c r="F60" s="113"/>
      <c r="G60" s="34" t="s">
        <v>75</v>
      </c>
      <c r="H60" s="35">
        <v>7</v>
      </c>
      <c r="I60" s="2"/>
      <c r="J60" s="2"/>
      <c r="K60" s="2"/>
      <c r="L60" s="2"/>
      <c r="M60" s="2"/>
      <c r="N60" s="2"/>
      <c r="O60" s="2"/>
      <c r="P60" s="2"/>
      <c r="Q60" s="35">
        <f t="shared" si="87"/>
        <v>0</v>
      </c>
      <c r="R60" s="3"/>
      <c r="S60" s="3"/>
      <c r="T60" s="3"/>
      <c r="U60" s="3"/>
      <c r="V60" s="3"/>
      <c r="W60" s="3"/>
      <c r="X60" s="3"/>
      <c r="Y60" s="3"/>
      <c r="Z60" s="35">
        <f t="shared" si="88"/>
        <v>0</v>
      </c>
      <c r="AA60" s="35">
        <f t="shared" si="88"/>
        <v>0</v>
      </c>
      <c r="AB60" s="35">
        <f t="shared" si="88"/>
        <v>0</v>
      </c>
      <c r="AC60" s="35">
        <f t="shared" si="88"/>
        <v>0</v>
      </c>
      <c r="AD60" s="35">
        <f t="shared" si="88"/>
        <v>0</v>
      </c>
      <c r="AE60" s="35">
        <f t="shared" si="88"/>
        <v>0</v>
      </c>
      <c r="AF60" s="35">
        <f t="shared" si="88"/>
        <v>0</v>
      </c>
      <c r="AG60" s="35">
        <f t="shared" si="88"/>
        <v>0</v>
      </c>
      <c r="AH60" s="35">
        <f t="shared" si="89"/>
        <v>0</v>
      </c>
      <c r="AI60" s="35">
        <f t="shared" si="89"/>
        <v>0</v>
      </c>
      <c r="AJ60" s="35">
        <f t="shared" si="89"/>
        <v>0</v>
      </c>
      <c r="AK60" s="35">
        <f t="shared" si="89"/>
        <v>0</v>
      </c>
      <c r="AL60" s="35">
        <f t="shared" si="89"/>
        <v>0</v>
      </c>
      <c r="AM60" s="35">
        <f t="shared" si="89"/>
        <v>0</v>
      </c>
      <c r="AN60" s="35">
        <f t="shared" si="89"/>
        <v>0</v>
      </c>
      <c r="AO60" s="35">
        <f t="shared" si="89"/>
        <v>0</v>
      </c>
      <c r="AP60" s="36">
        <f t="shared" si="90"/>
        <v>1</v>
      </c>
      <c r="AQ60" s="36">
        <f t="shared" si="91"/>
        <v>40</v>
      </c>
      <c r="AR60" s="36">
        <f t="shared" si="92"/>
        <v>20</v>
      </c>
      <c r="AS60" s="36">
        <f t="shared" si="93"/>
        <v>10</v>
      </c>
      <c r="AT60" s="37">
        <f t="shared" si="94"/>
        <v>0</v>
      </c>
      <c r="AU60" s="37">
        <f t="shared" si="95"/>
        <v>0</v>
      </c>
      <c r="AV60" s="37">
        <f t="shared" si="96"/>
        <v>0</v>
      </c>
      <c r="AW60" s="37">
        <f t="shared" si="97"/>
        <v>0</v>
      </c>
      <c r="AX60" s="37">
        <f t="shared" si="98"/>
        <v>0</v>
      </c>
      <c r="AY60" s="37">
        <f t="shared" si="99"/>
        <v>0</v>
      </c>
      <c r="AZ60" s="37">
        <f t="shared" si="100"/>
        <v>0</v>
      </c>
      <c r="BA60" s="37">
        <f t="shared" si="101"/>
        <v>0</v>
      </c>
      <c r="BB60" s="4"/>
      <c r="BC60" s="37">
        <f t="shared" si="29"/>
        <v>0</v>
      </c>
      <c r="BD60" s="4"/>
      <c r="BE60" s="37">
        <f t="shared" si="30"/>
        <v>0</v>
      </c>
      <c r="BF60" s="4"/>
      <c r="BG60" s="4"/>
      <c r="BH60" s="37">
        <f t="shared" si="31"/>
        <v>0</v>
      </c>
      <c r="BI60" s="4"/>
      <c r="BJ60" s="37"/>
      <c r="BK60" s="37">
        <f t="shared" si="32"/>
        <v>0</v>
      </c>
      <c r="BL60" s="109"/>
      <c r="BM60" s="32"/>
      <c r="BN60" s="32"/>
      <c r="BO60" s="38"/>
    </row>
    <row r="61" spans="1:67">
      <c r="A61" s="110" t="s">
        <v>8</v>
      </c>
      <c r="B61" s="110">
        <v>5</v>
      </c>
      <c r="C61" s="106">
        <v>46480</v>
      </c>
      <c r="D61" s="106">
        <v>46531.999305555597</v>
      </c>
      <c r="E61" s="110" t="s">
        <v>13</v>
      </c>
      <c r="F61" s="112">
        <v>51.999305555596948</v>
      </c>
      <c r="G61" s="34" t="s">
        <v>74</v>
      </c>
      <c r="H61" s="35">
        <v>38</v>
      </c>
      <c r="I61" s="2"/>
      <c r="J61" s="2"/>
      <c r="K61" s="2"/>
      <c r="L61" s="2"/>
      <c r="M61" s="2"/>
      <c r="N61" s="2"/>
      <c r="O61" s="2"/>
      <c r="P61" s="2"/>
      <c r="Q61" s="35">
        <f t="shared" si="43"/>
        <v>0</v>
      </c>
      <c r="R61" s="3"/>
      <c r="S61" s="3"/>
      <c r="T61" s="3"/>
      <c r="U61" s="3"/>
      <c r="V61" s="3"/>
      <c r="W61" s="3"/>
      <c r="X61" s="3"/>
      <c r="Y61" s="3"/>
      <c r="Z61" s="35">
        <f t="shared" si="79"/>
        <v>0</v>
      </c>
      <c r="AA61" s="35">
        <f t="shared" si="79"/>
        <v>0</v>
      </c>
      <c r="AB61" s="35">
        <f t="shared" si="79"/>
        <v>0</v>
      </c>
      <c r="AC61" s="35">
        <f t="shared" si="79"/>
        <v>0</v>
      </c>
      <c r="AD61" s="35">
        <f t="shared" si="79"/>
        <v>0</v>
      </c>
      <c r="AE61" s="35">
        <f t="shared" si="79"/>
        <v>0</v>
      </c>
      <c r="AF61" s="35">
        <f t="shared" si="79"/>
        <v>0</v>
      </c>
      <c r="AG61" s="35">
        <f t="shared" si="79"/>
        <v>0</v>
      </c>
      <c r="AH61" s="35">
        <f t="shared" si="80"/>
        <v>0</v>
      </c>
      <c r="AI61" s="35">
        <f t="shared" si="80"/>
        <v>0</v>
      </c>
      <c r="AJ61" s="35">
        <f t="shared" si="80"/>
        <v>0</v>
      </c>
      <c r="AK61" s="35">
        <f t="shared" si="80"/>
        <v>0</v>
      </c>
      <c r="AL61" s="35">
        <f t="shared" si="80"/>
        <v>0</v>
      </c>
      <c r="AM61" s="35">
        <f t="shared" si="80"/>
        <v>0</v>
      </c>
      <c r="AN61" s="35">
        <f t="shared" si="80"/>
        <v>0</v>
      </c>
      <c r="AO61" s="35">
        <f t="shared" si="80"/>
        <v>0</v>
      </c>
      <c r="AP61" s="36">
        <f t="shared" si="48"/>
        <v>5.4285714285714288</v>
      </c>
      <c r="AQ61" s="36">
        <f t="shared" si="49"/>
        <v>217.14285714285717</v>
      </c>
      <c r="AR61" s="36">
        <f t="shared" si="50"/>
        <v>108.57142857142858</v>
      </c>
      <c r="AS61" s="36">
        <f t="shared" si="51"/>
        <v>54.285714285714292</v>
      </c>
      <c r="AT61" s="37">
        <f t="shared" si="52"/>
        <v>0</v>
      </c>
      <c r="AU61" s="37">
        <f t="shared" si="53"/>
        <v>0</v>
      </c>
      <c r="AV61" s="37">
        <f t="shared" si="54"/>
        <v>0</v>
      </c>
      <c r="AW61" s="37">
        <f t="shared" si="55"/>
        <v>0</v>
      </c>
      <c r="AX61" s="37">
        <f t="shared" si="56"/>
        <v>0</v>
      </c>
      <c r="AY61" s="37">
        <f t="shared" si="57"/>
        <v>0</v>
      </c>
      <c r="AZ61" s="37">
        <f t="shared" si="58"/>
        <v>0</v>
      </c>
      <c r="BA61" s="37">
        <f t="shared" si="59"/>
        <v>0</v>
      </c>
      <c r="BB61" s="4"/>
      <c r="BC61" s="37">
        <f t="shared" si="29"/>
        <v>0</v>
      </c>
      <c r="BD61" s="4"/>
      <c r="BE61" s="37">
        <f t="shared" si="30"/>
        <v>0</v>
      </c>
      <c r="BF61" s="4"/>
      <c r="BG61" s="4"/>
      <c r="BH61" s="37">
        <f t="shared" si="31"/>
        <v>0</v>
      </c>
      <c r="BI61" s="4"/>
      <c r="BJ61" s="37">
        <f t="shared" ref="BJ61" si="103">Q61*BI61</f>
        <v>0</v>
      </c>
      <c r="BK61" s="37">
        <f t="shared" si="32"/>
        <v>0</v>
      </c>
      <c r="BL61" s="108">
        <f>SUM(BK61:BK62)</f>
        <v>0</v>
      </c>
      <c r="BM61" s="118">
        <f>BL61*0.1</f>
        <v>0</v>
      </c>
      <c r="BN61" s="118">
        <f>SUM(BL61:BM62)</f>
        <v>0</v>
      </c>
      <c r="BO61" s="38"/>
    </row>
    <row r="62" spans="1:67">
      <c r="A62" s="111"/>
      <c r="B62" s="111"/>
      <c r="C62" s="107"/>
      <c r="D62" s="107"/>
      <c r="E62" s="111"/>
      <c r="F62" s="113"/>
      <c r="G62" s="34" t="s">
        <v>75</v>
      </c>
      <c r="H62" s="35">
        <v>14</v>
      </c>
      <c r="I62" s="2"/>
      <c r="J62" s="2"/>
      <c r="K62" s="2"/>
      <c r="L62" s="2"/>
      <c r="M62" s="2"/>
      <c r="N62" s="2"/>
      <c r="O62" s="2"/>
      <c r="P62" s="2"/>
      <c r="Q62" s="35">
        <f t="shared" si="43"/>
        <v>0</v>
      </c>
      <c r="R62" s="3"/>
      <c r="S62" s="3"/>
      <c r="T62" s="3"/>
      <c r="U62" s="3"/>
      <c r="V62" s="3"/>
      <c r="W62" s="3"/>
      <c r="X62" s="3"/>
      <c r="Y62" s="3"/>
      <c r="Z62" s="35">
        <f t="shared" si="79"/>
        <v>0</v>
      </c>
      <c r="AA62" s="35">
        <f t="shared" si="79"/>
        <v>0</v>
      </c>
      <c r="AB62" s="35">
        <f t="shared" si="79"/>
        <v>0</v>
      </c>
      <c r="AC62" s="35">
        <f t="shared" si="79"/>
        <v>0</v>
      </c>
      <c r="AD62" s="35">
        <f t="shared" si="79"/>
        <v>0</v>
      </c>
      <c r="AE62" s="35">
        <f t="shared" si="79"/>
        <v>0</v>
      </c>
      <c r="AF62" s="35">
        <f t="shared" si="79"/>
        <v>0</v>
      </c>
      <c r="AG62" s="35">
        <f t="shared" si="79"/>
        <v>0</v>
      </c>
      <c r="AH62" s="35">
        <f t="shared" si="80"/>
        <v>0</v>
      </c>
      <c r="AI62" s="35">
        <f t="shared" si="80"/>
        <v>0</v>
      </c>
      <c r="AJ62" s="35">
        <f t="shared" si="80"/>
        <v>0</v>
      </c>
      <c r="AK62" s="35">
        <f t="shared" si="80"/>
        <v>0</v>
      </c>
      <c r="AL62" s="35">
        <f t="shared" si="80"/>
        <v>0</v>
      </c>
      <c r="AM62" s="35">
        <f t="shared" si="80"/>
        <v>0</v>
      </c>
      <c r="AN62" s="35">
        <f t="shared" si="80"/>
        <v>0</v>
      </c>
      <c r="AO62" s="35">
        <f t="shared" si="80"/>
        <v>0</v>
      </c>
      <c r="AP62" s="36">
        <f t="shared" si="48"/>
        <v>2</v>
      </c>
      <c r="AQ62" s="36">
        <f t="shared" si="49"/>
        <v>80</v>
      </c>
      <c r="AR62" s="36">
        <f t="shared" si="50"/>
        <v>40</v>
      </c>
      <c r="AS62" s="36">
        <f t="shared" si="51"/>
        <v>20</v>
      </c>
      <c r="AT62" s="37">
        <f t="shared" si="52"/>
        <v>0</v>
      </c>
      <c r="AU62" s="37">
        <f t="shared" si="53"/>
        <v>0</v>
      </c>
      <c r="AV62" s="37">
        <f t="shared" si="54"/>
        <v>0</v>
      </c>
      <c r="AW62" s="37">
        <f t="shared" si="55"/>
        <v>0</v>
      </c>
      <c r="AX62" s="37">
        <f t="shared" si="56"/>
        <v>0</v>
      </c>
      <c r="AY62" s="37">
        <f t="shared" si="57"/>
        <v>0</v>
      </c>
      <c r="AZ62" s="37">
        <f t="shared" si="58"/>
        <v>0</v>
      </c>
      <c r="BA62" s="37">
        <f t="shared" si="59"/>
        <v>0</v>
      </c>
      <c r="BB62" s="4"/>
      <c r="BC62" s="37">
        <f t="shared" si="29"/>
        <v>0</v>
      </c>
      <c r="BD62" s="4"/>
      <c r="BE62" s="37">
        <f t="shared" si="30"/>
        <v>0</v>
      </c>
      <c r="BF62" s="4"/>
      <c r="BG62" s="4"/>
      <c r="BH62" s="37">
        <f t="shared" si="31"/>
        <v>0</v>
      </c>
      <c r="BI62" s="4"/>
      <c r="BJ62" s="37"/>
      <c r="BK62" s="37">
        <f t="shared" si="32"/>
        <v>0</v>
      </c>
      <c r="BL62" s="109"/>
      <c r="BM62" s="119"/>
      <c r="BN62" s="119"/>
      <c r="BO62" s="38"/>
    </row>
    <row r="63" spans="1:67">
      <c r="A63" s="110" t="s">
        <v>8</v>
      </c>
      <c r="B63" s="110">
        <v>10</v>
      </c>
      <c r="C63" s="106">
        <v>46631</v>
      </c>
      <c r="D63" s="106">
        <v>46682.999305555597</v>
      </c>
      <c r="E63" s="110" t="s">
        <v>13</v>
      </c>
      <c r="F63" s="112">
        <v>51.999305555596948</v>
      </c>
      <c r="G63" s="34" t="s">
        <v>74</v>
      </c>
      <c r="H63" s="35">
        <v>38</v>
      </c>
      <c r="I63" s="2"/>
      <c r="J63" s="2"/>
      <c r="K63" s="2"/>
      <c r="L63" s="2"/>
      <c r="M63" s="2"/>
      <c r="N63" s="2"/>
      <c r="O63" s="2"/>
      <c r="P63" s="2"/>
      <c r="Q63" s="35">
        <f t="shared" si="43"/>
        <v>0</v>
      </c>
      <c r="R63" s="3"/>
      <c r="S63" s="3"/>
      <c r="T63" s="3"/>
      <c r="U63" s="3"/>
      <c r="V63" s="3"/>
      <c r="W63" s="3"/>
      <c r="X63" s="3"/>
      <c r="Y63" s="3"/>
      <c r="Z63" s="35">
        <f t="shared" si="79"/>
        <v>0</v>
      </c>
      <c r="AA63" s="35">
        <f t="shared" si="79"/>
        <v>0</v>
      </c>
      <c r="AB63" s="35">
        <f t="shared" si="79"/>
        <v>0</v>
      </c>
      <c r="AC63" s="35">
        <f t="shared" si="79"/>
        <v>0</v>
      </c>
      <c r="AD63" s="35">
        <f t="shared" si="79"/>
        <v>0</v>
      </c>
      <c r="AE63" s="35">
        <f t="shared" si="79"/>
        <v>0</v>
      </c>
      <c r="AF63" s="35">
        <f t="shared" si="79"/>
        <v>0</v>
      </c>
      <c r="AG63" s="35">
        <f t="shared" si="79"/>
        <v>0</v>
      </c>
      <c r="AH63" s="35">
        <f t="shared" si="80"/>
        <v>0</v>
      </c>
      <c r="AI63" s="35">
        <f t="shared" si="80"/>
        <v>0</v>
      </c>
      <c r="AJ63" s="35">
        <f t="shared" si="80"/>
        <v>0</v>
      </c>
      <c r="AK63" s="35">
        <f t="shared" si="80"/>
        <v>0</v>
      </c>
      <c r="AL63" s="35">
        <f t="shared" si="80"/>
        <v>0</v>
      </c>
      <c r="AM63" s="35">
        <f t="shared" si="80"/>
        <v>0</v>
      </c>
      <c r="AN63" s="35">
        <f t="shared" si="80"/>
        <v>0</v>
      </c>
      <c r="AO63" s="35">
        <f t="shared" si="80"/>
        <v>0</v>
      </c>
      <c r="AP63" s="36">
        <f t="shared" si="48"/>
        <v>5.4285714285714288</v>
      </c>
      <c r="AQ63" s="36">
        <f t="shared" si="49"/>
        <v>217.14285714285717</v>
      </c>
      <c r="AR63" s="36">
        <f t="shared" si="50"/>
        <v>108.57142857142858</v>
      </c>
      <c r="AS63" s="36">
        <f t="shared" si="51"/>
        <v>54.285714285714292</v>
      </c>
      <c r="AT63" s="37">
        <f t="shared" si="52"/>
        <v>0</v>
      </c>
      <c r="AU63" s="37">
        <f t="shared" si="53"/>
        <v>0</v>
      </c>
      <c r="AV63" s="37">
        <f t="shared" si="54"/>
        <v>0</v>
      </c>
      <c r="AW63" s="37">
        <f t="shared" si="55"/>
        <v>0</v>
      </c>
      <c r="AX63" s="37">
        <f t="shared" si="56"/>
        <v>0</v>
      </c>
      <c r="AY63" s="37">
        <f t="shared" si="57"/>
        <v>0</v>
      </c>
      <c r="AZ63" s="37">
        <f t="shared" si="58"/>
        <v>0</v>
      </c>
      <c r="BA63" s="37">
        <f t="shared" si="59"/>
        <v>0</v>
      </c>
      <c r="BB63" s="4"/>
      <c r="BC63" s="37">
        <f t="shared" si="29"/>
        <v>0</v>
      </c>
      <c r="BD63" s="4"/>
      <c r="BE63" s="37">
        <f t="shared" si="30"/>
        <v>0</v>
      </c>
      <c r="BF63" s="4"/>
      <c r="BG63" s="4"/>
      <c r="BH63" s="37">
        <f t="shared" si="31"/>
        <v>0</v>
      </c>
      <c r="BI63" s="4"/>
      <c r="BJ63" s="37">
        <f t="shared" ref="BJ63" si="104">Q63*BI63</f>
        <v>0</v>
      </c>
      <c r="BK63" s="37">
        <f t="shared" si="32"/>
        <v>0</v>
      </c>
      <c r="BL63" s="108">
        <f>SUM(BK63:BK64)</f>
        <v>0</v>
      </c>
      <c r="BM63" s="118">
        <f>BL63*0.1</f>
        <v>0</v>
      </c>
      <c r="BN63" s="118">
        <f>SUM(BL63:BM64)</f>
        <v>0</v>
      </c>
      <c r="BO63" s="38"/>
    </row>
    <row r="64" spans="1:67">
      <c r="A64" s="111"/>
      <c r="B64" s="111"/>
      <c r="C64" s="107"/>
      <c r="D64" s="107"/>
      <c r="E64" s="111"/>
      <c r="F64" s="113"/>
      <c r="G64" s="34" t="s">
        <v>75</v>
      </c>
      <c r="H64" s="35">
        <v>14</v>
      </c>
      <c r="I64" s="2"/>
      <c r="J64" s="2"/>
      <c r="K64" s="2"/>
      <c r="L64" s="2"/>
      <c r="M64" s="2"/>
      <c r="N64" s="2"/>
      <c r="O64" s="2"/>
      <c r="P64" s="2"/>
      <c r="Q64" s="35">
        <f t="shared" si="43"/>
        <v>0</v>
      </c>
      <c r="R64" s="3"/>
      <c r="S64" s="3"/>
      <c r="T64" s="3"/>
      <c r="U64" s="3"/>
      <c r="V64" s="3"/>
      <c r="W64" s="3"/>
      <c r="X64" s="3"/>
      <c r="Y64" s="3"/>
      <c r="Z64" s="35">
        <f t="shared" si="79"/>
        <v>0</v>
      </c>
      <c r="AA64" s="35">
        <f t="shared" si="79"/>
        <v>0</v>
      </c>
      <c r="AB64" s="35">
        <f t="shared" si="79"/>
        <v>0</v>
      </c>
      <c r="AC64" s="35">
        <f t="shared" si="79"/>
        <v>0</v>
      </c>
      <c r="AD64" s="35">
        <f t="shared" si="79"/>
        <v>0</v>
      </c>
      <c r="AE64" s="35">
        <f t="shared" si="79"/>
        <v>0</v>
      </c>
      <c r="AF64" s="35">
        <f t="shared" si="79"/>
        <v>0</v>
      </c>
      <c r="AG64" s="35">
        <f t="shared" si="79"/>
        <v>0</v>
      </c>
      <c r="AH64" s="35">
        <f t="shared" si="80"/>
        <v>0</v>
      </c>
      <c r="AI64" s="35">
        <f t="shared" si="80"/>
        <v>0</v>
      </c>
      <c r="AJ64" s="35">
        <f t="shared" si="80"/>
        <v>0</v>
      </c>
      <c r="AK64" s="35">
        <f t="shared" si="80"/>
        <v>0</v>
      </c>
      <c r="AL64" s="35">
        <f t="shared" si="80"/>
        <v>0</v>
      </c>
      <c r="AM64" s="35">
        <f t="shared" si="80"/>
        <v>0</v>
      </c>
      <c r="AN64" s="35">
        <f t="shared" si="80"/>
        <v>0</v>
      </c>
      <c r="AO64" s="35">
        <f t="shared" si="80"/>
        <v>0</v>
      </c>
      <c r="AP64" s="36">
        <f t="shared" si="48"/>
        <v>2</v>
      </c>
      <c r="AQ64" s="36">
        <f t="shared" si="49"/>
        <v>80</v>
      </c>
      <c r="AR64" s="36">
        <f t="shared" si="50"/>
        <v>40</v>
      </c>
      <c r="AS64" s="36">
        <f t="shared" si="51"/>
        <v>20</v>
      </c>
      <c r="AT64" s="37">
        <f t="shared" si="52"/>
        <v>0</v>
      </c>
      <c r="AU64" s="37">
        <f t="shared" si="53"/>
        <v>0</v>
      </c>
      <c r="AV64" s="37">
        <f t="shared" si="54"/>
        <v>0</v>
      </c>
      <c r="AW64" s="37">
        <f t="shared" si="55"/>
        <v>0</v>
      </c>
      <c r="AX64" s="37">
        <f t="shared" si="56"/>
        <v>0</v>
      </c>
      <c r="AY64" s="37">
        <f t="shared" si="57"/>
        <v>0</v>
      </c>
      <c r="AZ64" s="37">
        <f t="shared" si="58"/>
        <v>0</v>
      </c>
      <c r="BA64" s="37">
        <f t="shared" si="59"/>
        <v>0</v>
      </c>
      <c r="BB64" s="4"/>
      <c r="BC64" s="37">
        <f t="shared" si="29"/>
        <v>0</v>
      </c>
      <c r="BD64" s="4"/>
      <c r="BE64" s="37">
        <f t="shared" si="30"/>
        <v>0</v>
      </c>
      <c r="BF64" s="4"/>
      <c r="BG64" s="4"/>
      <c r="BH64" s="37">
        <f t="shared" si="31"/>
        <v>0</v>
      </c>
      <c r="BI64" s="4"/>
      <c r="BJ64" s="37"/>
      <c r="BK64" s="37">
        <f t="shared" si="32"/>
        <v>0</v>
      </c>
      <c r="BL64" s="109"/>
      <c r="BM64" s="119"/>
      <c r="BN64" s="119"/>
      <c r="BO64" s="38"/>
    </row>
    <row r="65" spans="1:67">
      <c r="A65" s="110" t="s">
        <v>8</v>
      </c>
      <c r="B65" s="110">
        <v>7</v>
      </c>
      <c r="C65" s="106">
        <v>46694</v>
      </c>
      <c r="D65" s="106">
        <v>46721.999305555597</v>
      </c>
      <c r="E65" s="110" t="s">
        <v>15</v>
      </c>
      <c r="F65" s="112">
        <v>27.999305555596948</v>
      </c>
      <c r="G65" s="34" t="s">
        <v>74</v>
      </c>
      <c r="H65" s="35">
        <v>21</v>
      </c>
      <c r="I65" s="2"/>
      <c r="J65" s="2"/>
      <c r="K65" s="2"/>
      <c r="L65" s="2"/>
      <c r="M65" s="2"/>
      <c r="N65" s="2"/>
      <c r="O65" s="2"/>
      <c r="P65" s="2"/>
      <c r="Q65" s="35">
        <f t="shared" si="43"/>
        <v>0</v>
      </c>
      <c r="R65" s="3"/>
      <c r="S65" s="3"/>
      <c r="T65" s="3"/>
      <c r="U65" s="3"/>
      <c r="V65" s="3"/>
      <c r="W65" s="3"/>
      <c r="X65" s="3"/>
      <c r="Y65" s="3"/>
      <c r="Z65" s="35">
        <f t="shared" si="79"/>
        <v>0</v>
      </c>
      <c r="AA65" s="35">
        <f t="shared" si="79"/>
        <v>0</v>
      </c>
      <c r="AB65" s="35">
        <f t="shared" si="79"/>
        <v>0</v>
      </c>
      <c r="AC65" s="35">
        <f t="shared" si="79"/>
        <v>0</v>
      </c>
      <c r="AD65" s="35">
        <f t="shared" si="79"/>
        <v>0</v>
      </c>
      <c r="AE65" s="35">
        <f t="shared" si="79"/>
        <v>0</v>
      </c>
      <c r="AF65" s="35">
        <f t="shared" si="79"/>
        <v>0</v>
      </c>
      <c r="AG65" s="35">
        <f t="shared" si="79"/>
        <v>0</v>
      </c>
      <c r="AH65" s="35">
        <f t="shared" si="80"/>
        <v>0</v>
      </c>
      <c r="AI65" s="35">
        <f t="shared" si="80"/>
        <v>0</v>
      </c>
      <c r="AJ65" s="35">
        <f t="shared" si="80"/>
        <v>0</v>
      </c>
      <c r="AK65" s="35">
        <f t="shared" si="80"/>
        <v>0</v>
      </c>
      <c r="AL65" s="35">
        <f t="shared" si="80"/>
        <v>0</v>
      </c>
      <c r="AM65" s="35">
        <f t="shared" si="80"/>
        <v>0</v>
      </c>
      <c r="AN65" s="35">
        <f t="shared" si="80"/>
        <v>0</v>
      </c>
      <c r="AO65" s="35">
        <f t="shared" si="80"/>
        <v>0</v>
      </c>
      <c r="AP65" s="36">
        <f t="shared" si="48"/>
        <v>3</v>
      </c>
      <c r="AQ65" s="36">
        <f t="shared" si="49"/>
        <v>120</v>
      </c>
      <c r="AR65" s="36">
        <f t="shared" si="50"/>
        <v>60</v>
      </c>
      <c r="AS65" s="36">
        <f t="shared" si="51"/>
        <v>30</v>
      </c>
      <c r="AT65" s="37">
        <f t="shared" si="52"/>
        <v>0</v>
      </c>
      <c r="AU65" s="37">
        <f t="shared" ref="AU65:AU152" si="105">((AQ65*S65)+(AR65*AA65)+(AS65*AI65))*J65</f>
        <v>0</v>
      </c>
      <c r="AV65" s="37">
        <f t="shared" ref="AV65:AV152" si="106">((AQ65*T65)+(AB65*AR65)+(AS65*AJ65))*K65</f>
        <v>0</v>
      </c>
      <c r="AW65" s="37">
        <f t="shared" ref="AW65:AW152" si="107">((AQ65*U65)+(AC65*AR65)+(AS65*AK65))*L65</f>
        <v>0</v>
      </c>
      <c r="AX65" s="37">
        <f t="shared" ref="AX65:AX152" si="108">((AQ65*V65)+(AD65*AR65)+(AS65*AL65))*M65</f>
        <v>0</v>
      </c>
      <c r="AY65" s="37">
        <f t="shared" ref="AY65:AY152" si="109">((AQ65*W65)+(AE65*AR65)+(AS65*AM65))*N65</f>
        <v>0</v>
      </c>
      <c r="AZ65" s="37">
        <f t="shared" si="58"/>
        <v>0</v>
      </c>
      <c r="BA65" s="37">
        <f t="shared" ref="BA65:BA152" si="110">((AQ65*Y65)+(AG65*AR65)+(AS65*AO65))*P65</f>
        <v>0</v>
      </c>
      <c r="BB65" s="4"/>
      <c r="BC65" s="37">
        <f t="shared" si="29"/>
        <v>0</v>
      </c>
      <c r="BD65" s="4"/>
      <c r="BE65" s="37">
        <f t="shared" si="30"/>
        <v>0</v>
      </c>
      <c r="BF65" s="4"/>
      <c r="BG65" s="4"/>
      <c r="BH65" s="37">
        <f t="shared" si="31"/>
        <v>0</v>
      </c>
      <c r="BI65" s="4"/>
      <c r="BJ65" s="37">
        <f t="shared" ref="BJ65" si="111">Q65*BI65</f>
        <v>0</v>
      </c>
      <c r="BK65" s="37">
        <f t="shared" si="32"/>
        <v>0</v>
      </c>
      <c r="BL65" s="108">
        <f>SUM(BK65:BK66)</f>
        <v>0</v>
      </c>
      <c r="BM65" s="118">
        <f>BL65*0.1</f>
        <v>0</v>
      </c>
      <c r="BN65" s="118">
        <f>SUM(BL65:BM66)</f>
        <v>0</v>
      </c>
      <c r="BO65" s="38"/>
    </row>
    <row r="66" spans="1:67">
      <c r="A66" s="111"/>
      <c r="B66" s="111"/>
      <c r="C66" s="107"/>
      <c r="D66" s="107"/>
      <c r="E66" s="111"/>
      <c r="F66" s="113"/>
      <c r="G66" s="34" t="s">
        <v>75</v>
      </c>
      <c r="H66" s="35">
        <v>7</v>
      </c>
      <c r="I66" s="2"/>
      <c r="J66" s="2"/>
      <c r="K66" s="2"/>
      <c r="L66" s="2"/>
      <c r="M66" s="2"/>
      <c r="N66" s="2"/>
      <c r="O66" s="2"/>
      <c r="P66" s="2"/>
      <c r="Q66" s="35">
        <f t="shared" ref="Q66:Q147" si="112">SUM(I66:P66)</f>
        <v>0</v>
      </c>
      <c r="R66" s="3"/>
      <c r="S66" s="3"/>
      <c r="T66" s="3"/>
      <c r="U66" s="3"/>
      <c r="V66" s="3"/>
      <c r="W66" s="3"/>
      <c r="X66" s="3"/>
      <c r="Y66" s="3"/>
      <c r="Z66" s="35">
        <f t="shared" si="79"/>
        <v>0</v>
      </c>
      <c r="AA66" s="35">
        <f t="shared" si="79"/>
        <v>0</v>
      </c>
      <c r="AB66" s="35">
        <f t="shared" si="79"/>
        <v>0</v>
      </c>
      <c r="AC66" s="35">
        <f t="shared" si="79"/>
        <v>0</v>
      </c>
      <c r="AD66" s="35">
        <f t="shared" si="79"/>
        <v>0</v>
      </c>
      <c r="AE66" s="35">
        <f t="shared" si="79"/>
        <v>0</v>
      </c>
      <c r="AF66" s="35">
        <f t="shared" si="79"/>
        <v>0</v>
      </c>
      <c r="AG66" s="35">
        <f t="shared" si="79"/>
        <v>0</v>
      </c>
      <c r="AH66" s="35">
        <f t="shared" si="80"/>
        <v>0</v>
      </c>
      <c r="AI66" s="35">
        <f t="shared" si="80"/>
        <v>0</v>
      </c>
      <c r="AJ66" s="35">
        <f t="shared" si="80"/>
        <v>0</v>
      </c>
      <c r="AK66" s="35">
        <f t="shared" si="80"/>
        <v>0</v>
      </c>
      <c r="AL66" s="35">
        <f t="shared" si="80"/>
        <v>0</v>
      </c>
      <c r="AM66" s="35">
        <f t="shared" si="80"/>
        <v>0</v>
      </c>
      <c r="AN66" s="35">
        <f t="shared" si="80"/>
        <v>0</v>
      </c>
      <c r="AO66" s="35">
        <f t="shared" si="80"/>
        <v>0</v>
      </c>
      <c r="AP66" s="36">
        <f t="shared" ref="AP66:AP153" si="113">H66/7</f>
        <v>1</v>
      </c>
      <c r="AQ66" s="36">
        <f t="shared" ref="AQ66:AQ153" si="114">40*AP66</f>
        <v>40</v>
      </c>
      <c r="AR66" s="36">
        <f t="shared" ref="AR66:AR143" si="115">AP66*20</f>
        <v>20</v>
      </c>
      <c r="AS66" s="36">
        <f t="shared" ref="AS66:AS143" si="116">AP66*10</f>
        <v>10</v>
      </c>
      <c r="AT66" s="37">
        <f t="shared" ref="AT66:AT153" si="117">((AQ66*R66)+(AR66*Z66)+(AS66*AH66))*I66</f>
        <v>0</v>
      </c>
      <c r="AU66" s="37">
        <f t="shared" si="105"/>
        <v>0</v>
      </c>
      <c r="AV66" s="37">
        <f t="shared" si="106"/>
        <v>0</v>
      </c>
      <c r="AW66" s="37">
        <f t="shared" si="107"/>
        <v>0</v>
      </c>
      <c r="AX66" s="37">
        <f t="shared" si="108"/>
        <v>0</v>
      </c>
      <c r="AY66" s="37">
        <f t="shared" si="109"/>
        <v>0</v>
      </c>
      <c r="AZ66" s="37">
        <f t="shared" ref="AZ66:AZ143" si="118">((AQ66*X66)+(AF66*AR66)+(AS66*AN66))*O66</f>
        <v>0</v>
      </c>
      <c r="BA66" s="37">
        <f t="shared" si="110"/>
        <v>0</v>
      </c>
      <c r="BB66" s="4"/>
      <c r="BC66" s="37">
        <f t="shared" si="29"/>
        <v>0</v>
      </c>
      <c r="BD66" s="4"/>
      <c r="BE66" s="37">
        <f t="shared" si="30"/>
        <v>0</v>
      </c>
      <c r="BF66" s="4"/>
      <c r="BG66" s="4"/>
      <c r="BH66" s="37">
        <f t="shared" si="31"/>
        <v>0</v>
      </c>
      <c r="BI66" s="4"/>
      <c r="BJ66" s="37"/>
      <c r="BK66" s="37">
        <f t="shared" si="32"/>
        <v>0</v>
      </c>
      <c r="BL66" s="109"/>
      <c r="BM66" s="119"/>
      <c r="BN66" s="119"/>
      <c r="BO66" s="38"/>
    </row>
    <row r="67" spans="1:67">
      <c r="A67" s="110" t="s">
        <v>8</v>
      </c>
      <c r="B67" s="110">
        <v>6</v>
      </c>
      <c r="C67" s="106">
        <v>46736</v>
      </c>
      <c r="D67" s="106">
        <v>46763.999305555597</v>
      </c>
      <c r="E67" s="110" t="s">
        <v>15</v>
      </c>
      <c r="F67" s="112">
        <v>27.999305555596948</v>
      </c>
      <c r="G67" s="34" t="s">
        <v>74</v>
      </c>
      <c r="H67" s="35">
        <v>21</v>
      </c>
      <c r="I67" s="2"/>
      <c r="J67" s="2"/>
      <c r="K67" s="2"/>
      <c r="L67" s="2"/>
      <c r="M67" s="2"/>
      <c r="N67" s="2"/>
      <c r="O67" s="2"/>
      <c r="P67" s="2"/>
      <c r="Q67" s="35">
        <f t="shared" ref="Q67:Q82" si="119">SUM(I67:P67)</f>
        <v>0</v>
      </c>
      <c r="R67" s="3"/>
      <c r="S67" s="3"/>
      <c r="T67" s="3"/>
      <c r="U67" s="3"/>
      <c r="V67" s="3"/>
      <c r="W67" s="3"/>
      <c r="X67" s="3"/>
      <c r="Y67" s="3"/>
      <c r="Z67" s="35">
        <f t="shared" si="79"/>
        <v>0</v>
      </c>
      <c r="AA67" s="35">
        <f t="shared" si="79"/>
        <v>0</v>
      </c>
      <c r="AB67" s="35">
        <f t="shared" si="79"/>
        <v>0</v>
      </c>
      <c r="AC67" s="35">
        <f t="shared" si="79"/>
        <v>0</v>
      </c>
      <c r="AD67" s="35">
        <f t="shared" si="79"/>
        <v>0</v>
      </c>
      <c r="AE67" s="35">
        <f t="shared" si="79"/>
        <v>0</v>
      </c>
      <c r="AF67" s="35">
        <f t="shared" si="79"/>
        <v>0</v>
      </c>
      <c r="AG67" s="35">
        <f t="shared" si="79"/>
        <v>0</v>
      </c>
      <c r="AH67" s="35">
        <f t="shared" si="80"/>
        <v>0</v>
      </c>
      <c r="AI67" s="35">
        <f t="shared" si="80"/>
        <v>0</v>
      </c>
      <c r="AJ67" s="35">
        <f t="shared" si="80"/>
        <v>0</v>
      </c>
      <c r="AK67" s="35">
        <f t="shared" si="80"/>
        <v>0</v>
      </c>
      <c r="AL67" s="35">
        <f t="shared" si="80"/>
        <v>0</v>
      </c>
      <c r="AM67" s="35">
        <f t="shared" si="80"/>
        <v>0</v>
      </c>
      <c r="AN67" s="35">
        <f t="shared" si="80"/>
        <v>0</v>
      </c>
      <c r="AO67" s="35">
        <f t="shared" si="80"/>
        <v>0</v>
      </c>
      <c r="AP67" s="36">
        <f t="shared" si="113"/>
        <v>3</v>
      </c>
      <c r="AQ67" s="36">
        <f t="shared" si="114"/>
        <v>120</v>
      </c>
      <c r="AR67" s="36">
        <f t="shared" si="115"/>
        <v>60</v>
      </c>
      <c r="AS67" s="36">
        <f t="shared" si="116"/>
        <v>30</v>
      </c>
      <c r="AT67" s="37">
        <f t="shared" si="117"/>
        <v>0</v>
      </c>
      <c r="AU67" s="37">
        <f t="shared" si="105"/>
        <v>0</v>
      </c>
      <c r="AV67" s="37">
        <f t="shared" si="106"/>
        <v>0</v>
      </c>
      <c r="AW67" s="37">
        <f t="shared" si="107"/>
        <v>0</v>
      </c>
      <c r="AX67" s="37">
        <f t="shared" si="108"/>
        <v>0</v>
      </c>
      <c r="AY67" s="37">
        <f t="shared" si="109"/>
        <v>0</v>
      </c>
      <c r="AZ67" s="37">
        <f t="shared" si="118"/>
        <v>0</v>
      </c>
      <c r="BA67" s="37">
        <f t="shared" si="110"/>
        <v>0</v>
      </c>
      <c r="BB67" s="4"/>
      <c r="BC67" s="37">
        <f t="shared" si="29"/>
        <v>0</v>
      </c>
      <c r="BD67" s="4"/>
      <c r="BE67" s="37">
        <f t="shared" si="30"/>
        <v>0</v>
      </c>
      <c r="BF67" s="4"/>
      <c r="BG67" s="4"/>
      <c r="BH67" s="37">
        <f t="shared" si="31"/>
        <v>0</v>
      </c>
      <c r="BI67" s="4"/>
      <c r="BJ67" s="37">
        <f t="shared" ref="BJ67" si="120">Q67*BI67</f>
        <v>0</v>
      </c>
      <c r="BK67" s="37">
        <f t="shared" si="32"/>
        <v>0</v>
      </c>
      <c r="BL67" s="108">
        <f>SUM(BK67:BK68)</f>
        <v>0</v>
      </c>
      <c r="BM67" s="118">
        <f>BL67*0.1</f>
        <v>0</v>
      </c>
      <c r="BN67" s="118">
        <f>SUM(BL67:BM68)</f>
        <v>0</v>
      </c>
      <c r="BO67" s="38"/>
    </row>
    <row r="68" spans="1:67">
      <c r="A68" s="111"/>
      <c r="B68" s="111"/>
      <c r="C68" s="107"/>
      <c r="D68" s="107"/>
      <c r="E68" s="111"/>
      <c r="F68" s="113"/>
      <c r="G68" s="34" t="s">
        <v>75</v>
      </c>
      <c r="H68" s="35">
        <v>7</v>
      </c>
      <c r="I68" s="2"/>
      <c r="J68" s="2"/>
      <c r="K68" s="2"/>
      <c r="L68" s="2"/>
      <c r="M68" s="2"/>
      <c r="N68" s="2"/>
      <c r="O68" s="2"/>
      <c r="P68" s="2"/>
      <c r="Q68" s="35">
        <f t="shared" si="119"/>
        <v>0</v>
      </c>
      <c r="R68" s="3"/>
      <c r="S68" s="3"/>
      <c r="T68" s="3"/>
      <c r="U68" s="3"/>
      <c r="V68" s="3"/>
      <c r="W68" s="3"/>
      <c r="X68" s="3"/>
      <c r="Y68" s="3"/>
      <c r="Z68" s="35">
        <f t="shared" si="79"/>
        <v>0</v>
      </c>
      <c r="AA68" s="35">
        <f t="shared" si="79"/>
        <v>0</v>
      </c>
      <c r="AB68" s="35">
        <f t="shared" si="79"/>
        <v>0</v>
      </c>
      <c r="AC68" s="35">
        <f t="shared" si="79"/>
        <v>0</v>
      </c>
      <c r="AD68" s="35">
        <f t="shared" si="79"/>
        <v>0</v>
      </c>
      <c r="AE68" s="35">
        <f t="shared" si="79"/>
        <v>0</v>
      </c>
      <c r="AF68" s="35">
        <f t="shared" si="79"/>
        <v>0</v>
      </c>
      <c r="AG68" s="35">
        <f t="shared" si="79"/>
        <v>0</v>
      </c>
      <c r="AH68" s="35">
        <f t="shared" si="80"/>
        <v>0</v>
      </c>
      <c r="AI68" s="35">
        <f t="shared" si="80"/>
        <v>0</v>
      </c>
      <c r="AJ68" s="35">
        <f t="shared" si="80"/>
        <v>0</v>
      </c>
      <c r="AK68" s="35">
        <f t="shared" si="80"/>
        <v>0</v>
      </c>
      <c r="AL68" s="35">
        <f t="shared" si="80"/>
        <v>0</v>
      </c>
      <c r="AM68" s="35">
        <f t="shared" si="80"/>
        <v>0</v>
      </c>
      <c r="AN68" s="35">
        <f t="shared" si="80"/>
        <v>0</v>
      </c>
      <c r="AO68" s="35">
        <f t="shared" si="80"/>
        <v>0</v>
      </c>
      <c r="AP68" s="36">
        <f t="shared" si="113"/>
        <v>1</v>
      </c>
      <c r="AQ68" s="36">
        <f t="shared" si="114"/>
        <v>40</v>
      </c>
      <c r="AR68" s="36">
        <f t="shared" si="115"/>
        <v>20</v>
      </c>
      <c r="AS68" s="36">
        <f t="shared" si="116"/>
        <v>10</v>
      </c>
      <c r="AT68" s="37">
        <f t="shared" si="117"/>
        <v>0</v>
      </c>
      <c r="AU68" s="37">
        <f t="shared" si="105"/>
        <v>0</v>
      </c>
      <c r="AV68" s="37">
        <f t="shared" si="106"/>
        <v>0</v>
      </c>
      <c r="AW68" s="37">
        <f t="shared" si="107"/>
        <v>0</v>
      </c>
      <c r="AX68" s="37">
        <f t="shared" si="108"/>
        <v>0</v>
      </c>
      <c r="AY68" s="37">
        <f t="shared" si="109"/>
        <v>0</v>
      </c>
      <c r="AZ68" s="37">
        <f t="shared" si="118"/>
        <v>0</v>
      </c>
      <c r="BA68" s="37">
        <f t="shared" si="110"/>
        <v>0</v>
      </c>
      <c r="BB68" s="4"/>
      <c r="BC68" s="37">
        <f t="shared" ref="BC68:BC131" si="121">(BB68*(I68+J68+K68+N68+P68))*H68</f>
        <v>0</v>
      </c>
      <c r="BD68" s="4"/>
      <c r="BE68" s="37">
        <f t="shared" ref="BE68:BE131" si="122">BD68*(I68+J68+K68+N68+P68)</f>
        <v>0</v>
      </c>
      <c r="BF68" s="4"/>
      <c r="BG68" s="4"/>
      <c r="BH68" s="37">
        <f t="shared" ref="BH68:BH131" si="123">BG68*(I68+J68+P68+N68)</f>
        <v>0</v>
      </c>
      <c r="BI68" s="4"/>
      <c r="BJ68" s="37"/>
      <c r="BK68" s="37">
        <f t="shared" ref="BK68:BK131" si="124">SUM(AT68:BA68)+BC68+BE68+BF68+BH68+BJ68</f>
        <v>0</v>
      </c>
      <c r="BL68" s="109"/>
      <c r="BM68" s="119"/>
      <c r="BN68" s="119"/>
      <c r="BO68" s="38"/>
    </row>
    <row r="69" spans="1:67">
      <c r="A69" s="110" t="s">
        <v>8</v>
      </c>
      <c r="B69" s="110">
        <v>2</v>
      </c>
      <c r="C69" s="106">
        <v>46816</v>
      </c>
      <c r="D69" s="106">
        <v>46843.999305555597</v>
      </c>
      <c r="E69" s="110" t="s">
        <v>10</v>
      </c>
      <c r="F69" s="112">
        <v>27.999305555596948</v>
      </c>
      <c r="G69" s="34" t="s">
        <v>74</v>
      </c>
      <c r="H69" s="35">
        <v>21</v>
      </c>
      <c r="I69" s="2"/>
      <c r="J69" s="2"/>
      <c r="K69" s="2"/>
      <c r="L69" s="2"/>
      <c r="M69" s="2"/>
      <c r="N69" s="2"/>
      <c r="O69" s="2"/>
      <c r="P69" s="2"/>
      <c r="Q69" s="35">
        <f t="shared" si="119"/>
        <v>0</v>
      </c>
      <c r="R69" s="3"/>
      <c r="S69" s="3"/>
      <c r="T69" s="3"/>
      <c r="U69" s="3"/>
      <c r="V69" s="3"/>
      <c r="W69" s="3"/>
      <c r="X69" s="3"/>
      <c r="Y69" s="3"/>
      <c r="Z69" s="35">
        <f t="shared" si="79"/>
        <v>0</v>
      </c>
      <c r="AA69" s="35">
        <f t="shared" si="79"/>
        <v>0</v>
      </c>
      <c r="AB69" s="35">
        <f t="shared" si="79"/>
        <v>0</v>
      </c>
      <c r="AC69" s="35">
        <f t="shared" si="79"/>
        <v>0</v>
      </c>
      <c r="AD69" s="35">
        <f t="shared" si="79"/>
        <v>0</v>
      </c>
      <c r="AE69" s="35">
        <f t="shared" si="79"/>
        <v>0</v>
      </c>
      <c r="AF69" s="35">
        <f t="shared" si="79"/>
        <v>0</v>
      </c>
      <c r="AG69" s="35">
        <f t="shared" si="79"/>
        <v>0</v>
      </c>
      <c r="AH69" s="35">
        <f t="shared" si="80"/>
        <v>0</v>
      </c>
      <c r="AI69" s="35">
        <f t="shared" si="80"/>
        <v>0</v>
      </c>
      <c r="AJ69" s="35">
        <f t="shared" si="80"/>
        <v>0</v>
      </c>
      <c r="AK69" s="35">
        <f t="shared" si="80"/>
        <v>0</v>
      </c>
      <c r="AL69" s="35">
        <f t="shared" si="80"/>
        <v>0</v>
      </c>
      <c r="AM69" s="35">
        <f t="shared" si="80"/>
        <v>0</v>
      </c>
      <c r="AN69" s="35">
        <f t="shared" si="80"/>
        <v>0</v>
      </c>
      <c r="AO69" s="35">
        <f t="shared" si="80"/>
        <v>0</v>
      </c>
      <c r="AP69" s="36">
        <f t="shared" si="113"/>
        <v>3</v>
      </c>
      <c r="AQ69" s="36">
        <f t="shared" si="114"/>
        <v>120</v>
      </c>
      <c r="AR69" s="36">
        <f t="shared" si="115"/>
        <v>60</v>
      </c>
      <c r="AS69" s="36">
        <f t="shared" si="116"/>
        <v>30</v>
      </c>
      <c r="AT69" s="37">
        <f t="shared" si="117"/>
        <v>0</v>
      </c>
      <c r="AU69" s="37">
        <f t="shared" si="105"/>
        <v>0</v>
      </c>
      <c r="AV69" s="37">
        <f t="shared" si="106"/>
        <v>0</v>
      </c>
      <c r="AW69" s="37">
        <f t="shared" si="107"/>
        <v>0</v>
      </c>
      <c r="AX69" s="37">
        <f t="shared" si="108"/>
        <v>0</v>
      </c>
      <c r="AY69" s="37">
        <f t="shared" si="109"/>
        <v>0</v>
      </c>
      <c r="AZ69" s="37">
        <f t="shared" si="118"/>
        <v>0</v>
      </c>
      <c r="BA69" s="37">
        <f t="shared" si="110"/>
        <v>0</v>
      </c>
      <c r="BB69" s="4"/>
      <c r="BC69" s="37">
        <f t="shared" si="121"/>
        <v>0</v>
      </c>
      <c r="BD69" s="4"/>
      <c r="BE69" s="37">
        <f t="shared" si="122"/>
        <v>0</v>
      </c>
      <c r="BF69" s="4"/>
      <c r="BG69" s="4"/>
      <c r="BH69" s="37">
        <f t="shared" si="123"/>
        <v>0</v>
      </c>
      <c r="BI69" s="4"/>
      <c r="BJ69" s="37">
        <f t="shared" ref="BJ69" si="125">Q69*BI69</f>
        <v>0</v>
      </c>
      <c r="BK69" s="37">
        <f t="shared" si="124"/>
        <v>0</v>
      </c>
      <c r="BL69" s="108">
        <f>SUM(BK69:BK70)</f>
        <v>0</v>
      </c>
      <c r="BM69" s="118">
        <f>BL69*0.1</f>
        <v>0</v>
      </c>
      <c r="BN69" s="118">
        <f>SUM(BL69:BM70)</f>
        <v>0</v>
      </c>
      <c r="BO69" s="38"/>
    </row>
    <row r="70" spans="1:67">
      <c r="A70" s="111"/>
      <c r="B70" s="111"/>
      <c r="C70" s="107"/>
      <c r="D70" s="107"/>
      <c r="E70" s="111"/>
      <c r="F70" s="113"/>
      <c r="G70" s="34" t="s">
        <v>75</v>
      </c>
      <c r="H70" s="35">
        <v>7</v>
      </c>
      <c r="I70" s="2"/>
      <c r="J70" s="2"/>
      <c r="K70" s="2"/>
      <c r="L70" s="2"/>
      <c r="M70" s="2"/>
      <c r="N70" s="2"/>
      <c r="O70" s="2"/>
      <c r="P70" s="2"/>
      <c r="Q70" s="35">
        <f t="shared" si="119"/>
        <v>0</v>
      </c>
      <c r="R70" s="3"/>
      <c r="S70" s="3"/>
      <c r="T70" s="3"/>
      <c r="U70" s="3"/>
      <c r="V70" s="3"/>
      <c r="W70" s="3"/>
      <c r="X70" s="3"/>
      <c r="Y70" s="3"/>
      <c r="Z70" s="35">
        <f t="shared" si="79"/>
        <v>0</v>
      </c>
      <c r="AA70" s="35">
        <f t="shared" si="79"/>
        <v>0</v>
      </c>
      <c r="AB70" s="35">
        <f t="shared" si="79"/>
        <v>0</v>
      </c>
      <c r="AC70" s="35">
        <f t="shared" si="79"/>
        <v>0</v>
      </c>
      <c r="AD70" s="35">
        <f t="shared" si="79"/>
        <v>0</v>
      </c>
      <c r="AE70" s="35">
        <f t="shared" si="79"/>
        <v>0</v>
      </c>
      <c r="AF70" s="35">
        <f t="shared" si="79"/>
        <v>0</v>
      </c>
      <c r="AG70" s="35">
        <f t="shared" si="79"/>
        <v>0</v>
      </c>
      <c r="AH70" s="35">
        <f t="shared" si="80"/>
        <v>0</v>
      </c>
      <c r="AI70" s="35">
        <f t="shared" si="80"/>
        <v>0</v>
      </c>
      <c r="AJ70" s="35">
        <f t="shared" si="80"/>
        <v>0</v>
      </c>
      <c r="AK70" s="35">
        <f t="shared" si="80"/>
        <v>0</v>
      </c>
      <c r="AL70" s="35">
        <f t="shared" si="80"/>
        <v>0</v>
      </c>
      <c r="AM70" s="35">
        <f t="shared" si="80"/>
        <v>0</v>
      </c>
      <c r="AN70" s="35">
        <f t="shared" si="80"/>
        <v>0</v>
      </c>
      <c r="AO70" s="35">
        <f t="shared" si="80"/>
        <v>0</v>
      </c>
      <c r="AP70" s="36">
        <f t="shared" si="113"/>
        <v>1</v>
      </c>
      <c r="AQ70" s="36">
        <f t="shared" si="114"/>
        <v>40</v>
      </c>
      <c r="AR70" s="36">
        <f t="shared" si="115"/>
        <v>20</v>
      </c>
      <c r="AS70" s="36">
        <f t="shared" si="116"/>
        <v>10</v>
      </c>
      <c r="AT70" s="37">
        <f t="shared" si="117"/>
        <v>0</v>
      </c>
      <c r="AU70" s="37">
        <f t="shared" si="105"/>
        <v>0</v>
      </c>
      <c r="AV70" s="37">
        <f t="shared" si="106"/>
        <v>0</v>
      </c>
      <c r="AW70" s="37">
        <f t="shared" si="107"/>
        <v>0</v>
      </c>
      <c r="AX70" s="37">
        <f t="shared" si="108"/>
        <v>0</v>
      </c>
      <c r="AY70" s="37">
        <f t="shared" si="109"/>
        <v>0</v>
      </c>
      <c r="AZ70" s="37">
        <f t="shared" si="118"/>
        <v>0</v>
      </c>
      <c r="BA70" s="37">
        <f t="shared" si="110"/>
        <v>0</v>
      </c>
      <c r="BB70" s="4"/>
      <c r="BC70" s="37">
        <f t="shared" si="121"/>
        <v>0</v>
      </c>
      <c r="BD70" s="4"/>
      <c r="BE70" s="37">
        <f t="shared" si="122"/>
        <v>0</v>
      </c>
      <c r="BF70" s="4"/>
      <c r="BG70" s="4"/>
      <c r="BH70" s="37">
        <f t="shared" si="123"/>
        <v>0</v>
      </c>
      <c r="BI70" s="4"/>
      <c r="BJ70" s="37"/>
      <c r="BK70" s="37">
        <f t="shared" si="124"/>
        <v>0</v>
      </c>
      <c r="BL70" s="109"/>
      <c r="BM70" s="119"/>
      <c r="BN70" s="119"/>
      <c r="BO70" s="38"/>
    </row>
    <row r="71" spans="1:67">
      <c r="A71" s="110" t="s">
        <v>8</v>
      </c>
      <c r="B71" s="110">
        <v>4</v>
      </c>
      <c r="C71" s="106">
        <v>47014</v>
      </c>
      <c r="D71" s="106">
        <v>47041.999305555597</v>
      </c>
      <c r="E71" s="110" t="s">
        <v>10</v>
      </c>
      <c r="F71" s="112">
        <v>27.999305555596948</v>
      </c>
      <c r="G71" s="34" t="s">
        <v>74</v>
      </c>
      <c r="H71" s="35">
        <v>21</v>
      </c>
      <c r="I71" s="2"/>
      <c r="J71" s="2"/>
      <c r="K71" s="2"/>
      <c r="L71" s="2"/>
      <c r="M71" s="2"/>
      <c r="N71" s="2"/>
      <c r="O71" s="2"/>
      <c r="P71" s="2"/>
      <c r="Q71" s="35">
        <f t="shared" si="119"/>
        <v>0</v>
      </c>
      <c r="R71" s="3"/>
      <c r="S71" s="3"/>
      <c r="T71" s="3"/>
      <c r="U71" s="3"/>
      <c r="V71" s="3"/>
      <c r="W71" s="3"/>
      <c r="X71" s="3"/>
      <c r="Y71" s="3"/>
      <c r="Z71" s="35">
        <f t="shared" si="79"/>
        <v>0</v>
      </c>
      <c r="AA71" s="35">
        <f t="shared" si="79"/>
        <v>0</v>
      </c>
      <c r="AB71" s="35">
        <f t="shared" si="79"/>
        <v>0</v>
      </c>
      <c r="AC71" s="35">
        <f t="shared" si="79"/>
        <v>0</v>
      </c>
      <c r="AD71" s="35">
        <f t="shared" si="79"/>
        <v>0</v>
      </c>
      <c r="AE71" s="35">
        <f t="shared" si="79"/>
        <v>0</v>
      </c>
      <c r="AF71" s="35">
        <f t="shared" si="79"/>
        <v>0</v>
      </c>
      <c r="AG71" s="35">
        <f t="shared" si="79"/>
        <v>0</v>
      </c>
      <c r="AH71" s="35">
        <f t="shared" si="80"/>
        <v>0</v>
      </c>
      <c r="AI71" s="35">
        <f t="shared" si="80"/>
        <v>0</v>
      </c>
      <c r="AJ71" s="35">
        <f t="shared" si="80"/>
        <v>0</v>
      </c>
      <c r="AK71" s="35">
        <f t="shared" si="80"/>
        <v>0</v>
      </c>
      <c r="AL71" s="35">
        <f t="shared" si="80"/>
        <v>0</v>
      </c>
      <c r="AM71" s="35">
        <f t="shared" si="80"/>
        <v>0</v>
      </c>
      <c r="AN71" s="35">
        <f t="shared" si="80"/>
        <v>0</v>
      </c>
      <c r="AO71" s="35">
        <f t="shared" si="80"/>
        <v>0</v>
      </c>
      <c r="AP71" s="36">
        <f t="shared" si="113"/>
        <v>3</v>
      </c>
      <c r="AQ71" s="36">
        <f t="shared" si="114"/>
        <v>120</v>
      </c>
      <c r="AR71" s="36">
        <f t="shared" si="115"/>
        <v>60</v>
      </c>
      <c r="AS71" s="36">
        <f t="shared" si="116"/>
        <v>30</v>
      </c>
      <c r="AT71" s="37">
        <f t="shared" si="117"/>
        <v>0</v>
      </c>
      <c r="AU71" s="37">
        <f t="shared" si="105"/>
        <v>0</v>
      </c>
      <c r="AV71" s="37">
        <f t="shared" si="106"/>
        <v>0</v>
      </c>
      <c r="AW71" s="37">
        <f t="shared" si="107"/>
        <v>0</v>
      </c>
      <c r="AX71" s="37">
        <f t="shared" si="108"/>
        <v>0</v>
      </c>
      <c r="AY71" s="37">
        <f t="shared" si="109"/>
        <v>0</v>
      </c>
      <c r="AZ71" s="37">
        <f t="shared" si="118"/>
        <v>0</v>
      </c>
      <c r="BA71" s="37">
        <f t="shared" si="110"/>
        <v>0</v>
      </c>
      <c r="BB71" s="4"/>
      <c r="BC71" s="37">
        <f t="shared" si="121"/>
        <v>0</v>
      </c>
      <c r="BD71" s="4"/>
      <c r="BE71" s="37">
        <f t="shared" si="122"/>
        <v>0</v>
      </c>
      <c r="BF71" s="4"/>
      <c r="BG71" s="4"/>
      <c r="BH71" s="37">
        <f t="shared" si="123"/>
        <v>0</v>
      </c>
      <c r="BI71" s="4"/>
      <c r="BJ71" s="37">
        <f t="shared" ref="BJ71" si="126">Q71*BI71</f>
        <v>0</v>
      </c>
      <c r="BK71" s="37">
        <f t="shared" si="124"/>
        <v>0</v>
      </c>
      <c r="BL71" s="108">
        <f>SUM(BK71:BK72)</f>
        <v>0</v>
      </c>
      <c r="BM71" s="118">
        <f>BL71*0.1</f>
        <v>0</v>
      </c>
      <c r="BN71" s="118">
        <f>SUM(BL71:BM72)</f>
        <v>0</v>
      </c>
      <c r="BO71" s="38"/>
    </row>
    <row r="72" spans="1:67">
      <c r="A72" s="111"/>
      <c r="B72" s="111"/>
      <c r="C72" s="107"/>
      <c r="D72" s="107"/>
      <c r="E72" s="111"/>
      <c r="F72" s="113"/>
      <c r="G72" s="34" t="s">
        <v>75</v>
      </c>
      <c r="H72" s="35">
        <v>7</v>
      </c>
      <c r="I72" s="2"/>
      <c r="J72" s="2"/>
      <c r="K72" s="2"/>
      <c r="L72" s="2"/>
      <c r="M72" s="2"/>
      <c r="N72" s="2"/>
      <c r="O72" s="2"/>
      <c r="P72" s="2"/>
      <c r="Q72" s="35">
        <f t="shared" si="119"/>
        <v>0</v>
      </c>
      <c r="R72" s="3"/>
      <c r="S72" s="3"/>
      <c r="T72" s="3"/>
      <c r="U72" s="3"/>
      <c r="V72" s="3"/>
      <c r="W72" s="3"/>
      <c r="X72" s="3"/>
      <c r="Y72" s="3"/>
      <c r="Z72" s="35">
        <f t="shared" si="79"/>
        <v>0</v>
      </c>
      <c r="AA72" s="35">
        <f t="shared" si="79"/>
        <v>0</v>
      </c>
      <c r="AB72" s="35">
        <f t="shared" si="79"/>
        <v>0</v>
      </c>
      <c r="AC72" s="35">
        <f t="shared" si="79"/>
        <v>0</v>
      </c>
      <c r="AD72" s="35">
        <f t="shared" si="79"/>
        <v>0</v>
      </c>
      <c r="AE72" s="35">
        <f t="shared" si="79"/>
        <v>0</v>
      </c>
      <c r="AF72" s="35">
        <f t="shared" si="79"/>
        <v>0</v>
      </c>
      <c r="AG72" s="35">
        <f t="shared" si="79"/>
        <v>0</v>
      </c>
      <c r="AH72" s="35">
        <f t="shared" si="80"/>
        <v>0</v>
      </c>
      <c r="AI72" s="35">
        <f t="shared" si="80"/>
        <v>0</v>
      </c>
      <c r="AJ72" s="35">
        <f t="shared" si="80"/>
        <v>0</v>
      </c>
      <c r="AK72" s="35">
        <f t="shared" si="80"/>
        <v>0</v>
      </c>
      <c r="AL72" s="35">
        <f t="shared" si="80"/>
        <v>0</v>
      </c>
      <c r="AM72" s="35">
        <f t="shared" si="80"/>
        <v>0</v>
      </c>
      <c r="AN72" s="35">
        <f t="shared" si="80"/>
        <v>0</v>
      </c>
      <c r="AO72" s="35">
        <f t="shared" si="80"/>
        <v>0</v>
      </c>
      <c r="AP72" s="36">
        <f t="shared" si="113"/>
        <v>1</v>
      </c>
      <c r="AQ72" s="36">
        <f t="shared" si="114"/>
        <v>40</v>
      </c>
      <c r="AR72" s="36">
        <f t="shared" si="115"/>
        <v>20</v>
      </c>
      <c r="AS72" s="36">
        <f t="shared" si="116"/>
        <v>10</v>
      </c>
      <c r="AT72" s="37">
        <f t="shared" si="117"/>
        <v>0</v>
      </c>
      <c r="AU72" s="37">
        <f t="shared" si="105"/>
        <v>0</v>
      </c>
      <c r="AV72" s="37">
        <f t="shared" si="106"/>
        <v>0</v>
      </c>
      <c r="AW72" s="37">
        <f t="shared" si="107"/>
        <v>0</v>
      </c>
      <c r="AX72" s="37">
        <f t="shared" si="108"/>
        <v>0</v>
      </c>
      <c r="AY72" s="37">
        <f t="shared" si="109"/>
        <v>0</v>
      </c>
      <c r="AZ72" s="37">
        <f t="shared" si="118"/>
        <v>0</v>
      </c>
      <c r="BA72" s="37">
        <f t="shared" si="110"/>
        <v>0</v>
      </c>
      <c r="BB72" s="4"/>
      <c r="BC72" s="37">
        <f t="shared" si="121"/>
        <v>0</v>
      </c>
      <c r="BD72" s="4"/>
      <c r="BE72" s="37">
        <f t="shared" si="122"/>
        <v>0</v>
      </c>
      <c r="BF72" s="4"/>
      <c r="BG72" s="4"/>
      <c r="BH72" s="37">
        <f t="shared" si="123"/>
        <v>0</v>
      </c>
      <c r="BI72" s="4"/>
      <c r="BJ72" s="37"/>
      <c r="BK72" s="37">
        <f t="shared" si="124"/>
        <v>0</v>
      </c>
      <c r="BL72" s="109"/>
      <c r="BM72" s="119"/>
      <c r="BN72" s="119"/>
      <c r="BO72" s="38"/>
    </row>
    <row r="73" spans="1:67">
      <c r="A73" s="110" t="s">
        <v>8</v>
      </c>
      <c r="B73" s="110">
        <v>5</v>
      </c>
      <c r="C73" s="106">
        <v>47060</v>
      </c>
      <c r="D73" s="106">
        <v>47087.999305555597</v>
      </c>
      <c r="E73" s="110" t="s">
        <v>10</v>
      </c>
      <c r="F73" s="112">
        <v>27.999305555596948</v>
      </c>
      <c r="G73" s="34" t="s">
        <v>74</v>
      </c>
      <c r="H73" s="35">
        <v>21</v>
      </c>
      <c r="I73" s="2"/>
      <c r="J73" s="2"/>
      <c r="K73" s="2"/>
      <c r="L73" s="2"/>
      <c r="M73" s="2"/>
      <c r="N73" s="2"/>
      <c r="O73" s="2"/>
      <c r="P73" s="2"/>
      <c r="Q73" s="35">
        <f t="shared" si="119"/>
        <v>0</v>
      </c>
      <c r="R73" s="3"/>
      <c r="S73" s="3"/>
      <c r="T73" s="3"/>
      <c r="U73" s="3"/>
      <c r="V73" s="3"/>
      <c r="W73" s="3"/>
      <c r="X73" s="3"/>
      <c r="Y73" s="3"/>
      <c r="Z73" s="35">
        <f t="shared" si="79"/>
        <v>0</v>
      </c>
      <c r="AA73" s="35">
        <f t="shared" si="79"/>
        <v>0</v>
      </c>
      <c r="AB73" s="35">
        <f t="shared" si="79"/>
        <v>0</v>
      </c>
      <c r="AC73" s="35">
        <f t="shared" si="79"/>
        <v>0</v>
      </c>
      <c r="AD73" s="35">
        <f t="shared" si="79"/>
        <v>0</v>
      </c>
      <c r="AE73" s="35">
        <f t="shared" si="79"/>
        <v>0</v>
      </c>
      <c r="AF73" s="35">
        <f t="shared" si="79"/>
        <v>0</v>
      </c>
      <c r="AG73" s="35">
        <f t="shared" si="79"/>
        <v>0</v>
      </c>
      <c r="AH73" s="35">
        <f t="shared" si="80"/>
        <v>0</v>
      </c>
      <c r="AI73" s="35">
        <f t="shared" si="80"/>
        <v>0</v>
      </c>
      <c r="AJ73" s="35">
        <f t="shared" si="80"/>
        <v>0</v>
      </c>
      <c r="AK73" s="35">
        <f t="shared" si="80"/>
        <v>0</v>
      </c>
      <c r="AL73" s="35">
        <f t="shared" si="80"/>
        <v>0</v>
      </c>
      <c r="AM73" s="35">
        <f t="shared" si="80"/>
        <v>0</v>
      </c>
      <c r="AN73" s="35">
        <f t="shared" si="80"/>
        <v>0</v>
      </c>
      <c r="AO73" s="35">
        <f t="shared" si="80"/>
        <v>0</v>
      </c>
      <c r="AP73" s="36">
        <f t="shared" si="113"/>
        <v>3</v>
      </c>
      <c r="AQ73" s="36">
        <f t="shared" si="114"/>
        <v>120</v>
      </c>
      <c r="AR73" s="36">
        <f t="shared" si="115"/>
        <v>60</v>
      </c>
      <c r="AS73" s="36">
        <f t="shared" si="116"/>
        <v>30</v>
      </c>
      <c r="AT73" s="37">
        <f t="shared" si="117"/>
        <v>0</v>
      </c>
      <c r="AU73" s="37">
        <f t="shared" si="105"/>
        <v>0</v>
      </c>
      <c r="AV73" s="37">
        <f t="shared" si="106"/>
        <v>0</v>
      </c>
      <c r="AW73" s="37">
        <f t="shared" si="107"/>
        <v>0</v>
      </c>
      <c r="AX73" s="37">
        <f t="shared" si="108"/>
        <v>0</v>
      </c>
      <c r="AY73" s="37">
        <f t="shared" si="109"/>
        <v>0</v>
      </c>
      <c r="AZ73" s="37">
        <f t="shared" si="118"/>
        <v>0</v>
      </c>
      <c r="BA73" s="37">
        <f t="shared" si="110"/>
        <v>0</v>
      </c>
      <c r="BB73" s="4"/>
      <c r="BC73" s="37">
        <f t="shared" si="121"/>
        <v>0</v>
      </c>
      <c r="BD73" s="4"/>
      <c r="BE73" s="37">
        <f t="shared" si="122"/>
        <v>0</v>
      </c>
      <c r="BF73" s="4"/>
      <c r="BG73" s="4"/>
      <c r="BH73" s="37">
        <f t="shared" si="123"/>
        <v>0</v>
      </c>
      <c r="BI73" s="4"/>
      <c r="BJ73" s="37">
        <f t="shared" ref="BJ73" si="127">Q73*BI73</f>
        <v>0</v>
      </c>
      <c r="BK73" s="37">
        <f t="shared" si="124"/>
        <v>0</v>
      </c>
      <c r="BL73" s="108">
        <f>SUM(BK73:BK74)</f>
        <v>0</v>
      </c>
      <c r="BM73" s="118">
        <f>BL73*0.1</f>
        <v>0</v>
      </c>
      <c r="BN73" s="118">
        <f>SUM(BL73:BM74)</f>
        <v>0</v>
      </c>
      <c r="BO73" s="38"/>
    </row>
    <row r="74" spans="1:67">
      <c r="A74" s="111"/>
      <c r="B74" s="111"/>
      <c r="C74" s="107"/>
      <c r="D74" s="107"/>
      <c r="E74" s="111"/>
      <c r="F74" s="113"/>
      <c r="G74" s="34" t="s">
        <v>75</v>
      </c>
      <c r="H74" s="35">
        <v>7</v>
      </c>
      <c r="I74" s="2"/>
      <c r="J74" s="2"/>
      <c r="K74" s="2"/>
      <c r="L74" s="2"/>
      <c r="M74" s="2"/>
      <c r="N74" s="2"/>
      <c r="O74" s="2"/>
      <c r="P74" s="2"/>
      <c r="Q74" s="35">
        <f t="shared" si="119"/>
        <v>0</v>
      </c>
      <c r="R74" s="3"/>
      <c r="S74" s="3"/>
      <c r="T74" s="3"/>
      <c r="U74" s="3"/>
      <c r="V74" s="3"/>
      <c r="W74" s="3"/>
      <c r="X74" s="3"/>
      <c r="Y74" s="3"/>
      <c r="Z74" s="35">
        <f t="shared" si="79"/>
        <v>0</v>
      </c>
      <c r="AA74" s="35">
        <f t="shared" si="79"/>
        <v>0</v>
      </c>
      <c r="AB74" s="35">
        <f t="shared" si="79"/>
        <v>0</v>
      </c>
      <c r="AC74" s="35">
        <f t="shared" si="79"/>
        <v>0</v>
      </c>
      <c r="AD74" s="35">
        <f t="shared" si="79"/>
        <v>0</v>
      </c>
      <c r="AE74" s="35">
        <f t="shared" si="79"/>
        <v>0</v>
      </c>
      <c r="AF74" s="35">
        <f t="shared" si="79"/>
        <v>0</v>
      </c>
      <c r="AG74" s="35">
        <f t="shared" si="79"/>
        <v>0</v>
      </c>
      <c r="AH74" s="35">
        <f t="shared" si="80"/>
        <v>0</v>
      </c>
      <c r="AI74" s="35">
        <f t="shared" si="80"/>
        <v>0</v>
      </c>
      <c r="AJ74" s="35">
        <f t="shared" si="80"/>
        <v>0</v>
      </c>
      <c r="AK74" s="35">
        <f t="shared" si="80"/>
        <v>0</v>
      </c>
      <c r="AL74" s="35">
        <f t="shared" si="80"/>
        <v>0</v>
      </c>
      <c r="AM74" s="35">
        <f t="shared" si="80"/>
        <v>0</v>
      </c>
      <c r="AN74" s="35">
        <f t="shared" si="80"/>
        <v>0</v>
      </c>
      <c r="AO74" s="35">
        <f t="shared" si="80"/>
        <v>0</v>
      </c>
      <c r="AP74" s="36">
        <f t="shared" si="113"/>
        <v>1</v>
      </c>
      <c r="AQ74" s="36">
        <f t="shared" si="114"/>
        <v>40</v>
      </c>
      <c r="AR74" s="36">
        <f t="shared" si="115"/>
        <v>20</v>
      </c>
      <c r="AS74" s="36">
        <f t="shared" si="116"/>
        <v>10</v>
      </c>
      <c r="AT74" s="37">
        <f t="shared" si="117"/>
        <v>0</v>
      </c>
      <c r="AU74" s="37">
        <f t="shared" si="105"/>
        <v>0</v>
      </c>
      <c r="AV74" s="37">
        <f t="shared" si="106"/>
        <v>0</v>
      </c>
      <c r="AW74" s="37">
        <f t="shared" si="107"/>
        <v>0</v>
      </c>
      <c r="AX74" s="37">
        <f t="shared" si="108"/>
        <v>0</v>
      </c>
      <c r="AY74" s="37">
        <f t="shared" si="109"/>
        <v>0</v>
      </c>
      <c r="AZ74" s="37">
        <f t="shared" si="118"/>
        <v>0</v>
      </c>
      <c r="BA74" s="37">
        <f t="shared" si="110"/>
        <v>0</v>
      </c>
      <c r="BB74" s="4"/>
      <c r="BC74" s="37">
        <f t="shared" si="121"/>
        <v>0</v>
      </c>
      <c r="BD74" s="4"/>
      <c r="BE74" s="37">
        <f t="shared" si="122"/>
        <v>0</v>
      </c>
      <c r="BF74" s="4"/>
      <c r="BG74" s="4"/>
      <c r="BH74" s="37">
        <f t="shared" si="123"/>
        <v>0</v>
      </c>
      <c r="BI74" s="4"/>
      <c r="BJ74" s="37"/>
      <c r="BK74" s="37">
        <f t="shared" si="124"/>
        <v>0</v>
      </c>
      <c r="BL74" s="109"/>
      <c r="BM74" s="119"/>
      <c r="BN74" s="119"/>
      <c r="BO74" s="38"/>
    </row>
    <row r="75" spans="1:67">
      <c r="A75" s="110" t="s">
        <v>8</v>
      </c>
      <c r="B75" s="110">
        <v>10</v>
      </c>
      <c r="C75" s="106">
        <v>47122</v>
      </c>
      <c r="D75" s="106">
        <v>47149.999305555597</v>
      </c>
      <c r="E75" s="110" t="s">
        <v>10</v>
      </c>
      <c r="F75" s="112">
        <v>27.999305555596948</v>
      </c>
      <c r="G75" s="34" t="s">
        <v>74</v>
      </c>
      <c r="H75" s="35">
        <v>21</v>
      </c>
      <c r="I75" s="2"/>
      <c r="J75" s="2"/>
      <c r="K75" s="2"/>
      <c r="L75" s="2"/>
      <c r="M75" s="2"/>
      <c r="N75" s="2"/>
      <c r="O75" s="2"/>
      <c r="P75" s="2"/>
      <c r="Q75" s="35">
        <f t="shared" si="119"/>
        <v>0</v>
      </c>
      <c r="R75" s="3"/>
      <c r="S75" s="3"/>
      <c r="T75" s="3"/>
      <c r="U75" s="3"/>
      <c r="V75" s="3"/>
      <c r="W75" s="3"/>
      <c r="X75" s="3"/>
      <c r="Y75" s="3"/>
      <c r="Z75" s="35">
        <f t="shared" si="79"/>
        <v>0</v>
      </c>
      <c r="AA75" s="35">
        <f t="shared" si="79"/>
        <v>0</v>
      </c>
      <c r="AB75" s="35">
        <f t="shared" si="79"/>
        <v>0</v>
      </c>
      <c r="AC75" s="35">
        <f t="shared" si="79"/>
        <v>0</v>
      </c>
      <c r="AD75" s="35">
        <f t="shared" si="79"/>
        <v>0</v>
      </c>
      <c r="AE75" s="35">
        <f t="shared" si="79"/>
        <v>0</v>
      </c>
      <c r="AF75" s="35">
        <f t="shared" si="79"/>
        <v>0</v>
      </c>
      <c r="AG75" s="35">
        <f t="shared" si="79"/>
        <v>0</v>
      </c>
      <c r="AH75" s="35">
        <f t="shared" si="80"/>
        <v>0</v>
      </c>
      <c r="AI75" s="35">
        <f t="shared" si="80"/>
        <v>0</v>
      </c>
      <c r="AJ75" s="35">
        <f t="shared" si="80"/>
        <v>0</v>
      </c>
      <c r="AK75" s="35">
        <f t="shared" si="80"/>
        <v>0</v>
      </c>
      <c r="AL75" s="35">
        <f t="shared" si="80"/>
        <v>0</v>
      </c>
      <c r="AM75" s="35">
        <f t="shared" si="80"/>
        <v>0</v>
      </c>
      <c r="AN75" s="35">
        <f t="shared" si="80"/>
        <v>0</v>
      </c>
      <c r="AO75" s="35">
        <f t="shared" si="80"/>
        <v>0</v>
      </c>
      <c r="AP75" s="36">
        <f t="shared" si="113"/>
        <v>3</v>
      </c>
      <c r="AQ75" s="36">
        <f t="shared" si="114"/>
        <v>120</v>
      </c>
      <c r="AR75" s="36">
        <f t="shared" si="115"/>
        <v>60</v>
      </c>
      <c r="AS75" s="36">
        <f t="shared" si="116"/>
        <v>30</v>
      </c>
      <c r="AT75" s="37">
        <f t="shared" si="117"/>
        <v>0</v>
      </c>
      <c r="AU75" s="37">
        <f t="shared" si="105"/>
        <v>0</v>
      </c>
      <c r="AV75" s="37">
        <f t="shared" si="106"/>
        <v>0</v>
      </c>
      <c r="AW75" s="37">
        <f t="shared" si="107"/>
        <v>0</v>
      </c>
      <c r="AX75" s="37">
        <f t="shared" si="108"/>
        <v>0</v>
      </c>
      <c r="AY75" s="37">
        <f t="shared" si="109"/>
        <v>0</v>
      </c>
      <c r="AZ75" s="37">
        <f t="shared" si="118"/>
        <v>0</v>
      </c>
      <c r="BA75" s="37">
        <f t="shared" si="110"/>
        <v>0</v>
      </c>
      <c r="BB75" s="4"/>
      <c r="BC75" s="37">
        <f t="shared" si="121"/>
        <v>0</v>
      </c>
      <c r="BD75" s="4"/>
      <c r="BE75" s="37">
        <f t="shared" si="122"/>
        <v>0</v>
      </c>
      <c r="BF75" s="4"/>
      <c r="BG75" s="4"/>
      <c r="BH75" s="37">
        <f t="shared" si="123"/>
        <v>0</v>
      </c>
      <c r="BI75" s="4"/>
      <c r="BJ75" s="37">
        <f t="shared" ref="BJ75" si="128">Q75*BI75</f>
        <v>0</v>
      </c>
      <c r="BK75" s="37">
        <f t="shared" si="124"/>
        <v>0</v>
      </c>
      <c r="BL75" s="108">
        <f>SUM(BK75:BK76)</f>
        <v>0</v>
      </c>
      <c r="BM75" s="118">
        <f>BL75*0.1</f>
        <v>0</v>
      </c>
      <c r="BN75" s="118">
        <f>SUM(BL75:BM76)</f>
        <v>0</v>
      </c>
      <c r="BO75" s="38"/>
    </row>
    <row r="76" spans="1:67">
      <c r="A76" s="111"/>
      <c r="B76" s="111"/>
      <c r="C76" s="107"/>
      <c r="D76" s="107"/>
      <c r="E76" s="111"/>
      <c r="F76" s="113"/>
      <c r="G76" s="34" t="s">
        <v>75</v>
      </c>
      <c r="H76" s="35">
        <v>7</v>
      </c>
      <c r="I76" s="2"/>
      <c r="J76" s="2"/>
      <c r="K76" s="2"/>
      <c r="L76" s="2"/>
      <c r="M76" s="2"/>
      <c r="N76" s="2"/>
      <c r="O76" s="2"/>
      <c r="P76" s="2"/>
      <c r="Q76" s="35">
        <f t="shared" si="119"/>
        <v>0</v>
      </c>
      <c r="R76" s="3"/>
      <c r="S76" s="3"/>
      <c r="T76" s="3"/>
      <c r="U76" s="3"/>
      <c r="V76" s="3"/>
      <c r="W76" s="3"/>
      <c r="X76" s="3"/>
      <c r="Y76" s="3"/>
      <c r="Z76" s="35">
        <f t="shared" si="79"/>
        <v>0</v>
      </c>
      <c r="AA76" s="35">
        <f t="shared" si="79"/>
        <v>0</v>
      </c>
      <c r="AB76" s="35">
        <f t="shared" si="79"/>
        <v>0</v>
      </c>
      <c r="AC76" s="35">
        <f t="shared" si="79"/>
        <v>0</v>
      </c>
      <c r="AD76" s="35">
        <f t="shared" si="79"/>
        <v>0</v>
      </c>
      <c r="AE76" s="35">
        <f t="shared" si="79"/>
        <v>0</v>
      </c>
      <c r="AF76" s="35">
        <f t="shared" si="79"/>
        <v>0</v>
      </c>
      <c r="AG76" s="35">
        <f t="shared" si="79"/>
        <v>0</v>
      </c>
      <c r="AH76" s="35">
        <f t="shared" si="80"/>
        <v>0</v>
      </c>
      <c r="AI76" s="35">
        <f t="shared" si="80"/>
        <v>0</v>
      </c>
      <c r="AJ76" s="35">
        <f t="shared" si="80"/>
        <v>0</v>
      </c>
      <c r="AK76" s="35">
        <f t="shared" si="80"/>
        <v>0</v>
      </c>
      <c r="AL76" s="35">
        <f t="shared" si="80"/>
        <v>0</v>
      </c>
      <c r="AM76" s="35">
        <f t="shared" si="80"/>
        <v>0</v>
      </c>
      <c r="AN76" s="35">
        <f t="shared" si="80"/>
        <v>0</v>
      </c>
      <c r="AO76" s="35">
        <f t="shared" si="80"/>
        <v>0</v>
      </c>
      <c r="AP76" s="36">
        <f t="shared" si="113"/>
        <v>1</v>
      </c>
      <c r="AQ76" s="36">
        <f t="shared" si="114"/>
        <v>40</v>
      </c>
      <c r="AR76" s="36">
        <f t="shared" si="115"/>
        <v>20</v>
      </c>
      <c r="AS76" s="36">
        <f t="shared" si="116"/>
        <v>10</v>
      </c>
      <c r="AT76" s="37">
        <f t="shared" si="117"/>
        <v>0</v>
      </c>
      <c r="AU76" s="37">
        <f t="shared" si="105"/>
        <v>0</v>
      </c>
      <c r="AV76" s="37">
        <f t="shared" si="106"/>
        <v>0</v>
      </c>
      <c r="AW76" s="37">
        <f t="shared" si="107"/>
        <v>0</v>
      </c>
      <c r="AX76" s="37">
        <f t="shared" si="108"/>
        <v>0</v>
      </c>
      <c r="AY76" s="37">
        <f t="shared" si="109"/>
        <v>0</v>
      </c>
      <c r="AZ76" s="37">
        <f t="shared" si="118"/>
        <v>0</v>
      </c>
      <c r="BA76" s="37">
        <f t="shared" si="110"/>
        <v>0</v>
      </c>
      <c r="BB76" s="4"/>
      <c r="BC76" s="37">
        <f t="shared" si="121"/>
        <v>0</v>
      </c>
      <c r="BD76" s="4"/>
      <c r="BE76" s="37">
        <f t="shared" si="122"/>
        <v>0</v>
      </c>
      <c r="BF76" s="4"/>
      <c r="BG76" s="4"/>
      <c r="BH76" s="37">
        <f t="shared" si="123"/>
        <v>0</v>
      </c>
      <c r="BI76" s="4"/>
      <c r="BJ76" s="37"/>
      <c r="BK76" s="37">
        <f t="shared" si="124"/>
        <v>0</v>
      </c>
      <c r="BL76" s="109"/>
      <c r="BM76" s="119"/>
      <c r="BN76" s="119"/>
      <c r="BO76" s="38"/>
    </row>
    <row r="77" spans="1:67">
      <c r="A77" s="110" t="s">
        <v>8</v>
      </c>
      <c r="B77" s="110">
        <v>7</v>
      </c>
      <c r="C77" s="106">
        <v>47177</v>
      </c>
      <c r="D77" s="106">
        <v>47204.999305555597</v>
      </c>
      <c r="E77" s="110" t="s">
        <v>10</v>
      </c>
      <c r="F77" s="112">
        <v>27.999305555596948</v>
      </c>
      <c r="G77" s="34" t="s">
        <v>74</v>
      </c>
      <c r="H77" s="35">
        <v>21</v>
      </c>
      <c r="I77" s="2"/>
      <c r="J77" s="2"/>
      <c r="K77" s="2"/>
      <c r="L77" s="2"/>
      <c r="M77" s="2"/>
      <c r="N77" s="2"/>
      <c r="O77" s="2"/>
      <c r="P77" s="2"/>
      <c r="Q77" s="35">
        <f t="shared" si="119"/>
        <v>0</v>
      </c>
      <c r="R77" s="3"/>
      <c r="S77" s="3"/>
      <c r="T77" s="3"/>
      <c r="U77" s="3"/>
      <c r="V77" s="3"/>
      <c r="W77" s="3"/>
      <c r="X77" s="3"/>
      <c r="Y77" s="3"/>
      <c r="Z77" s="35">
        <f t="shared" si="79"/>
        <v>0</v>
      </c>
      <c r="AA77" s="35">
        <f t="shared" si="79"/>
        <v>0</v>
      </c>
      <c r="AB77" s="35">
        <f t="shared" si="79"/>
        <v>0</v>
      </c>
      <c r="AC77" s="35">
        <f t="shared" si="79"/>
        <v>0</v>
      </c>
      <c r="AD77" s="35">
        <f t="shared" si="79"/>
        <v>0</v>
      </c>
      <c r="AE77" s="35">
        <f t="shared" si="79"/>
        <v>0</v>
      </c>
      <c r="AF77" s="35">
        <f t="shared" si="79"/>
        <v>0</v>
      </c>
      <c r="AG77" s="35">
        <f t="shared" si="79"/>
        <v>0</v>
      </c>
      <c r="AH77" s="35">
        <f t="shared" si="80"/>
        <v>0</v>
      </c>
      <c r="AI77" s="35">
        <f t="shared" si="80"/>
        <v>0</v>
      </c>
      <c r="AJ77" s="35">
        <f t="shared" si="80"/>
        <v>0</v>
      </c>
      <c r="AK77" s="35">
        <f t="shared" si="80"/>
        <v>0</v>
      </c>
      <c r="AL77" s="35">
        <f t="shared" si="80"/>
        <v>0</v>
      </c>
      <c r="AM77" s="35">
        <f t="shared" si="80"/>
        <v>0</v>
      </c>
      <c r="AN77" s="35">
        <f t="shared" si="80"/>
        <v>0</v>
      </c>
      <c r="AO77" s="35">
        <f t="shared" si="80"/>
        <v>0</v>
      </c>
      <c r="AP77" s="36">
        <f t="shared" si="113"/>
        <v>3</v>
      </c>
      <c r="AQ77" s="36">
        <f t="shared" si="114"/>
        <v>120</v>
      </c>
      <c r="AR77" s="36">
        <f t="shared" si="115"/>
        <v>60</v>
      </c>
      <c r="AS77" s="36">
        <f t="shared" si="116"/>
        <v>30</v>
      </c>
      <c r="AT77" s="37">
        <f t="shared" si="117"/>
        <v>0</v>
      </c>
      <c r="AU77" s="37">
        <f t="shared" si="105"/>
        <v>0</v>
      </c>
      <c r="AV77" s="37">
        <f t="shared" si="106"/>
        <v>0</v>
      </c>
      <c r="AW77" s="37">
        <f t="shared" si="107"/>
        <v>0</v>
      </c>
      <c r="AX77" s="37">
        <f t="shared" si="108"/>
        <v>0</v>
      </c>
      <c r="AY77" s="37">
        <f t="shared" si="109"/>
        <v>0</v>
      </c>
      <c r="AZ77" s="37">
        <f t="shared" si="118"/>
        <v>0</v>
      </c>
      <c r="BA77" s="37">
        <f t="shared" si="110"/>
        <v>0</v>
      </c>
      <c r="BB77" s="4"/>
      <c r="BC77" s="37">
        <f t="shared" si="121"/>
        <v>0</v>
      </c>
      <c r="BD77" s="4"/>
      <c r="BE77" s="37">
        <f t="shared" si="122"/>
        <v>0</v>
      </c>
      <c r="BF77" s="4"/>
      <c r="BG77" s="4"/>
      <c r="BH77" s="37">
        <f t="shared" si="123"/>
        <v>0</v>
      </c>
      <c r="BI77" s="4"/>
      <c r="BJ77" s="37">
        <f t="shared" ref="BJ77" si="129">Q77*BI77</f>
        <v>0</v>
      </c>
      <c r="BK77" s="37">
        <f t="shared" si="124"/>
        <v>0</v>
      </c>
      <c r="BL77" s="108">
        <f>SUM(BK77:BK78)</f>
        <v>0</v>
      </c>
      <c r="BM77" s="118">
        <f>BL77*0.1</f>
        <v>0</v>
      </c>
      <c r="BN77" s="118">
        <f>SUM(BL77:BM78)</f>
        <v>0</v>
      </c>
      <c r="BO77" s="38"/>
    </row>
    <row r="78" spans="1:67">
      <c r="A78" s="111"/>
      <c r="B78" s="111"/>
      <c r="C78" s="107"/>
      <c r="D78" s="107"/>
      <c r="E78" s="111"/>
      <c r="F78" s="113"/>
      <c r="G78" s="34" t="s">
        <v>75</v>
      </c>
      <c r="H78" s="35">
        <v>7</v>
      </c>
      <c r="I78" s="2"/>
      <c r="J78" s="2"/>
      <c r="K78" s="2"/>
      <c r="L78" s="2"/>
      <c r="M78" s="2"/>
      <c r="N78" s="2"/>
      <c r="O78" s="2"/>
      <c r="P78" s="2"/>
      <c r="Q78" s="35">
        <f t="shared" si="119"/>
        <v>0</v>
      </c>
      <c r="R78" s="3"/>
      <c r="S78" s="3"/>
      <c r="T78" s="3"/>
      <c r="U78" s="3"/>
      <c r="V78" s="3"/>
      <c r="W78" s="3"/>
      <c r="X78" s="3"/>
      <c r="Y78" s="3"/>
      <c r="Z78" s="35">
        <f t="shared" si="79"/>
        <v>0</v>
      </c>
      <c r="AA78" s="35">
        <f t="shared" si="79"/>
        <v>0</v>
      </c>
      <c r="AB78" s="35">
        <f t="shared" si="79"/>
        <v>0</v>
      </c>
      <c r="AC78" s="35">
        <f t="shared" si="79"/>
        <v>0</v>
      </c>
      <c r="AD78" s="35">
        <f t="shared" si="79"/>
        <v>0</v>
      </c>
      <c r="AE78" s="35">
        <f t="shared" si="79"/>
        <v>0</v>
      </c>
      <c r="AF78" s="35">
        <f t="shared" si="79"/>
        <v>0</v>
      </c>
      <c r="AG78" s="35">
        <f t="shared" ref="AG78:AG145" si="130">Y78*1.5</f>
        <v>0</v>
      </c>
      <c r="AH78" s="35">
        <f t="shared" si="80"/>
        <v>0</v>
      </c>
      <c r="AI78" s="35">
        <f t="shared" si="80"/>
        <v>0</v>
      </c>
      <c r="AJ78" s="35">
        <f t="shared" si="80"/>
        <v>0</v>
      </c>
      <c r="AK78" s="35">
        <f t="shared" si="80"/>
        <v>0</v>
      </c>
      <c r="AL78" s="35">
        <f t="shared" si="80"/>
        <v>0</v>
      </c>
      <c r="AM78" s="35">
        <f t="shared" si="80"/>
        <v>0</v>
      </c>
      <c r="AN78" s="35">
        <f t="shared" si="80"/>
        <v>0</v>
      </c>
      <c r="AO78" s="35">
        <f t="shared" ref="AO78:AO145" si="131">Y78*2</f>
        <v>0</v>
      </c>
      <c r="AP78" s="36">
        <f t="shared" si="113"/>
        <v>1</v>
      </c>
      <c r="AQ78" s="36">
        <f t="shared" si="114"/>
        <v>40</v>
      </c>
      <c r="AR78" s="36">
        <f t="shared" si="115"/>
        <v>20</v>
      </c>
      <c r="AS78" s="36">
        <f t="shared" si="116"/>
        <v>10</v>
      </c>
      <c r="AT78" s="37">
        <f t="shared" si="117"/>
        <v>0</v>
      </c>
      <c r="AU78" s="37">
        <f t="shared" si="105"/>
        <v>0</v>
      </c>
      <c r="AV78" s="37">
        <f t="shared" si="106"/>
        <v>0</v>
      </c>
      <c r="AW78" s="37">
        <f t="shared" si="107"/>
        <v>0</v>
      </c>
      <c r="AX78" s="37">
        <f t="shared" si="108"/>
        <v>0</v>
      </c>
      <c r="AY78" s="37">
        <f t="shared" si="109"/>
        <v>0</v>
      </c>
      <c r="AZ78" s="37">
        <f t="shared" si="118"/>
        <v>0</v>
      </c>
      <c r="BA78" s="37">
        <f t="shared" si="110"/>
        <v>0</v>
      </c>
      <c r="BB78" s="4"/>
      <c r="BC78" s="37">
        <f t="shared" si="121"/>
        <v>0</v>
      </c>
      <c r="BD78" s="4"/>
      <c r="BE78" s="37">
        <f t="shared" si="122"/>
        <v>0</v>
      </c>
      <c r="BF78" s="4"/>
      <c r="BG78" s="4"/>
      <c r="BH78" s="37">
        <f t="shared" si="123"/>
        <v>0</v>
      </c>
      <c r="BI78" s="4"/>
      <c r="BJ78" s="37"/>
      <c r="BK78" s="37">
        <f t="shared" si="124"/>
        <v>0</v>
      </c>
      <c r="BL78" s="109"/>
      <c r="BM78" s="119"/>
      <c r="BN78" s="119"/>
      <c r="BO78" s="39">
        <f>SUM(BL55:BL78)</f>
        <v>0</v>
      </c>
    </row>
    <row r="79" spans="1:67">
      <c r="A79" s="110" t="s">
        <v>9</v>
      </c>
      <c r="B79" s="110">
        <v>1</v>
      </c>
      <c r="C79" s="106">
        <v>46291</v>
      </c>
      <c r="D79" s="106">
        <v>46440.999305555597</v>
      </c>
      <c r="E79" s="110" t="s">
        <v>4</v>
      </c>
      <c r="F79" s="112">
        <v>150</v>
      </c>
      <c r="G79" s="34" t="s">
        <v>74</v>
      </c>
      <c r="H79" s="35">
        <v>129</v>
      </c>
      <c r="I79" s="2"/>
      <c r="J79" s="2"/>
      <c r="K79" s="2"/>
      <c r="L79" s="2"/>
      <c r="M79" s="2"/>
      <c r="N79" s="2"/>
      <c r="O79" s="2"/>
      <c r="P79" s="2"/>
      <c r="Q79" s="35">
        <f>SUM(I79:P79)</f>
        <v>0</v>
      </c>
      <c r="R79" s="3"/>
      <c r="S79" s="3"/>
      <c r="T79" s="3"/>
      <c r="U79" s="3"/>
      <c r="V79" s="3"/>
      <c r="W79" s="3"/>
      <c r="X79" s="3"/>
      <c r="Y79" s="3"/>
      <c r="Z79" s="35">
        <f t="shared" ref="Z79:AG82" si="132">R79*1.5</f>
        <v>0</v>
      </c>
      <c r="AA79" s="35">
        <f t="shared" si="132"/>
        <v>0</v>
      </c>
      <c r="AB79" s="35">
        <f t="shared" si="132"/>
        <v>0</v>
      </c>
      <c r="AC79" s="35">
        <f t="shared" si="132"/>
        <v>0</v>
      </c>
      <c r="AD79" s="35">
        <f t="shared" si="132"/>
        <v>0</v>
      </c>
      <c r="AE79" s="35">
        <f t="shared" si="132"/>
        <v>0</v>
      </c>
      <c r="AF79" s="35">
        <f t="shared" si="132"/>
        <v>0</v>
      </c>
      <c r="AG79" s="35">
        <f t="shared" si="132"/>
        <v>0</v>
      </c>
      <c r="AH79" s="35">
        <f t="shared" ref="AH79:AO82" si="133">R79*2</f>
        <v>0</v>
      </c>
      <c r="AI79" s="35">
        <f t="shared" si="133"/>
        <v>0</v>
      </c>
      <c r="AJ79" s="35">
        <f t="shared" si="133"/>
        <v>0</v>
      </c>
      <c r="AK79" s="35">
        <f t="shared" si="133"/>
        <v>0</v>
      </c>
      <c r="AL79" s="35">
        <f t="shared" si="133"/>
        <v>0</v>
      </c>
      <c r="AM79" s="35">
        <f t="shared" si="133"/>
        <v>0</v>
      </c>
      <c r="AN79" s="35">
        <f t="shared" si="133"/>
        <v>0</v>
      </c>
      <c r="AO79" s="35">
        <f t="shared" si="133"/>
        <v>0</v>
      </c>
      <c r="AP79" s="36">
        <f t="shared" ref="AP79:AP82" si="134">H79/7</f>
        <v>18.428571428571427</v>
      </c>
      <c r="AQ79" s="36">
        <f t="shared" ref="AQ79:AQ82" si="135">40*AP79</f>
        <v>737.14285714285711</v>
      </c>
      <c r="AR79" s="36">
        <f t="shared" ref="AR79:AR82" si="136">AP79*20</f>
        <v>368.57142857142856</v>
      </c>
      <c r="AS79" s="36">
        <f t="shared" ref="AS79:AS82" si="137">AP79*10</f>
        <v>184.28571428571428</v>
      </c>
      <c r="AT79" s="37">
        <f t="shared" ref="AT79:AT82" si="138">((AQ79*R79)+(AR79*Z79)+(AS79*AH79))*I79</f>
        <v>0</v>
      </c>
      <c r="AU79" s="37">
        <f t="shared" ref="AU79:AU82" si="139">((AQ79*S79)+(AR79*AA79)+(AS79*AI79))*J79</f>
        <v>0</v>
      </c>
      <c r="AV79" s="37">
        <f t="shared" ref="AV79:AV82" si="140">((AQ79*T79)+(AB79*AR79)+(AS79*AJ79))*K79</f>
        <v>0</v>
      </c>
      <c r="AW79" s="37">
        <f t="shared" ref="AW79:AW82" si="141">((AQ79*U79)+(AC79*AR79)+(AS79*AK79))*L79</f>
        <v>0</v>
      </c>
      <c r="AX79" s="37">
        <f t="shared" ref="AX79:AX82" si="142">((AQ79*V79)+(AD79*AR79)+(AS79*AL79))*M79</f>
        <v>0</v>
      </c>
      <c r="AY79" s="37">
        <f t="shared" ref="AY79:AY82" si="143">((AQ79*W79)+(AE79*AR79)+(AS79*AM79))*N79</f>
        <v>0</v>
      </c>
      <c r="AZ79" s="37">
        <f t="shared" ref="AZ79:AZ82" si="144">((AQ79*X79)+(AF79*AR79)+(AS79*AN79))*O79</f>
        <v>0</v>
      </c>
      <c r="BA79" s="37">
        <f t="shared" ref="BA79:BA82" si="145">((AQ79*Y79)+(AG79*AR79)+(AS79*AO79))*P79</f>
        <v>0</v>
      </c>
      <c r="BB79" s="4"/>
      <c r="BC79" s="37">
        <f t="shared" si="121"/>
        <v>0</v>
      </c>
      <c r="BD79" s="4"/>
      <c r="BE79" s="37">
        <f t="shared" si="122"/>
        <v>0</v>
      </c>
      <c r="BF79" s="4"/>
      <c r="BG79" s="4"/>
      <c r="BH79" s="37">
        <f t="shared" si="123"/>
        <v>0</v>
      </c>
      <c r="BI79" s="4"/>
      <c r="BJ79" s="37">
        <f t="shared" ref="BJ79" si="146">Q79*BI79</f>
        <v>0</v>
      </c>
      <c r="BK79" s="37">
        <f t="shared" si="124"/>
        <v>0</v>
      </c>
      <c r="BL79" s="108">
        <f t="shared" ref="BL79" si="147">SUM(BK79:BK80)</f>
        <v>0</v>
      </c>
      <c r="BM79" s="32"/>
      <c r="BN79" s="32"/>
      <c r="BO79" s="39"/>
    </row>
    <row r="80" spans="1:67">
      <c r="A80" s="111"/>
      <c r="B80" s="111"/>
      <c r="C80" s="107"/>
      <c r="D80" s="107"/>
      <c r="E80" s="111"/>
      <c r="F80" s="113"/>
      <c r="G80" s="34" t="s">
        <v>75</v>
      </c>
      <c r="H80" s="35">
        <v>21</v>
      </c>
      <c r="I80" s="2"/>
      <c r="J80" s="2"/>
      <c r="K80" s="2"/>
      <c r="L80" s="2"/>
      <c r="M80" s="2"/>
      <c r="N80" s="2"/>
      <c r="O80" s="2"/>
      <c r="P80" s="2"/>
      <c r="Q80" s="35">
        <f t="shared" si="119"/>
        <v>0</v>
      </c>
      <c r="R80" s="3"/>
      <c r="S80" s="3"/>
      <c r="T80" s="3"/>
      <c r="U80" s="3"/>
      <c r="V80" s="3"/>
      <c r="W80" s="3"/>
      <c r="X80" s="3"/>
      <c r="Y80" s="3"/>
      <c r="Z80" s="35">
        <f t="shared" si="132"/>
        <v>0</v>
      </c>
      <c r="AA80" s="35">
        <f t="shared" si="132"/>
        <v>0</v>
      </c>
      <c r="AB80" s="35">
        <f t="shared" si="132"/>
        <v>0</v>
      </c>
      <c r="AC80" s="35">
        <f t="shared" si="132"/>
        <v>0</v>
      </c>
      <c r="AD80" s="35">
        <f t="shared" si="132"/>
        <v>0</v>
      </c>
      <c r="AE80" s="35">
        <f t="shared" si="132"/>
        <v>0</v>
      </c>
      <c r="AF80" s="35">
        <f t="shared" si="132"/>
        <v>0</v>
      </c>
      <c r="AG80" s="35">
        <f t="shared" si="132"/>
        <v>0</v>
      </c>
      <c r="AH80" s="35">
        <f t="shared" si="133"/>
        <v>0</v>
      </c>
      <c r="AI80" s="35">
        <f t="shared" si="133"/>
        <v>0</v>
      </c>
      <c r="AJ80" s="35">
        <f t="shared" si="133"/>
        <v>0</v>
      </c>
      <c r="AK80" s="35">
        <f t="shared" si="133"/>
        <v>0</v>
      </c>
      <c r="AL80" s="35">
        <f t="shared" si="133"/>
        <v>0</v>
      </c>
      <c r="AM80" s="35">
        <f t="shared" si="133"/>
        <v>0</v>
      </c>
      <c r="AN80" s="35">
        <f t="shared" si="133"/>
        <v>0</v>
      </c>
      <c r="AO80" s="35">
        <f t="shared" si="133"/>
        <v>0</v>
      </c>
      <c r="AP80" s="36">
        <f t="shared" si="134"/>
        <v>3</v>
      </c>
      <c r="AQ80" s="36">
        <f t="shared" si="135"/>
        <v>120</v>
      </c>
      <c r="AR80" s="36">
        <f t="shared" si="136"/>
        <v>60</v>
      </c>
      <c r="AS80" s="36">
        <f t="shared" si="137"/>
        <v>30</v>
      </c>
      <c r="AT80" s="37">
        <f t="shared" si="138"/>
        <v>0</v>
      </c>
      <c r="AU80" s="37">
        <f t="shared" si="139"/>
        <v>0</v>
      </c>
      <c r="AV80" s="37">
        <f t="shared" si="140"/>
        <v>0</v>
      </c>
      <c r="AW80" s="37">
        <f t="shared" si="141"/>
        <v>0</v>
      </c>
      <c r="AX80" s="37">
        <f t="shared" si="142"/>
        <v>0</v>
      </c>
      <c r="AY80" s="37">
        <f t="shared" si="143"/>
        <v>0</v>
      </c>
      <c r="AZ80" s="37">
        <f t="shared" si="144"/>
        <v>0</v>
      </c>
      <c r="BA80" s="37">
        <f t="shared" si="145"/>
        <v>0</v>
      </c>
      <c r="BB80" s="4"/>
      <c r="BC80" s="37">
        <f t="shared" si="121"/>
        <v>0</v>
      </c>
      <c r="BD80" s="4"/>
      <c r="BE80" s="37">
        <f t="shared" si="122"/>
        <v>0</v>
      </c>
      <c r="BF80" s="4"/>
      <c r="BG80" s="4"/>
      <c r="BH80" s="37">
        <f t="shared" si="123"/>
        <v>0</v>
      </c>
      <c r="BI80" s="4"/>
      <c r="BJ80" s="37"/>
      <c r="BK80" s="37">
        <f t="shared" si="124"/>
        <v>0</v>
      </c>
      <c r="BL80" s="109"/>
      <c r="BM80" s="32"/>
      <c r="BN80" s="32"/>
      <c r="BO80" s="39"/>
    </row>
    <row r="81" spans="1:67">
      <c r="A81" s="110" t="s">
        <v>9</v>
      </c>
      <c r="B81" s="110">
        <v>6</v>
      </c>
      <c r="C81" s="106">
        <v>46353</v>
      </c>
      <c r="D81" s="106">
        <v>46398.999305555597</v>
      </c>
      <c r="E81" s="110" t="s">
        <v>15</v>
      </c>
      <c r="F81" s="112">
        <v>46</v>
      </c>
      <c r="G81" s="34" t="s">
        <v>74</v>
      </c>
      <c r="H81" s="35">
        <v>32</v>
      </c>
      <c r="I81" s="2"/>
      <c r="J81" s="2"/>
      <c r="K81" s="2"/>
      <c r="L81" s="2"/>
      <c r="M81" s="2"/>
      <c r="N81" s="2"/>
      <c r="O81" s="2"/>
      <c r="P81" s="2"/>
      <c r="Q81" s="35">
        <f t="shared" si="119"/>
        <v>0</v>
      </c>
      <c r="R81" s="3"/>
      <c r="S81" s="3"/>
      <c r="T81" s="3"/>
      <c r="U81" s="3"/>
      <c r="V81" s="3"/>
      <c r="W81" s="3"/>
      <c r="X81" s="3"/>
      <c r="Y81" s="3"/>
      <c r="Z81" s="35">
        <f t="shared" si="132"/>
        <v>0</v>
      </c>
      <c r="AA81" s="35">
        <f t="shared" si="132"/>
        <v>0</v>
      </c>
      <c r="AB81" s="35">
        <f t="shared" si="132"/>
        <v>0</v>
      </c>
      <c r="AC81" s="35">
        <f t="shared" si="132"/>
        <v>0</v>
      </c>
      <c r="AD81" s="35">
        <f t="shared" si="132"/>
        <v>0</v>
      </c>
      <c r="AE81" s="35">
        <f t="shared" si="132"/>
        <v>0</v>
      </c>
      <c r="AF81" s="35">
        <f t="shared" si="132"/>
        <v>0</v>
      </c>
      <c r="AG81" s="35">
        <f t="shared" si="132"/>
        <v>0</v>
      </c>
      <c r="AH81" s="35">
        <f t="shared" si="133"/>
        <v>0</v>
      </c>
      <c r="AI81" s="35">
        <f t="shared" si="133"/>
        <v>0</v>
      </c>
      <c r="AJ81" s="35">
        <f t="shared" si="133"/>
        <v>0</v>
      </c>
      <c r="AK81" s="35">
        <f t="shared" si="133"/>
        <v>0</v>
      </c>
      <c r="AL81" s="35">
        <f t="shared" si="133"/>
        <v>0</v>
      </c>
      <c r="AM81" s="35">
        <f t="shared" si="133"/>
        <v>0</v>
      </c>
      <c r="AN81" s="35">
        <f t="shared" si="133"/>
        <v>0</v>
      </c>
      <c r="AO81" s="35">
        <f t="shared" si="133"/>
        <v>0</v>
      </c>
      <c r="AP81" s="36">
        <f t="shared" si="134"/>
        <v>4.5714285714285712</v>
      </c>
      <c r="AQ81" s="36">
        <f t="shared" si="135"/>
        <v>182.85714285714283</v>
      </c>
      <c r="AR81" s="36">
        <f t="shared" si="136"/>
        <v>91.428571428571416</v>
      </c>
      <c r="AS81" s="36">
        <f t="shared" si="137"/>
        <v>45.714285714285708</v>
      </c>
      <c r="AT81" s="37">
        <f t="shared" si="138"/>
        <v>0</v>
      </c>
      <c r="AU81" s="37">
        <f t="shared" si="139"/>
        <v>0</v>
      </c>
      <c r="AV81" s="37">
        <f t="shared" si="140"/>
        <v>0</v>
      </c>
      <c r="AW81" s="37">
        <f t="shared" si="141"/>
        <v>0</v>
      </c>
      <c r="AX81" s="37">
        <f t="shared" si="142"/>
        <v>0</v>
      </c>
      <c r="AY81" s="37">
        <f t="shared" si="143"/>
        <v>0</v>
      </c>
      <c r="AZ81" s="37">
        <f t="shared" si="144"/>
        <v>0</v>
      </c>
      <c r="BA81" s="37">
        <f t="shared" si="145"/>
        <v>0</v>
      </c>
      <c r="BB81" s="4"/>
      <c r="BC81" s="37">
        <f t="shared" si="121"/>
        <v>0</v>
      </c>
      <c r="BD81" s="4"/>
      <c r="BE81" s="37">
        <f t="shared" si="122"/>
        <v>0</v>
      </c>
      <c r="BF81" s="4"/>
      <c r="BG81" s="4"/>
      <c r="BH81" s="37">
        <f t="shared" si="123"/>
        <v>0</v>
      </c>
      <c r="BI81" s="4"/>
      <c r="BJ81" s="37">
        <f t="shared" ref="BJ81" si="148">Q81*BI81</f>
        <v>0</v>
      </c>
      <c r="BK81" s="37">
        <f t="shared" si="124"/>
        <v>0</v>
      </c>
      <c r="BL81" s="108">
        <f t="shared" ref="BL81" si="149">SUM(BK81:BK82)</f>
        <v>0</v>
      </c>
      <c r="BM81" s="32"/>
      <c r="BN81" s="32"/>
      <c r="BO81" s="39"/>
    </row>
    <row r="82" spans="1:67">
      <c r="A82" s="111"/>
      <c r="B82" s="111"/>
      <c r="C82" s="107"/>
      <c r="D82" s="107"/>
      <c r="E82" s="111"/>
      <c r="F82" s="113"/>
      <c r="G82" s="34" t="s">
        <v>75</v>
      </c>
      <c r="H82" s="35">
        <v>14</v>
      </c>
      <c r="I82" s="2"/>
      <c r="J82" s="2"/>
      <c r="K82" s="2"/>
      <c r="L82" s="2"/>
      <c r="M82" s="2"/>
      <c r="N82" s="2"/>
      <c r="O82" s="2"/>
      <c r="P82" s="2"/>
      <c r="Q82" s="35">
        <f t="shared" si="119"/>
        <v>0</v>
      </c>
      <c r="R82" s="3"/>
      <c r="S82" s="3"/>
      <c r="T82" s="3"/>
      <c r="U82" s="3"/>
      <c r="V82" s="3"/>
      <c r="W82" s="3"/>
      <c r="X82" s="3"/>
      <c r="Y82" s="3"/>
      <c r="Z82" s="35">
        <f t="shared" si="132"/>
        <v>0</v>
      </c>
      <c r="AA82" s="35">
        <f t="shared" si="132"/>
        <v>0</v>
      </c>
      <c r="AB82" s="35">
        <f t="shared" si="132"/>
        <v>0</v>
      </c>
      <c r="AC82" s="35">
        <f t="shared" si="132"/>
        <v>0</v>
      </c>
      <c r="AD82" s="35">
        <f t="shared" si="132"/>
        <v>0</v>
      </c>
      <c r="AE82" s="35">
        <f t="shared" si="132"/>
        <v>0</v>
      </c>
      <c r="AF82" s="35">
        <f t="shared" si="132"/>
        <v>0</v>
      </c>
      <c r="AG82" s="35">
        <f t="shared" si="132"/>
        <v>0</v>
      </c>
      <c r="AH82" s="35">
        <f t="shared" si="133"/>
        <v>0</v>
      </c>
      <c r="AI82" s="35">
        <f t="shared" si="133"/>
        <v>0</v>
      </c>
      <c r="AJ82" s="35">
        <f t="shared" si="133"/>
        <v>0</v>
      </c>
      <c r="AK82" s="35">
        <f t="shared" si="133"/>
        <v>0</v>
      </c>
      <c r="AL82" s="35">
        <f t="shared" si="133"/>
        <v>0</v>
      </c>
      <c r="AM82" s="35">
        <f t="shared" si="133"/>
        <v>0</v>
      </c>
      <c r="AN82" s="35">
        <f t="shared" si="133"/>
        <v>0</v>
      </c>
      <c r="AO82" s="35">
        <f t="shared" si="133"/>
        <v>0</v>
      </c>
      <c r="AP82" s="36">
        <f t="shared" si="134"/>
        <v>2</v>
      </c>
      <c r="AQ82" s="36">
        <f t="shared" si="135"/>
        <v>80</v>
      </c>
      <c r="AR82" s="36">
        <f t="shared" si="136"/>
        <v>40</v>
      </c>
      <c r="AS82" s="36">
        <f t="shared" si="137"/>
        <v>20</v>
      </c>
      <c r="AT82" s="37">
        <f t="shared" si="138"/>
        <v>0</v>
      </c>
      <c r="AU82" s="37">
        <f t="shared" si="139"/>
        <v>0</v>
      </c>
      <c r="AV82" s="37">
        <f t="shared" si="140"/>
        <v>0</v>
      </c>
      <c r="AW82" s="37">
        <f t="shared" si="141"/>
        <v>0</v>
      </c>
      <c r="AX82" s="37">
        <f t="shared" si="142"/>
        <v>0</v>
      </c>
      <c r="AY82" s="37">
        <f t="shared" si="143"/>
        <v>0</v>
      </c>
      <c r="AZ82" s="37">
        <f t="shared" si="144"/>
        <v>0</v>
      </c>
      <c r="BA82" s="37">
        <f t="shared" si="145"/>
        <v>0</v>
      </c>
      <c r="BB82" s="4"/>
      <c r="BC82" s="37">
        <f t="shared" si="121"/>
        <v>0</v>
      </c>
      <c r="BD82" s="4"/>
      <c r="BE82" s="37">
        <f t="shared" si="122"/>
        <v>0</v>
      </c>
      <c r="BF82" s="4"/>
      <c r="BG82" s="4"/>
      <c r="BH82" s="37">
        <f t="shared" si="123"/>
        <v>0</v>
      </c>
      <c r="BI82" s="4"/>
      <c r="BJ82" s="37"/>
      <c r="BK82" s="37">
        <f t="shared" si="124"/>
        <v>0</v>
      </c>
      <c r="BL82" s="109"/>
      <c r="BM82" s="32"/>
      <c r="BN82" s="32"/>
      <c r="BO82" s="39"/>
    </row>
    <row r="83" spans="1:67">
      <c r="A83" s="110" t="s">
        <v>9</v>
      </c>
      <c r="B83" s="110">
        <v>2</v>
      </c>
      <c r="C83" s="106">
        <v>46464</v>
      </c>
      <c r="D83" s="106">
        <v>46509.999305555597</v>
      </c>
      <c r="E83" s="110" t="s">
        <v>15</v>
      </c>
      <c r="F83" s="112">
        <v>46</v>
      </c>
      <c r="G83" s="34" t="s">
        <v>74</v>
      </c>
      <c r="H83" s="35">
        <v>32</v>
      </c>
      <c r="I83" s="2"/>
      <c r="J83" s="2"/>
      <c r="K83" s="2"/>
      <c r="L83" s="2"/>
      <c r="M83" s="2"/>
      <c r="N83" s="2"/>
      <c r="O83" s="2"/>
      <c r="P83" s="2"/>
      <c r="Q83" s="35">
        <f>SUM(I83:P83)</f>
        <v>0</v>
      </c>
      <c r="R83" s="3"/>
      <c r="S83" s="3"/>
      <c r="T83" s="3"/>
      <c r="U83" s="3"/>
      <c r="V83" s="3"/>
      <c r="W83" s="3"/>
      <c r="X83" s="3"/>
      <c r="Y83" s="3"/>
      <c r="Z83" s="35">
        <f t="shared" ref="Z83:AF98" si="150">R83*1.5</f>
        <v>0</v>
      </c>
      <c r="AA83" s="35">
        <f t="shared" si="150"/>
        <v>0</v>
      </c>
      <c r="AB83" s="35">
        <f t="shared" si="150"/>
        <v>0</v>
      </c>
      <c r="AC83" s="35">
        <f t="shared" si="150"/>
        <v>0</v>
      </c>
      <c r="AD83" s="35">
        <f t="shared" si="150"/>
        <v>0</v>
      </c>
      <c r="AE83" s="35">
        <f t="shared" si="150"/>
        <v>0</v>
      </c>
      <c r="AF83" s="35">
        <f t="shared" si="150"/>
        <v>0</v>
      </c>
      <c r="AG83" s="35">
        <f t="shared" si="130"/>
        <v>0</v>
      </c>
      <c r="AH83" s="35">
        <f t="shared" ref="AH83:AN98" si="151">R83*2</f>
        <v>0</v>
      </c>
      <c r="AI83" s="35">
        <f t="shared" si="151"/>
        <v>0</v>
      </c>
      <c r="AJ83" s="35">
        <f t="shared" si="151"/>
        <v>0</v>
      </c>
      <c r="AK83" s="35">
        <f t="shared" si="151"/>
        <v>0</v>
      </c>
      <c r="AL83" s="35">
        <f t="shared" si="151"/>
        <v>0</v>
      </c>
      <c r="AM83" s="35">
        <f t="shared" si="151"/>
        <v>0</v>
      </c>
      <c r="AN83" s="35">
        <f t="shared" si="151"/>
        <v>0</v>
      </c>
      <c r="AO83" s="35">
        <f t="shared" si="131"/>
        <v>0</v>
      </c>
      <c r="AP83" s="36">
        <f t="shared" si="113"/>
        <v>4.5714285714285712</v>
      </c>
      <c r="AQ83" s="36">
        <f t="shared" si="114"/>
        <v>182.85714285714283</v>
      </c>
      <c r="AR83" s="36">
        <f t="shared" si="115"/>
        <v>91.428571428571416</v>
      </c>
      <c r="AS83" s="36">
        <f t="shared" si="116"/>
        <v>45.714285714285708</v>
      </c>
      <c r="AT83" s="37">
        <f t="shared" si="117"/>
        <v>0</v>
      </c>
      <c r="AU83" s="37">
        <f t="shared" si="105"/>
        <v>0</v>
      </c>
      <c r="AV83" s="37">
        <f t="shared" si="106"/>
        <v>0</v>
      </c>
      <c r="AW83" s="37">
        <f t="shared" si="107"/>
        <v>0</v>
      </c>
      <c r="AX83" s="37">
        <f t="shared" si="108"/>
        <v>0</v>
      </c>
      <c r="AY83" s="37">
        <f t="shared" si="109"/>
        <v>0</v>
      </c>
      <c r="AZ83" s="37">
        <f t="shared" si="118"/>
        <v>0</v>
      </c>
      <c r="BA83" s="37">
        <f t="shared" si="110"/>
        <v>0</v>
      </c>
      <c r="BB83" s="4"/>
      <c r="BC83" s="37">
        <f t="shared" si="121"/>
        <v>0</v>
      </c>
      <c r="BD83" s="4"/>
      <c r="BE83" s="37">
        <f t="shared" si="122"/>
        <v>0</v>
      </c>
      <c r="BF83" s="4"/>
      <c r="BG83" s="4"/>
      <c r="BH83" s="37">
        <f t="shared" si="123"/>
        <v>0</v>
      </c>
      <c r="BI83" s="4"/>
      <c r="BJ83" s="37">
        <f t="shared" ref="BJ83" si="152">Q83*BI83</f>
        <v>0</v>
      </c>
      <c r="BK83" s="37">
        <f t="shared" si="124"/>
        <v>0</v>
      </c>
      <c r="BL83" s="108">
        <f>SUM(BK83:BK84)</f>
        <v>0</v>
      </c>
      <c r="BM83" s="118">
        <f>BL83*0.1</f>
        <v>0</v>
      </c>
      <c r="BN83" s="118">
        <f>SUM(BL83:BM84)</f>
        <v>0</v>
      </c>
      <c r="BO83" s="38"/>
    </row>
    <row r="84" spans="1:67">
      <c r="A84" s="111"/>
      <c r="B84" s="111"/>
      <c r="C84" s="107"/>
      <c r="D84" s="107"/>
      <c r="E84" s="111"/>
      <c r="F84" s="113"/>
      <c r="G84" s="34" t="s">
        <v>75</v>
      </c>
      <c r="H84" s="35">
        <v>14</v>
      </c>
      <c r="I84" s="2"/>
      <c r="J84" s="2"/>
      <c r="K84" s="2"/>
      <c r="L84" s="2"/>
      <c r="M84" s="2"/>
      <c r="N84" s="2"/>
      <c r="O84" s="2"/>
      <c r="P84" s="2"/>
      <c r="Q84" s="35">
        <f>SUM(I84:P84)</f>
        <v>0</v>
      </c>
      <c r="R84" s="3"/>
      <c r="S84" s="3"/>
      <c r="T84" s="3"/>
      <c r="U84" s="3"/>
      <c r="V84" s="3"/>
      <c r="W84" s="3"/>
      <c r="X84" s="3"/>
      <c r="Y84" s="3"/>
      <c r="Z84" s="35">
        <f t="shared" si="150"/>
        <v>0</v>
      </c>
      <c r="AA84" s="35">
        <f t="shared" si="150"/>
        <v>0</v>
      </c>
      <c r="AB84" s="35">
        <f t="shared" si="150"/>
        <v>0</v>
      </c>
      <c r="AC84" s="35">
        <f t="shared" si="150"/>
        <v>0</v>
      </c>
      <c r="AD84" s="35">
        <f t="shared" si="150"/>
        <v>0</v>
      </c>
      <c r="AE84" s="35">
        <f t="shared" si="150"/>
        <v>0</v>
      </c>
      <c r="AF84" s="35">
        <f t="shared" si="150"/>
        <v>0</v>
      </c>
      <c r="AG84" s="35">
        <f t="shared" si="130"/>
        <v>0</v>
      </c>
      <c r="AH84" s="35">
        <f t="shared" si="151"/>
        <v>0</v>
      </c>
      <c r="AI84" s="35">
        <f t="shared" si="151"/>
        <v>0</v>
      </c>
      <c r="AJ84" s="35">
        <f t="shared" si="151"/>
        <v>0</v>
      </c>
      <c r="AK84" s="35">
        <f t="shared" si="151"/>
        <v>0</v>
      </c>
      <c r="AL84" s="35">
        <f t="shared" si="151"/>
        <v>0</v>
      </c>
      <c r="AM84" s="35">
        <f t="shared" si="151"/>
        <v>0</v>
      </c>
      <c r="AN84" s="35">
        <f t="shared" si="151"/>
        <v>0</v>
      </c>
      <c r="AO84" s="35">
        <f t="shared" si="131"/>
        <v>0</v>
      </c>
      <c r="AP84" s="36">
        <f t="shared" si="113"/>
        <v>2</v>
      </c>
      <c r="AQ84" s="36">
        <f t="shared" si="114"/>
        <v>80</v>
      </c>
      <c r="AR84" s="36">
        <f t="shared" si="115"/>
        <v>40</v>
      </c>
      <c r="AS84" s="36">
        <f t="shared" si="116"/>
        <v>20</v>
      </c>
      <c r="AT84" s="37">
        <f t="shared" si="117"/>
        <v>0</v>
      </c>
      <c r="AU84" s="37">
        <f t="shared" si="105"/>
        <v>0</v>
      </c>
      <c r="AV84" s="37">
        <f t="shared" si="106"/>
        <v>0</v>
      </c>
      <c r="AW84" s="37">
        <f t="shared" si="107"/>
        <v>0</v>
      </c>
      <c r="AX84" s="37">
        <f t="shared" si="108"/>
        <v>0</v>
      </c>
      <c r="AY84" s="37">
        <f t="shared" si="109"/>
        <v>0</v>
      </c>
      <c r="AZ84" s="37">
        <f t="shared" si="118"/>
        <v>0</v>
      </c>
      <c r="BA84" s="37">
        <f t="shared" si="110"/>
        <v>0</v>
      </c>
      <c r="BB84" s="4"/>
      <c r="BC84" s="37">
        <f t="shared" si="121"/>
        <v>0</v>
      </c>
      <c r="BD84" s="4"/>
      <c r="BE84" s="37">
        <f t="shared" si="122"/>
        <v>0</v>
      </c>
      <c r="BF84" s="4"/>
      <c r="BG84" s="4"/>
      <c r="BH84" s="37">
        <f t="shared" si="123"/>
        <v>0</v>
      </c>
      <c r="BI84" s="4"/>
      <c r="BJ84" s="37"/>
      <c r="BK84" s="37">
        <f t="shared" si="124"/>
        <v>0</v>
      </c>
      <c r="BL84" s="109"/>
      <c r="BM84" s="119"/>
      <c r="BN84" s="119"/>
      <c r="BO84" s="38"/>
    </row>
    <row r="85" spans="1:67">
      <c r="A85" s="110" t="s">
        <v>9</v>
      </c>
      <c r="B85" s="110">
        <v>5</v>
      </c>
      <c r="C85" s="106">
        <v>46477</v>
      </c>
      <c r="D85" s="106">
        <v>46511.999305555597</v>
      </c>
      <c r="E85" s="110" t="s">
        <v>15</v>
      </c>
      <c r="F85" s="112">
        <v>35</v>
      </c>
      <c r="G85" s="34" t="s">
        <v>74</v>
      </c>
      <c r="H85" s="35">
        <v>28</v>
      </c>
      <c r="I85" s="2"/>
      <c r="J85" s="2"/>
      <c r="K85" s="2"/>
      <c r="L85" s="2"/>
      <c r="M85" s="2"/>
      <c r="N85" s="2"/>
      <c r="O85" s="2"/>
      <c r="P85" s="2"/>
      <c r="Q85" s="35">
        <f>SUM(I85:P85)</f>
        <v>0</v>
      </c>
      <c r="R85" s="3"/>
      <c r="S85" s="3"/>
      <c r="T85" s="3"/>
      <c r="U85" s="3"/>
      <c r="V85" s="3"/>
      <c r="W85" s="3"/>
      <c r="X85" s="3"/>
      <c r="Y85" s="3"/>
      <c r="Z85" s="35">
        <f t="shared" si="150"/>
        <v>0</v>
      </c>
      <c r="AA85" s="35">
        <f t="shared" si="150"/>
        <v>0</v>
      </c>
      <c r="AB85" s="35">
        <f t="shared" si="150"/>
        <v>0</v>
      </c>
      <c r="AC85" s="35">
        <f t="shared" si="150"/>
        <v>0</v>
      </c>
      <c r="AD85" s="35">
        <f t="shared" si="150"/>
        <v>0</v>
      </c>
      <c r="AE85" s="35">
        <f t="shared" si="150"/>
        <v>0</v>
      </c>
      <c r="AF85" s="35">
        <f t="shared" si="150"/>
        <v>0</v>
      </c>
      <c r="AG85" s="35">
        <f t="shared" si="130"/>
        <v>0</v>
      </c>
      <c r="AH85" s="35">
        <f t="shared" si="151"/>
        <v>0</v>
      </c>
      <c r="AI85" s="35">
        <f t="shared" si="151"/>
        <v>0</v>
      </c>
      <c r="AJ85" s="35">
        <f t="shared" si="151"/>
        <v>0</v>
      </c>
      <c r="AK85" s="35">
        <f t="shared" si="151"/>
        <v>0</v>
      </c>
      <c r="AL85" s="35">
        <f t="shared" si="151"/>
        <v>0</v>
      </c>
      <c r="AM85" s="35">
        <f t="shared" si="151"/>
        <v>0</v>
      </c>
      <c r="AN85" s="35">
        <f t="shared" si="151"/>
        <v>0</v>
      </c>
      <c r="AO85" s="35">
        <f t="shared" si="131"/>
        <v>0</v>
      </c>
      <c r="AP85" s="36">
        <f t="shared" si="113"/>
        <v>4</v>
      </c>
      <c r="AQ85" s="36">
        <f t="shared" si="114"/>
        <v>160</v>
      </c>
      <c r="AR85" s="36">
        <f t="shared" si="115"/>
        <v>80</v>
      </c>
      <c r="AS85" s="36">
        <f t="shared" si="116"/>
        <v>40</v>
      </c>
      <c r="AT85" s="37">
        <f t="shared" si="117"/>
        <v>0</v>
      </c>
      <c r="AU85" s="37">
        <f t="shared" si="105"/>
        <v>0</v>
      </c>
      <c r="AV85" s="37">
        <f t="shared" si="106"/>
        <v>0</v>
      </c>
      <c r="AW85" s="37">
        <f t="shared" si="107"/>
        <v>0</v>
      </c>
      <c r="AX85" s="37">
        <f t="shared" si="108"/>
        <v>0</v>
      </c>
      <c r="AY85" s="37">
        <f t="shared" si="109"/>
        <v>0</v>
      </c>
      <c r="AZ85" s="37">
        <f t="shared" si="118"/>
        <v>0</v>
      </c>
      <c r="BA85" s="37">
        <f t="shared" si="110"/>
        <v>0</v>
      </c>
      <c r="BB85" s="4"/>
      <c r="BC85" s="37">
        <f t="shared" si="121"/>
        <v>0</v>
      </c>
      <c r="BD85" s="4"/>
      <c r="BE85" s="37">
        <f t="shared" si="122"/>
        <v>0</v>
      </c>
      <c r="BF85" s="4"/>
      <c r="BG85" s="4"/>
      <c r="BH85" s="37">
        <f t="shared" si="123"/>
        <v>0</v>
      </c>
      <c r="BI85" s="4"/>
      <c r="BJ85" s="37">
        <f t="shared" ref="BJ85" si="153">Q85*BI85</f>
        <v>0</v>
      </c>
      <c r="BK85" s="37">
        <f t="shared" si="124"/>
        <v>0</v>
      </c>
      <c r="BL85" s="108">
        <f>SUM(BK85:BK86)</f>
        <v>0</v>
      </c>
      <c r="BM85" s="118">
        <f>BL85*0.1</f>
        <v>0</v>
      </c>
      <c r="BN85" s="118">
        <f>SUM(BL85:BM86)</f>
        <v>0</v>
      </c>
      <c r="BO85" s="38"/>
    </row>
    <row r="86" spans="1:67">
      <c r="A86" s="111"/>
      <c r="B86" s="111"/>
      <c r="C86" s="107"/>
      <c r="D86" s="107"/>
      <c r="E86" s="111"/>
      <c r="F86" s="113"/>
      <c r="G86" s="34" t="s">
        <v>75</v>
      </c>
      <c r="H86" s="35">
        <v>7</v>
      </c>
      <c r="I86" s="2"/>
      <c r="J86" s="2"/>
      <c r="K86" s="2"/>
      <c r="L86" s="2"/>
      <c r="M86" s="2"/>
      <c r="N86" s="2"/>
      <c r="O86" s="2"/>
      <c r="P86" s="2"/>
      <c r="Q86" s="35">
        <f>SUM(I86:P86)</f>
        <v>0</v>
      </c>
      <c r="R86" s="3"/>
      <c r="S86" s="3"/>
      <c r="T86" s="3"/>
      <c r="U86" s="3"/>
      <c r="V86" s="3"/>
      <c r="W86" s="3"/>
      <c r="X86" s="3"/>
      <c r="Y86" s="3"/>
      <c r="Z86" s="35">
        <f t="shared" si="150"/>
        <v>0</v>
      </c>
      <c r="AA86" s="35">
        <f t="shared" si="150"/>
        <v>0</v>
      </c>
      <c r="AB86" s="35">
        <f t="shared" si="150"/>
        <v>0</v>
      </c>
      <c r="AC86" s="35">
        <f t="shared" si="150"/>
        <v>0</v>
      </c>
      <c r="AD86" s="35">
        <f t="shared" si="150"/>
        <v>0</v>
      </c>
      <c r="AE86" s="35">
        <f t="shared" si="150"/>
        <v>0</v>
      </c>
      <c r="AF86" s="35">
        <f t="shared" si="150"/>
        <v>0</v>
      </c>
      <c r="AG86" s="35">
        <f t="shared" si="130"/>
        <v>0</v>
      </c>
      <c r="AH86" s="35">
        <f t="shared" si="151"/>
        <v>0</v>
      </c>
      <c r="AI86" s="35">
        <f t="shared" si="151"/>
        <v>0</v>
      </c>
      <c r="AJ86" s="35">
        <f t="shared" si="151"/>
        <v>0</v>
      </c>
      <c r="AK86" s="35">
        <f t="shared" si="151"/>
        <v>0</v>
      </c>
      <c r="AL86" s="35">
        <f t="shared" si="151"/>
        <v>0</v>
      </c>
      <c r="AM86" s="35">
        <f t="shared" si="151"/>
        <v>0</v>
      </c>
      <c r="AN86" s="35">
        <f t="shared" si="151"/>
        <v>0</v>
      </c>
      <c r="AO86" s="35">
        <f t="shared" si="131"/>
        <v>0</v>
      </c>
      <c r="AP86" s="36">
        <f t="shared" si="113"/>
        <v>1</v>
      </c>
      <c r="AQ86" s="36">
        <f t="shared" si="114"/>
        <v>40</v>
      </c>
      <c r="AR86" s="36">
        <f t="shared" si="115"/>
        <v>20</v>
      </c>
      <c r="AS86" s="36">
        <f t="shared" si="116"/>
        <v>10</v>
      </c>
      <c r="AT86" s="37">
        <f t="shared" si="117"/>
        <v>0</v>
      </c>
      <c r="AU86" s="37">
        <f t="shared" si="105"/>
        <v>0</v>
      </c>
      <c r="AV86" s="37">
        <f t="shared" si="106"/>
        <v>0</v>
      </c>
      <c r="AW86" s="37">
        <f t="shared" si="107"/>
        <v>0</v>
      </c>
      <c r="AX86" s="37">
        <f t="shared" si="108"/>
        <v>0</v>
      </c>
      <c r="AY86" s="37">
        <f t="shared" si="109"/>
        <v>0</v>
      </c>
      <c r="AZ86" s="37">
        <f t="shared" si="118"/>
        <v>0</v>
      </c>
      <c r="BA86" s="37">
        <f t="shared" si="110"/>
        <v>0</v>
      </c>
      <c r="BB86" s="4"/>
      <c r="BC86" s="37">
        <f t="shared" si="121"/>
        <v>0</v>
      </c>
      <c r="BD86" s="4"/>
      <c r="BE86" s="37">
        <f t="shared" si="122"/>
        <v>0</v>
      </c>
      <c r="BF86" s="4"/>
      <c r="BG86" s="4"/>
      <c r="BH86" s="37">
        <f t="shared" si="123"/>
        <v>0</v>
      </c>
      <c r="BI86" s="4"/>
      <c r="BJ86" s="37"/>
      <c r="BK86" s="37">
        <f t="shared" si="124"/>
        <v>0</v>
      </c>
      <c r="BL86" s="109"/>
      <c r="BM86" s="119"/>
      <c r="BN86" s="119"/>
      <c r="BO86" s="38"/>
    </row>
    <row r="87" spans="1:67">
      <c r="A87" s="110" t="s">
        <v>9</v>
      </c>
      <c r="B87" s="110">
        <v>4</v>
      </c>
      <c r="C87" s="106">
        <v>46748.999305555597</v>
      </c>
      <c r="D87" s="106">
        <v>46783.999305555597</v>
      </c>
      <c r="E87" s="110" t="s">
        <v>15</v>
      </c>
      <c r="F87" s="112">
        <v>35</v>
      </c>
      <c r="G87" s="34" t="s">
        <v>74</v>
      </c>
      <c r="H87" s="35">
        <v>28</v>
      </c>
      <c r="I87" s="2"/>
      <c r="J87" s="2"/>
      <c r="K87" s="2"/>
      <c r="L87" s="2"/>
      <c r="M87" s="2"/>
      <c r="N87" s="2"/>
      <c r="O87" s="2"/>
      <c r="P87" s="2"/>
      <c r="Q87" s="35">
        <f t="shared" si="112"/>
        <v>0</v>
      </c>
      <c r="R87" s="3"/>
      <c r="S87" s="3"/>
      <c r="T87" s="3"/>
      <c r="U87" s="3"/>
      <c r="V87" s="3"/>
      <c r="W87" s="3"/>
      <c r="X87" s="3"/>
      <c r="Y87" s="3"/>
      <c r="Z87" s="35">
        <f t="shared" si="150"/>
        <v>0</v>
      </c>
      <c r="AA87" s="35">
        <f t="shared" si="150"/>
        <v>0</v>
      </c>
      <c r="AB87" s="35">
        <f t="shared" si="150"/>
        <v>0</v>
      </c>
      <c r="AC87" s="35">
        <f t="shared" si="150"/>
        <v>0</v>
      </c>
      <c r="AD87" s="35">
        <f t="shared" si="150"/>
        <v>0</v>
      </c>
      <c r="AE87" s="35">
        <f t="shared" si="150"/>
        <v>0</v>
      </c>
      <c r="AF87" s="35">
        <f t="shared" si="150"/>
        <v>0</v>
      </c>
      <c r="AG87" s="35">
        <f t="shared" si="130"/>
        <v>0</v>
      </c>
      <c r="AH87" s="35">
        <f t="shared" si="151"/>
        <v>0</v>
      </c>
      <c r="AI87" s="35">
        <f t="shared" si="151"/>
        <v>0</v>
      </c>
      <c r="AJ87" s="35">
        <f t="shared" si="151"/>
        <v>0</v>
      </c>
      <c r="AK87" s="35">
        <f t="shared" si="151"/>
        <v>0</v>
      </c>
      <c r="AL87" s="35">
        <f t="shared" si="151"/>
        <v>0</v>
      </c>
      <c r="AM87" s="35">
        <f t="shared" si="151"/>
        <v>0</v>
      </c>
      <c r="AN87" s="35">
        <f t="shared" si="151"/>
        <v>0</v>
      </c>
      <c r="AO87" s="35">
        <f t="shared" si="131"/>
        <v>0</v>
      </c>
      <c r="AP87" s="36">
        <f t="shared" si="113"/>
        <v>4</v>
      </c>
      <c r="AQ87" s="36">
        <f t="shared" si="114"/>
        <v>160</v>
      </c>
      <c r="AR87" s="36">
        <f t="shared" si="115"/>
        <v>80</v>
      </c>
      <c r="AS87" s="36">
        <f t="shared" si="116"/>
        <v>40</v>
      </c>
      <c r="AT87" s="37">
        <f t="shared" si="117"/>
        <v>0</v>
      </c>
      <c r="AU87" s="37">
        <f t="shared" si="105"/>
        <v>0</v>
      </c>
      <c r="AV87" s="37">
        <f t="shared" si="106"/>
        <v>0</v>
      </c>
      <c r="AW87" s="37">
        <f t="shared" si="107"/>
        <v>0</v>
      </c>
      <c r="AX87" s="37">
        <f t="shared" si="108"/>
        <v>0</v>
      </c>
      <c r="AY87" s="37">
        <f t="shared" si="109"/>
        <v>0</v>
      </c>
      <c r="AZ87" s="37">
        <f t="shared" si="118"/>
        <v>0</v>
      </c>
      <c r="BA87" s="37">
        <f t="shared" si="110"/>
        <v>0</v>
      </c>
      <c r="BB87" s="4"/>
      <c r="BC87" s="37">
        <f t="shared" si="121"/>
        <v>0</v>
      </c>
      <c r="BD87" s="4"/>
      <c r="BE87" s="37">
        <f t="shared" si="122"/>
        <v>0</v>
      </c>
      <c r="BF87" s="4"/>
      <c r="BG87" s="4"/>
      <c r="BH87" s="37">
        <f t="shared" si="123"/>
        <v>0</v>
      </c>
      <c r="BI87" s="4"/>
      <c r="BJ87" s="37">
        <f t="shared" ref="BJ87" si="154">Q87*BI87</f>
        <v>0</v>
      </c>
      <c r="BK87" s="37">
        <f t="shared" si="124"/>
        <v>0</v>
      </c>
      <c r="BL87" s="108">
        <f>SUM(BK87:BK88)</f>
        <v>0</v>
      </c>
      <c r="BM87" s="118">
        <f>BL87*0.1</f>
        <v>0</v>
      </c>
      <c r="BN87" s="118">
        <f>SUM(BL87:BM88)</f>
        <v>0</v>
      </c>
      <c r="BO87" s="38"/>
    </row>
    <row r="88" spans="1:67">
      <c r="A88" s="111"/>
      <c r="B88" s="111"/>
      <c r="C88" s="107"/>
      <c r="D88" s="107"/>
      <c r="E88" s="111"/>
      <c r="F88" s="113"/>
      <c r="G88" s="34" t="s">
        <v>75</v>
      </c>
      <c r="H88" s="35">
        <v>7</v>
      </c>
      <c r="I88" s="2"/>
      <c r="J88" s="2"/>
      <c r="K88" s="2"/>
      <c r="L88" s="2"/>
      <c r="M88" s="2"/>
      <c r="N88" s="2"/>
      <c r="O88" s="2"/>
      <c r="P88" s="2"/>
      <c r="Q88" s="35">
        <f t="shared" si="112"/>
        <v>0</v>
      </c>
      <c r="R88" s="3"/>
      <c r="S88" s="3"/>
      <c r="T88" s="3"/>
      <c r="U88" s="3"/>
      <c r="V88" s="3"/>
      <c r="W88" s="3"/>
      <c r="X88" s="3"/>
      <c r="Y88" s="3"/>
      <c r="Z88" s="35">
        <f t="shared" si="150"/>
        <v>0</v>
      </c>
      <c r="AA88" s="35">
        <f t="shared" si="150"/>
        <v>0</v>
      </c>
      <c r="AB88" s="35">
        <f t="shared" si="150"/>
        <v>0</v>
      </c>
      <c r="AC88" s="35">
        <f t="shared" si="150"/>
        <v>0</v>
      </c>
      <c r="AD88" s="35">
        <f t="shared" si="150"/>
        <v>0</v>
      </c>
      <c r="AE88" s="35">
        <f t="shared" si="150"/>
        <v>0</v>
      </c>
      <c r="AF88" s="35">
        <f t="shared" si="150"/>
        <v>0</v>
      </c>
      <c r="AG88" s="35">
        <f t="shared" si="130"/>
        <v>0</v>
      </c>
      <c r="AH88" s="35">
        <f t="shared" si="151"/>
        <v>0</v>
      </c>
      <c r="AI88" s="35">
        <f t="shared" si="151"/>
        <v>0</v>
      </c>
      <c r="AJ88" s="35">
        <f t="shared" si="151"/>
        <v>0</v>
      </c>
      <c r="AK88" s="35">
        <f t="shared" si="151"/>
        <v>0</v>
      </c>
      <c r="AL88" s="35">
        <f t="shared" si="151"/>
        <v>0</v>
      </c>
      <c r="AM88" s="35">
        <f t="shared" si="151"/>
        <v>0</v>
      </c>
      <c r="AN88" s="35">
        <f t="shared" si="151"/>
        <v>0</v>
      </c>
      <c r="AO88" s="35">
        <f t="shared" si="131"/>
        <v>0</v>
      </c>
      <c r="AP88" s="36">
        <f t="shared" si="113"/>
        <v>1</v>
      </c>
      <c r="AQ88" s="36">
        <f t="shared" si="114"/>
        <v>40</v>
      </c>
      <c r="AR88" s="36">
        <f t="shared" si="115"/>
        <v>20</v>
      </c>
      <c r="AS88" s="36">
        <f t="shared" si="116"/>
        <v>10</v>
      </c>
      <c r="AT88" s="37">
        <f t="shared" si="117"/>
        <v>0</v>
      </c>
      <c r="AU88" s="37">
        <f t="shared" si="105"/>
        <v>0</v>
      </c>
      <c r="AV88" s="37">
        <f t="shared" si="106"/>
        <v>0</v>
      </c>
      <c r="AW88" s="37">
        <f t="shared" si="107"/>
        <v>0</v>
      </c>
      <c r="AX88" s="37">
        <f t="shared" si="108"/>
        <v>0</v>
      </c>
      <c r="AY88" s="37">
        <f t="shared" si="109"/>
        <v>0</v>
      </c>
      <c r="AZ88" s="37">
        <f t="shared" si="118"/>
        <v>0</v>
      </c>
      <c r="BA88" s="37">
        <f t="shared" si="110"/>
        <v>0</v>
      </c>
      <c r="BB88" s="4"/>
      <c r="BC88" s="37">
        <f t="shared" si="121"/>
        <v>0</v>
      </c>
      <c r="BD88" s="4"/>
      <c r="BE88" s="37">
        <f t="shared" si="122"/>
        <v>0</v>
      </c>
      <c r="BF88" s="4"/>
      <c r="BG88" s="4"/>
      <c r="BH88" s="37">
        <f t="shared" si="123"/>
        <v>0</v>
      </c>
      <c r="BI88" s="4"/>
      <c r="BJ88" s="37"/>
      <c r="BK88" s="37">
        <f t="shared" si="124"/>
        <v>0</v>
      </c>
      <c r="BL88" s="109"/>
      <c r="BM88" s="119"/>
      <c r="BN88" s="119"/>
      <c r="BO88" s="38"/>
    </row>
    <row r="89" spans="1:67">
      <c r="A89" s="110" t="s">
        <v>9</v>
      </c>
      <c r="B89" s="110">
        <v>3</v>
      </c>
      <c r="C89" s="106">
        <v>46888</v>
      </c>
      <c r="D89" s="106">
        <v>46975.999305555597</v>
      </c>
      <c r="E89" s="110" t="s">
        <v>15</v>
      </c>
      <c r="F89" s="112">
        <v>88</v>
      </c>
      <c r="G89" s="34" t="s">
        <v>74</v>
      </c>
      <c r="H89" s="35">
        <v>74</v>
      </c>
      <c r="I89" s="2"/>
      <c r="J89" s="2"/>
      <c r="K89" s="2"/>
      <c r="L89" s="2"/>
      <c r="M89" s="2"/>
      <c r="N89" s="2"/>
      <c r="O89" s="2"/>
      <c r="P89" s="2"/>
      <c r="Q89" s="35">
        <f t="shared" si="112"/>
        <v>0</v>
      </c>
      <c r="R89" s="3"/>
      <c r="S89" s="3"/>
      <c r="T89" s="3"/>
      <c r="U89" s="3"/>
      <c r="V89" s="3"/>
      <c r="W89" s="3"/>
      <c r="X89" s="3"/>
      <c r="Y89" s="3"/>
      <c r="Z89" s="35">
        <f t="shared" si="150"/>
        <v>0</v>
      </c>
      <c r="AA89" s="35">
        <f t="shared" si="150"/>
        <v>0</v>
      </c>
      <c r="AB89" s="35">
        <f t="shared" si="150"/>
        <v>0</v>
      </c>
      <c r="AC89" s="35">
        <f t="shared" si="150"/>
        <v>0</v>
      </c>
      <c r="AD89" s="35">
        <f t="shared" si="150"/>
        <v>0</v>
      </c>
      <c r="AE89" s="35">
        <f t="shared" si="150"/>
        <v>0</v>
      </c>
      <c r="AF89" s="35">
        <f t="shared" si="150"/>
        <v>0</v>
      </c>
      <c r="AG89" s="35">
        <f t="shared" si="130"/>
        <v>0</v>
      </c>
      <c r="AH89" s="35">
        <f t="shared" si="151"/>
        <v>0</v>
      </c>
      <c r="AI89" s="35">
        <f t="shared" si="151"/>
        <v>0</v>
      </c>
      <c r="AJ89" s="35">
        <f t="shared" si="151"/>
        <v>0</v>
      </c>
      <c r="AK89" s="35">
        <f t="shared" si="151"/>
        <v>0</v>
      </c>
      <c r="AL89" s="35">
        <f t="shared" si="151"/>
        <v>0</v>
      </c>
      <c r="AM89" s="35">
        <f t="shared" si="151"/>
        <v>0</v>
      </c>
      <c r="AN89" s="35">
        <f t="shared" si="151"/>
        <v>0</v>
      </c>
      <c r="AO89" s="35">
        <f t="shared" si="131"/>
        <v>0</v>
      </c>
      <c r="AP89" s="36">
        <f t="shared" si="113"/>
        <v>10.571428571428571</v>
      </c>
      <c r="AQ89" s="36">
        <f t="shared" si="114"/>
        <v>422.85714285714283</v>
      </c>
      <c r="AR89" s="36">
        <f t="shared" si="115"/>
        <v>211.42857142857142</v>
      </c>
      <c r="AS89" s="36">
        <f t="shared" si="116"/>
        <v>105.71428571428571</v>
      </c>
      <c r="AT89" s="37">
        <f t="shared" si="117"/>
        <v>0</v>
      </c>
      <c r="AU89" s="37">
        <f t="shared" si="105"/>
        <v>0</v>
      </c>
      <c r="AV89" s="37">
        <f t="shared" si="106"/>
        <v>0</v>
      </c>
      <c r="AW89" s="37">
        <f t="shared" si="107"/>
        <v>0</v>
      </c>
      <c r="AX89" s="37">
        <f t="shared" si="108"/>
        <v>0</v>
      </c>
      <c r="AY89" s="37">
        <f t="shared" si="109"/>
        <v>0</v>
      </c>
      <c r="AZ89" s="37">
        <f t="shared" si="118"/>
        <v>0</v>
      </c>
      <c r="BA89" s="37">
        <f t="shared" si="110"/>
        <v>0</v>
      </c>
      <c r="BB89" s="4"/>
      <c r="BC89" s="37">
        <f t="shared" si="121"/>
        <v>0</v>
      </c>
      <c r="BD89" s="4"/>
      <c r="BE89" s="37">
        <f t="shared" si="122"/>
        <v>0</v>
      </c>
      <c r="BF89" s="4"/>
      <c r="BG89" s="4"/>
      <c r="BH89" s="37">
        <f t="shared" si="123"/>
        <v>0</v>
      </c>
      <c r="BI89" s="4"/>
      <c r="BJ89" s="37">
        <f t="shared" ref="BJ89" si="155">Q89*BI89</f>
        <v>0</v>
      </c>
      <c r="BK89" s="37">
        <f t="shared" si="124"/>
        <v>0</v>
      </c>
      <c r="BL89" s="108">
        <f>SUM(BK89:BK90)</f>
        <v>0</v>
      </c>
      <c r="BM89" s="118">
        <f>BL89*0.1</f>
        <v>0</v>
      </c>
      <c r="BN89" s="118">
        <f>SUM(BL89:BM90)</f>
        <v>0</v>
      </c>
      <c r="BO89" s="38"/>
    </row>
    <row r="90" spans="1:67">
      <c r="A90" s="111"/>
      <c r="B90" s="111"/>
      <c r="C90" s="107"/>
      <c r="D90" s="107"/>
      <c r="E90" s="111"/>
      <c r="F90" s="113"/>
      <c r="G90" s="34" t="s">
        <v>75</v>
      </c>
      <c r="H90" s="35">
        <v>14</v>
      </c>
      <c r="I90" s="2"/>
      <c r="J90" s="2"/>
      <c r="K90" s="2"/>
      <c r="L90" s="2"/>
      <c r="M90" s="2"/>
      <c r="N90" s="2"/>
      <c r="O90" s="2"/>
      <c r="P90" s="2"/>
      <c r="Q90" s="35">
        <f t="shared" si="112"/>
        <v>0</v>
      </c>
      <c r="R90" s="3"/>
      <c r="S90" s="3"/>
      <c r="T90" s="3"/>
      <c r="U90" s="3"/>
      <c r="V90" s="3"/>
      <c r="W90" s="3"/>
      <c r="X90" s="3"/>
      <c r="Y90" s="3"/>
      <c r="Z90" s="35">
        <f t="shared" si="150"/>
        <v>0</v>
      </c>
      <c r="AA90" s="35">
        <f t="shared" si="150"/>
        <v>0</v>
      </c>
      <c r="AB90" s="35">
        <f t="shared" si="150"/>
        <v>0</v>
      </c>
      <c r="AC90" s="35">
        <f t="shared" si="150"/>
        <v>0</v>
      </c>
      <c r="AD90" s="35">
        <f t="shared" si="150"/>
        <v>0</v>
      </c>
      <c r="AE90" s="35">
        <f t="shared" si="150"/>
        <v>0</v>
      </c>
      <c r="AF90" s="35">
        <f t="shared" si="150"/>
        <v>0</v>
      </c>
      <c r="AG90" s="35">
        <f t="shared" si="130"/>
        <v>0</v>
      </c>
      <c r="AH90" s="35">
        <f t="shared" si="151"/>
        <v>0</v>
      </c>
      <c r="AI90" s="35">
        <f t="shared" si="151"/>
        <v>0</v>
      </c>
      <c r="AJ90" s="35">
        <f t="shared" si="151"/>
        <v>0</v>
      </c>
      <c r="AK90" s="35">
        <f t="shared" si="151"/>
        <v>0</v>
      </c>
      <c r="AL90" s="35">
        <f t="shared" si="151"/>
        <v>0</v>
      </c>
      <c r="AM90" s="35">
        <f t="shared" si="151"/>
        <v>0</v>
      </c>
      <c r="AN90" s="35">
        <f t="shared" si="151"/>
        <v>0</v>
      </c>
      <c r="AO90" s="35">
        <f t="shared" si="131"/>
        <v>0</v>
      </c>
      <c r="AP90" s="36">
        <f t="shared" si="113"/>
        <v>2</v>
      </c>
      <c r="AQ90" s="36">
        <f t="shared" si="114"/>
        <v>80</v>
      </c>
      <c r="AR90" s="36">
        <f t="shared" si="115"/>
        <v>40</v>
      </c>
      <c r="AS90" s="36">
        <f t="shared" si="116"/>
        <v>20</v>
      </c>
      <c r="AT90" s="37">
        <f t="shared" si="117"/>
        <v>0</v>
      </c>
      <c r="AU90" s="37">
        <f t="shared" si="105"/>
        <v>0</v>
      </c>
      <c r="AV90" s="37">
        <f t="shared" si="106"/>
        <v>0</v>
      </c>
      <c r="AW90" s="37">
        <f t="shared" si="107"/>
        <v>0</v>
      </c>
      <c r="AX90" s="37">
        <f t="shared" si="108"/>
        <v>0</v>
      </c>
      <c r="AY90" s="37">
        <f t="shared" si="109"/>
        <v>0</v>
      </c>
      <c r="AZ90" s="37">
        <f t="shared" si="118"/>
        <v>0</v>
      </c>
      <c r="BA90" s="37">
        <f t="shared" si="110"/>
        <v>0</v>
      </c>
      <c r="BB90" s="4"/>
      <c r="BC90" s="37">
        <f t="shared" si="121"/>
        <v>0</v>
      </c>
      <c r="BD90" s="4"/>
      <c r="BE90" s="37">
        <f t="shared" si="122"/>
        <v>0</v>
      </c>
      <c r="BF90" s="4"/>
      <c r="BG90" s="4"/>
      <c r="BH90" s="37">
        <f t="shared" si="123"/>
        <v>0</v>
      </c>
      <c r="BI90" s="4"/>
      <c r="BJ90" s="37"/>
      <c r="BK90" s="37">
        <f t="shared" si="124"/>
        <v>0</v>
      </c>
      <c r="BL90" s="109"/>
      <c r="BM90" s="119"/>
      <c r="BN90" s="119"/>
      <c r="BO90" s="38"/>
    </row>
    <row r="91" spans="1:67">
      <c r="A91" s="110" t="s">
        <v>9</v>
      </c>
      <c r="B91" s="110">
        <v>5</v>
      </c>
      <c r="C91" s="106">
        <v>47006.999305555597</v>
      </c>
      <c r="D91" s="106">
        <v>47052.999305555597</v>
      </c>
      <c r="E91" s="110" t="s">
        <v>13</v>
      </c>
      <c r="F91" s="112">
        <v>46</v>
      </c>
      <c r="G91" s="34" t="s">
        <v>74</v>
      </c>
      <c r="H91" s="35">
        <v>32</v>
      </c>
      <c r="I91" s="2"/>
      <c r="J91" s="2"/>
      <c r="K91" s="2"/>
      <c r="L91" s="2"/>
      <c r="M91" s="2"/>
      <c r="N91" s="2"/>
      <c r="O91" s="2"/>
      <c r="P91" s="2"/>
      <c r="Q91" s="35">
        <f t="shared" si="112"/>
        <v>0</v>
      </c>
      <c r="R91" s="3"/>
      <c r="S91" s="3"/>
      <c r="T91" s="3"/>
      <c r="U91" s="3"/>
      <c r="V91" s="3"/>
      <c r="W91" s="3"/>
      <c r="X91" s="3"/>
      <c r="Y91" s="3"/>
      <c r="Z91" s="35">
        <f t="shared" si="150"/>
        <v>0</v>
      </c>
      <c r="AA91" s="35">
        <f t="shared" si="150"/>
        <v>0</v>
      </c>
      <c r="AB91" s="35">
        <f t="shared" si="150"/>
        <v>0</v>
      </c>
      <c r="AC91" s="35">
        <f t="shared" si="150"/>
        <v>0</v>
      </c>
      <c r="AD91" s="35">
        <f t="shared" si="150"/>
        <v>0</v>
      </c>
      <c r="AE91" s="35">
        <f t="shared" si="150"/>
        <v>0</v>
      </c>
      <c r="AF91" s="35">
        <f t="shared" si="150"/>
        <v>0</v>
      </c>
      <c r="AG91" s="35">
        <f t="shared" si="130"/>
        <v>0</v>
      </c>
      <c r="AH91" s="35">
        <f t="shared" si="151"/>
        <v>0</v>
      </c>
      <c r="AI91" s="35">
        <f t="shared" si="151"/>
        <v>0</v>
      </c>
      <c r="AJ91" s="35">
        <f t="shared" si="151"/>
        <v>0</v>
      </c>
      <c r="AK91" s="35">
        <f t="shared" si="151"/>
        <v>0</v>
      </c>
      <c r="AL91" s="35">
        <f t="shared" si="151"/>
        <v>0</v>
      </c>
      <c r="AM91" s="35">
        <f t="shared" si="151"/>
        <v>0</v>
      </c>
      <c r="AN91" s="35">
        <f t="shared" si="151"/>
        <v>0</v>
      </c>
      <c r="AO91" s="35">
        <f t="shared" si="131"/>
        <v>0</v>
      </c>
      <c r="AP91" s="36">
        <f t="shared" si="113"/>
        <v>4.5714285714285712</v>
      </c>
      <c r="AQ91" s="36">
        <f t="shared" si="114"/>
        <v>182.85714285714283</v>
      </c>
      <c r="AR91" s="36">
        <f t="shared" si="115"/>
        <v>91.428571428571416</v>
      </c>
      <c r="AS91" s="36">
        <f t="shared" si="116"/>
        <v>45.714285714285708</v>
      </c>
      <c r="AT91" s="37">
        <f t="shared" si="117"/>
        <v>0</v>
      </c>
      <c r="AU91" s="37">
        <f t="shared" si="105"/>
        <v>0</v>
      </c>
      <c r="AV91" s="37">
        <f t="shared" si="106"/>
        <v>0</v>
      </c>
      <c r="AW91" s="37">
        <f t="shared" si="107"/>
        <v>0</v>
      </c>
      <c r="AX91" s="37">
        <f t="shared" si="108"/>
        <v>0</v>
      </c>
      <c r="AY91" s="37">
        <f t="shared" si="109"/>
        <v>0</v>
      </c>
      <c r="AZ91" s="37">
        <f t="shared" si="118"/>
        <v>0</v>
      </c>
      <c r="BA91" s="37">
        <f t="shared" si="110"/>
        <v>0</v>
      </c>
      <c r="BB91" s="4"/>
      <c r="BC91" s="37">
        <f t="shared" si="121"/>
        <v>0</v>
      </c>
      <c r="BD91" s="4"/>
      <c r="BE91" s="37">
        <f t="shared" si="122"/>
        <v>0</v>
      </c>
      <c r="BF91" s="4"/>
      <c r="BG91" s="4"/>
      <c r="BH91" s="37">
        <f t="shared" si="123"/>
        <v>0</v>
      </c>
      <c r="BI91" s="4"/>
      <c r="BJ91" s="37">
        <f t="shared" ref="BJ91" si="156">Q91*BI91</f>
        <v>0</v>
      </c>
      <c r="BK91" s="37">
        <f t="shared" si="124"/>
        <v>0</v>
      </c>
      <c r="BL91" s="108">
        <f>SUM(BK91:BK92)</f>
        <v>0</v>
      </c>
      <c r="BM91" s="118">
        <f>BL91*0.1</f>
        <v>0</v>
      </c>
      <c r="BN91" s="118">
        <f>SUM(BL91:BM92)</f>
        <v>0</v>
      </c>
      <c r="BO91" s="38"/>
    </row>
    <row r="92" spans="1:67">
      <c r="A92" s="111"/>
      <c r="B92" s="111"/>
      <c r="C92" s="107"/>
      <c r="D92" s="107"/>
      <c r="E92" s="111"/>
      <c r="F92" s="113"/>
      <c r="G92" s="34" t="s">
        <v>75</v>
      </c>
      <c r="H92" s="35">
        <v>14</v>
      </c>
      <c r="I92" s="2"/>
      <c r="J92" s="2"/>
      <c r="K92" s="2"/>
      <c r="L92" s="2"/>
      <c r="M92" s="2"/>
      <c r="N92" s="2"/>
      <c r="O92" s="2"/>
      <c r="P92" s="2"/>
      <c r="Q92" s="35">
        <f t="shared" si="112"/>
        <v>0</v>
      </c>
      <c r="R92" s="3"/>
      <c r="S92" s="3"/>
      <c r="T92" s="3"/>
      <c r="U92" s="3"/>
      <c r="V92" s="3"/>
      <c r="W92" s="3"/>
      <c r="X92" s="3"/>
      <c r="Y92" s="3"/>
      <c r="Z92" s="35">
        <f t="shared" si="150"/>
        <v>0</v>
      </c>
      <c r="AA92" s="35">
        <f t="shared" si="150"/>
        <v>0</v>
      </c>
      <c r="AB92" s="35">
        <f t="shared" si="150"/>
        <v>0</v>
      </c>
      <c r="AC92" s="35">
        <f t="shared" si="150"/>
        <v>0</v>
      </c>
      <c r="AD92" s="35">
        <f t="shared" si="150"/>
        <v>0</v>
      </c>
      <c r="AE92" s="35">
        <f t="shared" si="150"/>
        <v>0</v>
      </c>
      <c r="AF92" s="35">
        <f t="shared" si="150"/>
        <v>0</v>
      </c>
      <c r="AG92" s="35">
        <f t="shared" si="130"/>
        <v>0</v>
      </c>
      <c r="AH92" s="35">
        <f t="shared" si="151"/>
        <v>0</v>
      </c>
      <c r="AI92" s="35">
        <f t="shared" si="151"/>
        <v>0</v>
      </c>
      <c r="AJ92" s="35">
        <f t="shared" si="151"/>
        <v>0</v>
      </c>
      <c r="AK92" s="35">
        <f t="shared" si="151"/>
        <v>0</v>
      </c>
      <c r="AL92" s="35">
        <f t="shared" si="151"/>
        <v>0</v>
      </c>
      <c r="AM92" s="35">
        <f t="shared" si="151"/>
        <v>0</v>
      </c>
      <c r="AN92" s="35">
        <f t="shared" si="151"/>
        <v>0</v>
      </c>
      <c r="AO92" s="35">
        <f t="shared" si="131"/>
        <v>0</v>
      </c>
      <c r="AP92" s="36">
        <f t="shared" si="113"/>
        <v>2</v>
      </c>
      <c r="AQ92" s="36">
        <f t="shared" si="114"/>
        <v>80</v>
      </c>
      <c r="AR92" s="36">
        <f t="shared" si="115"/>
        <v>40</v>
      </c>
      <c r="AS92" s="36">
        <f t="shared" si="116"/>
        <v>20</v>
      </c>
      <c r="AT92" s="37">
        <f t="shared" si="117"/>
        <v>0</v>
      </c>
      <c r="AU92" s="37">
        <f t="shared" si="105"/>
        <v>0</v>
      </c>
      <c r="AV92" s="37">
        <f t="shared" si="106"/>
        <v>0</v>
      </c>
      <c r="AW92" s="37">
        <f t="shared" si="107"/>
        <v>0</v>
      </c>
      <c r="AX92" s="37">
        <f t="shared" si="108"/>
        <v>0</v>
      </c>
      <c r="AY92" s="37">
        <f t="shared" si="109"/>
        <v>0</v>
      </c>
      <c r="AZ92" s="37">
        <f t="shared" si="118"/>
        <v>0</v>
      </c>
      <c r="BA92" s="37">
        <f t="shared" si="110"/>
        <v>0</v>
      </c>
      <c r="BB92" s="4"/>
      <c r="BC92" s="37">
        <f t="shared" si="121"/>
        <v>0</v>
      </c>
      <c r="BD92" s="4"/>
      <c r="BE92" s="37">
        <f t="shared" si="122"/>
        <v>0</v>
      </c>
      <c r="BF92" s="4"/>
      <c r="BG92" s="4"/>
      <c r="BH92" s="37">
        <f t="shared" si="123"/>
        <v>0</v>
      </c>
      <c r="BI92" s="4"/>
      <c r="BJ92" s="37"/>
      <c r="BK92" s="37">
        <f t="shared" si="124"/>
        <v>0</v>
      </c>
      <c r="BL92" s="109"/>
      <c r="BM92" s="119"/>
      <c r="BN92" s="119"/>
      <c r="BO92" s="38"/>
    </row>
    <row r="93" spans="1:67">
      <c r="A93" s="110" t="s">
        <v>9</v>
      </c>
      <c r="B93" s="110">
        <v>6</v>
      </c>
      <c r="C93" s="106">
        <v>47129.999305555597</v>
      </c>
      <c r="D93" s="106">
        <v>47175.999305555597</v>
      </c>
      <c r="E93" s="110" t="s">
        <v>13</v>
      </c>
      <c r="F93" s="112">
        <v>46</v>
      </c>
      <c r="G93" s="34" t="s">
        <v>74</v>
      </c>
      <c r="H93" s="35">
        <v>32</v>
      </c>
      <c r="I93" s="2"/>
      <c r="J93" s="2"/>
      <c r="K93" s="2"/>
      <c r="L93" s="2"/>
      <c r="M93" s="2"/>
      <c r="N93" s="2"/>
      <c r="O93" s="2"/>
      <c r="P93" s="2"/>
      <c r="Q93" s="35">
        <f t="shared" si="112"/>
        <v>0</v>
      </c>
      <c r="R93" s="3"/>
      <c r="S93" s="3"/>
      <c r="T93" s="3"/>
      <c r="U93" s="3"/>
      <c r="V93" s="3"/>
      <c r="W93" s="3"/>
      <c r="X93" s="3"/>
      <c r="Y93" s="3"/>
      <c r="Z93" s="35">
        <f t="shared" si="150"/>
        <v>0</v>
      </c>
      <c r="AA93" s="35">
        <f t="shared" si="150"/>
        <v>0</v>
      </c>
      <c r="AB93" s="35">
        <f t="shared" si="150"/>
        <v>0</v>
      </c>
      <c r="AC93" s="35">
        <f t="shared" si="150"/>
        <v>0</v>
      </c>
      <c r="AD93" s="35">
        <f t="shared" si="150"/>
        <v>0</v>
      </c>
      <c r="AE93" s="35">
        <f t="shared" si="150"/>
        <v>0</v>
      </c>
      <c r="AF93" s="35">
        <f t="shared" si="150"/>
        <v>0</v>
      </c>
      <c r="AG93" s="35">
        <f t="shared" si="130"/>
        <v>0</v>
      </c>
      <c r="AH93" s="35">
        <f t="shared" si="151"/>
        <v>0</v>
      </c>
      <c r="AI93" s="35">
        <f t="shared" si="151"/>
        <v>0</v>
      </c>
      <c r="AJ93" s="35">
        <f t="shared" si="151"/>
        <v>0</v>
      </c>
      <c r="AK93" s="35">
        <f t="shared" si="151"/>
        <v>0</v>
      </c>
      <c r="AL93" s="35">
        <f t="shared" si="151"/>
        <v>0</v>
      </c>
      <c r="AM93" s="35">
        <f t="shared" si="151"/>
        <v>0</v>
      </c>
      <c r="AN93" s="35">
        <f t="shared" si="151"/>
        <v>0</v>
      </c>
      <c r="AO93" s="35">
        <f t="shared" si="131"/>
        <v>0</v>
      </c>
      <c r="AP93" s="36">
        <f t="shared" si="113"/>
        <v>4.5714285714285712</v>
      </c>
      <c r="AQ93" s="36">
        <f t="shared" si="114"/>
        <v>182.85714285714283</v>
      </c>
      <c r="AR93" s="36">
        <f t="shared" si="115"/>
        <v>91.428571428571416</v>
      </c>
      <c r="AS93" s="36">
        <f t="shared" si="116"/>
        <v>45.714285714285708</v>
      </c>
      <c r="AT93" s="37">
        <f t="shared" si="117"/>
        <v>0</v>
      </c>
      <c r="AU93" s="37">
        <f t="shared" si="105"/>
        <v>0</v>
      </c>
      <c r="AV93" s="37">
        <f t="shared" si="106"/>
        <v>0</v>
      </c>
      <c r="AW93" s="37">
        <f t="shared" si="107"/>
        <v>0</v>
      </c>
      <c r="AX93" s="37">
        <f t="shared" si="108"/>
        <v>0</v>
      </c>
      <c r="AY93" s="37">
        <f t="shared" si="109"/>
        <v>0</v>
      </c>
      <c r="AZ93" s="37">
        <f t="shared" si="118"/>
        <v>0</v>
      </c>
      <c r="BA93" s="37">
        <f t="shared" si="110"/>
        <v>0</v>
      </c>
      <c r="BB93" s="4"/>
      <c r="BC93" s="37">
        <f t="shared" si="121"/>
        <v>0</v>
      </c>
      <c r="BD93" s="4"/>
      <c r="BE93" s="37">
        <f t="shared" si="122"/>
        <v>0</v>
      </c>
      <c r="BF93" s="4"/>
      <c r="BG93" s="4"/>
      <c r="BH93" s="37">
        <f t="shared" si="123"/>
        <v>0</v>
      </c>
      <c r="BI93" s="4"/>
      <c r="BJ93" s="37">
        <f t="shared" ref="BJ93" si="157">Q93*BI93</f>
        <v>0</v>
      </c>
      <c r="BK93" s="37">
        <f t="shared" si="124"/>
        <v>0</v>
      </c>
      <c r="BL93" s="108">
        <f>SUM(BK93:BK94)</f>
        <v>0</v>
      </c>
      <c r="BM93" s="118">
        <f>BL93*0.1</f>
        <v>0</v>
      </c>
      <c r="BN93" s="118">
        <f>SUM(BL93:BM94)</f>
        <v>0</v>
      </c>
      <c r="BO93" s="38"/>
    </row>
    <row r="94" spans="1:67">
      <c r="A94" s="111"/>
      <c r="B94" s="111"/>
      <c r="C94" s="107"/>
      <c r="D94" s="107"/>
      <c r="E94" s="111"/>
      <c r="F94" s="113"/>
      <c r="G94" s="34" t="s">
        <v>75</v>
      </c>
      <c r="H94" s="35">
        <v>14</v>
      </c>
      <c r="I94" s="2"/>
      <c r="J94" s="2"/>
      <c r="K94" s="2"/>
      <c r="L94" s="2"/>
      <c r="M94" s="2"/>
      <c r="N94" s="2"/>
      <c r="O94" s="2"/>
      <c r="P94" s="2"/>
      <c r="Q94" s="35">
        <f t="shared" si="112"/>
        <v>0</v>
      </c>
      <c r="R94" s="3"/>
      <c r="S94" s="3"/>
      <c r="T94" s="3"/>
      <c r="U94" s="3"/>
      <c r="V94" s="3"/>
      <c r="W94" s="3"/>
      <c r="X94" s="3"/>
      <c r="Y94" s="3"/>
      <c r="Z94" s="35">
        <f t="shared" si="150"/>
        <v>0</v>
      </c>
      <c r="AA94" s="35">
        <f t="shared" si="150"/>
        <v>0</v>
      </c>
      <c r="AB94" s="35">
        <f t="shared" si="150"/>
        <v>0</v>
      </c>
      <c r="AC94" s="35">
        <f t="shared" si="150"/>
        <v>0</v>
      </c>
      <c r="AD94" s="35">
        <f t="shared" si="150"/>
        <v>0</v>
      </c>
      <c r="AE94" s="35">
        <f t="shared" si="150"/>
        <v>0</v>
      </c>
      <c r="AF94" s="35">
        <f t="shared" si="150"/>
        <v>0</v>
      </c>
      <c r="AG94" s="35">
        <f t="shared" si="130"/>
        <v>0</v>
      </c>
      <c r="AH94" s="35">
        <f t="shared" si="151"/>
        <v>0</v>
      </c>
      <c r="AI94" s="35">
        <f t="shared" si="151"/>
        <v>0</v>
      </c>
      <c r="AJ94" s="35">
        <f t="shared" si="151"/>
        <v>0</v>
      </c>
      <c r="AK94" s="35">
        <f t="shared" si="151"/>
        <v>0</v>
      </c>
      <c r="AL94" s="35">
        <f t="shared" si="151"/>
        <v>0</v>
      </c>
      <c r="AM94" s="35">
        <f t="shared" si="151"/>
        <v>0</v>
      </c>
      <c r="AN94" s="35">
        <f t="shared" si="151"/>
        <v>0</v>
      </c>
      <c r="AO94" s="35">
        <f t="shared" si="131"/>
        <v>0</v>
      </c>
      <c r="AP94" s="36">
        <f t="shared" si="113"/>
        <v>2</v>
      </c>
      <c r="AQ94" s="36">
        <f t="shared" si="114"/>
        <v>80</v>
      </c>
      <c r="AR94" s="36">
        <f t="shared" si="115"/>
        <v>40</v>
      </c>
      <c r="AS94" s="36">
        <f t="shared" si="116"/>
        <v>20</v>
      </c>
      <c r="AT94" s="37">
        <f t="shared" si="117"/>
        <v>0</v>
      </c>
      <c r="AU94" s="37">
        <f t="shared" si="105"/>
        <v>0</v>
      </c>
      <c r="AV94" s="37">
        <f t="shared" si="106"/>
        <v>0</v>
      </c>
      <c r="AW94" s="37">
        <f t="shared" si="107"/>
        <v>0</v>
      </c>
      <c r="AX94" s="37">
        <f t="shared" si="108"/>
        <v>0</v>
      </c>
      <c r="AY94" s="37">
        <f t="shared" si="109"/>
        <v>0</v>
      </c>
      <c r="AZ94" s="37">
        <f t="shared" si="118"/>
        <v>0</v>
      </c>
      <c r="BA94" s="37">
        <f t="shared" si="110"/>
        <v>0</v>
      </c>
      <c r="BB94" s="4"/>
      <c r="BC94" s="37">
        <f t="shared" si="121"/>
        <v>0</v>
      </c>
      <c r="BD94" s="4"/>
      <c r="BE94" s="37">
        <f t="shared" si="122"/>
        <v>0</v>
      </c>
      <c r="BF94" s="4"/>
      <c r="BG94" s="4"/>
      <c r="BH94" s="37">
        <f t="shared" si="123"/>
        <v>0</v>
      </c>
      <c r="BI94" s="4"/>
      <c r="BJ94" s="37"/>
      <c r="BK94" s="37">
        <f t="shared" si="124"/>
        <v>0</v>
      </c>
      <c r="BL94" s="109"/>
      <c r="BM94" s="119"/>
      <c r="BN94" s="119"/>
      <c r="BO94" s="38"/>
    </row>
    <row r="95" spans="1:67">
      <c r="A95" s="110" t="s">
        <v>9</v>
      </c>
      <c r="B95" s="110">
        <v>1</v>
      </c>
      <c r="C95" s="106">
        <v>47170</v>
      </c>
      <c r="D95" s="106">
        <v>47204.999305555597</v>
      </c>
      <c r="E95" s="110" t="s">
        <v>15</v>
      </c>
      <c r="F95" s="112">
        <v>35</v>
      </c>
      <c r="G95" s="34" t="s">
        <v>74</v>
      </c>
      <c r="H95" s="35">
        <v>28</v>
      </c>
      <c r="I95" s="2"/>
      <c r="J95" s="2"/>
      <c r="K95" s="2"/>
      <c r="L95" s="2"/>
      <c r="M95" s="2"/>
      <c r="N95" s="2"/>
      <c r="O95" s="2"/>
      <c r="P95" s="2"/>
      <c r="Q95" s="35">
        <f t="shared" si="112"/>
        <v>0</v>
      </c>
      <c r="R95" s="3"/>
      <c r="S95" s="3"/>
      <c r="T95" s="3"/>
      <c r="U95" s="3"/>
      <c r="V95" s="3"/>
      <c r="W95" s="3"/>
      <c r="X95" s="3"/>
      <c r="Y95" s="3"/>
      <c r="Z95" s="35">
        <f t="shared" si="150"/>
        <v>0</v>
      </c>
      <c r="AA95" s="35">
        <f t="shared" si="150"/>
        <v>0</v>
      </c>
      <c r="AB95" s="35">
        <f t="shared" si="150"/>
        <v>0</v>
      </c>
      <c r="AC95" s="35">
        <f t="shared" si="150"/>
        <v>0</v>
      </c>
      <c r="AD95" s="35">
        <f t="shared" si="150"/>
        <v>0</v>
      </c>
      <c r="AE95" s="35">
        <f t="shared" si="150"/>
        <v>0</v>
      </c>
      <c r="AF95" s="35">
        <f t="shared" si="150"/>
        <v>0</v>
      </c>
      <c r="AG95" s="35">
        <f t="shared" si="130"/>
        <v>0</v>
      </c>
      <c r="AH95" s="35">
        <f t="shared" si="151"/>
        <v>0</v>
      </c>
      <c r="AI95" s="35">
        <f t="shared" si="151"/>
        <v>0</v>
      </c>
      <c r="AJ95" s="35">
        <f t="shared" si="151"/>
        <v>0</v>
      </c>
      <c r="AK95" s="35">
        <f t="shared" si="151"/>
        <v>0</v>
      </c>
      <c r="AL95" s="35">
        <f t="shared" si="151"/>
        <v>0</v>
      </c>
      <c r="AM95" s="35">
        <f t="shared" si="151"/>
        <v>0</v>
      </c>
      <c r="AN95" s="35">
        <f t="shared" si="151"/>
        <v>0</v>
      </c>
      <c r="AO95" s="35">
        <f t="shared" si="131"/>
        <v>0</v>
      </c>
      <c r="AP95" s="36">
        <f t="shared" si="113"/>
        <v>4</v>
      </c>
      <c r="AQ95" s="36">
        <f t="shared" si="114"/>
        <v>160</v>
      </c>
      <c r="AR95" s="36">
        <f t="shared" si="115"/>
        <v>80</v>
      </c>
      <c r="AS95" s="36">
        <f t="shared" si="116"/>
        <v>40</v>
      </c>
      <c r="AT95" s="37">
        <f t="shared" si="117"/>
        <v>0</v>
      </c>
      <c r="AU95" s="37">
        <f t="shared" si="105"/>
        <v>0</v>
      </c>
      <c r="AV95" s="37">
        <f t="shared" si="106"/>
        <v>0</v>
      </c>
      <c r="AW95" s="37">
        <f t="shared" si="107"/>
        <v>0</v>
      </c>
      <c r="AX95" s="37">
        <f t="shared" si="108"/>
        <v>0</v>
      </c>
      <c r="AY95" s="37">
        <f t="shared" si="109"/>
        <v>0</v>
      </c>
      <c r="AZ95" s="37">
        <f t="shared" si="118"/>
        <v>0</v>
      </c>
      <c r="BA95" s="37">
        <f t="shared" si="110"/>
        <v>0</v>
      </c>
      <c r="BB95" s="4"/>
      <c r="BC95" s="37">
        <f t="shared" si="121"/>
        <v>0</v>
      </c>
      <c r="BD95" s="4"/>
      <c r="BE95" s="37">
        <f t="shared" si="122"/>
        <v>0</v>
      </c>
      <c r="BF95" s="4"/>
      <c r="BG95" s="4"/>
      <c r="BH95" s="37">
        <f t="shared" si="123"/>
        <v>0</v>
      </c>
      <c r="BI95" s="4"/>
      <c r="BJ95" s="37">
        <f t="shared" ref="BJ95" si="158">Q95*BI95</f>
        <v>0</v>
      </c>
      <c r="BK95" s="37">
        <f t="shared" si="124"/>
        <v>0</v>
      </c>
      <c r="BL95" s="108">
        <f>SUM(BK95:BK96)</f>
        <v>0</v>
      </c>
      <c r="BM95" s="118">
        <f>BL95*0.1</f>
        <v>0</v>
      </c>
      <c r="BN95" s="118">
        <f>SUM(BL95:BM96)</f>
        <v>0</v>
      </c>
      <c r="BO95" s="38"/>
    </row>
    <row r="96" spans="1:67">
      <c r="A96" s="111"/>
      <c r="B96" s="111"/>
      <c r="C96" s="107"/>
      <c r="D96" s="107"/>
      <c r="E96" s="111"/>
      <c r="F96" s="113"/>
      <c r="G96" s="34" t="s">
        <v>75</v>
      </c>
      <c r="H96" s="35">
        <v>7</v>
      </c>
      <c r="I96" s="2"/>
      <c r="J96" s="2"/>
      <c r="K96" s="2"/>
      <c r="L96" s="2"/>
      <c r="M96" s="2"/>
      <c r="N96" s="2"/>
      <c r="O96" s="2"/>
      <c r="P96" s="2"/>
      <c r="Q96" s="35">
        <f t="shared" si="112"/>
        <v>0</v>
      </c>
      <c r="R96" s="3"/>
      <c r="S96" s="3"/>
      <c r="T96" s="3"/>
      <c r="U96" s="3"/>
      <c r="V96" s="3"/>
      <c r="W96" s="3"/>
      <c r="X96" s="3"/>
      <c r="Y96" s="3"/>
      <c r="Z96" s="35">
        <f t="shared" si="150"/>
        <v>0</v>
      </c>
      <c r="AA96" s="35">
        <f t="shared" si="150"/>
        <v>0</v>
      </c>
      <c r="AB96" s="35">
        <f t="shared" si="150"/>
        <v>0</v>
      </c>
      <c r="AC96" s="35">
        <f t="shared" si="150"/>
        <v>0</v>
      </c>
      <c r="AD96" s="35">
        <f t="shared" si="150"/>
        <v>0</v>
      </c>
      <c r="AE96" s="35">
        <f t="shared" si="150"/>
        <v>0</v>
      </c>
      <c r="AF96" s="35">
        <f t="shared" si="150"/>
        <v>0</v>
      </c>
      <c r="AG96" s="35">
        <f t="shared" si="130"/>
        <v>0</v>
      </c>
      <c r="AH96" s="35">
        <f t="shared" si="151"/>
        <v>0</v>
      </c>
      <c r="AI96" s="35">
        <f t="shared" si="151"/>
        <v>0</v>
      </c>
      <c r="AJ96" s="35">
        <f t="shared" si="151"/>
        <v>0</v>
      </c>
      <c r="AK96" s="35">
        <f t="shared" si="151"/>
        <v>0</v>
      </c>
      <c r="AL96" s="35">
        <f t="shared" si="151"/>
        <v>0</v>
      </c>
      <c r="AM96" s="35">
        <f t="shared" si="151"/>
        <v>0</v>
      </c>
      <c r="AN96" s="35">
        <f t="shared" si="151"/>
        <v>0</v>
      </c>
      <c r="AO96" s="35">
        <f t="shared" si="131"/>
        <v>0</v>
      </c>
      <c r="AP96" s="36">
        <f t="shared" si="113"/>
        <v>1</v>
      </c>
      <c r="AQ96" s="36">
        <f t="shared" si="114"/>
        <v>40</v>
      </c>
      <c r="AR96" s="36">
        <f t="shared" si="115"/>
        <v>20</v>
      </c>
      <c r="AS96" s="36">
        <f t="shared" si="116"/>
        <v>10</v>
      </c>
      <c r="AT96" s="37">
        <f t="shared" si="117"/>
        <v>0</v>
      </c>
      <c r="AU96" s="37">
        <f t="shared" si="105"/>
        <v>0</v>
      </c>
      <c r="AV96" s="37">
        <f t="shared" si="106"/>
        <v>0</v>
      </c>
      <c r="AW96" s="37">
        <f t="shared" si="107"/>
        <v>0</v>
      </c>
      <c r="AX96" s="37">
        <f t="shared" si="108"/>
        <v>0</v>
      </c>
      <c r="AY96" s="37">
        <f t="shared" si="109"/>
        <v>0</v>
      </c>
      <c r="AZ96" s="37">
        <f t="shared" si="118"/>
        <v>0</v>
      </c>
      <c r="BA96" s="37">
        <f t="shared" si="110"/>
        <v>0</v>
      </c>
      <c r="BB96" s="4"/>
      <c r="BC96" s="37">
        <f t="shared" si="121"/>
        <v>0</v>
      </c>
      <c r="BD96" s="4"/>
      <c r="BE96" s="37">
        <f t="shared" si="122"/>
        <v>0</v>
      </c>
      <c r="BF96" s="4"/>
      <c r="BG96" s="4"/>
      <c r="BH96" s="37">
        <f t="shared" si="123"/>
        <v>0</v>
      </c>
      <c r="BI96" s="4"/>
      <c r="BJ96" s="37"/>
      <c r="BK96" s="37">
        <f t="shared" si="124"/>
        <v>0</v>
      </c>
      <c r="BL96" s="109"/>
      <c r="BM96" s="119"/>
      <c r="BN96" s="119"/>
      <c r="BO96" s="38"/>
    </row>
    <row r="97" spans="1:67">
      <c r="A97" s="110" t="s">
        <v>9</v>
      </c>
      <c r="B97" s="110">
        <v>2</v>
      </c>
      <c r="C97" s="106">
        <v>47243</v>
      </c>
      <c r="D97" s="106">
        <v>47288.999305555597</v>
      </c>
      <c r="E97" s="110" t="s">
        <v>13</v>
      </c>
      <c r="F97" s="112">
        <v>46</v>
      </c>
      <c r="G97" s="34" t="s">
        <v>74</v>
      </c>
      <c r="H97" s="35">
        <v>32</v>
      </c>
      <c r="I97" s="2"/>
      <c r="J97" s="2"/>
      <c r="K97" s="2"/>
      <c r="L97" s="2"/>
      <c r="M97" s="2"/>
      <c r="N97" s="2"/>
      <c r="O97" s="2"/>
      <c r="P97" s="2"/>
      <c r="Q97" s="35">
        <f t="shared" si="112"/>
        <v>0</v>
      </c>
      <c r="R97" s="3"/>
      <c r="S97" s="3"/>
      <c r="T97" s="3"/>
      <c r="U97" s="3"/>
      <c r="V97" s="3"/>
      <c r="W97" s="3"/>
      <c r="X97" s="3"/>
      <c r="Y97" s="3"/>
      <c r="Z97" s="35">
        <f t="shared" si="150"/>
        <v>0</v>
      </c>
      <c r="AA97" s="35">
        <f t="shared" si="150"/>
        <v>0</v>
      </c>
      <c r="AB97" s="35">
        <f t="shared" si="150"/>
        <v>0</v>
      </c>
      <c r="AC97" s="35">
        <f t="shared" si="150"/>
        <v>0</v>
      </c>
      <c r="AD97" s="35">
        <f t="shared" si="150"/>
        <v>0</v>
      </c>
      <c r="AE97" s="35">
        <f t="shared" si="150"/>
        <v>0</v>
      </c>
      <c r="AF97" s="35">
        <f t="shared" si="150"/>
        <v>0</v>
      </c>
      <c r="AG97" s="35">
        <f t="shared" si="130"/>
        <v>0</v>
      </c>
      <c r="AH97" s="35">
        <f t="shared" si="151"/>
        <v>0</v>
      </c>
      <c r="AI97" s="35">
        <f t="shared" si="151"/>
        <v>0</v>
      </c>
      <c r="AJ97" s="35">
        <f t="shared" si="151"/>
        <v>0</v>
      </c>
      <c r="AK97" s="35">
        <f t="shared" si="151"/>
        <v>0</v>
      </c>
      <c r="AL97" s="35">
        <f t="shared" si="151"/>
        <v>0</v>
      </c>
      <c r="AM97" s="35">
        <f t="shared" si="151"/>
        <v>0</v>
      </c>
      <c r="AN97" s="35">
        <f t="shared" si="151"/>
        <v>0</v>
      </c>
      <c r="AO97" s="35">
        <f t="shared" si="131"/>
        <v>0</v>
      </c>
      <c r="AP97" s="36">
        <f t="shared" si="113"/>
        <v>4.5714285714285712</v>
      </c>
      <c r="AQ97" s="36">
        <f t="shared" si="114"/>
        <v>182.85714285714283</v>
      </c>
      <c r="AR97" s="36">
        <f t="shared" si="115"/>
        <v>91.428571428571416</v>
      </c>
      <c r="AS97" s="36">
        <f t="shared" si="116"/>
        <v>45.714285714285708</v>
      </c>
      <c r="AT97" s="37">
        <f t="shared" si="117"/>
        <v>0</v>
      </c>
      <c r="AU97" s="37">
        <f t="shared" si="105"/>
        <v>0</v>
      </c>
      <c r="AV97" s="37">
        <f t="shared" si="106"/>
        <v>0</v>
      </c>
      <c r="AW97" s="37">
        <f t="shared" si="107"/>
        <v>0</v>
      </c>
      <c r="AX97" s="37">
        <f t="shared" si="108"/>
        <v>0</v>
      </c>
      <c r="AY97" s="37">
        <f t="shared" si="109"/>
        <v>0</v>
      </c>
      <c r="AZ97" s="37">
        <f t="shared" si="118"/>
        <v>0</v>
      </c>
      <c r="BA97" s="37">
        <f t="shared" si="110"/>
        <v>0</v>
      </c>
      <c r="BB97" s="4"/>
      <c r="BC97" s="37">
        <f t="shared" si="121"/>
        <v>0</v>
      </c>
      <c r="BD97" s="4"/>
      <c r="BE97" s="37">
        <f t="shared" si="122"/>
        <v>0</v>
      </c>
      <c r="BF97" s="4"/>
      <c r="BG97" s="4"/>
      <c r="BH97" s="37">
        <f t="shared" si="123"/>
        <v>0</v>
      </c>
      <c r="BI97" s="4"/>
      <c r="BJ97" s="37">
        <f t="shared" ref="BJ97" si="159">Q97*BI97</f>
        <v>0</v>
      </c>
      <c r="BK97" s="37">
        <f t="shared" si="124"/>
        <v>0</v>
      </c>
      <c r="BL97" s="108">
        <f>SUM(BK97:BK98)</f>
        <v>0</v>
      </c>
      <c r="BM97" s="118">
        <f>BL97*0.1</f>
        <v>0</v>
      </c>
      <c r="BN97" s="118">
        <f>SUM(BL97:BM98)</f>
        <v>0</v>
      </c>
      <c r="BO97" s="38"/>
    </row>
    <row r="98" spans="1:67">
      <c r="A98" s="111"/>
      <c r="B98" s="111"/>
      <c r="C98" s="107"/>
      <c r="D98" s="107"/>
      <c r="E98" s="111"/>
      <c r="F98" s="113"/>
      <c r="G98" s="34" t="s">
        <v>75</v>
      </c>
      <c r="H98" s="35">
        <v>14</v>
      </c>
      <c r="I98" s="2"/>
      <c r="J98" s="2"/>
      <c r="K98" s="2"/>
      <c r="L98" s="2"/>
      <c r="M98" s="2"/>
      <c r="N98" s="2"/>
      <c r="O98" s="2"/>
      <c r="P98" s="2"/>
      <c r="Q98" s="35">
        <f t="shared" si="112"/>
        <v>0</v>
      </c>
      <c r="R98" s="3"/>
      <c r="S98" s="3"/>
      <c r="T98" s="3"/>
      <c r="U98" s="3"/>
      <c r="V98" s="3"/>
      <c r="W98" s="3"/>
      <c r="X98" s="3"/>
      <c r="Y98" s="3"/>
      <c r="Z98" s="35">
        <f t="shared" si="150"/>
        <v>0</v>
      </c>
      <c r="AA98" s="35">
        <f t="shared" si="150"/>
        <v>0</v>
      </c>
      <c r="AB98" s="35">
        <f t="shared" si="150"/>
        <v>0</v>
      </c>
      <c r="AC98" s="35">
        <f t="shared" si="150"/>
        <v>0</v>
      </c>
      <c r="AD98" s="35">
        <f t="shared" si="150"/>
        <v>0</v>
      </c>
      <c r="AE98" s="35">
        <f t="shared" si="150"/>
        <v>0</v>
      </c>
      <c r="AF98" s="35">
        <f t="shared" si="150"/>
        <v>0</v>
      </c>
      <c r="AG98" s="35">
        <f t="shared" si="130"/>
        <v>0</v>
      </c>
      <c r="AH98" s="35">
        <f t="shared" si="151"/>
        <v>0</v>
      </c>
      <c r="AI98" s="35">
        <f t="shared" si="151"/>
        <v>0</v>
      </c>
      <c r="AJ98" s="35">
        <f t="shared" si="151"/>
        <v>0</v>
      </c>
      <c r="AK98" s="35">
        <f t="shared" si="151"/>
        <v>0</v>
      </c>
      <c r="AL98" s="35">
        <f t="shared" si="151"/>
        <v>0</v>
      </c>
      <c r="AM98" s="35">
        <f t="shared" si="151"/>
        <v>0</v>
      </c>
      <c r="AN98" s="35">
        <f t="shared" si="151"/>
        <v>0</v>
      </c>
      <c r="AO98" s="35">
        <f t="shared" si="131"/>
        <v>0</v>
      </c>
      <c r="AP98" s="36">
        <f t="shared" si="113"/>
        <v>2</v>
      </c>
      <c r="AQ98" s="36">
        <f t="shared" si="114"/>
        <v>80</v>
      </c>
      <c r="AR98" s="36">
        <f t="shared" si="115"/>
        <v>40</v>
      </c>
      <c r="AS98" s="36">
        <f t="shared" si="116"/>
        <v>20</v>
      </c>
      <c r="AT98" s="37">
        <f t="shared" si="117"/>
        <v>0</v>
      </c>
      <c r="AU98" s="37">
        <f t="shared" si="105"/>
        <v>0</v>
      </c>
      <c r="AV98" s="37">
        <f t="shared" si="106"/>
        <v>0</v>
      </c>
      <c r="AW98" s="37">
        <f t="shared" si="107"/>
        <v>0</v>
      </c>
      <c r="AX98" s="37">
        <f t="shared" si="108"/>
        <v>0</v>
      </c>
      <c r="AY98" s="37">
        <f t="shared" si="109"/>
        <v>0</v>
      </c>
      <c r="AZ98" s="37">
        <f t="shared" si="118"/>
        <v>0</v>
      </c>
      <c r="BA98" s="37">
        <f t="shared" si="110"/>
        <v>0</v>
      </c>
      <c r="BB98" s="4"/>
      <c r="BC98" s="37">
        <f t="shared" si="121"/>
        <v>0</v>
      </c>
      <c r="BD98" s="4"/>
      <c r="BE98" s="37">
        <f t="shared" si="122"/>
        <v>0</v>
      </c>
      <c r="BF98" s="4"/>
      <c r="BG98" s="4"/>
      <c r="BH98" s="37">
        <f t="shared" si="123"/>
        <v>0</v>
      </c>
      <c r="BI98" s="4"/>
      <c r="BJ98" s="37"/>
      <c r="BK98" s="37">
        <f t="shared" si="124"/>
        <v>0</v>
      </c>
      <c r="BL98" s="109"/>
      <c r="BM98" s="119"/>
      <c r="BN98" s="119"/>
      <c r="BO98" s="38"/>
    </row>
    <row r="99" spans="1:67">
      <c r="A99" s="110" t="s">
        <v>9</v>
      </c>
      <c r="B99" s="110">
        <v>4</v>
      </c>
      <c r="C99" s="106">
        <v>47514.999305555597</v>
      </c>
      <c r="D99" s="106">
        <v>47560.999305555597</v>
      </c>
      <c r="E99" s="110" t="s">
        <v>13</v>
      </c>
      <c r="F99" s="112">
        <v>46</v>
      </c>
      <c r="G99" s="34" t="s">
        <v>74</v>
      </c>
      <c r="H99" s="35">
        <v>32</v>
      </c>
      <c r="I99" s="2"/>
      <c r="J99" s="2"/>
      <c r="K99" s="2"/>
      <c r="L99" s="2"/>
      <c r="M99" s="2"/>
      <c r="N99" s="2"/>
      <c r="O99" s="2"/>
      <c r="P99" s="2"/>
      <c r="Q99" s="35">
        <f t="shared" ref="Q99:Q102" si="160">SUM(I99:P99)</f>
        <v>0</v>
      </c>
      <c r="R99" s="3"/>
      <c r="S99" s="3"/>
      <c r="T99" s="3"/>
      <c r="U99" s="3"/>
      <c r="V99" s="3"/>
      <c r="W99" s="3"/>
      <c r="X99" s="3"/>
      <c r="Y99" s="3"/>
      <c r="Z99" s="35">
        <f t="shared" ref="Z99:Z102" si="161">R99*1.5</f>
        <v>0</v>
      </c>
      <c r="AA99" s="35">
        <f t="shared" ref="AA99:AA102" si="162">S99*1.5</f>
        <v>0</v>
      </c>
      <c r="AB99" s="35">
        <f t="shared" ref="AB99:AB102" si="163">T99*1.5</f>
        <v>0</v>
      </c>
      <c r="AC99" s="35">
        <f t="shared" ref="AC99:AC102" si="164">U99*1.5</f>
        <v>0</v>
      </c>
      <c r="AD99" s="35">
        <f t="shared" ref="AD99:AD102" si="165">V99*1.5</f>
        <v>0</v>
      </c>
      <c r="AE99" s="35">
        <f t="shared" ref="AE99:AE102" si="166">W99*1.5</f>
        <v>0</v>
      </c>
      <c r="AF99" s="35">
        <f t="shared" ref="AF99:AF102" si="167">X99*1.5</f>
        <v>0</v>
      </c>
      <c r="AG99" s="35">
        <f t="shared" ref="AG99:AG102" si="168">Y99*1.5</f>
        <v>0</v>
      </c>
      <c r="AH99" s="35">
        <f t="shared" ref="AH99:AH102" si="169">R99*2</f>
        <v>0</v>
      </c>
      <c r="AI99" s="35">
        <f t="shared" ref="AI99:AI102" si="170">S99*2</f>
        <v>0</v>
      </c>
      <c r="AJ99" s="35">
        <f t="shared" ref="AJ99:AJ102" si="171">T99*2</f>
        <v>0</v>
      </c>
      <c r="AK99" s="35">
        <f t="shared" ref="AK99:AK102" si="172">U99*2</f>
        <v>0</v>
      </c>
      <c r="AL99" s="35">
        <f t="shared" ref="AL99:AL102" si="173">V99*2</f>
        <v>0</v>
      </c>
      <c r="AM99" s="35">
        <f t="shared" ref="AM99:AM102" si="174">W99*2</f>
        <v>0</v>
      </c>
      <c r="AN99" s="35">
        <f t="shared" ref="AN99:AN102" si="175">X99*2</f>
        <v>0</v>
      </c>
      <c r="AO99" s="35">
        <f t="shared" ref="AO99:AO102" si="176">Y99*2</f>
        <v>0</v>
      </c>
      <c r="AP99" s="36">
        <f t="shared" ref="AP99:AP102" si="177">H99/7</f>
        <v>4.5714285714285712</v>
      </c>
      <c r="AQ99" s="36">
        <f t="shared" ref="AQ99:AQ102" si="178">40*AP99</f>
        <v>182.85714285714283</v>
      </c>
      <c r="AR99" s="36">
        <f t="shared" ref="AR99:AR102" si="179">AP99*20</f>
        <v>91.428571428571416</v>
      </c>
      <c r="AS99" s="36">
        <f t="shared" ref="AS99:AS102" si="180">AP99*10</f>
        <v>45.714285714285708</v>
      </c>
      <c r="AT99" s="37">
        <f t="shared" ref="AT99:AT102" si="181">((AQ99*R99)+(AR99*Z99)+(AS99*AH99))*I99</f>
        <v>0</v>
      </c>
      <c r="AU99" s="37">
        <f t="shared" ref="AU99:AU102" si="182">((AQ99*S99)+(AR99*AA99)+(AS99*AI99))*J99</f>
        <v>0</v>
      </c>
      <c r="AV99" s="37">
        <f t="shared" ref="AV99:AV102" si="183">((AQ99*T99)+(AB99*AR99)+(AS99*AJ99))*K99</f>
        <v>0</v>
      </c>
      <c r="AW99" s="37">
        <f t="shared" ref="AW99:AW102" si="184">((AQ99*U99)+(AC99*AR99)+(AS99*AK99))*L99</f>
        <v>0</v>
      </c>
      <c r="AX99" s="37">
        <f t="shared" ref="AX99:AX102" si="185">((AQ99*V99)+(AD99*AR99)+(AS99*AL99))*M99</f>
        <v>0</v>
      </c>
      <c r="AY99" s="37">
        <f t="shared" ref="AY99:AY102" si="186">((AQ99*W99)+(AE99*AR99)+(AS99*AM99))*N99</f>
        <v>0</v>
      </c>
      <c r="AZ99" s="37">
        <f t="shared" ref="AZ99:AZ102" si="187">((AQ99*X99)+(AF99*AR99)+(AS99*AN99))*O99</f>
        <v>0</v>
      </c>
      <c r="BA99" s="37">
        <f t="shared" ref="BA99:BA102" si="188">((AQ99*Y99)+(AG99*AR99)+(AS99*AO99))*P99</f>
        <v>0</v>
      </c>
      <c r="BB99" s="4"/>
      <c r="BC99" s="37">
        <f t="shared" si="121"/>
        <v>0</v>
      </c>
      <c r="BD99" s="4"/>
      <c r="BE99" s="37">
        <f t="shared" si="122"/>
        <v>0</v>
      </c>
      <c r="BF99" s="4"/>
      <c r="BG99" s="4"/>
      <c r="BH99" s="37">
        <f t="shared" si="123"/>
        <v>0</v>
      </c>
      <c r="BI99" s="4"/>
      <c r="BJ99" s="37">
        <f t="shared" ref="BJ99" si="189">Q99*BI99</f>
        <v>0</v>
      </c>
      <c r="BK99" s="37">
        <f t="shared" si="124"/>
        <v>0</v>
      </c>
      <c r="BL99" s="108">
        <f t="shared" ref="BL99" si="190">SUM(BK99:BK100)</f>
        <v>0</v>
      </c>
      <c r="BM99" s="32"/>
      <c r="BN99" s="32"/>
      <c r="BO99" s="39"/>
    </row>
    <row r="100" spans="1:67">
      <c r="A100" s="111"/>
      <c r="B100" s="111"/>
      <c r="C100" s="107"/>
      <c r="D100" s="107"/>
      <c r="E100" s="111"/>
      <c r="F100" s="113"/>
      <c r="G100" s="34" t="s">
        <v>75</v>
      </c>
      <c r="H100" s="35">
        <v>14</v>
      </c>
      <c r="I100" s="2"/>
      <c r="J100" s="2"/>
      <c r="K100" s="2"/>
      <c r="L100" s="2"/>
      <c r="M100" s="2"/>
      <c r="N100" s="2"/>
      <c r="O100" s="2"/>
      <c r="P100" s="2"/>
      <c r="Q100" s="35">
        <f t="shared" si="160"/>
        <v>0</v>
      </c>
      <c r="R100" s="3"/>
      <c r="S100" s="3"/>
      <c r="T100" s="3"/>
      <c r="U100" s="3"/>
      <c r="V100" s="3"/>
      <c r="W100" s="3"/>
      <c r="X100" s="3"/>
      <c r="Y100" s="3"/>
      <c r="Z100" s="35">
        <f t="shared" si="161"/>
        <v>0</v>
      </c>
      <c r="AA100" s="35">
        <f t="shared" si="162"/>
        <v>0</v>
      </c>
      <c r="AB100" s="35">
        <f t="shared" si="163"/>
        <v>0</v>
      </c>
      <c r="AC100" s="35">
        <f t="shared" si="164"/>
        <v>0</v>
      </c>
      <c r="AD100" s="35">
        <f t="shared" si="165"/>
        <v>0</v>
      </c>
      <c r="AE100" s="35">
        <f t="shared" si="166"/>
        <v>0</v>
      </c>
      <c r="AF100" s="35">
        <f t="shared" si="167"/>
        <v>0</v>
      </c>
      <c r="AG100" s="35">
        <f t="shared" si="168"/>
        <v>0</v>
      </c>
      <c r="AH100" s="35">
        <f t="shared" si="169"/>
        <v>0</v>
      </c>
      <c r="AI100" s="35">
        <f t="shared" si="170"/>
        <v>0</v>
      </c>
      <c r="AJ100" s="35">
        <f t="shared" si="171"/>
        <v>0</v>
      </c>
      <c r="AK100" s="35">
        <f t="shared" si="172"/>
        <v>0</v>
      </c>
      <c r="AL100" s="35">
        <f t="shared" si="173"/>
        <v>0</v>
      </c>
      <c r="AM100" s="35">
        <f t="shared" si="174"/>
        <v>0</v>
      </c>
      <c r="AN100" s="35">
        <f t="shared" si="175"/>
        <v>0</v>
      </c>
      <c r="AO100" s="35">
        <f t="shared" si="176"/>
        <v>0</v>
      </c>
      <c r="AP100" s="36">
        <f t="shared" si="177"/>
        <v>2</v>
      </c>
      <c r="AQ100" s="36">
        <f t="shared" si="178"/>
        <v>80</v>
      </c>
      <c r="AR100" s="36">
        <f t="shared" si="179"/>
        <v>40</v>
      </c>
      <c r="AS100" s="36">
        <f t="shared" si="180"/>
        <v>20</v>
      </c>
      <c r="AT100" s="37">
        <f t="shared" si="181"/>
        <v>0</v>
      </c>
      <c r="AU100" s="37">
        <f t="shared" si="182"/>
        <v>0</v>
      </c>
      <c r="AV100" s="37">
        <f t="shared" si="183"/>
        <v>0</v>
      </c>
      <c r="AW100" s="37">
        <f t="shared" si="184"/>
        <v>0</v>
      </c>
      <c r="AX100" s="37">
        <f t="shared" si="185"/>
        <v>0</v>
      </c>
      <c r="AY100" s="37">
        <f t="shared" si="186"/>
        <v>0</v>
      </c>
      <c r="AZ100" s="37">
        <f t="shared" si="187"/>
        <v>0</v>
      </c>
      <c r="BA100" s="37">
        <f t="shared" si="188"/>
        <v>0</v>
      </c>
      <c r="BB100" s="4"/>
      <c r="BC100" s="37">
        <f t="shared" si="121"/>
        <v>0</v>
      </c>
      <c r="BD100" s="4"/>
      <c r="BE100" s="37">
        <f t="shared" si="122"/>
        <v>0</v>
      </c>
      <c r="BF100" s="4"/>
      <c r="BG100" s="4"/>
      <c r="BH100" s="37">
        <f t="shared" si="123"/>
        <v>0</v>
      </c>
      <c r="BI100" s="4"/>
      <c r="BJ100" s="37"/>
      <c r="BK100" s="37">
        <f t="shared" si="124"/>
        <v>0</v>
      </c>
      <c r="BL100" s="109"/>
      <c r="BM100" s="32"/>
      <c r="BN100" s="32"/>
      <c r="BO100" s="39"/>
    </row>
    <row r="101" spans="1:67">
      <c r="A101" s="110" t="s">
        <v>9</v>
      </c>
      <c r="B101" s="110">
        <v>1</v>
      </c>
      <c r="C101" s="106">
        <v>47590.999305555597</v>
      </c>
      <c r="D101" s="106">
        <v>47678.999305555597</v>
      </c>
      <c r="E101" s="110" t="s">
        <v>4</v>
      </c>
      <c r="F101" s="112">
        <v>88</v>
      </c>
      <c r="G101" s="34" t="s">
        <v>74</v>
      </c>
      <c r="H101" s="35">
        <v>74</v>
      </c>
      <c r="I101" s="2"/>
      <c r="J101" s="2"/>
      <c r="K101" s="2"/>
      <c r="L101" s="2"/>
      <c r="M101" s="2"/>
      <c r="N101" s="2"/>
      <c r="O101" s="2"/>
      <c r="P101" s="2"/>
      <c r="Q101" s="35">
        <f t="shared" si="160"/>
        <v>0</v>
      </c>
      <c r="R101" s="3"/>
      <c r="S101" s="3"/>
      <c r="T101" s="3"/>
      <c r="U101" s="3"/>
      <c r="V101" s="3"/>
      <c r="W101" s="3"/>
      <c r="X101" s="3"/>
      <c r="Y101" s="3"/>
      <c r="Z101" s="35">
        <f t="shared" si="161"/>
        <v>0</v>
      </c>
      <c r="AA101" s="35">
        <f t="shared" si="162"/>
        <v>0</v>
      </c>
      <c r="AB101" s="35">
        <f t="shared" si="163"/>
        <v>0</v>
      </c>
      <c r="AC101" s="35">
        <f t="shared" si="164"/>
        <v>0</v>
      </c>
      <c r="AD101" s="35">
        <f t="shared" si="165"/>
        <v>0</v>
      </c>
      <c r="AE101" s="35">
        <f t="shared" si="166"/>
        <v>0</v>
      </c>
      <c r="AF101" s="35">
        <f t="shared" si="167"/>
        <v>0</v>
      </c>
      <c r="AG101" s="35">
        <f t="shared" si="168"/>
        <v>0</v>
      </c>
      <c r="AH101" s="35">
        <f t="shared" si="169"/>
        <v>0</v>
      </c>
      <c r="AI101" s="35">
        <f t="shared" si="170"/>
        <v>0</v>
      </c>
      <c r="AJ101" s="35">
        <f t="shared" si="171"/>
        <v>0</v>
      </c>
      <c r="AK101" s="35">
        <f t="shared" si="172"/>
        <v>0</v>
      </c>
      <c r="AL101" s="35">
        <f t="shared" si="173"/>
        <v>0</v>
      </c>
      <c r="AM101" s="35">
        <f t="shared" si="174"/>
        <v>0</v>
      </c>
      <c r="AN101" s="35">
        <f t="shared" si="175"/>
        <v>0</v>
      </c>
      <c r="AO101" s="35">
        <f t="shared" si="176"/>
        <v>0</v>
      </c>
      <c r="AP101" s="36">
        <f t="shared" si="177"/>
        <v>10.571428571428571</v>
      </c>
      <c r="AQ101" s="36">
        <f t="shared" si="178"/>
        <v>422.85714285714283</v>
      </c>
      <c r="AR101" s="36">
        <f t="shared" si="179"/>
        <v>211.42857142857142</v>
      </c>
      <c r="AS101" s="36">
        <f t="shared" si="180"/>
        <v>105.71428571428571</v>
      </c>
      <c r="AT101" s="37">
        <f t="shared" si="181"/>
        <v>0</v>
      </c>
      <c r="AU101" s="37">
        <f t="shared" si="182"/>
        <v>0</v>
      </c>
      <c r="AV101" s="37">
        <f t="shared" si="183"/>
        <v>0</v>
      </c>
      <c r="AW101" s="37">
        <f t="shared" si="184"/>
        <v>0</v>
      </c>
      <c r="AX101" s="37">
        <f t="shared" si="185"/>
        <v>0</v>
      </c>
      <c r="AY101" s="37">
        <f t="shared" si="186"/>
        <v>0</v>
      </c>
      <c r="AZ101" s="37">
        <f t="shared" si="187"/>
        <v>0</v>
      </c>
      <c r="BA101" s="37">
        <f t="shared" si="188"/>
        <v>0</v>
      </c>
      <c r="BB101" s="4"/>
      <c r="BC101" s="37">
        <f t="shared" si="121"/>
        <v>0</v>
      </c>
      <c r="BD101" s="4"/>
      <c r="BE101" s="37">
        <f t="shared" si="122"/>
        <v>0</v>
      </c>
      <c r="BF101" s="4"/>
      <c r="BG101" s="4"/>
      <c r="BH101" s="37">
        <f t="shared" si="123"/>
        <v>0</v>
      </c>
      <c r="BI101" s="4"/>
      <c r="BJ101" s="37">
        <f t="shared" ref="BJ101" si="191">Q101*BI101</f>
        <v>0</v>
      </c>
      <c r="BK101" s="37">
        <f t="shared" si="124"/>
        <v>0</v>
      </c>
      <c r="BL101" s="108">
        <f t="shared" ref="BL101" si="192">SUM(BK101:BK102)</f>
        <v>0</v>
      </c>
      <c r="BM101" s="32"/>
      <c r="BN101" s="32"/>
      <c r="BO101" s="39"/>
    </row>
    <row r="102" spans="1:67">
      <c r="A102" s="111"/>
      <c r="B102" s="111"/>
      <c r="C102" s="107"/>
      <c r="D102" s="107"/>
      <c r="E102" s="111"/>
      <c r="F102" s="113"/>
      <c r="G102" s="34" t="s">
        <v>75</v>
      </c>
      <c r="H102" s="35">
        <v>14</v>
      </c>
      <c r="I102" s="2"/>
      <c r="J102" s="2"/>
      <c r="K102" s="2"/>
      <c r="L102" s="2"/>
      <c r="M102" s="2"/>
      <c r="N102" s="2"/>
      <c r="O102" s="2"/>
      <c r="P102" s="2"/>
      <c r="Q102" s="35">
        <f t="shared" si="160"/>
        <v>0</v>
      </c>
      <c r="R102" s="3"/>
      <c r="S102" s="3"/>
      <c r="T102" s="3"/>
      <c r="U102" s="3"/>
      <c r="V102" s="3"/>
      <c r="W102" s="3"/>
      <c r="X102" s="3"/>
      <c r="Y102" s="3"/>
      <c r="Z102" s="35">
        <f t="shared" si="161"/>
        <v>0</v>
      </c>
      <c r="AA102" s="35">
        <f t="shared" si="162"/>
        <v>0</v>
      </c>
      <c r="AB102" s="35">
        <f t="shared" si="163"/>
        <v>0</v>
      </c>
      <c r="AC102" s="35">
        <f t="shared" si="164"/>
        <v>0</v>
      </c>
      <c r="AD102" s="35">
        <f t="shared" si="165"/>
        <v>0</v>
      </c>
      <c r="AE102" s="35">
        <f t="shared" si="166"/>
        <v>0</v>
      </c>
      <c r="AF102" s="35">
        <f t="shared" si="167"/>
        <v>0</v>
      </c>
      <c r="AG102" s="35">
        <f t="shared" si="168"/>
        <v>0</v>
      </c>
      <c r="AH102" s="35">
        <f t="shared" si="169"/>
        <v>0</v>
      </c>
      <c r="AI102" s="35">
        <f t="shared" si="170"/>
        <v>0</v>
      </c>
      <c r="AJ102" s="35">
        <f t="shared" si="171"/>
        <v>0</v>
      </c>
      <c r="AK102" s="35">
        <f t="shared" si="172"/>
        <v>0</v>
      </c>
      <c r="AL102" s="35">
        <f t="shared" si="173"/>
        <v>0</v>
      </c>
      <c r="AM102" s="35">
        <f t="shared" si="174"/>
        <v>0</v>
      </c>
      <c r="AN102" s="35">
        <f t="shared" si="175"/>
        <v>0</v>
      </c>
      <c r="AO102" s="35">
        <f t="shared" si="176"/>
        <v>0</v>
      </c>
      <c r="AP102" s="36">
        <f t="shared" si="177"/>
        <v>2</v>
      </c>
      <c r="AQ102" s="36">
        <f t="shared" si="178"/>
        <v>80</v>
      </c>
      <c r="AR102" s="36">
        <f t="shared" si="179"/>
        <v>40</v>
      </c>
      <c r="AS102" s="36">
        <f t="shared" si="180"/>
        <v>20</v>
      </c>
      <c r="AT102" s="37">
        <f t="shared" si="181"/>
        <v>0</v>
      </c>
      <c r="AU102" s="37">
        <f t="shared" si="182"/>
        <v>0</v>
      </c>
      <c r="AV102" s="37">
        <f t="shared" si="183"/>
        <v>0</v>
      </c>
      <c r="AW102" s="37">
        <f t="shared" si="184"/>
        <v>0</v>
      </c>
      <c r="AX102" s="37">
        <f t="shared" si="185"/>
        <v>0</v>
      </c>
      <c r="AY102" s="37">
        <f t="shared" si="186"/>
        <v>0</v>
      </c>
      <c r="AZ102" s="37">
        <f t="shared" si="187"/>
        <v>0</v>
      </c>
      <c r="BA102" s="37">
        <f t="shared" si="188"/>
        <v>0</v>
      </c>
      <c r="BB102" s="4"/>
      <c r="BC102" s="37">
        <f t="shared" si="121"/>
        <v>0</v>
      </c>
      <c r="BD102" s="4"/>
      <c r="BE102" s="37">
        <f t="shared" si="122"/>
        <v>0</v>
      </c>
      <c r="BF102" s="4"/>
      <c r="BG102" s="4"/>
      <c r="BH102" s="37">
        <f t="shared" si="123"/>
        <v>0</v>
      </c>
      <c r="BI102" s="4"/>
      <c r="BJ102" s="37"/>
      <c r="BK102" s="37">
        <f t="shared" si="124"/>
        <v>0</v>
      </c>
      <c r="BL102" s="109"/>
      <c r="BM102" s="32"/>
      <c r="BN102" s="32"/>
      <c r="BO102" s="39">
        <f>SUM(BL79:BL102)</f>
        <v>0</v>
      </c>
    </row>
    <row r="103" spans="1:67">
      <c r="A103" s="110" t="s">
        <v>11</v>
      </c>
      <c r="B103" s="110">
        <v>5</v>
      </c>
      <c r="C103" s="106">
        <v>46297</v>
      </c>
      <c r="D103" s="106">
        <v>46394.999305555597</v>
      </c>
      <c r="E103" s="110" t="s">
        <v>4</v>
      </c>
      <c r="F103" s="112">
        <v>97.999305555596948</v>
      </c>
      <c r="G103" s="34" t="s">
        <v>74</v>
      </c>
      <c r="H103" s="35">
        <v>77</v>
      </c>
      <c r="I103" s="2"/>
      <c r="J103" s="2"/>
      <c r="K103" s="2"/>
      <c r="L103" s="2"/>
      <c r="M103" s="2"/>
      <c r="N103" s="2"/>
      <c r="O103" s="2"/>
      <c r="P103" s="2"/>
      <c r="Q103" s="35">
        <f t="shared" si="112"/>
        <v>0</v>
      </c>
      <c r="R103" s="3"/>
      <c r="S103" s="3"/>
      <c r="T103" s="3"/>
      <c r="U103" s="3"/>
      <c r="V103" s="3"/>
      <c r="W103" s="3"/>
      <c r="X103" s="3"/>
      <c r="Y103" s="3"/>
      <c r="Z103" s="35">
        <f t="shared" ref="Z103:AF145" si="193">R103*1.5</f>
        <v>0</v>
      </c>
      <c r="AA103" s="35">
        <f t="shared" si="193"/>
        <v>0</v>
      </c>
      <c r="AB103" s="35">
        <f t="shared" si="193"/>
        <v>0</v>
      </c>
      <c r="AC103" s="35">
        <f t="shared" si="193"/>
        <v>0</v>
      </c>
      <c r="AD103" s="35">
        <f t="shared" si="193"/>
        <v>0</v>
      </c>
      <c r="AE103" s="35">
        <f t="shared" si="193"/>
        <v>0</v>
      </c>
      <c r="AF103" s="35">
        <f t="shared" si="193"/>
        <v>0</v>
      </c>
      <c r="AG103" s="35">
        <f t="shared" si="130"/>
        <v>0</v>
      </c>
      <c r="AH103" s="35">
        <f t="shared" ref="AH103:AN145" si="194">R103*2</f>
        <v>0</v>
      </c>
      <c r="AI103" s="35">
        <f t="shared" si="194"/>
        <v>0</v>
      </c>
      <c r="AJ103" s="35">
        <f t="shared" si="194"/>
        <v>0</v>
      </c>
      <c r="AK103" s="35">
        <f t="shared" si="194"/>
        <v>0</v>
      </c>
      <c r="AL103" s="35">
        <f t="shared" si="194"/>
        <v>0</v>
      </c>
      <c r="AM103" s="35">
        <f t="shared" si="194"/>
        <v>0</v>
      </c>
      <c r="AN103" s="35">
        <f t="shared" si="194"/>
        <v>0</v>
      </c>
      <c r="AO103" s="35">
        <f t="shared" si="131"/>
        <v>0</v>
      </c>
      <c r="AP103" s="36">
        <f t="shared" si="113"/>
        <v>11</v>
      </c>
      <c r="AQ103" s="36">
        <f t="shared" si="114"/>
        <v>440</v>
      </c>
      <c r="AR103" s="36">
        <f t="shared" si="115"/>
        <v>220</v>
      </c>
      <c r="AS103" s="36">
        <f t="shared" si="116"/>
        <v>110</v>
      </c>
      <c r="AT103" s="37">
        <f t="shared" si="117"/>
        <v>0</v>
      </c>
      <c r="AU103" s="37">
        <f t="shared" si="105"/>
        <v>0</v>
      </c>
      <c r="AV103" s="37">
        <f t="shared" si="106"/>
        <v>0</v>
      </c>
      <c r="AW103" s="37">
        <f t="shared" si="107"/>
        <v>0</v>
      </c>
      <c r="AX103" s="37">
        <f t="shared" si="108"/>
        <v>0</v>
      </c>
      <c r="AY103" s="37">
        <f t="shared" si="109"/>
        <v>0</v>
      </c>
      <c r="AZ103" s="37">
        <f t="shared" si="118"/>
        <v>0</v>
      </c>
      <c r="BA103" s="37">
        <f t="shared" si="110"/>
        <v>0</v>
      </c>
      <c r="BB103" s="4"/>
      <c r="BC103" s="37">
        <f t="shared" si="121"/>
        <v>0</v>
      </c>
      <c r="BD103" s="4"/>
      <c r="BE103" s="37">
        <f t="shared" si="122"/>
        <v>0</v>
      </c>
      <c r="BF103" s="4"/>
      <c r="BG103" s="4"/>
      <c r="BH103" s="37">
        <f t="shared" si="123"/>
        <v>0</v>
      </c>
      <c r="BI103" s="4"/>
      <c r="BJ103" s="37">
        <f t="shared" ref="BJ103" si="195">Q103*BI103</f>
        <v>0</v>
      </c>
      <c r="BK103" s="37">
        <f t="shared" si="124"/>
        <v>0</v>
      </c>
      <c r="BL103" s="108">
        <f>SUM(BK103:BK104)</f>
        <v>0</v>
      </c>
      <c r="BM103" s="118">
        <f>BL103*0.1</f>
        <v>0</v>
      </c>
      <c r="BN103" s="118">
        <f>SUM(BL103:BM104)</f>
        <v>0</v>
      </c>
      <c r="BO103" s="38"/>
    </row>
    <row r="104" spans="1:67">
      <c r="A104" s="111"/>
      <c r="B104" s="111"/>
      <c r="C104" s="107"/>
      <c r="D104" s="107"/>
      <c r="E104" s="111"/>
      <c r="F104" s="113"/>
      <c r="G104" s="34" t="s">
        <v>75</v>
      </c>
      <c r="H104" s="35">
        <v>21</v>
      </c>
      <c r="I104" s="2"/>
      <c r="J104" s="2"/>
      <c r="K104" s="2"/>
      <c r="L104" s="2"/>
      <c r="M104" s="2"/>
      <c r="N104" s="2"/>
      <c r="O104" s="2"/>
      <c r="P104" s="2"/>
      <c r="Q104" s="35">
        <f t="shared" si="112"/>
        <v>0</v>
      </c>
      <c r="R104" s="3"/>
      <c r="S104" s="3"/>
      <c r="T104" s="3"/>
      <c r="U104" s="3"/>
      <c r="V104" s="3"/>
      <c r="W104" s="3"/>
      <c r="X104" s="3"/>
      <c r="Y104" s="3"/>
      <c r="Z104" s="35">
        <f t="shared" si="193"/>
        <v>0</v>
      </c>
      <c r="AA104" s="35">
        <f t="shared" si="193"/>
        <v>0</v>
      </c>
      <c r="AB104" s="35">
        <f t="shared" si="193"/>
        <v>0</v>
      </c>
      <c r="AC104" s="35">
        <f t="shared" si="193"/>
        <v>0</v>
      </c>
      <c r="AD104" s="35">
        <f t="shared" si="193"/>
        <v>0</v>
      </c>
      <c r="AE104" s="35">
        <f t="shared" si="193"/>
        <v>0</v>
      </c>
      <c r="AF104" s="35">
        <f t="shared" si="193"/>
        <v>0</v>
      </c>
      <c r="AG104" s="35">
        <f t="shared" si="130"/>
        <v>0</v>
      </c>
      <c r="AH104" s="35">
        <f t="shared" si="194"/>
        <v>0</v>
      </c>
      <c r="AI104" s="35">
        <f t="shared" si="194"/>
        <v>0</v>
      </c>
      <c r="AJ104" s="35">
        <f t="shared" si="194"/>
        <v>0</v>
      </c>
      <c r="AK104" s="35">
        <f t="shared" si="194"/>
        <v>0</v>
      </c>
      <c r="AL104" s="35">
        <f t="shared" si="194"/>
        <v>0</v>
      </c>
      <c r="AM104" s="35">
        <f t="shared" si="194"/>
        <v>0</v>
      </c>
      <c r="AN104" s="35">
        <f t="shared" si="194"/>
        <v>0</v>
      </c>
      <c r="AO104" s="35">
        <f t="shared" si="131"/>
        <v>0</v>
      </c>
      <c r="AP104" s="36">
        <f t="shared" si="113"/>
        <v>3</v>
      </c>
      <c r="AQ104" s="36">
        <f t="shared" si="114"/>
        <v>120</v>
      </c>
      <c r="AR104" s="36">
        <f t="shared" si="115"/>
        <v>60</v>
      </c>
      <c r="AS104" s="36">
        <f t="shared" si="116"/>
        <v>30</v>
      </c>
      <c r="AT104" s="37">
        <f t="shared" si="117"/>
        <v>0</v>
      </c>
      <c r="AU104" s="37">
        <f t="shared" si="105"/>
        <v>0</v>
      </c>
      <c r="AV104" s="37">
        <f t="shared" si="106"/>
        <v>0</v>
      </c>
      <c r="AW104" s="37">
        <f t="shared" si="107"/>
        <v>0</v>
      </c>
      <c r="AX104" s="37">
        <f t="shared" si="108"/>
        <v>0</v>
      </c>
      <c r="AY104" s="37">
        <f t="shared" si="109"/>
        <v>0</v>
      </c>
      <c r="AZ104" s="37">
        <f t="shared" si="118"/>
        <v>0</v>
      </c>
      <c r="BA104" s="37">
        <f t="shared" si="110"/>
        <v>0</v>
      </c>
      <c r="BB104" s="4"/>
      <c r="BC104" s="37">
        <f t="shared" si="121"/>
        <v>0</v>
      </c>
      <c r="BD104" s="4"/>
      <c r="BE104" s="37">
        <f t="shared" si="122"/>
        <v>0</v>
      </c>
      <c r="BF104" s="4"/>
      <c r="BG104" s="4"/>
      <c r="BH104" s="37">
        <f t="shared" si="123"/>
        <v>0</v>
      </c>
      <c r="BI104" s="4"/>
      <c r="BJ104" s="37"/>
      <c r="BK104" s="37">
        <f t="shared" si="124"/>
        <v>0</v>
      </c>
      <c r="BL104" s="109"/>
      <c r="BM104" s="119"/>
      <c r="BN104" s="119"/>
      <c r="BO104" s="38"/>
    </row>
    <row r="105" spans="1:67">
      <c r="A105" s="110" t="s">
        <v>11</v>
      </c>
      <c r="B105" s="110">
        <v>6</v>
      </c>
      <c r="C105" s="106">
        <v>46501</v>
      </c>
      <c r="D105" s="106">
        <v>46556.999305555597</v>
      </c>
      <c r="E105" s="110" t="s">
        <v>13</v>
      </c>
      <c r="F105" s="112">
        <v>55.999305555596948</v>
      </c>
      <c r="G105" s="34" t="s">
        <v>74</v>
      </c>
      <c r="H105" s="35">
        <v>42</v>
      </c>
      <c r="I105" s="2"/>
      <c r="J105" s="2"/>
      <c r="K105" s="2"/>
      <c r="L105" s="2"/>
      <c r="M105" s="2"/>
      <c r="N105" s="2"/>
      <c r="O105" s="2"/>
      <c r="P105" s="2"/>
      <c r="Q105" s="35">
        <f t="shared" si="112"/>
        <v>0</v>
      </c>
      <c r="R105" s="3"/>
      <c r="S105" s="3"/>
      <c r="T105" s="3"/>
      <c r="U105" s="3"/>
      <c r="V105" s="3"/>
      <c r="W105" s="3"/>
      <c r="X105" s="3"/>
      <c r="Y105" s="3"/>
      <c r="Z105" s="35">
        <f t="shared" si="193"/>
        <v>0</v>
      </c>
      <c r="AA105" s="35">
        <f t="shared" si="193"/>
        <v>0</v>
      </c>
      <c r="AB105" s="35">
        <f t="shared" si="193"/>
        <v>0</v>
      </c>
      <c r="AC105" s="35">
        <f t="shared" si="193"/>
        <v>0</v>
      </c>
      <c r="AD105" s="35">
        <f t="shared" si="193"/>
        <v>0</v>
      </c>
      <c r="AE105" s="35">
        <f t="shared" si="193"/>
        <v>0</v>
      </c>
      <c r="AF105" s="35">
        <f t="shared" si="193"/>
        <v>0</v>
      </c>
      <c r="AG105" s="35">
        <f t="shared" si="130"/>
        <v>0</v>
      </c>
      <c r="AH105" s="35">
        <f t="shared" si="194"/>
        <v>0</v>
      </c>
      <c r="AI105" s="35">
        <f t="shared" si="194"/>
        <v>0</v>
      </c>
      <c r="AJ105" s="35">
        <f t="shared" si="194"/>
        <v>0</v>
      </c>
      <c r="AK105" s="35">
        <f t="shared" si="194"/>
        <v>0</v>
      </c>
      <c r="AL105" s="35">
        <f t="shared" si="194"/>
        <v>0</v>
      </c>
      <c r="AM105" s="35">
        <f t="shared" si="194"/>
        <v>0</v>
      </c>
      <c r="AN105" s="35">
        <f t="shared" si="194"/>
        <v>0</v>
      </c>
      <c r="AO105" s="35">
        <f t="shared" si="131"/>
        <v>0</v>
      </c>
      <c r="AP105" s="36">
        <f t="shared" si="113"/>
        <v>6</v>
      </c>
      <c r="AQ105" s="36">
        <f t="shared" si="114"/>
        <v>240</v>
      </c>
      <c r="AR105" s="36">
        <f t="shared" si="115"/>
        <v>120</v>
      </c>
      <c r="AS105" s="36">
        <f t="shared" si="116"/>
        <v>60</v>
      </c>
      <c r="AT105" s="37">
        <f t="shared" si="117"/>
        <v>0</v>
      </c>
      <c r="AU105" s="37">
        <f t="shared" si="105"/>
        <v>0</v>
      </c>
      <c r="AV105" s="37">
        <f t="shared" si="106"/>
        <v>0</v>
      </c>
      <c r="AW105" s="37">
        <f t="shared" si="107"/>
        <v>0</v>
      </c>
      <c r="AX105" s="37">
        <f t="shared" si="108"/>
        <v>0</v>
      </c>
      <c r="AY105" s="37">
        <f t="shared" si="109"/>
        <v>0</v>
      </c>
      <c r="AZ105" s="37">
        <f t="shared" si="118"/>
        <v>0</v>
      </c>
      <c r="BA105" s="37">
        <f t="shared" si="110"/>
        <v>0</v>
      </c>
      <c r="BB105" s="4"/>
      <c r="BC105" s="37">
        <f t="shared" si="121"/>
        <v>0</v>
      </c>
      <c r="BD105" s="4"/>
      <c r="BE105" s="37">
        <f t="shared" si="122"/>
        <v>0</v>
      </c>
      <c r="BF105" s="4"/>
      <c r="BG105" s="4"/>
      <c r="BH105" s="37">
        <f t="shared" si="123"/>
        <v>0</v>
      </c>
      <c r="BI105" s="4"/>
      <c r="BJ105" s="37">
        <f t="shared" ref="BJ105" si="196">Q105*BI105</f>
        <v>0</v>
      </c>
      <c r="BK105" s="37">
        <f t="shared" si="124"/>
        <v>0</v>
      </c>
      <c r="BL105" s="108">
        <f>SUM(BK105:BK106)</f>
        <v>0</v>
      </c>
      <c r="BM105" s="118">
        <f>BL105*0.1</f>
        <v>0</v>
      </c>
      <c r="BN105" s="118">
        <f>SUM(BL105:BM106)</f>
        <v>0</v>
      </c>
      <c r="BO105" s="38"/>
    </row>
    <row r="106" spans="1:67">
      <c r="A106" s="111"/>
      <c r="B106" s="111"/>
      <c r="C106" s="107"/>
      <c r="D106" s="107"/>
      <c r="E106" s="111"/>
      <c r="F106" s="113"/>
      <c r="G106" s="34" t="s">
        <v>75</v>
      </c>
      <c r="H106" s="35">
        <v>14</v>
      </c>
      <c r="I106" s="2"/>
      <c r="J106" s="2"/>
      <c r="K106" s="2"/>
      <c r="L106" s="2"/>
      <c r="M106" s="2"/>
      <c r="N106" s="2"/>
      <c r="O106" s="2"/>
      <c r="P106" s="2"/>
      <c r="Q106" s="35">
        <f t="shared" si="112"/>
        <v>0</v>
      </c>
      <c r="R106" s="3"/>
      <c r="S106" s="3"/>
      <c r="T106" s="3"/>
      <c r="U106" s="3"/>
      <c r="V106" s="3"/>
      <c r="W106" s="3"/>
      <c r="X106" s="3"/>
      <c r="Y106" s="3"/>
      <c r="Z106" s="35">
        <f t="shared" si="193"/>
        <v>0</v>
      </c>
      <c r="AA106" s="35">
        <f t="shared" si="193"/>
        <v>0</v>
      </c>
      <c r="AB106" s="35">
        <f t="shared" si="193"/>
        <v>0</v>
      </c>
      <c r="AC106" s="35">
        <f t="shared" si="193"/>
        <v>0</v>
      </c>
      <c r="AD106" s="35">
        <f t="shared" si="193"/>
        <v>0</v>
      </c>
      <c r="AE106" s="35">
        <f t="shared" si="193"/>
        <v>0</v>
      </c>
      <c r="AF106" s="35">
        <f t="shared" si="193"/>
        <v>0</v>
      </c>
      <c r="AG106" s="35">
        <f t="shared" si="130"/>
        <v>0</v>
      </c>
      <c r="AH106" s="35">
        <f t="shared" si="194"/>
        <v>0</v>
      </c>
      <c r="AI106" s="35">
        <f t="shared" si="194"/>
        <v>0</v>
      </c>
      <c r="AJ106" s="35">
        <f t="shared" si="194"/>
        <v>0</v>
      </c>
      <c r="AK106" s="35">
        <f t="shared" si="194"/>
        <v>0</v>
      </c>
      <c r="AL106" s="35">
        <f t="shared" si="194"/>
        <v>0</v>
      </c>
      <c r="AM106" s="35">
        <f t="shared" si="194"/>
        <v>0</v>
      </c>
      <c r="AN106" s="35">
        <f t="shared" si="194"/>
        <v>0</v>
      </c>
      <c r="AO106" s="35">
        <f t="shared" si="131"/>
        <v>0</v>
      </c>
      <c r="AP106" s="36">
        <f t="shared" si="113"/>
        <v>2</v>
      </c>
      <c r="AQ106" s="36">
        <f t="shared" si="114"/>
        <v>80</v>
      </c>
      <c r="AR106" s="36">
        <f t="shared" si="115"/>
        <v>40</v>
      </c>
      <c r="AS106" s="36">
        <f t="shared" si="116"/>
        <v>20</v>
      </c>
      <c r="AT106" s="37">
        <f t="shared" si="117"/>
        <v>0</v>
      </c>
      <c r="AU106" s="37">
        <f t="shared" si="105"/>
        <v>0</v>
      </c>
      <c r="AV106" s="37">
        <f t="shared" si="106"/>
        <v>0</v>
      </c>
      <c r="AW106" s="37">
        <f t="shared" si="107"/>
        <v>0</v>
      </c>
      <c r="AX106" s="37">
        <f t="shared" si="108"/>
        <v>0</v>
      </c>
      <c r="AY106" s="37">
        <f t="shared" si="109"/>
        <v>0</v>
      </c>
      <c r="AZ106" s="37">
        <f t="shared" si="118"/>
        <v>0</v>
      </c>
      <c r="BA106" s="37">
        <f t="shared" si="110"/>
        <v>0</v>
      </c>
      <c r="BB106" s="4"/>
      <c r="BC106" s="37">
        <f t="shared" si="121"/>
        <v>0</v>
      </c>
      <c r="BD106" s="4"/>
      <c r="BE106" s="37">
        <f t="shared" si="122"/>
        <v>0</v>
      </c>
      <c r="BF106" s="4"/>
      <c r="BG106" s="4"/>
      <c r="BH106" s="37">
        <f t="shared" si="123"/>
        <v>0</v>
      </c>
      <c r="BI106" s="4"/>
      <c r="BJ106" s="37"/>
      <c r="BK106" s="37">
        <f t="shared" si="124"/>
        <v>0</v>
      </c>
      <c r="BL106" s="109"/>
      <c r="BM106" s="119"/>
      <c r="BN106" s="119"/>
      <c r="BO106" s="38"/>
    </row>
    <row r="107" spans="1:67">
      <c r="A107" s="110" t="s">
        <v>11</v>
      </c>
      <c r="B107" s="110">
        <v>4</v>
      </c>
      <c r="C107" s="106">
        <v>46626</v>
      </c>
      <c r="D107" s="106">
        <v>46723.999305555597</v>
      </c>
      <c r="E107" s="110" t="s">
        <v>4</v>
      </c>
      <c r="F107" s="112">
        <v>97.999305555596948</v>
      </c>
      <c r="G107" s="34" t="s">
        <v>74</v>
      </c>
      <c r="H107" s="35">
        <v>77</v>
      </c>
      <c r="I107" s="2"/>
      <c r="J107" s="2"/>
      <c r="K107" s="2"/>
      <c r="L107" s="2"/>
      <c r="M107" s="2"/>
      <c r="N107" s="2"/>
      <c r="O107" s="2"/>
      <c r="P107" s="2"/>
      <c r="Q107" s="35">
        <f t="shared" si="112"/>
        <v>0</v>
      </c>
      <c r="R107" s="3"/>
      <c r="S107" s="3"/>
      <c r="T107" s="3"/>
      <c r="U107" s="3"/>
      <c r="V107" s="3"/>
      <c r="W107" s="3"/>
      <c r="X107" s="3"/>
      <c r="Y107" s="3"/>
      <c r="Z107" s="35">
        <f t="shared" si="193"/>
        <v>0</v>
      </c>
      <c r="AA107" s="35">
        <f t="shared" si="193"/>
        <v>0</v>
      </c>
      <c r="AB107" s="35">
        <f t="shared" si="193"/>
        <v>0</v>
      </c>
      <c r="AC107" s="35">
        <f t="shared" si="193"/>
        <v>0</v>
      </c>
      <c r="AD107" s="35">
        <f t="shared" si="193"/>
        <v>0</v>
      </c>
      <c r="AE107" s="35">
        <f t="shared" si="193"/>
        <v>0</v>
      </c>
      <c r="AF107" s="35">
        <f t="shared" si="193"/>
        <v>0</v>
      </c>
      <c r="AG107" s="35">
        <f t="shared" si="130"/>
        <v>0</v>
      </c>
      <c r="AH107" s="35">
        <f t="shared" si="194"/>
        <v>0</v>
      </c>
      <c r="AI107" s="35">
        <f t="shared" si="194"/>
        <v>0</v>
      </c>
      <c r="AJ107" s="35">
        <f t="shared" si="194"/>
        <v>0</v>
      </c>
      <c r="AK107" s="35">
        <f t="shared" si="194"/>
        <v>0</v>
      </c>
      <c r="AL107" s="35">
        <f t="shared" si="194"/>
        <v>0</v>
      </c>
      <c r="AM107" s="35">
        <f t="shared" si="194"/>
        <v>0</v>
      </c>
      <c r="AN107" s="35">
        <f t="shared" si="194"/>
        <v>0</v>
      </c>
      <c r="AO107" s="35">
        <f t="shared" si="131"/>
        <v>0</v>
      </c>
      <c r="AP107" s="36">
        <f t="shared" si="113"/>
        <v>11</v>
      </c>
      <c r="AQ107" s="36">
        <f t="shared" si="114"/>
        <v>440</v>
      </c>
      <c r="AR107" s="36">
        <f t="shared" si="115"/>
        <v>220</v>
      </c>
      <c r="AS107" s="36">
        <f t="shared" si="116"/>
        <v>110</v>
      </c>
      <c r="AT107" s="37">
        <f t="shared" si="117"/>
        <v>0</v>
      </c>
      <c r="AU107" s="37">
        <f t="shared" si="105"/>
        <v>0</v>
      </c>
      <c r="AV107" s="37">
        <f t="shared" si="106"/>
        <v>0</v>
      </c>
      <c r="AW107" s="37">
        <f t="shared" si="107"/>
        <v>0</v>
      </c>
      <c r="AX107" s="37">
        <f t="shared" si="108"/>
        <v>0</v>
      </c>
      <c r="AY107" s="37">
        <f t="shared" si="109"/>
        <v>0</v>
      </c>
      <c r="AZ107" s="37">
        <f t="shared" si="118"/>
        <v>0</v>
      </c>
      <c r="BA107" s="37">
        <f t="shared" si="110"/>
        <v>0</v>
      </c>
      <c r="BB107" s="4"/>
      <c r="BC107" s="37">
        <f t="shared" si="121"/>
        <v>0</v>
      </c>
      <c r="BD107" s="4"/>
      <c r="BE107" s="37">
        <f t="shared" si="122"/>
        <v>0</v>
      </c>
      <c r="BF107" s="4"/>
      <c r="BG107" s="4"/>
      <c r="BH107" s="37">
        <f t="shared" si="123"/>
        <v>0</v>
      </c>
      <c r="BI107" s="4"/>
      <c r="BJ107" s="37">
        <f t="shared" ref="BJ107" si="197">Q107*BI107</f>
        <v>0</v>
      </c>
      <c r="BK107" s="37">
        <f t="shared" si="124"/>
        <v>0</v>
      </c>
      <c r="BL107" s="108">
        <f>SUM(BK107:BK108)</f>
        <v>0</v>
      </c>
      <c r="BM107" s="118">
        <f>BL107*0.1</f>
        <v>0</v>
      </c>
      <c r="BN107" s="118">
        <f>SUM(BL107:BM108)</f>
        <v>0</v>
      </c>
      <c r="BO107" s="38"/>
    </row>
    <row r="108" spans="1:67">
      <c r="A108" s="111"/>
      <c r="B108" s="111"/>
      <c r="C108" s="107"/>
      <c r="D108" s="107"/>
      <c r="E108" s="111"/>
      <c r="F108" s="113"/>
      <c r="G108" s="34" t="s">
        <v>75</v>
      </c>
      <c r="H108" s="35">
        <v>21</v>
      </c>
      <c r="I108" s="2"/>
      <c r="J108" s="2"/>
      <c r="K108" s="2"/>
      <c r="L108" s="2"/>
      <c r="M108" s="2"/>
      <c r="N108" s="2"/>
      <c r="O108" s="2"/>
      <c r="P108" s="2"/>
      <c r="Q108" s="35">
        <f t="shared" si="112"/>
        <v>0</v>
      </c>
      <c r="R108" s="3"/>
      <c r="S108" s="3"/>
      <c r="T108" s="3"/>
      <c r="U108" s="3"/>
      <c r="V108" s="3"/>
      <c r="W108" s="3"/>
      <c r="X108" s="3"/>
      <c r="Y108" s="3"/>
      <c r="Z108" s="35">
        <f t="shared" si="193"/>
        <v>0</v>
      </c>
      <c r="AA108" s="35">
        <f t="shared" si="193"/>
        <v>0</v>
      </c>
      <c r="AB108" s="35">
        <f t="shared" si="193"/>
        <v>0</v>
      </c>
      <c r="AC108" s="35">
        <f t="shared" si="193"/>
        <v>0</v>
      </c>
      <c r="AD108" s="35">
        <f t="shared" si="193"/>
        <v>0</v>
      </c>
      <c r="AE108" s="35">
        <f t="shared" si="193"/>
        <v>0</v>
      </c>
      <c r="AF108" s="35">
        <f t="shared" si="193"/>
        <v>0</v>
      </c>
      <c r="AG108" s="35">
        <f t="shared" si="130"/>
        <v>0</v>
      </c>
      <c r="AH108" s="35">
        <f t="shared" si="194"/>
        <v>0</v>
      </c>
      <c r="AI108" s="35">
        <f t="shared" si="194"/>
        <v>0</v>
      </c>
      <c r="AJ108" s="35">
        <f t="shared" si="194"/>
        <v>0</v>
      </c>
      <c r="AK108" s="35">
        <f t="shared" si="194"/>
        <v>0</v>
      </c>
      <c r="AL108" s="35">
        <f t="shared" si="194"/>
        <v>0</v>
      </c>
      <c r="AM108" s="35">
        <f t="shared" si="194"/>
        <v>0</v>
      </c>
      <c r="AN108" s="35">
        <f t="shared" si="194"/>
        <v>0</v>
      </c>
      <c r="AO108" s="35">
        <f t="shared" si="131"/>
        <v>0</v>
      </c>
      <c r="AP108" s="36">
        <f t="shared" si="113"/>
        <v>3</v>
      </c>
      <c r="AQ108" s="36">
        <f t="shared" si="114"/>
        <v>120</v>
      </c>
      <c r="AR108" s="36">
        <f t="shared" si="115"/>
        <v>60</v>
      </c>
      <c r="AS108" s="36">
        <f t="shared" si="116"/>
        <v>30</v>
      </c>
      <c r="AT108" s="37">
        <f t="shared" si="117"/>
        <v>0</v>
      </c>
      <c r="AU108" s="37">
        <f t="shared" si="105"/>
        <v>0</v>
      </c>
      <c r="AV108" s="37">
        <f t="shared" si="106"/>
        <v>0</v>
      </c>
      <c r="AW108" s="37">
        <f t="shared" si="107"/>
        <v>0</v>
      </c>
      <c r="AX108" s="37">
        <f t="shared" si="108"/>
        <v>0</v>
      </c>
      <c r="AY108" s="37">
        <f t="shared" si="109"/>
        <v>0</v>
      </c>
      <c r="AZ108" s="37">
        <f t="shared" si="118"/>
        <v>0</v>
      </c>
      <c r="BA108" s="37">
        <f t="shared" si="110"/>
        <v>0</v>
      </c>
      <c r="BB108" s="4"/>
      <c r="BC108" s="37">
        <f t="shared" si="121"/>
        <v>0</v>
      </c>
      <c r="BD108" s="4"/>
      <c r="BE108" s="37">
        <f t="shared" si="122"/>
        <v>0</v>
      </c>
      <c r="BF108" s="4"/>
      <c r="BG108" s="4"/>
      <c r="BH108" s="37">
        <f t="shared" si="123"/>
        <v>0</v>
      </c>
      <c r="BI108" s="4"/>
      <c r="BJ108" s="37"/>
      <c r="BK108" s="37">
        <f t="shared" si="124"/>
        <v>0</v>
      </c>
      <c r="BL108" s="109"/>
      <c r="BM108" s="119"/>
      <c r="BN108" s="119"/>
      <c r="BO108" s="38"/>
    </row>
    <row r="109" spans="1:67">
      <c r="A109" s="110" t="s">
        <v>11</v>
      </c>
      <c r="B109" s="110">
        <v>3</v>
      </c>
      <c r="C109" s="106">
        <v>46731</v>
      </c>
      <c r="D109" s="106">
        <v>46787.999305555597</v>
      </c>
      <c r="E109" s="110" t="s">
        <v>13</v>
      </c>
      <c r="F109" s="112">
        <v>56.999305555596948</v>
      </c>
      <c r="G109" s="34" t="s">
        <v>74</v>
      </c>
      <c r="H109" s="35">
        <v>43</v>
      </c>
      <c r="I109" s="2"/>
      <c r="J109" s="2"/>
      <c r="K109" s="2"/>
      <c r="L109" s="2"/>
      <c r="M109" s="2"/>
      <c r="N109" s="2"/>
      <c r="O109" s="2"/>
      <c r="P109" s="2"/>
      <c r="Q109" s="35">
        <f t="shared" si="112"/>
        <v>0</v>
      </c>
      <c r="R109" s="3"/>
      <c r="S109" s="3"/>
      <c r="T109" s="3"/>
      <c r="U109" s="3"/>
      <c r="V109" s="3"/>
      <c r="W109" s="3"/>
      <c r="X109" s="3"/>
      <c r="Y109" s="3"/>
      <c r="Z109" s="35">
        <f t="shared" si="193"/>
        <v>0</v>
      </c>
      <c r="AA109" s="35">
        <f t="shared" si="193"/>
        <v>0</v>
      </c>
      <c r="AB109" s="35">
        <f t="shared" si="193"/>
        <v>0</v>
      </c>
      <c r="AC109" s="35">
        <f t="shared" si="193"/>
        <v>0</v>
      </c>
      <c r="AD109" s="35">
        <f t="shared" si="193"/>
        <v>0</v>
      </c>
      <c r="AE109" s="35">
        <f t="shared" si="193"/>
        <v>0</v>
      </c>
      <c r="AF109" s="35">
        <f t="shared" si="193"/>
        <v>0</v>
      </c>
      <c r="AG109" s="35">
        <f t="shared" si="130"/>
        <v>0</v>
      </c>
      <c r="AH109" s="35">
        <f t="shared" si="194"/>
        <v>0</v>
      </c>
      <c r="AI109" s="35">
        <f t="shared" si="194"/>
        <v>0</v>
      </c>
      <c r="AJ109" s="35">
        <f t="shared" si="194"/>
        <v>0</v>
      </c>
      <c r="AK109" s="35">
        <f t="shared" si="194"/>
        <v>0</v>
      </c>
      <c r="AL109" s="35">
        <f t="shared" si="194"/>
        <v>0</v>
      </c>
      <c r="AM109" s="35">
        <f t="shared" si="194"/>
        <v>0</v>
      </c>
      <c r="AN109" s="35">
        <f t="shared" si="194"/>
        <v>0</v>
      </c>
      <c r="AO109" s="35">
        <f t="shared" si="131"/>
        <v>0</v>
      </c>
      <c r="AP109" s="36">
        <f t="shared" si="113"/>
        <v>6.1428571428571432</v>
      </c>
      <c r="AQ109" s="36">
        <f t="shared" si="114"/>
        <v>245.71428571428572</v>
      </c>
      <c r="AR109" s="36">
        <f t="shared" si="115"/>
        <v>122.85714285714286</v>
      </c>
      <c r="AS109" s="36">
        <f t="shared" si="116"/>
        <v>61.428571428571431</v>
      </c>
      <c r="AT109" s="37">
        <f t="shared" si="117"/>
        <v>0</v>
      </c>
      <c r="AU109" s="37">
        <f t="shared" si="105"/>
        <v>0</v>
      </c>
      <c r="AV109" s="37">
        <f t="shared" si="106"/>
        <v>0</v>
      </c>
      <c r="AW109" s="37">
        <f t="shared" si="107"/>
        <v>0</v>
      </c>
      <c r="AX109" s="37">
        <f t="shared" si="108"/>
        <v>0</v>
      </c>
      <c r="AY109" s="37">
        <f t="shared" si="109"/>
        <v>0</v>
      </c>
      <c r="AZ109" s="37">
        <f t="shared" si="118"/>
        <v>0</v>
      </c>
      <c r="BA109" s="37">
        <f t="shared" si="110"/>
        <v>0</v>
      </c>
      <c r="BB109" s="4"/>
      <c r="BC109" s="37">
        <f t="shared" si="121"/>
        <v>0</v>
      </c>
      <c r="BD109" s="4"/>
      <c r="BE109" s="37">
        <f t="shared" si="122"/>
        <v>0</v>
      </c>
      <c r="BF109" s="4"/>
      <c r="BG109" s="4"/>
      <c r="BH109" s="37">
        <f t="shared" si="123"/>
        <v>0</v>
      </c>
      <c r="BI109" s="4"/>
      <c r="BJ109" s="37">
        <f t="shared" ref="BJ109" si="198">Q109*BI109</f>
        <v>0</v>
      </c>
      <c r="BK109" s="37">
        <f t="shared" si="124"/>
        <v>0</v>
      </c>
      <c r="BL109" s="108">
        <f>SUM(BK109:BK110)</f>
        <v>0</v>
      </c>
      <c r="BM109" s="118">
        <f>BL109*0.1</f>
        <v>0</v>
      </c>
      <c r="BN109" s="118">
        <f>SUM(BL109:BM110)</f>
        <v>0</v>
      </c>
      <c r="BO109" s="38"/>
    </row>
    <row r="110" spans="1:67">
      <c r="A110" s="111"/>
      <c r="B110" s="111"/>
      <c r="C110" s="107"/>
      <c r="D110" s="107"/>
      <c r="E110" s="111"/>
      <c r="F110" s="113"/>
      <c r="G110" s="34" t="s">
        <v>75</v>
      </c>
      <c r="H110" s="35">
        <v>14</v>
      </c>
      <c r="I110" s="2"/>
      <c r="J110" s="2"/>
      <c r="K110" s="2"/>
      <c r="L110" s="2"/>
      <c r="M110" s="2"/>
      <c r="N110" s="2"/>
      <c r="O110" s="2"/>
      <c r="P110" s="2"/>
      <c r="Q110" s="35">
        <f t="shared" si="112"/>
        <v>0</v>
      </c>
      <c r="R110" s="3"/>
      <c r="S110" s="3"/>
      <c r="T110" s="3"/>
      <c r="U110" s="3"/>
      <c r="V110" s="3"/>
      <c r="W110" s="3"/>
      <c r="X110" s="3"/>
      <c r="Y110" s="3"/>
      <c r="Z110" s="35">
        <f t="shared" si="193"/>
        <v>0</v>
      </c>
      <c r="AA110" s="35">
        <f t="shared" si="193"/>
        <v>0</v>
      </c>
      <c r="AB110" s="35">
        <f t="shared" si="193"/>
        <v>0</v>
      </c>
      <c r="AC110" s="35">
        <f t="shared" si="193"/>
        <v>0</v>
      </c>
      <c r="AD110" s="35">
        <f t="shared" si="193"/>
        <v>0</v>
      </c>
      <c r="AE110" s="35">
        <f t="shared" si="193"/>
        <v>0</v>
      </c>
      <c r="AF110" s="35">
        <f t="shared" si="193"/>
        <v>0</v>
      </c>
      <c r="AG110" s="35">
        <f t="shared" si="130"/>
        <v>0</v>
      </c>
      <c r="AH110" s="35">
        <f t="shared" si="194"/>
        <v>0</v>
      </c>
      <c r="AI110" s="35">
        <f t="shared" si="194"/>
        <v>0</v>
      </c>
      <c r="AJ110" s="35">
        <f t="shared" si="194"/>
        <v>0</v>
      </c>
      <c r="AK110" s="35">
        <f t="shared" si="194"/>
        <v>0</v>
      </c>
      <c r="AL110" s="35">
        <f t="shared" si="194"/>
        <v>0</v>
      </c>
      <c r="AM110" s="35">
        <f t="shared" si="194"/>
        <v>0</v>
      </c>
      <c r="AN110" s="35">
        <f t="shared" si="194"/>
        <v>0</v>
      </c>
      <c r="AO110" s="35">
        <f t="shared" si="131"/>
        <v>0</v>
      </c>
      <c r="AP110" s="36">
        <f t="shared" si="113"/>
        <v>2</v>
      </c>
      <c r="AQ110" s="36">
        <f t="shared" si="114"/>
        <v>80</v>
      </c>
      <c r="AR110" s="36">
        <f t="shared" si="115"/>
        <v>40</v>
      </c>
      <c r="AS110" s="36">
        <f t="shared" si="116"/>
        <v>20</v>
      </c>
      <c r="AT110" s="37">
        <f t="shared" si="117"/>
        <v>0</v>
      </c>
      <c r="AU110" s="37">
        <f t="shared" si="105"/>
        <v>0</v>
      </c>
      <c r="AV110" s="37">
        <f t="shared" si="106"/>
        <v>0</v>
      </c>
      <c r="AW110" s="37">
        <f t="shared" si="107"/>
        <v>0</v>
      </c>
      <c r="AX110" s="37">
        <f t="shared" si="108"/>
        <v>0</v>
      </c>
      <c r="AY110" s="37">
        <f t="shared" si="109"/>
        <v>0</v>
      </c>
      <c r="AZ110" s="37">
        <f t="shared" si="118"/>
        <v>0</v>
      </c>
      <c r="BA110" s="37">
        <f t="shared" si="110"/>
        <v>0</v>
      </c>
      <c r="BB110" s="4"/>
      <c r="BC110" s="37">
        <f t="shared" si="121"/>
        <v>0</v>
      </c>
      <c r="BD110" s="4"/>
      <c r="BE110" s="37">
        <f t="shared" si="122"/>
        <v>0</v>
      </c>
      <c r="BF110" s="4"/>
      <c r="BG110" s="4"/>
      <c r="BH110" s="37">
        <f t="shared" si="123"/>
        <v>0</v>
      </c>
      <c r="BI110" s="4"/>
      <c r="BJ110" s="37"/>
      <c r="BK110" s="37">
        <f t="shared" si="124"/>
        <v>0</v>
      </c>
      <c r="BL110" s="109"/>
      <c r="BM110" s="119"/>
      <c r="BN110" s="119"/>
      <c r="BO110" s="38"/>
    </row>
    <row r="111" spans="1:67">
      <c r="A111" s="110" t="s">
        <v>11</v>
      </c>
      <c r="B111" s="110">
        <v>2</v>
      </c>
      <c r="C111" s="106">
        <v>46760</v>
      </c>
      <c r="D111" s="106">
        <v>46815.999305555597</v>
      </c>
      <c r="E111" s="110" t="s">
        <v>13</v>
      </c>
      <c r="F111" s="112">
        <v>55.999305555596948</v>
      </c>
      <c r="G111" s="34" t="s">
        <v>74</v>
      </c>
      <c r="H111" s="35">
        <v>42</v>
      </c>
      <c r="I111" s="2"/>
      <c r="J111" s="2"/>
      <c r="K111" s="2"/>
      <c r="L111" s="2"/>
      <c r="M111" s="2"/>
      <c r="N111" s="2"/>
      <c r="O111" s="2"/>
      <c r="P111" s="2"/>
      <c r="Q111" s="35">
        <f t="shared" si="112"/>
        <v>0</v>
      </c>
      <c r="R111" s="3"/>
      <c r="S111" s="3"/>
      <c r="T111" s="3"/>
      <c r="U111" s="3"/>
      <c r="V111" s="3"/>
      <c r="W111" s="3"/>
      <c r="X111" s="3"/>
      <c r="Y111" s="3"/>
      <c r="Z111" s="35">
        <f t="shared" si="193"/>
        <v>0</v>
      </c>
      <c r="AA111" s="35">
        <f t="shared" si="193"/>
        <v>0</v>
      </c>
      <c r="AB111" s="35">
        <f t="shared" si="193"/>
        <v>0</v>
      </c>
      <c r="AC111" s="35">
        <f t="shared" si="193"/>
        <v>0</v>
      </c>
      <c r="AD111" s="35">
        <f t="shared" si="193"/>
        <v>0</v>
      </c>
      <c r="AE111" s="35">
        <f t="shared" si="193"/>
        <v>0</v>
      </c>
      <c r="AF111" s="35">
        <f t="shared" si="193"/>
        <v>0</v>
      </c>
      <c r="AG111" s="35">
        <f t="shared" si="130"/>
        <v>0</v>
      </c>
      <c r="AH111" s="35">
        <f t="shared" si="194"/>
        <v>0</v>
      </c>
      <c r="AI111" s="35">
        <f t="shared" si="194"/>
        <v>0</v>
      </c>
      <c r="AJ111" s="35">
        <f t="shared" si="194"/>
        <v>0</v>
      </c>
      <c r="AK111" s="35">
        <f t="shared" si="194"/>
        <v>0</v>
      </c>
      <c r="AL111" s="35">
        <f t="shared" si="194"/>
        <v>0</v>
      </c>
      <c r="AM111" s="35">
        <f t="shared" si="194"/>
        <v>0</v>
      </c>
      <c r="AN111" s="35">
        <f t="shared" si="194"/>
        <v>0</v>
      </c>
      <c r="AO111" s="35">
        <f t="shared" si="131"/>
        <v>0</v>
      </c>
      <c r="AP111" s="36">
        <f t="shared" si="113"/>
        <v>6</v>
      </c>
      <c r="AQ111" s="36">
        <f t="shared" si="114"/>
        <v>240</v>
      </c>
      <c r="AR111" s="36">
        <f t="shared" si="115"/>
        <v>120</v>
      </c>
      <c r="AS111" s="36">
        <f t="shared" si="116"/>
        <v>60</v>
      </c>
      <c r="AT111" s="37">
        <f t="shared" si="117"/>
        <v>0</v>
      </c>
      <c r="AU111" s="37">
        <f t="shared" si="105"/>
        <v>0</v>
      </c>
      <c r="AV111" s="37">
        <f t="shared" si="106"/>
        <v>0</v>
      </c>
      <c r="AW111" s="37">
        <f t="shared" si="107"/>
        <v>0</v>
      </c>
      <c r="AX111" s="37">
        <f t="shared" si="108"/>
        <v>0</v>
      </c>
      <c r="AY111" s="37">
        <f t="shared" si="109"/>
        <v>0</v>
      </c>
      <c r="AZ111" s="37">
        <f t="shared" si="118"/>
        <v>0</v>
      </c>
      <c r="BA111" s="37">
        <f t="shared" si="110"/>
        <v>0</v>
      </c>
      <c r="BB111" s="4"/>
      <c r="BC111" s="37">
        <f t="shared" si="121"/>
        <v>0</v>
      </c>
      <c r="BD111" s="4"/>
      <c r="BE111" s="37">
        <f t="shared" si="122"/>
        <v>0</v>
      </c>
      <c r="BF111" s="4"/>
      <c r="BG111" s="4"/>
      <c r="BH111" s="37">
        <f t="shared" si="123"/>
        <v>0</v>
      </c>
      <c r="BI111" s="4"/>
      <c r="BJ111" s="37">
        <f t="shared" ref="BJ111" si="199">Q111*BI111</f>
        <v>0</v>
      </c>
      <c r="BK111" s="37">
        <f t="shared" si="124"/>
        <v>0</v>
      </c>
      <c r="BL111" s="108">
        <f>SUM(BK111:BK112)</f>
        <v>0</v>
      </c>
      <c r="BM111" s="118">
        <f>BL111*0.1</f>
        <v>0</v>
      </c>
      <c r="BN111" s="118">
        <f>SUM(BL111:BM112)</f>
        <v>0</v>
      </c>
      <c r="BO111" s="38"/>
    </row>
    <row r="112" spans="1:67">
      <c r="A112" s="111"/>
      <c r="B112" s="111"/>
      <c r="C112" s="107"/>
      <c r="D112" s="107"/>
      <c r="E112" s="111"/>
      <c r="F112" s="113"/>
      <c r="G112" s="34" t="s">
        <v>75</v>
      </c>
      <c r="H112" s="35">
        <v>14</v>
      </c>
      <c r="I112" s="2"/>
      <c r="J112" s="2"/>
      <c r="K112" s="2"/>
      <c r="L112" s="2"/>
      <c r="M112" s="2"/>
      <c r="N112" s="2"/>
      <c r="O112" s="2"/>
      <c r="P112" s="2"/>
      <c r="Q112" s="35">
        <f t="shared" si="112"/>
        <v>0</v>
      </c>
      <c r="R112" s="3"/>
      <c r="S112" s="3"/>
      <c r="T112" s="3"/>
      <c r="U112" s="3"/>
      <c r="V112" s="3"/>
      <c r="W112" s="3"/>
      <c r="X112" s="3"/>
      <c r="Y112" s="3"/>
      <c r="Z112" s="35">
        <f t="shared" si="193"/>
        <v>0</v>
      </c>
      <c r="AA112" s="35">
        <f t="shared" si="193"/>
        <v>0</v>
      </c>
      <c r="AB112" s="35">
        <f t="shared" si="193"/>
        <v>0</v>
      </c>
      <c r="AC112" s="35">
        <f t="shared" si="193"/>
        <v>0</v>
      </c>
      <c r="AD112" s="35">
        <f t="shared" si="193"/>
        <v>0</v>
      </c>
      <c r="AE112" s="35">
        <f t="shared" si="193"/>
        <v>0</v>
      </c>
      <c r="AF112" s="35">
        <f t="shared" si="193"/>
        <v>0</v>
      </c>
      <c r="AG112" s="35">
        <f t="shared" si="130"/>
        <v>0</v>
      </c>
      <c r="AH112" s="35">
        <f t="shared" si="194"/>
        <v>0</v>
      </c>
      <c r="AI112" s="35">
        <f t="shared" si="194"/>
        <v>0</v>
      </c>
      <c r="AJ112" s="35">
        <f t="shared" si="194"/>
        <v>0</v>
      </c>
      <c r="AK112" s="35">
        <f t="shared" si="194"/>
        <v>0</v>
      </c>
      <c r="AL112" s="35">
        <f t="shared" si="194"/>
        <v>0</v>
      </c>
      <c r="AM112" s="35">
        <f t="shared" si="194"/>
        <v>0</v>
      </c>
      <c r="AN112" s="35">
        <f t="shared" si="194"/>
        <v>0</v>
      </c>
      <c r="AO112" s="35">
        <f t="shared" si="131"/>
        <v>0</v>
      </c>
      <c r="AP112" s="36">
        <f t="shared" si="113"/>
        <v>2</v>
      </c>
      <c r="AQ112" s="36">
        <f t="shared" si="114"/>
        <v>80</v>
      </c>
      <c r="AR112" s="36">
        <f t="shared" si="115"/>
        <v>40</v>
      </c>
      <c r="AS112" s="36">
        <f t="shared" si="116"/>
        <v>20</v>
      </c>
      <c r="AT112" s="37">
        <f t="shared" si="117"/>
        <v>0</v>
      </c>
      <c r="AU112" s="37">
        <f t="shared" si="105"/>
        <v>0</v>
      </c>
      <c r="AV112" s="37">
        <f t="shared" si="106"/>
        <v>0</v>
      </c>
      <c r="AW112" s="37">
        <f t="shared" si="107"/>
        <v>0</v>
      </c>
      <c r="AX112" s="37">
        <f t="shared" si="108"/>
        <v>0</v>
      </c>
      <c r="AY112" s="37">
        <f t="shared" si="109"/>
        <v>0</v>
      </c>
      <c r="AZ112" s="37">
        <f t="shared" si="118"/>
        <v>0</v>
      </c>
      <c r="BA112" s="37">
        <f t="shared" si="110"/>
        <v>0</v>
      </c>
      <c r="BB112" s="4"/>
      <c r="BC112" s="37">
        <f t="shared" si="121"/>
        <v>0</v>
      </c>
      <c r="BD112" s="4"/>
      <c r="BE112" s="37">
        <f t="shared" si="122"/>
        <v>0</v>
      </c>
      <c r="BF112" s="4"/>
      <c r="BG112" s="4"/>
      <c r="BH112" s="37">
        <f t="shared" si="123"/>
        <v>0</v>
      </c>
      <c r="BI112" s="4"/>
      <c r="BJ112" s="37"/>
      <c r="BK112" s="37">
        <f t="shared" si="124"/>
        <v>0</v>
      </c>
      <c r="BL112" s="109"/>
      <c r="BM112" s="119"/>
      <c r="BN112" s="119"/>
      <c r="BO112" s="38"/>
    </row>
    <row r="113" spans="1:67">
      <c r="A113" s="110" t="s">
        <v>11</v>
      </c>
      <c r="B113" s="110">
        <v>1</v>
      </c>
      <c r="C113" s="106">
        <v>46891</v>
      </c>
      <c r="D113" s="106">
        <v>46989.999305555597</v>
      </c>
      <c r="E113" s="110" t="s">
        <v>4</v>
      </c>
      <c r="F113" s="112">
        <v>98.999305555596948</v>
      </c>
      <c r="G113" s="34" t="s">
        <v>74</v>
      </c>
      <c r="H113" s="35">
        <v>78</v>
      </c>
      <c r="I113" s="2"/>
      <c r="J113" s="2"/>
      <c r="K113" s="2"/>
      <c r="L113" s="2"/>
      <c r="M113" s="2"/>
      <c r="N113" s="2"/>
      <c r="O113" s="2"/>
      <c r="P113" s="2"/>
      <c r="Q113" s="35">
        <f t="shared" si="112"/>
        <v>0</v>
      </c>
      <c r="R113" s="3"/>
      <c r="S113" s="3"/>
      <c r="T113" s="3"/>
      <c r="U113" s="3"/>
      <c r="V113" s="3"/>
      <c r="W113" s="3"/>
      <c r="X113" s="3"/>
      <c r="Y113" s="3"/>
      <c r="Z113" s="35">
        <f t="shared" si="193"/>
        <v>0</v>
      </c>
      <c r="AA113" s="35">
        <f t="shared" si="193"/>
        <v>0</v>
      </c>
      <c r="AB113" s="35">
        <f t="shared" si="193"/>
        <v>0</v>
      </c>
      <c r="AC113" s="35">
        <f t="shared" si="193"/>
        <v>0</v>
      </c>
      <c r="AD113" s="35">
        <f t="shared" si="193"/>
        <v>0</v>
      </c>
      <c r="AE113" s="35">
        <f t="shared" si="193"/>
        <v>0</v>
      </c>
      <c r="AF113" s="35">
        <f t="shared" si="193"/>
        <v>0</v>
      </c>
      <c r="AG113" s="35">
        <f t="shared" si="130"/>
        <v>0</v>
      </c>
      <c r="AH113" s="35">
        <f t="shared" si="194"/>
        <v>0</v>
      </c>
      <c r="AI113" s="35">
        <f t="shared" si="194"/>
        <v>0</v>
      </c>
      <c r="AJ113" s="35">
        <f t="shared" si="194"/>
        <v>0</v>
      </c>
      <c r="AK113" s="35">
        <f t="shared" si="194"/>
        <v>0</v>
      </c>
      <c r="AL113" s="35">
        <f t="shared" si="194"/>
        <v>0</v>
      </c>
      <c r="AM113" s="35">
        <f t="shared" si="194"/>
        <v>0</v>
      </c>
      <c r="AN113" s="35">
        <f t="shared" si="194"/>
        <v>0</v>
      </c>
      <c r="AO113" s="35">
        <f t="shared" si="131"/>
        <v>0</v>
      </c>
      <c r="AP113" s="36">
        <f t="shared" si="113"/>
        <v>11.142857142857142</v>
      </c>
      <c r="AQ113" s="36">
        <f t="shared" si="114"/>
        <v>445.71428571428567</v>
      </c>
      <c r="AR113" s="36">
        <f t="shared" si="115"/>
        <v>222.85714285714283</v>
      </c>
      <c r="AS113" s="36">
        <f t="shared" si="116"/>
        <v>111.42857142857142</v>
      </c>
      <c r="AT113" s="37">
        <f t="shared" si="117"/>
        <v>0</v>
      </c>
      <c r="AU113" s="37">
        <f t="shared" si="105"/>
        <v>0</v>
      </c>
      <c r="AV113" s="37">
        <f t="shared" si="106"/>
        <v>0</v>
      </c>
      <c r="AW113" s="37">
        <f t="shared" si="107"/>
        <v>0</v>
      </c>
      <c r="AX113" s="37">
        <f t="shared" si="108"/>
        <v>0</v>
      </c>
      <c r="AY113" s="37">
        <f t="shared" si="109"/>
        <v>0</v>
      </c>
      <c r="AZ113" s="37">
        <f t="shared" si="118"/>
        <v>0</v>
      </c>
      <c r="BA113" s="37">
        <f t="shared" si="110"/>
        <v>0</v>
      </c>
      <c r="BB113" s="4"/>
      <c r="BC113" s="37">
        <f t="shared" si="121"/>
        <v>0</v>
      </c>
      <c r="BD113" s="4"/>
      <c r="BE113" s="37">
        <f t="shared" si="122"/>
        <v>0</v>
      </c>
      <c r="BF113" s="4"/>
      <c r="BG113" s="4"/>
      <c r="BH113" s="37">
        <f t="shared" si="123"/>
        <v>0</v>
      </c>
      <c r="BI113" s="4"/>
      <c r="BJ113" s="37">
        <f t="shared" ref="BJ113" si="200">Q113*BI113</f>
        <v>0</v>
      </c>
      <c r="BK113" s="37">
        <f t="shared" si="124"/>
        <v>0</v>
      </c>
      <c r="BL113" s="108">
        <f>SUM(BK113:BK114)</f>
        <v>0</v>
      </c>
      <c r="BM113" s="118">
        <f>BL113*0.1</f>
        <v>0</v>
      </c>
      <c r="BN113" s="118">
        <f>SUM(BL113:BM114)</f>
        <v>0</v>
      </c>
      <c r="BO113" s="38"/>
    </row>
    <row r="114" spans="1:67">
      <c r="A114" s="111"/>
      <c r="B114" s="111"/>
      <c r="C114" s="107"/>
      <c r="D114" s="107"/>
      <c r="E114" s="111"/>
      <c r="F114" s="113"/>
      <c r="G114" s="34" t="s">
        <v>75</v>
      </c>
      <c r="H114" s="35">
        <v>21</v>
      </c>
      <c r="I114" s="2"/>
      <c r="J114" s="2"/>
      <c r="K114" s="2"/>
      <c r="L114" s="2"/>
      <c r="M114" s="2"/>
      <c r="N114" s="2"/>
      <c r="O114" s="2"/>
      <c r="P114" s="2"/>
      <c r="Q114" s="35">
        <f t="shared" si="112"/>
        <v>0</v>
      </c>
      <c r="R114" s="3"/>
      <c r="S114" s="3"/>
      <c r="T114" s="3"/>
      <c r="U114" s="3"/>
      <c r="V114" s="3"/>
      <c r="W114" s="3"/>
      <c r="X114" s="3"/>
      <c r="Y114" s="3"/>
      <c r="Z114" s="35">
        <f t="shared" si="193"/>
        <v>0</v>
      </c>
      <c r="AA114" s="35">
        <f t="shared" si="193"/>
        <v>0</v>
      </c>
      <c r="AB114" s="35">
        <f t="shared" si="193"/>
        <v>0</v>
      </c>
      <c r="AC114" s="35">
        <f t="shared" si="193"/>
        <v>0</v>
      </c>
      <c r="AD114" s="35">
        <f t="shared" si="193"/>
        <v>0</v>
      </c>
      <c r="AE114" s="35">
        <f t="shared" si="193"/>
        <v>0</v>
      </c>
      <c r="AF114" s="35">
        <f t="shared" si="193"/>
        <v>0</v>
      </c>
      <c r="AG114" s="35">
        <f t="shared" si="130"/>
        <v>0</v>
      </c>
      <c r="AH114" s="35">
        <f t="shared" si="194"/>
        <v>0</v>
      </c>
      <c r="AI114" s="35">
        <f t="shared" si="194"/>
        <v>0</v>
      </c>
      <c r="AJ114" s="35">
        <f t="shared" si="194"/>
        <v>0</v>
      </c>
      <c r="AK114" s="35">
        <f t="shared" si="194"/>
        <v>0</v>
      </c>
      <c r="AL114" s="35">
        <f t="shared" si="194"/>
        <v>0</v>
      </c>
      <c r="AM114" s="35">
        <f t="shared" si="194"/>
        <v>0</v>
      </c>
      <c r="AN114" s="35">
        <f t="shared" si="194"/>
        <v>0</v>
      </c>
      <c r="AO114" s="35">
        <f t="shared" si="131"/>
        <v>0</v>
      </c>
      <c r="AP114" s="36">
        <f t="shared" si="113"/>
        <v>3</v>
      </c>
      <c r="AQ114" s="36">
        <f t="shared" si="114"/>
        <v>120</v>
      </c>
      <c r="AR114" s="36">
        <f t="shared" si="115"/>
        <v>60</v>
      </c>
      <c r="AS114" s="36">
        <f t="shared" si="116"/>
        <v>30</v>
      </c>
      <c r="AT114" s="37">
        <f t="shared" si="117"/>
        <v>0</v>
      </c>
      <c r="AU114" s="37">
        <f t="shared" si="105"/>
        <v>0</v>
      </c>
      <c r="AV114" s="37">
        <f t="shared" si="106"/>
        <v>0</v>
      </c>
      <c r="AW114" s="37">
        <f t="shared" si="107"/>
        <v>0</v>
      </c>
      <c r="AX114" s="37">
        <f t="shared" si="108"/>
        <v>0</v>
      </c>
      <c r="AY114" s="37">
        <f t="shared" si="109"/>
        <v>0</v>
      </c>
      <c r="AZ114" s="37">
        <f t="shared" si="118"/>
        <v>0</v>
      </c>
      <c r="BA114" s="37">
        <f t="shared" si="110"/>
        <v>0</v>
      </c>
      <c r="BB114" s="4"/>
      <c r="BC114" s="37">
        <f t="shared" si="121"/>
        <v>0</v>
      </c>
      <c r="BD114" s="4"/>
      <c r="BE114" s="37">
        <f t="shared" si="122"/>
        <v>0</v>
      </c>
      <c r="BF114" s="4"/>
      <c r="BG114" s="4"/>
      <c r="BH114" s="37">
        <f t="shared" si="123"/>
        <v>0</v>
      </c>
      <c r="BI114" s="4"/>
      <c r="BJ114" s="37"/>
      <c r="BK114" s="37">
        <f t="shared" si="124"/>
        <v>0</v>
      </c>
      <c r="BL114" s="109"/>
      <c r="BM114" s="119"/>
      <c r="BN114" s="119"/>
      <c r="BO114" s="38"/>
    </row>
    <row r="115" spans="1:67">
      <c r="A115" s="110" t="s">
        <v>11</v>
      </c>
      <c r="B115" s="110">
        <v>5</v>
      </c>
      <c r="C115" s="106">
        <v>47125</v>
      </c>
      <c r="D115" s="106">
        <v>47180.999305555597</v>
      </c>
      <c r="E115" s="110" t="s">
        <v>13</v>
      </c>
      <c r="F115" s="112">
        <v>55.999305555596948</v>
      </c>
      <c r="G115" s="34" t="s">
        <v>74</v>
      </c>
      <c r="H115" s="35">
        <v>42</v>
      </c>
      <c r="I115" s="2"/>
      <c r="J115" s="2"/>
      <c r="K115" s="2"/>
      <c r="L115" s="2"/>
      <c r="M115" s="2"/>
      <c r="N115" s="2"/>
      <c r="O115" s="2"/>
      <c r="P115" s="2"/>
      <c r="Q115" s="35">
        <f t="shared" si="112"/>
        <v>0</v>
      </c>
      <c r="R115" s="3"/>
      <c r="S115" s="3"/>
      <c r="T115" s="3"/>
      <c r="U115" s="3"/>
      <c r="V115" s="3"/>
      <c r="W115" s="3"/>
      <c r="X115" s="3"/>
      <c r="Y115" s="3"/>
      <c r="Z115" s="35">
        <f t="shared" si="193"/>
        <v>0</v>
      </c>
      <c r="AA115" s="35">
        <f t="shared" si="193"/>
        <v>0</v>
      </c>
      <c r="AB115" s="35">
        <f t="shared" si="193"/>
        <v>0</v>
      </c>
      <c r="AC115" s="35">
        <f t="shared" si="193"/>
        <v>0</v>
      </c>
      <c r="AD115" s="35">
        <f t="shared" si="193"/>
        <v>0</v>
      </c>
      <c r="AE115" s="35">
        <f t="shared" si="193"/>
        <v>0</v>
      </c>
      <c r="AF115" s="35">
        <f t="shared" si="193"/>
        <v>0</v>
      </c>
      <c r="AG115" s="35">
        <f t="shared" si="130"/>
        <v>0</v>
      </c>
      <c r="AH115" s="35">
        <f t="shared" si="194"/>
        <v>0</v>
      </c>
      <c r="AI115" s="35">
        <f t="shared" si="194"/>
        <v>0</v>
      </c>
      <c r="AJ115" s="35">
        <f t="shared" si="194"/>
        <v>0</v>
      </c>
      <c r="AK115" s="35">
        <f t="shared" si="194"/>
        <v>0</v>
      </c>
      <c r="AL115" s="35">
        <f t="shared" si="194"/>
        <v>0</v>
      </c>
      <c r="AM115" s="35">
        <f t="shared" si="194"/>
        <v>0</v>
      </c>
      <c r="AN115" s="35">
        <f t="shared" si="194"/>
        <v>0</v>
      </c>
      <c r="AO115" s="35">
        <f t="shared" si="131"/>
        <v>0</v>
      </c>
      <c r="AP115" s="36">
        <f t="shared" si="113"/>
        <v>6</v>
      </c>
      <c r="AQ115" s="36">
        <f t="shared" si="114"/>
        <v>240</v>
      </c>
      <c r="AR115" s="36">
        <f t="shared" si="115"/>
        <v>120</v>
      </c>
      <c r="AS115" s="36">
        <f t="shared" si="116"/>
        <v>60</v>
      </c>
      <c r="AT115" s="37">
        <f t="shared" si="117"/>
        <v>0</v>
      </c>
      <c r="AU115" s="37">
        <f t="shared" si="105"/>
        <v>0</v>
      </c>
      <c r="AV115" s="37">
        <f t="shared" si="106"/>
        <v>0</v>
      </c>
      <c r="AW115" s="37">
        <f t="shared" si="107"/>
        <v>0</v>
      </c>
      <c r="AX115" s="37">
        <f t="shared" si="108"/>
        <v>0</v>
      </c>
      <c r="AY115" s="37">
        <f t="shared" si="109"/>
        <v>0</v>
      </c>
      <c r="AZ115" s="37">
        <f t="shared" si="118"/>
        <v>0</v>
      </c>
      <c r="BA115" s="37">
        <f t="shared" si="110"/>
        <v>0</v>
      </c>
      <c r="BB115" s="4"/>
      <c r="BC115" s="37">
        <f t="shared" si="121"/>
        <v>0</v>
      </c>
      <c r="BD115" s="4"/>
      <c r="BE115" s="37">
        <f t="shared" si="122"/>
        <v>0</v>
      </c>
      <c r="BF115" s="4"/>
      <c r="BG115" s="4"/>
      <c r="BH115" s="37">
        <f t="shared" si="123"/>
        <v>0</v>
      </c>
      <c r="BI115" s="4"/>
      <c r="BJ115" s="37">
        <f t="shared" ref="BJ115" si="201">Q115*BI115</f>
        <v>0</v>
      </c>
      <c r="BK115" s="37">
        <f t="shared" si="124"/>
        <v>0</v>
      </c>
      <c r="BL115" s="108">
        <f>SUM(BK115:BK116)</f>
        <v>0</v>
      </c>
      <c r="BM115" s="118">
        <f>BL115*0.1</f>
        <v>0</v>
      </c>
      <c r="BN115" s="118">
        <f>SUM(BL115:BM116)</f>
        <v>0</v>
      </c>
      <c r="BO115" s="38"/>
    </row>
    <row r="116" spans="1:67">
      <c r="A116" s="111"/>
      <c r="B116" s="111"/>
      <c r="C116" s="107"/>
      <c r="D116" s="107"/>
      <c r="E116" s="111"/>
      <c r="F116" s="113"/>
      <c r="G116" s="34" t="s">
        <v>75</v>
      </c>
      <c r="H116" s="35">
        <v>14</v>
      </c>
      <c r="I116" s="2"/>
      <c r="J116" s="2"/>
      <c r="K116" s="2"/>
      <c r="L116" s="2"/>
      <c r="M116" s="2"/>
      <c r="N116" s="2"/>
      <c r="O116" s="2"/>
      <c r="P116" s="2"/>
      <c r="Q116" s="35">
        <f t="shared" si="112"/>
        <v>0</v>
      </c>
      <c r="R116" s="3"/>
      <c r="S116" s="3"/>
      <c r="T116" s="3"/>
      <c r="U116" s="3"/>
      <c r="V116" s="3"/>
      <c r="W116" s="3"/>
      <c r="X116" s="3"/>
      <c r="Y116" s="3"/>
      <c r="Z116" s="35">
        <f t="shared" si="193"/>
        <v>0</v>
      </c>
      <c r="AA116" s="35">
        <f t="shared" si="193"/>
        <v>0</v>
      </c>
      <c r="AB116" s="35">
        <f t="shared" si="193"/>
        <v>0</v>
      </c>
      <c r="AC116" s="35">
        <f t="shared" si="193"/>
        <v>0</v>
      </c>
      <c r="AD116" s="35">
        <f t="shared" si="193"/>
        <v>0</v>
      </c>
      <c r="AE116" s="35">
        <f t="shared" si="193"/>
        <v>0</v>
      </c>
      <c r="AF116" s="35">
        <f t="shared" si="193"/>
        <v>0</v>
      </c>
      <c r="AG116" s="35">
        <f t="shared" si="130"/>
        <v>0</v>
      </c>
      <c r="AH116" s="35">
        <f t="shared" si="194"/>
        <v>0</v>
      </c>
      <c r="AI116" s="35">
        <f t="shared" si="194"/>
        <v>0</v>
      </c>
      <c r="AJ116" s="35">
        <f t="shared" si="194"/>
        <v>0</v>
      </c>
      <c r="AK116" s="35">
        <f t="shared" si="194"/>
        <v>0</v>
      </c>
      <c r="AL116" s="35">
        <f t="shared" si="194"/>
        <v>0</v>
      </c>
      <c r="AM116" s="35">
        <f t="shared" si="194"/>
        <v>0</v>
      </c>
      <c r="AN116" s="35">
        <f t="shared" si="194"/>
        <v>0</v>
      </c>
      <c r="AO116" s="35">
        <f t="shared" si="131"/>
        <v>0</v>
      </c>
      <c r="AP116" s="36">
        <f t="shared" si="113"/>
        <v>2</v>
      </c>
      <c r="AQ116" s="36">
        <f t="shared" si="114"/>
        <v>80</v>
      </c>
      <c r="AR116" s="36">
        <f t="shared" si="115"/>
        <v>40</v>
      </c>
      <c r="AS116" s="36">
        <f t="shared" si="116"/>
        <v>20</v>
      </c>
      <c r="AT116" s="37">
        <f t="shared" si="117"/>
        <v>0</v>
      </c>
      <c r="AU116" s="37">
        <f t="shared" si="105"/>
        <v>0</v>
      </c>
      <c r="AV116" s="37">
        <f t="shared" si="106"/>
        <v>0</v>
      </c>
      <c r="AW116" s="37">
        <f t="shared" si="107"/>
        <v>0</v>
      </c>
      <c r="AX116" s="37">
        <f t="shared" si="108"/>
        <v>0</v>
      </c>
      <c r="AY116" s="37">
        <f t="shared" si="109"/>
        <v>0</v>
      </c>
      <c r="AZ116" s="37">
        <f t="shared" si="118"/>
        <v>0</v>
      </c>
      <c r="BA116" s="37">
        <f t="shared" si="110"/>
        <v>0</v>
      </c>
      <c r="BB116" s="4"/>
      <c r="BC116" s="37">
        <f t="shared" si="121"/>
        <v>0</v>
      </c>
      <c r="BD116" s="4"/>
      <c r="BE116" s="37">
        <f t="shared" si="122"/>
        <v>0</v>
      </c>
      <c r="BF116" s="4"/>
      <c r="BG116" s="4"/>
      <c r="BH116" s="37">
        <f t="shared" si="123"/>
        <v>0</v>
      </c>
      <c r="BI116" s="4"/>
      <c r="BJ116" s="37"/>
      <c r="BK116" s="37">
        <f t="shared" si="124"/>
        <v>0</v>
      </c>
      <c r="BL116" s="109"/>
      <c r="BM116" s="119"/>
      <c r="BN116" s="119"/>
      <c r="BO116" s="38"/>
    </row>
    <row r="117" spans="1:67">
      <c r="A117" s="110" t="s">
        <v>11</v>
      </c>
      <c r="B117" s="110">
        <v>6</v>
      </c>
      <c r="C117" s="106">
        <v>47287</v>
      </c>
      <c r="D117" s="106">
        <v>47384.999305555597</v>
      </c>
      <c r="E117" s="110" t="s">
        <v>4</v>
      </c>
      <c r="F117" s="112">
        <v>97.999305555596948</v>
      </c>
      <c r="G117" s="34" t="s">
        <v>74</v>
      </c>
      <c r="H117" s="35">
        <v>77</v>
      </c>
      <c r="I117" s="2"/>
      <c r="J117" s="2"/>
      <c r="K117" s="2"/>
      <c r="L117" s="2"/>
      <c r="M117" s="2"/>
      <c r="N117" s="2"/>
      <c r="O117" s="2"/>
      <c r="P117" s="2"/>
      <c r="Q117" s="35">
        <f t="shared" si="112"/>
        <v>0</v>
      </c>
      <c r="R117" s="3"/>
      <c r="S117" s="3"/>
      <c r="T117" s="3"/>
      <c r="U117" s="3"/>
      <c r="V117" s="3"/>
      <c r="W117" s="3"/>
      <c r="X117" s="3"/>
      <c r="Y117" s="3"/>
      <c r="Z117" s="35">
        <f t="shared" si="193"/>
        <v>0</v>
      </c>
      <c r="AA117" s="35">
        <f t="shared" si="193"/>
        <v>0</v>
      </c>
      <c r="AB117" s="35">
        <f t="shared" si="193"/>
        <v>0</v>
      </c>
      <c r="AC117" s="35">
        <f t="shared" si="193"/>
        <v>0</v>
      </c>
      <c r="AD117" s="35">
        <f t="shared" si="193"/>
        <v>0</v>
      </c>
      <c r="AE117" s="35">
        <f t="shared" si="193"/>
        <v>0</v>
      </c>
      <c r="AF117" s="35">
        <f t="shared" si="193"/>
        <v>0</v>
      </c>
      <c r="AG117" s="35">
        <f t="shared" si="130"/>
        <v>0</v>
      </c>
      <c r="AH117" s="35">
        <f t="shared" si="194"/>
        <v>0</v>
      </c>
      <c r="AI117" s="35">
        <f t="shared" si="194"/>
        <v>0</v>
      </c>
      <c r="AJ117" s="35">
        <f t="shared" si="194"/>
        <v>0</v>
      </c>
      <c r="AK117" s="35">
        <f t="shared" si="194"/>
        <v>0</v>
      </c>
      <c r="AL117" s="35">
        <f t="shared" si="194"/>
        <v>0</v>
      </c>
      <c r="AM117" s="35">
        <f t="shared" si="194"/>
        <v>0</v>
      </c>
      <c r="AN117" s="35">
        <f t="shared" si="194"/>
        <v>0</v>
      </c>
      <c r="AO117" s="35">
        <f t="shared" si="131"/>
        <v>0</v>
      </c>
      <c r="AP117" s="36">
        <f t="shared" si="113"/>
        <v>11</v>
      </c>
      <c r="AQ117" s="36">
        <f t="shared" si="114"/>
        <v>440</v>
      </c>
      <c r="AR117" s="36">
        <f t="shared" si="115"/>
        <v>220</v>
      </c>
      <c r="AS117" s="36">
        <f t="shared" si="116"/>
        <v>110</v>
      </c>
      <c r="AT117" s="37">
        <f t="shared" si="117"/>
        <v>0</v>
      </c>
      <c r="AU117" s="37">
        <f t="shared" si="105"/>
        <v>0</v>
      </c>
      <c r="AV117" s="37">
        <f t="shared" si="106"/>
        <v>0</v>
      </c>
      <c r="AW117" s="37">
        <f t="shared" si="107"/>
        <v>0</v>
      </c>
      <c r="AX117" s="37">
        <f t="shared" si="108"/>
        <v>0</v>
      </c>
      <c r="AY117" s="37">
        <f t="shared" si="109"/>
        <v>0</v>
      </c>
      <c r="AZ117" s="37">
        <f t="shared" si="118"/>
        <v>0</v>
      </c>
      <c r="BA117" s="37">
        <f t="shared" si="110"/>
        <v>0</v>
      </c>
      <c r="BB117" s="4"/>
      <c r="BC117" s="37">
        <f t="shared" si="121"/>
        <v>0</v>
      </c>
      <c r="BD117" s="4"/>
      <c r="BE117" s="37">
        <f t="shared" si="122"/>
        <v>0</v>
      </c>
      <c r="BF117" s="4"/>
      <c r="BG117" s="4"/>
      <c r="BH117" s="37">
        <f t="shared" si="123"/>
        <v>0</v>
      </c>
      <c r="BI117" s="4"/>
      <c r="BJ117" s="37">
        <f t="shared" ref="BJ117" si="202">Q117*BI117</f>
        <v>0</v>
      </c>
      <c r="BK117" s="37">
        <f t="shared" si="124"/>
        <v>0</v>
      </c>
      <c r="BL117" s="108">
        <f>SUM(BK117:BK118)</f>
        <v>0</v>
      </c>
      <c r="BM117" s="118">
        <f>BL117*0.1</f>
        <v>0</v>
      </c>
      <c r="BN117" s="118">
        <f>SUM(BL117:BM118)</f>
        <v>0</v>
      </c>
      <c r="BO117" s="38"/>
    </row>
    <row r="118" spans="1:67">
      <c r="A118" s="111"/>
      <c r="B118" s="111"/>
      <c r="C118" s="107"/>
      <c r="D118" s="107"/>
      <c r="E118" s="111"/>
      <c r="F118" s="113"/>
      <c r="G118" s="34" t="s">
        <v>75</v>
      </c>
      <c r="H118" s="35">
        <v>21</v>
      </c>
      <c r="I118" s="2"/>
      <c r="J118" s="2"/>
      <c r="K118" s="2"/>
      <c r="L118" s="2"/>
      <c r="M118" s="2"/>
      <c r="N118" s="2"/>
      <c r="O118" s="2"/>
      <c r="P118" s="2"/>
      <c r="Q118" s="35">
        <f t="shared" si="112"/>
        <v>0</v>
      </c>
      <c r="R118" s="3"/>
      <c r="S118" s="3"/>
      <c r="T118" s="3"/>
      <c r="U118" s="3"/>
      <c r="V118" s="3"/>
      <c r="W118" s="3"/>
      <c r="X118" s="3"/>
      <c r="Y118" s="3"/>
      <c r="Z118" s="35">
        <f t="shared" si="193"/>
        <v>0</v>
      </c>
      <c r="AA118" s="35">
        <f t="shared" si="193"/>
        <v>0</v>
      </c>
      <c r="AB118" s="35">
        <f t="shared" si="193"/>
        <v>0</v>
      </c>
      <c r="AC118" s="35">
        <f t="shared" si="193"/>
        <v>0</v>
      </c>
      <c r="AD118" s="35">
        <f t="shared" si="193"/>
        <v>0</v>
      </c>
      <c r="AE118" s="35">
        <f t="shared" si="193"/>
        <v>0</v>
      </c>
      <c r="AF118" s="35">
        <f t="shared" si="193"/>
        <v>0</v>
      </c>
      <c r="AG118" s="35">
        <f t="shared" si="130"/>
        <v>0</v>
      </c>
      <c r="AH118" s="35">
        <f t="shared" si="194"/>
        <v>0</v>
      </c>
      <c r="AI118" s="35">
        <f t="shared" si="194"/>
        <v>0</v>
      </c>
      <c r="AJ118" s="35">
        <f t="shared" si="194"/>
        <v>0</v>
      </c>
      <c r="AK118" s="35">
        <f t="shared" si="194"/>
        <v>0</v>
      </c>
      <c r="AL118" s="35">
        <f t="shared" si="194"/>
        <v>0</v>
      </c>
      <c r="AM118" s="35">
        <f t="shared" si="194"/>
        <v>0</v>
      </c>
      <c r="AN118" s="35">
        <f t="shared" si="194"/>
        <v>0</v>
      </c>
      <c r="AO118" s="35">
        <f t="shared" si="131"/>
        <v>0</v>
      </c>
      <c r="AP118" s="36">
        <f t="shared" si="113"/>
        <v>3</v>
      </c>
      <c r="AQ118" s="36">
        <f t="shared" si="114"/>
        <v>120</v>
      </c>
      <c r="AR118" s="36">
        <f t="shared" si="115"/>
        <v>60</v>
      </c>
      <c r="AS118" s="36">
        <f t="shared" si="116"/>
        <v>30</v>
      </c>
      <c r="AT118" s="37">
        <f t="shared" si="117"/>
        <v>0</v>
      </c>
      <c r="AU118" s="37">
        <f t="shared" si="105"/>
        <v>0</v>
      </c>
      <c r="AV118" s="37">
        <f t="shared" si="106"/>
        <v>0</v>
      </c>
      <c r="AW118" s="37">
        <f t="shared" si="107"/>
        <v>0</v>
      </c>
      <c r="AX118" s="37">
        <f t="shared" si="108"/>
        <v>0</v>
      </c>
      <c r="AY118" s="37">
        <f t="shared" si="109"/>
        <v>0</v>
      </c>
      <c r="AZ118" s="37">
        <f t="shared" si="118"/>
        <v>0</v>
      </c>
      <c r="BA118" s="37">
        <f t="shared" si="110"/>
        <v>0</v>
      </c>
      <c r="BB118" s="4"/>
      <c r="BC118" s="37">
        <f t="shared" si="121"/>
        <v>0</v>
      </c>
      <c r="BD118" s="4"/>
      <c r="BE118" s="37">
        <f t="shared" si="122"/>
        <v>0</v>
      </c>
      <c r="BF118" s="4"/>
      <c r="BG118" s="4"/>
      <c r="BH118" s="37">
        <f t="shared" si="123"/>
        <v>0</v>
      </c>
      <c r="BI118" s="4"/>
      <c r="BJ118" s="37"/>
      <c r="BK118" s="37">
        <f t="shared" si="124"/>
        <v>0</v>
      </c>
      <c r="BL118" s="109"/>
      <c r="BM118" s="119"/>
      <c r="BN118" s="119"/>
      <c r="BO118" s="38"/>
    </row>
    <row r="119" spans="1:67">
      <c r="A119" s="110" t="s">
        <v>11</v>
      </c>
      <c r="B119" s="110">
        <v>4</v>
      </c>
      <c r="C119" s="106">
        <v>47454</v>
      </c>
      <c r="D119" s="106">
        <v>47509.999305555597</v>
      </c>
      <c r="E119" s="110" t="s">
        <v>13</v>
      </c>
      <c r="F119" s="112">
        <v>56</v>
      </c>
      <c r="G119" s="34" t="s">
        <v>74</v>
      </c>
      <c r="H119" s="35">
        <v>42</v>
      </c>
      <c r="I119" s="2"/>
      <c r="J119" s="2"/>
      <c r="K119" s="2"/>
      <c r="L119" s="2"/>
      <c r="M119" s="2"/>
      <c r="N119" s="2"/>
      <c r="O119" s="2"/>
      <c r="P119" s="2"/>
      <c r="Q119" s="35">
        <f t="shared" ref="Q119:Q120" si="203">SUM(I119:P119)</f>
        <v>0</v>
      </c>
      <c r="R119" s="3"/>
      <c r="S119" s="3"/>
      <c r="T119" s="3"/>
      <c r="U119" s="3"/>
      <c r="V119" s="3"/>
      <c r="W119" s="3"/>
      <c r="X119" s="3"/>
      <c r="Y119" s="3"/>
      <c r="Z119" s="35">
        <f t="shared" ref="Z119:AF120" si="204">R119*1.5</f>
        <v>0</v>
      </c>
      <c r="AA119" s="35">
        <f t="shared" si="204"/>
        <v>0</v>
      </c>
      <c r="AB119" s="35">
        <f t="shared" si="204"/>
        <v>0</v>
      </c>
      <c r="AC119" s="35">
        <f t="shared" si="204"/>
        <v>0</v>
      </c>
      <c r="AD119" s="35">
        <f t="shared" si="204"/>
        <v>0</v>
      </c>
      <c r="AE119" s="35">
        <f t="shared" si="204"/>
        <v>0</v>
      </c>
      <c r="AF119" s="35">
        <f t="shared" si="204"/>
        <v>0</v>
      </c>
      <c r="AG119" s="35">
        <f t="shared" ref="AG119:AG120" si="205">Y119*1.5</f>
        <v>0</v>
      </c>
      <c r="AH119" s="35">
        <f t="shared" ref="AH119:AN120" si="206">R119*2</f>
        <v>0</v>
      </c>
      <c r="AI119" s="35">
        <f t="shared" si="206"/>
        <v>0</v>
      </c>
      <c r="AJ119" s="35">
        <f t="shared" si="206"/>
        <v>0</v>
      </c>
      <c r="AK119" s="35">
        <f t="shared" si="206"/>
        <v>0</v>
      </c>
      <c r="AL119" s="35">
        <f t="shared" si="206"/>
        <v>0</v>
      </c>
      <c r="AM119" s="35">
        <f t="shared" si="206"/>
        <v>0</v>
      </c>
      <c r="AN119" s="35">
        <f t="shared" si="206"/>
        <v>0</v>
      </c>
      <c r="AO119" s="35">
        <f t="shared" ref="AO119:AO120" si="207">Y119*2</f>
        <v>0</v>
      </c>
      <c r="AP119" s="36">
        <f t="shared" ref="AP119:AP120" si="208">H119/7</f>
        <v>6</v>
      </c>
      <c r="AQ119" s="36">
        <f t="shared" ref="AQ119:AQ120" si="209">40*AP119</f>
        <v>240</v>
      </c>
      <c r="AR119" s="36">
        <f t="shared" ref="AR119:AR120" si="210">AP119*20</f>
        <v>120</v>
      </c>
      <c r="AS119" s="36">
        <f t="shared" ref="AS119:AS120" si="211">AP119*10</f>
        <v>60</v>
      </c>
      <c r="AT119" s="37">
        <f t="shared" ref="AT119:AT120" si="212">((AQ119*R119)+(AR119*Z119)+(AS119*AH119))*I119</f>
        <v>0</v>
      </c>
      <c r="AU119" s="37">
        <f t="shared" ref="AU119:AU120" si="213">((AQ119*S119)+(AR119*AA119)+(AS119*AI119))*J119</f>
        <v>0</v>
      </c>
      <c r="AV119" s="37">
        <f t="shared" ref="AV119:AV120" si="214">((AQ119*T119)+(AB119*AR119)+(AS119*AJ119))*K119</f>
        <v>0</v>
      </c>
      <c r="AW119" s="37">
        <f t="shared" ref="AW119:AW120" si="215">((AQ119*U119)+(AC119*AR119)+(AS119*AK119))*L119</f>
        <v>0</v>
      </c>
      <c r="AX119" s="37">
        <f t="shared" ref="AX119:AX120" si="216">((AQ119*V119)+(AD119*AR119)+(AS119*AL119))*M119</f>
        <v>0</v>
      </c>
      <c r="AY119" s="37">
        <f t="shared" ref="AY119:AY120" si="217">((AQ119*W119)+(AE119*AR119)+(AS119*AM119))*N119</f>
        <v>0</v>
      </c>
      <c r="AZ119" s="37">
        <f t="shared" ref="AZ119:AZ120" si="218">((AQ119*X119)+(AF119*AR119)+(AS119*AN119))*O119</f>
        <v>0</v>
      </c>
      <c r="BA119" s="37">
        <f t="shared" ref="BA119:BA120" si="219">((AQ119*Y119)+(AG119*AR119)+(AS119*AO119))*P119</f>
        <v>0</v>
      </c>
      <c r="BB119" s="4"/>
      <c r="BC119" s="37">
        <f t="shared" si="121"/>
        <v>0</v>
      </c>
      <c r="BD119" s="4"/>
      <c r="BE119" s="37">
        <f t="shared" si="122"/>
        <v>0</v>
      </c>
      <c r="BF119" s="4"/>
      <c r="BG119" s="4"/>
      <c r="BH119" s="37">
        <f t="shared" si="123"/>
        <v>0</v>
      </c>
      <c r="BI119" s="4"/>
      <c r="BJ119" s="37">
        <f t="shared" ref="BJ119" si="220">Q119*BI119</f>
        <v>0</v>
      </c>
      <c r="BK119" s="37">
        <f t="shared" si="124"/>
        <v>0</v>
      </c>
      <c r="BL119" s="108">
        <f>SUM(BK119:BK120)</f>
        <v>0</v>
      </c>
      <c r="BM119" s="32"/>
      <c r="BN119" s="32"/>
      <c r="BO119" s="39"/>
    </row>
    <row r="120" spans="1:67">
      <c r="A120" s="111"/>
      <c r="B120" s="111"/>
      <c r="C120" s="107"/>
      <c r="D120" s="107"/>
      <c r="E120" s="111"/>
      <c r="F120" s="113"/>
      <c r="G120" s="34" t="s">
        <v>75</v>
      </c>
      <c r="H120" s="35">
        <v>14</v>
      </c>
      <c r="I120" s="2"/>
      <c r="J120" s="2"/>
      <c r="K120" s="2"/>
      <c r="L120" s="2"/>
      <c r="M120" s="2"/>
      <c r="N120" s="2"/>
      <c r="O120" s="2"/>
      <c r="P120" s="2"/>
      <c r="Q120" s="35">
        <f t="shared" si="203"/>
        <v>0</v>
      </c>
      <c r="R120" s="3"/>
      <c r="S120" s="3"/>
      <c r="T120" s="3"/>
      <c r="U120" s="3"/>
      <c r="V120" s="3"/>
      <c r="W120" s="3"/>
      <c r="X120" s="3"/>
      <c r="Y120" s="3"/>
      <c r="Z120" s="35">
        <f t="shared" si="204"/>
        <v>0</v>
      </c>
      <c r="AA120" s="35">
        <f t="shared" si="204"/>
        <v>0</v>
      </c>
      <c r="AB120" s="35">
        <f t="shared" si="204"/>
        <v>0</v>
      </c>
      <c r="AC120" s="35">
        <f t="shared" si="204"/>
        <v>0</v>
      </c>
      <c r="AD120" s="35">
        <f t="shared" si="204"/>
        <v>0</v>
      </c>
      <c r="AE120" s="35">
        <f t="shared" si="204"/>
        <v>0</v>
      </c>
      <c r="AF120" s="35">
        <f t="shared" si="204"/>
        <v>0</v>
      </c>
      <c r="AG120" s="35">
        <f t="shared" si="205"/>
        <v>0</v>
      </c>
      <c r="AH120" s="35">
        <f t="shared" si="206"/>
        <v>0</v>
      </c>
      <c r="AI120" s="35">
        <f t="shared" si="206"/>
        <v>0</v>
      </c>
      <c r="AJ120" s="35">
        <f t="shared" si="206"/>
        <v>0</v>
      </c>
      <c r="AK120" s="35">
        <f t="shared" si="206"/>
        <v>0</v>
      </c>
      <c r="AL120" s="35">
        <f t="shared" si="206"/>
        <v>0</v>
      </c>
      <c r="AM120" s="35">
        <f t="shared" si="206"/>
        <v>0</v>
      </c>
      <c r="AN120" s="35">
        <f t="shared" si="206"/>
        <v>0</v>
      </c>
      <c r="AO120" s="35">
        <f t="shared" si="207"/>
        <v>0</v>
      </c>
      <c r="AP120" s="36">
        <f t="shared" si="208"/>
        <v>2</v>
      </c>
      <c r="AQ120" s="36">
        <f t="shared" si="209"/>
        <v>80</v>
      </c>
      <c r="AR120" s="36">
        <f t="shared" si="210"/>
        <v>40</v>
      </c>
      <c r="AS120" s="36">
        <f t="shared" si="211"/>
        <v>20</v>
      </c>
      <c r="AT120" s="37">
        <f t="shared" si="212"/>
        <v>0</v>
      </c>
      <c r="AU120" s="37">
        <f t="shared" si="213"/>
        <v>0</v>
      </c>
      <c r="AV120" s="37">
        <f t="shared" si="214"/>
        <v>0</v>
      </c>
      <c r="AW120" s="37">
        <f t="shared" si="215"/>
        <v>0</v>
      </c>
      <c r="AX120" s="37">
        <f t="shared" si="216"/>
        <v>0</v>
      </c>
      <c r="AY120" s="37">
        <f t="shared" si="217"/>
        <v>0</v>
      </c>
      <c r="AZ120" s="37">
        <f t="shared" si="218"/>
        <v>0</v>
      </c>
      <c r="BA120" s="37">
        <f t="shared" si="219"/>
        <v>0</v>
      </c>
      <c r="BB120" s="4"/>
      <c r="BC120" s="37">
        <f t="shared" si="121"/>
        <v>0</v>
      </c>
      <c r="BD120" s="4"/>
      <c r="BE120" s="37">
        <f t="shared" si="122"/>
        <v>0</v>
      </c>
      <c r="BF120" s="4"/>
      <c r="BG120" s="4"/>
      <c r="BH120" s="37">
        <f t="shared" si="123"/>
        <v>0</v>
      </c>
      <c r="BI120" s="4"/>
      <c r="BJ120" s="37"/>
      <c r="BK120" s="37">
        <f t="shared" si="124"/>
        <v>0</v>
      </c>
      <c r="BL120" s="109"/>
      <c r="BM120" s="32"/>
      <c r="BN120" s="32"/>
      <c r="BO120" s="39"/>
    </row>
    <row r="121" spans="1:67">
      <c r="A121" s="110" t="s">
        <v>11</v>
      </c>
      <c r="B121" s="110">
        <v>3</v>
      </c>
      <c r="C121" s="106">
        <v>47518</v>
      </c>
      <c r="D121" s="106">
        <v>47573.999305555597</v>
      </c>
      <c r="E121" s="110" t="s">
        <v>13</v>
      </c>
      <c r="F121" s="112">
        <v>57</v>
      </c>
      <c r="G121" s="34" t="s">
        <v>74</v>
      </c>
      <c r="H121" s="35">
        <v>43</v>
      </c>
      <c r="I121" s="2"/>
      <c r="J121" s="2"/>
      <c r="K121" s="2"/>
      <c r="L121" s="2"/>
      <c r="M121" s="2"/>
      <c r="N121" s="2"/>
      <c r="O121" s="2"/>
      <c r="P121" s="2"/>
      <c r="Q121" s="35">
        <f t="shared" ref="Q121:Q124" si="221">SUM(I121:P121)</f>
        <v>0</v>
      </c>
      <c r="R121" s="3"/>
      <c r="S121" s="3"/>
      <c r="T121" s="3"/>
      <c r="U121" s="3"/>
      <c r="V121" s="3"/>
      <c r="W121" s="3"/>
      <c r="X121" s="3"/>
      <c r="Y121" s="3"/>
      <c r="Z121" s="35">
        <f t="shared" ref="Z121:Z124" si="222">R121*1.5</f>
        <v>0</v>
      </c>
      <c r="AA121" s="35">
        <f t="shared" ref="AA121:AA124" si="223">S121*1.5</f>
        <v>0</v>
      </c>
      <c r="AB121" s="35">
        <f t="shared" ref="AB121:AB124" si="224">T121*1.5</f>
        <v>0</v>
      </c>
      <c r="AC121" s="35">
        <f t="shared" ref="AC121:AC124" si="225">U121*1.5</f>
        <v>0</v>
      </c>
      <c r="AD121" s="35">
        <f t="shared" ref="AD121:AD124" si="226">V121*1.5</f>
        <v>0</v>
      </c>
      <c r="AE121" s="35">
        <f t="shared" ref="AE121:AE124" si="227">W121*1.5</f>
        <v>0</v>
      </c>
      <c r="AF121" s="35">
        <f t="shared" ref="AF121:AF124" si="228">X121*1.5</f>
        <v>0</v>
      </c>
      <c r="AG121" s="35">
        <f t="shared" ref="AG121:AG124" si="229">Y121*1.5</f>
        <v>0</v>
      </c>
      <c r="AH121" s="35">
        <f t="shared" ref="AH121:AH124" si="230">R121*2</f>
        <v>0</v>
      </c>
      <c r="AI121" s="35">
        <f t="shared" ref="AI121:AI124" si="231">S121*2</f>
        <v>0</v>
      </c>
      <c r="AJ121" s="35">
        <f t="shared" ref="AJ121:AJ124" si="232">T121*2</f>
        <v>0</v>
      </c>
      <c r="AK121" s="35">
        <f t="shared" ref="AK121:AK124" si="233">U121*2</f>
        <v>0</v>
      </c>
      <c r="AL121" s="35">
        <f t="shared" ref="AL121:AL124" si="234">V121*2</f>
        <v>0</v>
      </c>
      <c r="AM121" s="35">
        <f t="shared" ref="AM121:AM124" si="235">W121*2</f>
        <v>0</v>
      </c>
      <c r="AN121" s="35">
        <f t="shared" ref="AN121:AN124" si="236">X121*2</f>
        <v>0</v>
      </c>
      <c r="AO121" s="35">
        <f t="shared" ref="AO121:AO124" si="237">Y121*2</f>
        <v>0</v>
      </c>
      <c r="AP121" s="36">
        <f t="shared" ref="AP121:AP124" si="238">H121/7</f>
        <v>6.1428571428571432</v>
      </c>
      <c r="AQ121" s="36">
        <f t="shared" ref="AQ121:AQ124" si="239">40*AP121</f>
        <v>245.71428571428572</v>
      </c>
      <c r="AR121" s="36">
        <f t="shared" ref="AR121:AR124" si="240">AP121*20</f>
        <v>122.85714285714286</v>
      </c>
      <c r="AS121" s="36">
        <f t="shared" ref="AS121:AS124" si="241">AP121*10</f>
        <v>61.428571428571431</v>
      </c>
      <c r="AT121" s="37">
        <f t="shared" ref="AT121:AT124" si="242">((AQ121*R121)+(AR121*Z121)+(AS121*AH121))*I121</f>
        <v>0</v>
      </c>
      <c r="AU121" s="37">
        <f t="shared" ref="AU121:AU124" si="243">((AQ121*S121)+(AR121*AA121)+(AS121*AI121))*J121</f>
        <v>0</v>
      </c>
      <c r="AV121" s="37">
        <f t="shared" ref="AV121:AV124" si="244">((AQ121*T121)+(AB121*AR121)+(AS121*AJ121))*K121</f>
        <v>0</v>
      </c>
      <c r="AW121" s="37">
        <f t="shared" ref="AW121:AW124" si="245">((AQ121*U121)+(AC121*AR121)+(AS121*AK121))*L121</f>
        <v>0</v>
      </c>
      <c r="AX121" s="37">
        <f t="shared" ref="AX121:AX124" si="246">((AQ121*V121)+(AD121*AR121)+(AS121*AL121))*M121</f>
        <v>0</v>
      </c>
      <c r="AY121" s="37">
        <f t="shared" ref="AY121:AY124" si="247">((AQ121*W121)+(AE121*AR121)+(AS121*AM121))*N121</f>
        <v>0</v>
      </c>
      <c r="AZ121" s="37">
        <f t="shared" ref="AZ121:AZ124" si="248">((AQ121*X121)+(AF121*AR121)+(AS121*AN121))*O121</f>
        <v>0</v>
      </c>
      <c r="BA121" s="37">
        <f t="shared" ref="BA121:BA124" si="249">((AQ121*Y121)+(AG121*AR121)+(AS121*AO121))*P121</f>
        <v>0</v>
      </c>
      <c r="BB121" s="4"/>
      <c r="BC121" s="37">
        <f t="shared" si="121"/>
        <v>0</v>
      </c>
      <c r="BD121" s="4"/>
      <c r="BE121" s="37">
        <f t="shared" si="122"/>
        <v>0</v>
      </c>
      <c r="BF121" s="4"/>
      <c r="BG121" s="4"/>
      <c r="BH121" s="37">
        <f t="shared" si="123"/>
        <v>0</v>
      </c>
      <c r="BI121" s="4"/>
      <c r="BJ121" s="37">
        <f t="shared" ref="BJ121" si="250">Q121*BI121</f>
        <v>0</v>
      </c>
      <c r="BK121" s="37">
        <f t="shared" si="124"/>
        <v>0</v>
      </c>
      <c r="BL121" s="108">
        <f t="shared" ref="BL121" si="251">SUM(BK121:BK122)</f>
        <v>0</v>
      </c>
      <c r="BM121" s="32"/>
      <c r="BN121" s="32"/>
      <c r="BO121" s="39"/>
    </row>
    <row r="122" spans="1:67">
      <c r="A122" s="111"/>
      <c r="B122" s="111"/>
      <c r="C122" s="107"/>
      <c r="D122" s="107"/>
      <c r="E122" s="111"/>
      <c r="F122" s="113"/>
      <c r="G122" s="34" t="s">
        <v>75</v>
      </c>
      <c r="H122" s="35">
        <v>14</v>
      </c>
      <c r="I122" s="2"/>
      <c r="J122" s="2"/>
      <c r="K122" s="2"/>
      <c r="L122" s="2"/>
      <c r="M122" s="2"/>
      <c r="N122" s="2"/>
      <c r="O122" s="2"/>
      <c r="P122" s="2"/>
      <c r="Q122" s="35">
        <f t="shared" si="221"/>
        <v>0</v>
      </c>
      <c r="R122" s="3"/>
      <c r="S122" s="3"/>
      <c r="T122" s="3"/>
      <c r="U122" s="3"/>
      <c r="V122" s="3"/>
      <c r="W122" s="3"/>
      <c r="X122" s="3"/>
      <c r="Y122" s="3"/>
      <c r="Z122" s="35">
        <f t="shared" si="222"/>
        <v>0</v>
      </c>
      <c r="AA122" s="35">
        <f t="shared" si="223"/>
        <v>0</v>
      </c>
      <c r="AB122" s="35">
        <f t="shared" si="224"/>
        <v>0</v>
      </c>
      <c r="AC122" s="35">
        <f t="shared" si="225"/>
        <v>0</v>
      </c>
      <c r="AD122" s="35">
        <f t="shared" si="226"/>
        <v>0</v>
      </c>
      <c r="AE122" s="35">
        <f t="shared" si="227"/>
        <v>0</v>
      </c>
      <c r="AF122" s="35">
        <f t="shared" si="228"/>
        <v>0</v>
      </c>
      <c r="AG122" s="35">
        <f t="shared" si="229"/>
        <v>0</v>
      </c>
      <c r="AH122" s="35">
        <f t="shared" si="230"/>
        <v>0</v>
      </c>
      <c r="AI122" s="35">
        <f t="shared" si="231"/>
        <v>0</v>
      </c>
      <c r="AJ122" s="35">
        <f t="shared" si="232"/>
        <v>0</v>
      </c>
      <c r="AK122" s="35">
        <f t="shared" si="233"/>
        <v>0</v>
      </c>
      <c r="AL122" s="35">
        <f t="shared" si="234"/>
        <v>0</v>
      </c>
      <c r="AM122" s="35">
        <f t="shared" si="235"/>
        <v>0</v>
      </c>
      <c r="AN122" s="35">
        <f t="shared" si="236"/>
        <v>0</v>
      </c>
      <c r="AO122" s="35">
        <f t="shared" si="237"/>
        <v>0</v>
      </c>
      <c r="AP122" s="36">
        <f t="shared" si="238"/>
        <v>2</v>
      </c>
      <c r="AQ122" s="36">
        <f t="shared" si="239"/>
        <v>80</v>
      </c>
      <c r="AR122" s="36">
        <f t="shared" si="240"/>
        <v>40</v>
      </c>
      <c r="AS122" s="36">
        <f t="shared" si="241"/>
        <v>20</v>
      </c>
      <c r="AT122" s="37">
        <f t="shared" si="242"/>
        <v>0</v>
      </c>
      <c r="AU122" s="37">
        <f t="shared" si="243"/>
        <v>0</v>
      </c>
      <c r="AV122" s="37">
        <f t="shared" si="244"/>
        <v>0</v>
      </c>
      <c r="AW122" s="37">
        <f t="shared" si="245"/>
        <v>0</v>
      </c>
      <c r="AX122" s="37">
        <f t="shared" si="246"/>
        <v>0</v>
      </c>
      <c r="AY122" s="37">
        <f t="shared" si="247"/>
        <v>0</v>
      </c>
      <c r="AZ122" s="37">
        <f t="shared" si="248"/>
        <v>0</v>
      </c>
      <c r="BA122" s="37">
        <f t="shared" si="249"/>
        <v>0</v>
      </c>
      <c r="BB122" s="4"/>
      <c r="BC122" s="37">
        <f t="shared" si="121"/>
        <v>0</v>
      </c>
      <c r="BD122" s="4"/>
      <c r="BE122" s="37">
        <f t="shared" si="122"/>
        <v>0</v>
      </c>
      <c r="BF122" s="4"/>
      <c r="BG122" s="4"/>
      <c r="BH122" s="37">
        <f t="shared" si="123"/>
        <v>0</v>
      </c>
      <c r="BI122" s="4"/>
      <c r="BJ122" s="37"/>
      <c r="BK122" s="37">
        <f t="shared" si="124"/>
        <v>0</v>
      </c>
      <c r="BL122" s="109"/>
      <c r="BM122" s="32"/>
      <c r="BN122" s="32"/>
      <c r="BO122" s="39"/>
    </row>
    <row r="123" spans="1:67">
      <c r="A123" s="110" t="s">
        <v>11</v>
      </c>
      <c r="B123" s="110">
        <v>2</v>
      </c>
      <c r="C123" s="106">
        <v>47625</v>
      </c>
      <c r="D123" s="106">
        <v>47722.999305555597</v>
      </c>
      <c r="E123" s="110" t="s">
        <v>4</v>
      </c>
      <c r="F123" s="112">
        <v>58</v>
      </c>
      <c r="G123" s="34" t="s">
        <v>74</v>
      </c>
      <c r="H123" s="35">
        <v>44</v>
      </c>
      <c r="I123" s="2"/>
      <c r="J123" s="2"/>
      <c r="K123" s="2"/>
      <c r="L123" s="2"/>
      <c r="M123" s="2"/>
      <c r="N123" s="2"/>
      <c r="O123" s="2"/>
      <c r="P123" s="2"/>
      <c r="Q123" s="35">
        <f t="shared" si="221"/>
        <v>0</v>
      </c>
      <c r="R123" s="3"/>
      <c r="S123" s="3"/>
      <c r="T123" s="3"/>
      <c r="U123" s="3"/>
      <c r="V123" s="3"/>
      <c r="W123" s="3"/>
      <c r="X123" s="3"/>
      <c r="Y123" s="3"/>
      <c r="Z123" s="35">
        <f t="shared" si="222"/>
        <v>0</v>
      </c>
      <c r="AA123" s="35">
        <f t="shared" si="223"/>
        <v>0</v>
      </c>
      <c r="AB123" s="35">
        <f t="shared" si="224"/>
        <v>0</v>
      </c>
      <c r="AC123" s="35">
        <f t="shared" si="225"/>
        <v>0</v>
      </c>
      <c r="AD123" s="35">
        <f t="shared" si="226"/>
        <v>0</v>
      </c>
      <c r="AE123" s="35">
        <f t="shared" si="227"/>
        <v>0</v>
      </c>
      <c r="AF123" s="35">
        <f t="shared" si="228"/>
        <v>0</v>
      </c>
      <c r="AG123" s="35">
        <f t="shared" si="229"/>
        <v>0</v>
      </c>
      <c r="AH123" s="35">
        <f t="shared" si="230"/>
        <v>0</v>
      </c>
      <c r="AI123" s="35">
        <f t="shared" si="231"/>
        <v>0</v>
      </c>
      <c r="AJ123" s="35">
        <f t="shared" si="232"/>
        <v>0</v>
      </c>
      <c r="AK123" s="35">
        <f t="shared" si="233"/>
        <v>0</v>
      </c>
      <c r="AL123" s="35">
        <f t="shared" si="234"/>
        <v>0</v>
      </c>
      <c r="AM123" s="35">
        <f t="shared" si="235"/>
        <v>0</v>
      </c>
      <c r="AN123" s="35">
        <f t="shared" si="236"/>
        <v>0</v>
      </c>
      <c r="AO123" s="35">
        <f t="shared" si="237"/>
        <v>0</v>
      </c>
      <c r="AP123" s="36">
        <f t="shared" si="238"/>
        <v>6.2857142857142856</v>
      </c>
      <c r="AQ123" s="36">
        <f t="shared" si="239"/>
        <v>251.42857142857142</v>
      </c>
      <c r="AR123" s="36">
        <f t="shared" si="240"/>
        <v>125.71428571428571</v>
      </c>
      <c r="AS123" s="36">
        <f t="shared" si="241"/>
        <v>62.857142857142854</v>
      </c>
      <c r="AT123" s="37">
        <f t="shared" si="242"/>
        <v>0</v>
      </c>
      <c r="AU123" s="37">
        <f t="shared" si="243"/>
        <v>0</v>
      </c>
      <c r="AV123" s="37">
        <f t="shared" si="244"/>
        <v>0</v>
      </c>
      <c r="AW123" s="37">
        <f t="shared" si="245"/>
        <v>0</v>
      </c>
      <c r="AX123" s="37">
        <f t="shared" si="246"/>
        <v>0</v>
      </c>
      <c r="AY123" s="37">
        <f t="shared" si="247"/>
        <v>0</v>
      </c>
      <c r="AZ123" s="37">
        <f t="shared" si="248"/>
        <v>0</v>
      </c>
      <c r="BA123" s="37">
        <f t="shared" si="249"/>
        <v>0</v>
      </c>
      <c r="BB123" s="4"/>
      <c r="BC123" s="37">
        <f t="shared" si="121"/>
        <v>0</v>
      </c>
      <c r="BD123" s="4"/>
      <c r="BE123" s="37">
        <f t="shared" si="122"/>
        <v>0</v>
      </c>
      <c r="BF123" s="4"/>
      <c r="BG123" s="4"/>
      <c r="BH123" s="37">
        <f t="shared" si="123"/>
        <v>0</v>
      </c>
      <c r="BI123" s="4"/>
      <c r="BJ123" s="37">
        <f t="shared" ref="BJ123" si="252">Q123*BI123</f>
        <v>0</v>
      </c>
      <c r="BK123" s="37">
        <f t="shared" si="124"/>
        <v>0</v>
      </c>
      <c r="BL123" s="108">
        <f t="shared" ref="BL123" si="253">SUM(BK123:BK124)</f>
        <v>0</v>
      </c>
      <c r="BM123" s="32"/>
      <c r="BN123" s="32"/>
      <c r="BO123" s="39"/>
    </row>
    <row r="124" spans="1:67">
      <c r="A124" s="111"/>
      <c r="B124" s="111"/>
      <c r="C124" s="107"/>
      <c r="D124" s="107"/>
      <c r="E124" s="111"/>
      <c r="F124" s="113"/>
      <c r="G124" s="34" t="s">
        <v>75</v>
      </c>
      <c r="H124" s="35">
        <v>14</v>
      </c>
      <c r="I124" s="2"/>
      <c r="J124" s="2"/>
      <c r="K124" s="2"/>
      <c r="L124" s="2"/>
      <c r="M124" s="2"/>
      <c r="N124" s="2"/>
      <c r="O124" s="2"/>
      <c r="P124" s="2"/>
      <c r="Q124" s="35">
        <f t="shared" si="221"/>
        <v>0</v>
      </c>
      <c r="R124" s="3"/>
      <c r="S124" s="3"/>
      <c r="T124" s="3"/>
      <c r="U124" s="3"/>
      <c r="V124" s="3"/>
      <c r="W124" s="3"/>
      <c r="X124" s="3"/>
      <c r="Y124" s="3"/>
      <c r="Z124" s="35">
        <f t="shared" si="222"/>
        <v>0</v>
      </c>
      <c r="AA124" s="35">
        <f t="shared" si="223"/>
        <v>0</v>
      </c>
      <c r="AB124" s="35">
        <f t="shared" si="224"/>
        <v>0</v>
      </c>
      <c r="AC124" s="35">
        <f t="shared" si="225"/>
        <v>0</v>
      </c>
      <c r="AD124" s="35">
        <f t="shared" si="226"/>
        <v>0</v>
      </c>
      <c r="AE124" s="35">
        <f t="shared" si="227"/>
        <v>0</v>
      </c>
      <c r="AF124" s="35">
        <f t="shared" si="228"/>
        <v>0</v>
      </c>
      <c r="AG124" s="35">
        <f t="shared" si="229"/>
        <v>0</v>
      </c>
      <c r="AH124" s="35">
        <f t="shared" si="230"/>
        <v>0</v>
      </c>
      <c r="AI124" s="35">
        <f t="shared" si="231"/>
        <v>0</v>
      </c>
      <c r="AJ124" s="35">
        <f t="shared" si="232"/>
        <v>0</v>
      </c>
      <c r="AK124" s="35">
        <f t="shared" si="233"/>
        <v>0</v>
      </c>
      <c r="AL124" s="35">
        <f t="shared" si="234"/>
        <v>0</v>
      </c>
      <c r="AM124" s="35">
        <f t="shared" si="235"/>
        <v>0</v>
      </c>
      <c r="AN124" s="35">
        <f t="shared" si="236"/>
        <v>0</v>
      </c>
      <c r="AO124" s="35">
        <f t="shared" si="237"/>
        <v>0</v>
      </c>
      <c r="AP124" s="36">
        <f t="shared" si="238"/>
        <v>2</v>
      </c>
      <c r="AQ124" s="36">
        <f t="shared" si="239"/>
        <v>80</v>
      </c>
      <c r="AR124" s="36">
        <f t="shared" si="240"/>
        <v>40</v>
      </c>
      <c r="AS124" s="36">
        <f t="shared" si="241"/>
        <v>20</v>
      </c>
      <c r="AT124" s="37">
        <f t="shared" si="242"/>
        <v>0</v>
      </c>
      <c r="AU124" s="37">
        <f t="shared" si="243"/>
        <v>0</v>
      </c>
      <c r="AV124" s="37">
        <f t="shared" si="244"/>
        <v>0</v>
      </c>
      <c r="AW124" s="37">
        <f t="shared" si="245"/>
        <v>0</v>
      </c>
      <c r="AX124" s="37">
        <f t="shared" si="246"/>
        <v>0</v>
      </c>
      <c r="AY124" s="37">
        <f t="shared" si="247"/>
        <v>0</v>
      </c>
      <c r="AZ124" s="37">
        <f t="shared" si="248"/>
        <v>0</v>
      </c>
      <c r="BA124" s="37">
        <f t="shared" si="249"/>
        <v>0</v>
      </c>
      <c r="BB124" s="4"/>
      <c r="BC124" s="37">
        <f t="shared" si="121"/>
        <v>0</v>
      </c>
      <c r="BD124" s="4"/>
      <c r="BE124" s="37">
        <f t="shared" si="122"/>
        <v>0</v>
      </c>
      <c r="BF124" s="4"/>
      <c r="BG124" s="4"/>
      <c r="BH124" s="37">
        <f t="shared" si="123"/>
        <v>0</v>
      </c>
      <c r="BI124" s="4"/>
      <c r="BJ124" s="37"/>
      <c r="BK124" s="37">
        <f t="shared" si="124"/>
        <v>0</v>
      </c>
      <c r="BL124" s="109"/>
      <c r="BM124" s="32"/>
      <c r="BN124" s="32"/>
      <c r="BO124" s="39">
        <f>SUM(BL103:BL124)</f>
        <v>0</v>
      </c>
    </row>
    <row r="125" spans="1:67">
      <c r="A125" s="110" t="s">
        <v>12</v>
      </c>
      <c r="B125" s="110">
        <v>6</v>
      </c>
      <c r="C125" s="106">
        <v>46312</v>
      </c>
      <c r="D125" s="106">
        <v>46341.999305555597</v>
      </c>
      <c r="E125" s="110" t="s">
        <v>10</v>
      </c>
      <c r="F125" s="112">
        <v>29.999305555596948</v>
      </c>
      <c r="G125" s="34" t="s">
        <v>74</v>
      </c>
      <c r="H125" s="35">
        <v>23</v>
      </c>
      <c r="I125" s="2"/>
      <c r="J125" s="2"/>
      <c r="K125" s="2"/>
      <c r="L125" s="2"/>
      <c r="M125" s="2"/>
      <c r="N125" s="2"/>
      <c r="O125" s="2"/>
      <c r="P125" s="2"/>
      <c r="Q125" s="35">
        <f t="shared" si="112"/>
        <v>0</v>
      </c>
      <c r="R125" s="3"/>
      <c r="S125" s="3"/>
      <c r="T125" s="3"/>
      <c r="U125" s="3"/>
      <c r="V125" s="3"/>
      <c r="W125" s="3"/>
      <c r="X125" s="3"/>
      <c r="Y125" s="3"/>
      <c r="Z125" s="35">
        <f t="shared" si="193"/>
        <v>0</v>
      </c>
      <c r="AA125" s="35">
        <f t="shared" si="193"/>
        <v>0</v>
      </c>
      <c r="AB125" s="35">
        <f t="shared" si="193"/>
        <v>0</v>
      </c>
      <c r="AC125" s="35">
        <f t="shared" si="193"/>
        <v>0</v>
      </c>
      <c r="AD125" s="35">
        <f t="shared" si="193"/>
        <v>0</v>
      </c>
      <c r="AE125" s="35">
        <f t="shared" si="193"/>
        <v>0</v>
      </c>
      <c r="AF125" s="35">
        <f t="shared" si="193"/>
        <v>0</v>
      </c>
      <c r="AG125" s="35">
        <f t="shared" si="130"/>
        <v>0</v>
      </c>
      <c r="AH125" s="35">
        <f t="shared" si="194"/>
        <v>0</v>
      </c>
      <c r="AI125" s="35">
        <f t="shared" si="194"/>
        <v>0</v>
      </c>
      <c r="AJ125" s="35">
        <f t="shared" si="194"/>
        <v>0</v>
      </c>
      <c r="AK125" s="35">
        <f t="shared" si="194"/>
        <v>0</v>
      </c>
      <c r="AL125" s="35">
        <f t="shared" si="194"/>
        <v>0</v>
      </c>
      <c r="AM125" s="35">
        <f t="shared" si="194"/>
        <v>0</v>
      </c>
      <c r="AN125" s="35">
        <f t="shared" si="194"/>
        <v>0</v>
      </c>
      <c r="AO125" s="35">
        <f t="shared" si="131"/>
        <v>0</v>
      </c>
      <c r="AP125" s="36">
        <f t="shared" si="113"/>
        <v>3.2857142857142856</v>
      </c>
      <c r="AQ125" s="36">
        <f t="shared" si="114"/>
        <v>131.42857142857142</v>
      </c>
      <c r="AR125" s="36">
        <f t="shared" si="115"/>
        <v>65.714285714285708</v>
      </c>
      <c r="AS125" s="36">
        <f t="shared" si="116"/>
        <v>32.857142857142854</v>
      </c>
      <c r="AT125" s="37">
        <f t="shared" si="117"/>
        <v>0</v>
      </c>
      <c r="AU125" s="37">
        <f t="shared" si="105"/>
        <v>0</v>
      </c>
      <c r="AV125" s="37">
        <f t="shared" si="106"/>
        <v>0</v>
      </c>
      <c r="AW125" s="37">
        <f t="shared" si="107"/>
        <v>0</v>
      </c>
      <c r="AX125" s="37">
        <f t="shared" si="108"/>
        <v>0</v>
      </c>
      <c r="AY125" s="37">
        <f t="shared" si="109"/>
        <v>0</v>
      </c>
      <c r="AZ125" s="37">
        <f t="shared" si="118"/>
        <v>0</v>
      </c>
      <c r="BA125" s="37">
        <f t="shared" si="110"/>
        <v>0</v>
      </c>
      <c r="BB125" s="4"/>
      <c r="BC125" s="37">
        <f t="shared" si="121"/>
        <v>0</v>
      </c>
      <c r="BD125" s="4"/>
      <c r="BE125" s="37">
        <f t="shared" si="122"/>
        <v>0</v>
      </c>
      <c r="BF125" s="4"/>
      <c r="BG125" s="4"/>
      <c r="BH125" s="37">
        <f t="shared" si="123"/>
        <v>0</v>
      </c>
      <c r="BI125" s="4"/>
      <c r="BJ125" s="37">
        <f t="shared" ref="BJ125" si="254">Q125*BI125</f>
        <v>0</v>
      </c>
      <c r="BK125" s="37">
        <f t="shared" si="124"/>
        <v>0</v>
      </c>
      <c r="BL125" s="108">
        <f>SUM(BK125:BK126)</f>
        <v>0</v>
      </c>
      <c r="BM125" s="118">
        <f>BL125*0.1</f>
        <v>0</v>
      </c>
      <c r="BN125" s="118">
        <f>SUM(BL125:BM126)</f>
        <v>0</v>
      </c>
      <c r="BO125" s="38"/>
    </row>
    <row r="126" spans="1:67">
      <c r="A126" s="111"/>
      <c r="B126" s="111"/>
      <c r="C126" s="107"/>
      <c r="D126" s="107"/>
      <c r="E126" s="111"/>
      <c r="F126" s="113"/>
      <c r="G126" s="34" t="s">
        <v>75</v>
      </c>
      <c r="H126" s="35">
        <v>7</v>
      </c>
      <c r="I126" s="2"/>
      <c r="J126" s="2"/>
      <c r="K126" s="2"/>
      <c r="L126" s="2"/>
      <c r="M126" s="2"/>
      <c r="N126" s="2"/>
      <c r="O126" s="2"/>
      <c r="P126" s="2"/>
      <c r="Q126" s="35">
        <f t="shared" si="112"/>
        <v>0</v>
      </c>
      <c r="R126" s="3"/>
      <c r="S126" s="3"/>
      <c r="T126" s="3"/>
      <c r="U126" s="3"/>
      <c r="V126" s="3"/>
      <c r="W126" s="3"/>
      <c r="X126" s="3"/>
      <c r="Y126" s="3"/>
      <c r="Z126" s="35">
        <f t="shared" si="193"/>
        <v>0</v>
      </c>
      <c r="AA126" s="35">
        <f t="shared" si="193"/>
        <v>0</v>
      </c>
      <c r="AB126" s="35">
        <f t="shared" si="193"/>
        <v>0</v>
      </c>
      <c r="AC126" s="35">
        <f t="shared" si="193"/>
        <v>0</v>
      </c>
      <c r="AD126" s="35">
        <f t="shared" si="193"/>
        <v>0</v>
      </c>
      <c r="AE126" s="35">
        <f t="shared" si="193"/>
        <v>0</v>
      </c>
      <c r="AF126" s="35">
        <f t="shared" si="193"/>
        <v>0</v>
      </c>
      <c r="AG126" s="35">
        <f t="shared" si="130"/>
        <v>0</v>
      </c>
      <c r="AH126" s="35">
        <f t="shared" si="194"/>
        <v>0</v>
      </c>
      <c r="AI126" s="35">
        <f t="shared" si="194"/>
        <v>0</v>
      </c>
      <c r="AJ126" s="35">
        <f t="shared" si="194"/>
        <v>0</v>
      </c>
      <c r="AK126" s="35">
        <f t="shared" si="194"/>
        <v>0</v>
      </c>
      <c r="AL126" s="35">
        <f t="shared" si="194"/>
        <v>0</v>
      </c>
      <c r="AM126" s="35">
        <f t="shared" si="194"/>
        <v>0</v>
      </c>
      <c r="AN126" s="35">
        <f t="shared" si="194"/>
        <v>0</v>
      </c>
      <c r="AO126" s="35">
        <f t="shared" si="131"/>
        <v>0</v>
      </c>
      <c r="AP126" s="36">
        <f t="shared" si="113"/>
        <v>1</v>
      </c>
      <c r="AQ126" s="36">
        <f t="shared" si="114"/>
        <v>40</v>
      </c>
      <c r="AR126" s="36">
        <f t="shared" si="115"/>
        <v>20</v>
      </c>
      <c r="AS126" s="36">
        <f t="shared" si="116"/>
        <v>10</v>
      </c>
      <c r="AT126" s="37">
        <f t="shared" si="117"/>
        <v>0</v>
      </c>
      <c r="AU126" s="37">
        <f t="shared" si="105"/>
        <v>0</v>
      </c>
      <c r="AV126" s="37">
        <f t="shared" si="106"/>
        <v>0</v>
      </c>
      <c r="AW126" s="37">
        <f t="shared" si="107"/>
        <v>0</v>
      </c>
      <c r="AX126" s="37">
        <f t="shared" si="108"/>
        <v>0</v>
      </c>
      <c r="AY126" s="37">
        <f t="shared" si="109"/>
        <v>0</v>
      </c>
      <c r="AZ126" s="37">
        <f t="shared" si="118"/>
        <v>0</v>
      </c>
      <c r="BA126" s="37">
        <f t="shared" si="110"/>
        <v>0</v>
      </c>
      <c r="BB126" s="4"/>
      <c r="BC126" s="37">
        <f t="shared" si="121"/>
        <v>0</v>
      </c>
      <c r="BD126" s="4"/>
      <c r="BE126" s="37">
        <f t="shared" si="122"/>
        <v>0</v>
      </c>
      <c r="BF126" s="4"/>
      <c r="BG126" s="4"/>
      <c r="BH126" s="37">
        <f t="shared" si="123"/>
        <v>0</v>
      </c>
      <c r="BI126" s="4"/>
      <c r="BJ126" s="37"/>
      <c r="BK126" s="37">
        <f t="shared" si="124"/>
        <v>0</v>
      </c>
      <c r="BL126" s="109"/>
      <c r="BM126" s="119"/>
      <c r="BN126" s="119"/>
      <c r="BO126" s="38"/>
    </row>
    <row r="127" spans="1:67">
      <c r="A127" s="110" t="s">
        <v>12</v>
      </c>
      <c r="B127" s="110">
        <v>3</v>
      </c>
      <c r="C127" s="106">
        <v>46389</v>
      </c>
      <c r="D127" s="106">
        <v>46418.999305555597</v>
      </c>
      <c r="E127" s="110" t="s">
        <v>10</v>
      </c>
      <c r="F127" s="112">
        <v>29.999305555596948</v>
      </c>
      <c r="G127" s="34" t="s">
        <v>74</v>
      </c>
      <c r="H127" s="35">
        <v>23</v>
      </c>
      <c r="I127" s="2"/>
      <c r="J127" s="2"/>
      <c r="K127" s="2"/>
      <c r="L127" s="2"/>
      <c r="M127" s="2"/>
      <c r="N127" s="2"/>
      <c r="O127" s="2"/>
      <c r="P127" s="2"/>
      <c r="Q127" s="35">
        <f t="shared" si="112"/>
        <v>0</v>
      </c>
      <c r="R127" s="3"/>
      <c r="S127" s="3"/>
      <c r="T127" s="3"/>
      <c r="U127" s="3"/>
      <c r="V127" s="3"/>
      <c r="W127" s="3"/>
      <c r="X127" s="3"/>
      <c r="Y127" s="3"/>
      <c r="Z127" s="35">
        <f t="shared" si="193"/>
        <v>0</v>
      </c>
      <c r="AA127" s="35">
        <f t="shared" si="193"/>
        <v>0</v>
      </c>
      <c r="AB127" s="35">
        <f t="shared" si="193"/>
        <v>0</v>
      </c>
      <c r="AC127" s="35">
        <f t="shared" si="193"/>
        <v>0</v>
      </c>
      <c r="AD127" s="35">
        <f t="shared" si="193"/>
        <v>0</v>
      </c>
      <c r="AE127" s="35">
        <f t="shared" si="193"/>
        <v>0</v>
      </c>
      <c r="AF127" s="35">
        <f t="shared" si="193"/>
        <v>0</v>
      </c>
      <c r="AG127" s="35">
        <f t="shared" si="130"/>
        <v>0</v>
      </c>
      <c r="AH127" s="35">
        <f t="shared" si="194"/>
        <v>0</v>
      </c>
      <c r="AI127" s="35">
        <f t="shared" si="194"/>
        <v>0</v>
      </c>
      <c r="AJ127" s="35">
        <f t="shared" si="194"/>
        <v>0</v>
      </c>
      <c r="AK127" s="35">
        <f t="shared" si="194"/>
        <v>0</v>
      </c>
      <c r="AL127" s="35">
        <f t="shared" si="194"/>
        <v>0</v>
      </c>
      <c r="AM127" s="35">
        <f t="shared" si="194"/>
        <v>0</v>
      </c>
      <c r="AN127" s="35">
        <f t="shared" si="194"/>
        <v>0</v>
      </c>
      <c r="AO127" s="35">
        <f t="shared" si="131"/>
        <v>0</v>
      </c>
      <c r="AP127" s="36">
        <f t="shared" si="113"/>
        <v>3.2857142857142856</v>
      </c>
      <c r="AQ127" s="36">
        <f t="shared" si="114"/>
        <v>131.42857142857142</v>
      </c>
      <c r="AR127" s="36">
        <f t="shared" si="115"/>
        <v>65.714285714285708</v>
      </c>
      <c r="AS127" s="36">
        <f t="shared" si="116"/>
        <v>32.857142857142854</v>
      </c>
      <c r="AT127" s="37">
        <f t="shared" si="117"/>
        <v>0</v>
      </c>
      <c r="AU127" s="37">
        <f t="shared" si="105"/>
        <v>0</v>
      </c>
      <c r="AV127" s="37">
        <f t="shared" si="106"/>
        <v>0</v>
      </c>
      <c r="AW127" s="37">
        <f t="shared" si="107"/>
        <v>0</v>
      </c>
      <c r="AX127" s="37">
        <f t="shared" si="108"/>
        <v>0</v>
      </c>
      <c r="AY127" s="37">
        <f t="shared" si="109"/>
        <v>0</v>
      </c>
      <c r="AZ127" s="37">
        <f t="shared" si="118"/>
        <v>0</v>
      </c>
      <c r="BA127" s="37">
        <f t="shared" si="110"/>
        <v>0</v>
      </c>
      <c r="BB127" s="4"/>
      <c r="BC127" s="37">
        <f t="shared" si="121"/>
        <v>0</v>
      </c>
      <c r="BD127" s="4"/>
      <c r="BE127" s="37">
        <f t="shared" si="122"/>
        <v>0</v>
      </c>
      <c r="BF127" s="4"/>
      <c r="BG127" s="4"/>
      <c r="BH127" s="37">
        <f t="shared" si="123"/>
        <v>0</v>
      </c>
      <c r="BI127" s="4"/>
      <c r="BJ127" s="37">
        <f t="shared" ref="BJ127" si="255">Q127*BI127</f>
        <v>0</v>
      </c>
      <c r="BK127" s="37">
        <f t="shared" si="124"/>
        <v>0</v>
      </c>
      <c r="BL127" s="108">
        <f>SUM(BK127:BK128)</f>
        <v>0</v>
      </c>
      <c r="BM127" s="118">
        <f>BL127*0.1</f>
        <v>0</v>
      </c>
      <c r="BN127" s="118">
        <f>SUM(BL127:BM128)</f>
        <v>0</v>
      </c>
      <c r="BO127" s="38"/>
    </row>
    <row r="128" spans="1:67">
      <c r="A128" s="111"/>
      <c r="B128" s="111"/>
      <c r="C128" s="107"/>
      <c r="D128" s="107"/>
      <c r="E128" s="111"/>
      <c r="F128" s="113"/>
      <c r="G128" s="34" t="s">
        <v>75</v>
      </c>
      <c r="H128" s="35">
        <v>7</v>
      </c>
      <c r="I128" s="2"/>
      <c r="J128" s="2"/>
      <c r="K128" s="2"/>
      <c r="L128" s="2"/>
      <c r="M128" s="2"/>
      <c r="N128" s="2"/>
      <c r="O128" s="2"/>
      <c r="P128" s="2"/>
      <c r="Q128" s="35">
        <f t="shared" si="112"/>
        <v>0</v>
      </c>
      <c r="R128" s="3"/>
      <c r="S128" s="3"/>
      <c r="T128" s="3"/>
      <c r="U128" s="3"/>
      <c r="V128" s="3"/>
      <c r="W128" s="3"/>
      <c r="X128" s="3"/>
      <c r="Y128" s="3"/>
      <c r="Z128" s="35">
        <f t="shared" si="193"/>
        <v>0</v>
      </c>
      <c r="AA128" s="35">
        <f t="shared" si="193"/>
        <v>0</v>
      </c>
      <c r="AB128" s="35">
        <f t="shared" si="193"/>
        <v>0</v>
      </c>
      <c r="AC128" s="35">
        <f t="shared" si="193"/>
        <v>0</v>
      </c>
      <c r="AD128" s="35">
        <f t="shared" si="193"/>
        <v>0</v>
      </c>
      <c r="AE128" s="35">
        <f t="shared" si="193"/>
        <v>0</v>
      </c>
      <c r="AF128" s="35">
        <f t="shared" si="193"/>
        <v>0</v>
      </c>
      <c r="AG128" s="35">
        <f t="shared" si="130"/>
        <v>0</v>
      </c>
      <c r="AH128" s="35">
        <f t="shared" si="194"/>
        <v>0</v>
      </c>
      <c r="AI128" s="35">
        <f t="shared" si="194"/>
        <v>0</v>
      </c>
      <c r="AJ128" s="35">
        <f t="shared" si="194"/>
        <v>0</v>
      </c>
      <c r="AK128" s="35">
        <f t="shared" si="194"/>
        <v>0</v>
      </c>
      <c r="AL128" s="35">
        <f t="shared" si="194"/>
        <v>0</v>
      </c>
      <c r="AM128" s="35">
        <f t="shared" si="194"/>
        <v>0</v>
      </c>
      <c r="AN128" s="35">
        <f t="shared" si="194"/>
        <v>0</v>
      </c>
      <c r="AO128" s="35">
        <f t="shared" si="131"/>
        <v>0</v>
      </c>
      <c r="AP128" s="36">
        <f t="shared" si="113"/>
        <v>1</v>
      </c>
      <c r="AQ128" s="36">
        <f t="shared" si="114"/>
        <v>40</v>
      </c>
      <c r="AR128" s="36">
        <f t="shared" si="115"/>
        <v>20</v>
      </c>
      <c r="AS128" s="36">
        <f t="shared" si="116"/>
        <v>10</v>
      </c>
      <c r="AT128" s="37">
        <f t="shared" si="117"/>
        <v>0</v>
      </c>
      <c r="AU128" s="37">
        <f t="shared" si="105"/>
        <v>0</v>
      </c>
      <c r="AV128" s="37">
        <f t="shared" si="106"/>
        <v>0</v>
      </c>
      <c r="AW128" s="37">
        <f t="shared" si="107"/>
        <v>0</v>
      </c>
      <c r="AX128" s="37">
        <f t="shared" si="108"/>
        <v>0</v>
      </c>
      <c r="AY128" s="37">
        <f t="shared" si="109"/>
        <v>0</v>
      </c>
      <c r="AZ128" s="37">
        <f t="shared" si="118"/>
        <v>0</v>
      </c>
      <c r="BA128" s="37">
        <f t="shared" si="110"/>
        <v>0</v>
      </c>
      <c r="BB128" s="4"/>
      <c r="BC128" s="37">
        <f t="shared" si="121"/>
        <v>0</v>
      </c>
      <c r="BD128" s="4"/>
      <c r="BE128" s="37">
        <f t="shared" si="122"/>
        <v>0</v>
      </c>
      <c r="BF128" s="4"/>
      <c r="BG128" s="4"/>
      <c r="BH128" s="37">
        <f t="shared" si="123"/>
        <v>0</v>
      </c>
      <c r="BI128" s="4"/>
      <c r="BJ128" s="37"/>
      <c r="BK128" s="37">
        <f t="shared" si="124"/>
        <v>0</v>
      </c>
      <c r="BL128" s="109"/>
      <c r="BM128" s="119"/>
      <c r="BN128" s="119"/>
      <c r="BO128" s="38"/>
    </row>
    <row r="129" spans="1:67">
      <c r="A129" s="110" t="s">
        <v>12</v>
      </c>
      <c r="B129" s="110">
        <v>2</v>
      </c>
      <c r="C129" s="106">
        <v>46454</v>
      </c>
      <c r="D129" s="106">
        <v>46537.999305555597</v>
      </c>
      <c r="E129" s="110" t="s">
        <v>13</v>
      </c>
      <c r="F129" s="112">
        <v>83.999305555596948</v>
      </c>
      <c r="G129" s="34" t="s">
        <v>74</v>
      </c>
      <c r="H129" s="35">
        <v>63</v>
      </c>
      <c r="I129" s="2"/>
      <c r="J129" s="2"/>
      <c r="K129" s="2"/>
      <c r="L129" s="2"/>
      <c r="M129" s="2"/>
      <c r="N129" s="2"/>
      <c r="O129" s="2"/>
      <c r="P129" s="2"/>
      <c r="Q129" s="35">
        <f t="shared" si="112"/>
        <v>0</v>
      </c>
      <c r="R129" s="3"/>
      <c r="S129" s="3"/>
      <c r="T129" s="3"/>
      <c r="U129" s="3"/>
      <c r="V129" s="3"/>
      <c r="W129" s="3"/>
      <c r="X129" s="3"/>
      <c r="Y129" s="3"/>
      <c r="Z129" s="35">
        <f t="shared" si="193"/>
        <v>0</v>
      </c>
      <c r="AA129" s="35">
        <f t="shared" si="193"/>
        <v>0</v>
      </c>
      <c r="AB129" s="35">
        <f t="shared" si="193"/>
        <v>0</v>
      </c>
      <c r="AC129" s="35">
        <f t="shared" si="193"/>
        <v>0</v>
      </c>
      <c r="AD129" s="35">
        <f t="shared" si="193"/>
        <v>0</v>
      </c>
      <c r="AE129" s="35">
        <f t="shared" si="193"/>
        <v>0</v>
      </c>
      <c r="AF129" s="35">
        <f t="shared" si="193"/>
        <v>0</v>
      </c>
      <c r="AG129" s="35">
        <f t="shared" si="130"/>
        <v>0</v>
      </c>
      <c r="AH129" s="35">
        <f t="shared" si="194"/>
        <v>0</v>
      </c>
      <c r="AI129" s="35">
        <f t="shared" si="194"/>
        <v>0</v>
      </c>
      <c r="AJ129" s="35">
        <f t="shared" si="194"/>
        <v>0</v>
      </c>
      <c r="AK129" s="35">
        <f t="shared" si="194"/>
        <v>0</v>
      </c>
      <c r="AL129" s="35">
        <f t="shared" si="194"/>
        <v>0</v>
      </c>
      <c r="AM129" s="35">
        <f t="shared" si="194"/>
        <v>0</v>
      </c>
      <c r="AN129" s="35">
        <f t="shared" si="194"/>
        <v>0</v>
      </c>
      <c r="AO129" s="35">
        <f t="shared" si="131"/>
        <v>0</v>
      </c>
      <c r="AP129" s="36">
        <f t="shared" si="113"/>
        <v>9</v>
      </c>
      <c r="AQ129" s="36">
        <f t="shared" si="114"/>
        <v>360</v>
      </c>
      <c r="AR129" s="36">
        <f t="shared" si="115"/>
        <v>180</v>
      </c>
      <c r="AS129" s="36">
        <f t="shared" si="116"/>
        <v>90</v>
      </c>
      <c r="AT129" s="37">
        <f t="shared" si="117"/>
        <v>0</v>
      </c>
      <c r="AU129" s="37">
        <f t="shared" si="105"/>
        <v>0</v>
      </c>
      <c r="AV129" s="37">
        <f t="shared" si="106"/>
        <v>0</v>
      </c>
      <c r="AW129" s="37">
        <f t="shared" si="107"/>
        <v>0</v>
      </c>
      <c r="AX129" s="37">
        <f t="shared" si="108"/>
        <v>0</v>
      </c>
      <c r="AY129" s="37">
        <f t="shared" si="109"/>
        <v>0</v>
      </c>
      <c r="AZ129" s="37">
        <f t="shared" si="118"/>
        <v>0</v>
      </c>
      <c r="BA129" s="37">
        <f t="shared" si="110"/>
        <v>0</v>
      </c>
      <c r="BB129" s="4"/>
      <c r="BC129" s="37">
        <f t="shared" si="121"/>
        <v>0</v>
      </c>
      <c r="BD129" s="4"/>
      <c r="BE129" s="37">
        <f t="shared" si="122"/>
        <v>0</v>
      </c>
      <c r="BF129" s="4"/>
      <c r="BG129" s="4"/>
      <c r="BH129" s="37">
        <f t="shared" si="123"/>
        <v>0</v>
      </c>
      <c r="BI129" s="4"/>
      <c r="BJ129" s="37">
        <f t="shared" ref="BJ129" si="256">Q129*BI129</f>
        <v>0</v>
      </c>
      <c r="BK129" s="37">
        <f t="shared" si="124"/>
        <v>0</v>
      </c>
      <c r="BL129" s="108">
        <f>SUM(BK129:BK130)</f>
        <v>0</v>
      </c>
      <c r="BM129" s="118">
        <f>BL129*0.1</f>
        <v>0</v>
      </c>
      <c r="BN129" s="118">
        <f>SUM(BL129:BM130)</f>
        <v>0</v>
      </c>
      <c r="BO129" s="38"/>
    </row>
    <row r="130" spans="1:67">
      <c r="A130" s="111"/>
      <c r="B130" s="111"/>
      <c r="C130" s="107"/>
      <c r="D130" s="107"/>
      <c r="E130" s="111"/>
      <c r="F130" s="113"/>
      <c r="G130" s="34" t="s">
        <v>75</v>
      </c>
      <c r="H130" s="35">
        <v>21</v>
      </c>
      <c r="I130" s="2"/>
      <c r="J130" s="2"/>
      <c r="K130" s="2"/>
      <c r="L130" s="2"/>
      <c r="M130" s="2"/>
      <c r="N130" s="2"/>
      <c r="O130" s="2"/>
      <c r="P130" s="2"/>
      <c r="Q130" s="35">
        <f t="shared" si="112"/>
        <v>0</v>
      </c>
      <c r="R130" s="3"/>
      <c r="S130" s="3"/>
      <c r="T130" s="3"/>
      <c r="U130" s="3"/>
      <c r="V130" s="3"/>
      <c r="W130" s="3"/>
      <c r="X130" s="3"/>
      <c r="Y130" s="3"/>
      <c r="Z130" s="35">
        <f t="shared" si="193"/>
        <v>0</v>
      </c>
      <c r="AA130" s="35">
        <f t="shared" si="193"/>
        <v>0</v>
      </c>
      <c r="AB130" s="35">
        <f t="shared" si="193"/>
        <v>0</v>
      </c>
      <c r="AC130" s="35">
        <f t="shared" si="193"/>
        <v>0</v>
      </c>
      <c r="AD130" s="35">
        <f t="shared" si="193"/>
        <v>0</v>
      </c>
      <c r="AE130" s="35">
        <f t="shared" si="193"/>
        <v>0</v>
      </c>
      <c r="AF130" s="35">
        <f t="shared" si="193"/>
        <v>0</v>
      </c>
      <c r="AG130" s="35">
        <f t="shared" si="130"/>
        <v>0</v>
      </c>
      <c r="AH130" s="35">
        <f t="shared" si="194"/>
        <v>0</v>
      </c>
      <c r="AI130" s="35">
        <f t="shared" si="194"/>
        <v>0</v>
      </c>
      <c r="AJ130" s="35">
        <f t="shared" si="194"/>
        <v>0</v>
      </c>
      <c r="AK130" s="35">
        <f t="shared" si="194"/>
        <v>0</v>
      </c>
      <c r="AL130" s="35">
        <f t="shared" si="194"/>
        <v>0</v>
      </c>
      <c r="AM130" s="35">
        <f t="shared" si="194"/>
        <v>0</v>
      </c>
      <c r="AN130" s="35">
        <f t="shared" si="194"/>
        <v>0</v>
      </c>
      <c r="AO130" s="35">
        <f t="shared" si="131"/>
        <v>0</v>
      </c>
      <c r="AP130" s="36">
        <f t="shared" si="113"/>
        <v>3</v>
      </c>
      <c r="AQ130" s="36">
        <f t="shared" si="114"/>
        <v>120</v>
      </c>
      <c r="AR130" s="36">
        <f t="shared" si="115"/>
        <v>60</v>
      </c>
      <c r="AS130" s="36">
        <f t="shared" si="116"/>
        <v>30</v>
      </c>
      <c r="AT130" s="37">
        <f t="shared" si="117"/>
        <v>0</v>
      </c>
      <c r="AU130" s="37">
        <f t="shared" si="105"/>
        <v>0</v>
      </c>
      <c r="AV130" s="37">
        <f t="shared" si="106"/>
        <v>0</v>
      </c>
      <c r="AW130" s="37">
        <f t="shared" si="107"/>
        <v>0</v>
      </c>
      <c r="AX130" s="37">
        <f t="shared" si="108"/>
        <v>0</v>
      </c>
      <c r="AY130" s="37">
        <f t="shared" si="109"/>
        <v>0</v>
      </c>
      <c r="AZ130" s="37">
        <f t="shared" si="118"/>
        <v>0</v>
      </c>
      <c r="BA130" s="37">
        <f t="shared" si="110"/>
        <v>0</v>
      </c>
      <c r="BB130" s="4"/>
      <c r="BC130" s="37">
        <f t="shared" si="121"/>
        <v>0</v>
      </c>
      <c r="BD130" s="4"/>
      <c r="BE130" s="37">
        <f t="shared" si="122"/>
        <v>0</v>
      </c>
      <c r="BF130" s="4"/>
      <c r="BG130" s="4"/>
      <c r="BH130" s="37">
        <f t="shared" si="123"/>
        <v>0</v>
      </c>
      <c r="BI130" s="4"/>
      <c r="BJ130" s="37"/>
      <c r="BK130" s="37">
        <f t="shared" si="124"/>
        <v>0</v>
      </c>
      <c r="BL130" s="109"/>
      <c r="BM130" s="119"/>
      <c r="BN130" s="119"/>
      <c r="BO130" s="38"/>
    </row>
    <row r="131" spans="1:67">
      <c r="A131" s="110" t="s">
        <v>12</v>
      </c>
      <c r="B131" s="110">
        <v>1</v>
      </c>
      <c r="C131" s="106">
        <v>46457</v>
      </c>
      <c r="D131" s="106">
        <v>46486.999305555597</v>
      </c>
      <c r="E131" s="110" t="s">
        <v>10</v>
      </c>
      <c r="F131" s="112">
        <v>29.999305555596948</v>
      </c>
      <c r="G131" s="34" t="s">
        <v>74</v>
      </c>
      <c r="H131" s="35">
        <v>23</v>
      </c>
      <c r="I131" s="2"/>
      <c r="J131" s="2"/>
      <c r="K131" s="2"/>
      <c r="L131" s="2"/>
      <c r="M131" s="2"/>
      <c r="N131" s="2"/>
      <c r="O131" s="2"/>
      <c r="P131" s="2"/>
      <c r="Q131" s="35">
        <f t="shared" si="112"/>
        <v>0</v>
      </c>
      <c r="R131" s="3"/>
      <c r="S131" s="3"/>
      <c r="T131" s="3"/>
      <c r="U131" s="3"/>
      <c r="V131" s="3"/>
      <c r="W131" s="3"/>
      <c r="X131" s="3"/>
      <c r="Y131" s="3"/>
      <c r="Z131" s="35">
        <f t="shared" si="193"/>
        <v>0</v>
      </c>
      <c r="AA131" s="35">
        <f t="shared" si="193"/>
        <v>0</v>
      </c>
      <c r="AB131" s="35">
        <f t="shared" si="193"/>
        <v>0</v>
      </c>
      <c r="AC131" s="35">
        <f t="shared" si="193"/>
        <v>0</v>
      </c>
      <c r="AD131" s="35">
        <f t="shared" si="193"/>
        <v>0</v>
      </c>
      <c r="AE131" s="35">
        <f t="shared" si="193"/>
        <v>0</v>
      </c>
      <c r="AF131" s="35">
        <f t="shared" si="193"/>
        <v>0</v>
      </c>
      <c r="AG131" s="35">
        <f t="shared" si="130"/>
        <v>0</v>
      </c>
      <c r="AH131" s="35">
        <f t="shared" si="194"/>
        <v>0</v>
      </c>
      <c r="AI131" s="35">
        <f t="shared" si="194"/>
        <v>0</v>
      </c>
      <c r="AJ131" s="35">
        <f t="shared" si="194"/>
        <v>0</v>
      </c>
      <c r="AK131" s="35">
        <f t="shared" si="194"/>
        <v>0</v>
      </c>
      <c r="AL131" s="35">
        <f t="shared" si="194"/>
        <v>0</v>
      </c>
      <c r="AM131" s="35">
        <f t="shared" si="194"/>
        <v>0</v>
      </c>
      <c r="AN131" s="35">
        <f t="shared" si="194"/>
        <v>0</v>
      </c>
      <c r="AO131" s="35">
        <f t="shared" si="131"/>
        <v>0</v>
      </c>
      <c r="AP131" s="36">
        <f t="shared" si="113"/>
        <v>3.2857142857142856</v>
      </c>
      <c r="AQ131" s="36">
        <f t="shared" si="114"/>
        <v>131.42857142857142</v>
      </c>
      <c r="AR131" s="36">
        <f t="shared" si="115"/>
        <v>65.714285714285708</v>
      </c>
      <c r="AS131" s="36">
        <f t="shared" si="116"/>
        <v>32.857142857142854</v>
      </c>
      <c r="AT131" s="37">
        <f t="shared" si="117"/>
        <v>0</v>
      </c>
      <c r="AU131" s="37">
        <f t="shared" si="105"/>
        <v>0</v>
      </c>
      <c r="AV131" s="37">
        <f t="shared" si="106"/>
        <v>0</v>
      </c>
      <c r="AW131" s="37">
        <f t="shared" si="107"/>
        <v>0</v>
      </c>
      <c r="AX131" s="37">
        <f t="shared" si="108"/>
        <v>0</v>
      </c>
      <c r="AY131" s="37">
        <f t="shared" si="109"/>
        <v>0</v>
      </c>
      <c r="AZ131" s="37">
        <f t="shared" si="118"/>
        <v>0</v>
      </c>
      <c r="BA131" s="37">
        <f t="shared" si="110"/>
        <v>0</v>
      </c>
      <c r="BB131" s="4"/>
      <c r="BC131" s="37">
        <f t="shared" si="121"/>
        <v>0</v>
      </c>
      <c r="BD131" s="4"/>
      <c r="BE131" s="37">
        <f t="shared" si="122"/>
        <v>0</v>
      </c>
      <c r="BF131" s="4"/>
      <c r="BG131" s="4"/>
      <c r="BH131" s="37">
        <f t="shared" si="123"/>
        <v>0</v>
      </c>
      <c r="BI131" s="4"/>
      <c r="BJ131" s="37">
        <f t="shared" ref="BJ131" si="257">Q131*BI131</f>
        <v>0</v>
      </c>
      <c r="BK131" s="37">
        <f t="shared" si="124"/>
        <v>0</v>
      </c>
      <c r="BL131" s="108">
        <f>SUM(BK131:BK132)</f>
        <v>0</v>
      </c>
      <c r="BM131" s="118">
        <f>BL131*0.1</f>
        <v>0</v>
      </c>
      <c r="BN131" s="118">
        <f>SUM(BL131:BM132)</f>
        <v>0</v>
      </c>
      <c r="BO131" s="38"/>
    </row>
    <row r="132" spans="1:67">
      <c r="A132" s="111"/>
      <c r="B132" s="111"/>
      <c r="C132" s="107"/>
      <c r="D132" s="107"/>
      <c r="E132" s="111"/>
      <c r="F132" s="113"/>
      <c r="G132" s="34" t="s">
        <v>75</v>
      </c>
      <c r="H132" s="35">
        <v>7</v>
      </c>
      <c r="I132" s="2"/>
      <c r="J132" s="2"/>
      <c r="K132" s="2"/>
      <c r="L132" s="2"/>
      <c r="M132" s="2"/>
      <c r="N132" s="2"/>
      <c r="O132" s="2"/>
      <c r="P132" s="2"/>
      <c r="Q132" s="35">
        <f t="shared" si="112"/>
        <v>0</v>
      </c>
      <c r="R132" s="3"/>
      <c r="S132" s="3"/>
      <c r="T132" s="3"/>
      <c r="U132" s="3"/>
      <c r="V132" s="3"/>
      <c r="W132" s="3"/>
      <c r="X132" s="3"/>
      <c r="Y132" s="3"/>
      <c r="Z132" s="35">
        <f t="shared" si="193"/>
        <v>0</v>
      </c>
      <c r="AA132" s="35">
        <f t="shared" si="193"/>
        <v>0</v>
      </c>
      <c r="AB132" s="35">
        <f t="shared" si="193"/>
        <v>0</v>
      </c>
      <c r="AC132" s="35">
        <f t="shared" si="193"/>
        <v>0</v>
      </c>
      <c r="AD132" s="35">
        <f t="shared" si="193"/>
        <v>0</v>
      </c>
      <c r="AE132" s="35">
        <f t="shared" si="193"/>
        <v>0</v>
      </c>
      <c r="AF132" s="35">
        <f t="shared" si="193"/>
        <v>0</v>
      </c>
      <c r="AG132" s="35">
        <f t="shared" si="130"/>
        <v>0</v>
      </c>
      <c r="AH132" s="35">
        <f t="shared" si="194"/>
        <v>0</v>
      </c>
      <c r="AI132" s="35">
        <f t="shared" si="194"/>
        <v>0</v>
      </c>
      <c r="AJ132" s="35">
        <f t="shared" si="194"/>
        <v>0</v>
      </c>
      <c r="AK132" s="35">
        <f t="shared" si="194"/>
        <v>0</v>
      </c>
      <c r="AL132" s="35">
        <f t="shared" si="194"/>
        <v>0</v>
      </c>
      <c r="AM132" s="35">
        <f t="shared" si="194"/>
        <v>0</v>
      </c>
      <c r="AN132" s="35">
        <f t="shared" si="194"/>
        <v>0</v>
      </c>
      <c r="AO132" s="35">
        <f t="shared" si="131"/>
        <v>0</v>
      </c>
      <c r="AP132" s="36">
        <f t="shared" si="113"/>
        <v>1</v>
      </c>
      <c r="AQ132" s="36">
        <f t="shared" si="114"/>
        <v>40</v>
      </c>
      <c r="AR132" s="36">
        <f t="shared" si="115"/>
        <v>20</v>
      </c>
      <c r="AS132" s="36">
        <f t="shared" si="116"/>
        <v>10</v>
      </c>
      <c r="AT132" s="37">
        <f t="shared" si="117"/>
        <v>0</v>
      </c>
      <c r="AU132" s="37">
        <f t="shared" si="105"/>
        <v>0</v>
      </c>
      <c r="AV132" s="37">
        <f t="shared" si="106"/>
        <v>0</v>
      </c>
      <c r="AW132" s="37">
        <f t="shared" si="107"/>
        <v>0</v>
      </c>
      <c r="AX132" s="37">
        <f t="shared" si="108"/>
        <v>0</v>
      </c>
      <c r="AY132" s="37">
        <f t="shared" si="109"/>
        <v>0</v>
      </c>
      <c r="AZ132" s="37">
        <f t="shared" si="118"/>
        <v>0</v>
      </c>
      <c r="BA132" s="37">
        <f t="shared" si="110"/>
        <v>0</v>
      </c>
      <c r="BB132" s="4"/>
      <c r="BC132" s="37">
        <f t="shared" ref="BC132:BC195" si="258">(BB132*(I132+J132+K132+N132+P132))*H132</f>
        <v>0</v>
      </c>
      <c r="BD132" s="4"/>
      <c r="BE132" s="37">
        <f t="shared" ref="BE132:BE195" si="259">BD132*(I132+J132+K132+N132+P132)</f>
        <v>0</v>
      </c>
      <c r="BF132" s="4"/>
      <c r="BG132" s="4"/>
      <c r="BH132" s="37">
        <f t="shared" ref="BH132:BH195" si="260">BG132*(I132+J132+P132+N132)</f>
        <v>0</v>
      </c>
      <c r="BI132" s="4"/>
      <c r="BJ132" s="37"/>
      <c r="BK132" s="37">
        <f t="shared" ref="BK132:BK195" si="261">SUM(AT132:BA132)+BC132+BE132+BF132+BH132+BJ132</f>
        <v>0</v>
      </c>
      <c r="BL132" s="109"/>
      <c r="BM132" s="119"/>
      <c r="BN132" s="119"/>
      <c r="BO132" s="38"/>
    </row>
    <row r="133" spans="1:67">
      <c r="A133" s="110" t="s">
        <v>12</v>
      </c>
      <c r="B133" s="110">
        <v>4</v>
      </c>
      <c r="C133" s="106">
        <v>46497</v>
      </c>
      <c r="D133" s="106">
        <v>46541.999305555597</v>
      </c>
      <c r="E133" s="110" t="s">
        <v>15</v>
      </c>
      <c r="F133" s="112">
        <v>44.999305555596948</v>
      </c>
      <c r="G133" s="34" t="s">
        <v>74</v>
      </c>
      <c r="H133" s="35">
        <v>31</v>
      </c>
      <c r="I133" s="2"/>
      <c r="J133" s="2"/>
      <c r="K133" s="2"/>
      <c r="L133" s="2"/>
      <c r="M133" s="2"/>
      <c r="N133" s="2"/>
      <c r="O133" s="2"/>
      <c r="P133" s="2"/>
      <c r="Q133" s="35">
        <f t="shared" si="112"/>
        <v>0</v>
      </c>
      <c r="R133" s="3"/>
      <c r="S133" s="3"/>
      <c r="T133" s="3"/>
      <c r="U133" s="3"/>
      <c r="V133" s="3"/>
      <c r="W133" s="3"/>
      <c r="X133" s="3"/>
      <c r="Y133" s="3"/>
      <c r="Z133" s="35">
        <f t="shared" si="193"/>
        <v>0</v>
      </c>
      <c r="AA133" s="35">
        <f t="shared" si="193"/>
        <v>0</v>
      </c>
      <c r="AB133" s="35">
        <f t="shared" si="193"/>
        <v>0</v>
      </c>
      <c r="AC133" s="35">
        <f t="shared" si="193"/>
        <v>0</v>
      </c>
      <c r="AD133" s="35">
        <f t="shared" si="193"/>
        <v>0</v>
      </c>
      <c r="AE133" s="35">
        <f t="shared" si="193"/>
        <v>0</v>
      </c>
      <c r="AF133" s="35">
        <f t="shared" si="193"/>
        <v>0</v>
      </c>
      <c r="AG133" s="35">
        <f t="shared" si="130"/>
        <v>0</v>
      </c>
      <c r="AH133" s="35">
        <f t="shared" si="194"/>
        <v>0</v>
      </c>
      <c r="AI133" s="35">
        <f t="shared" si="194"/>
        <v>0</v>
      </c>
      <c r="AJ133" s="35">
        <f t="shared" si="194"/>
        <v>0</v>
      </c>
      <c r="AK133" s="35">
        <f t="shared" si="194"/>
        <v>0</v>
      </c>
      <c r="AL133" s="35">
        <f t="shared" si="194"/>
        <v>0</v>
      </c>
      <c r="AM133" s="35">
        <f t="shared" si="194"/>
        <v>0</v>
      </c>
      <c r="AN133" s="35">
        <f t="shared" si="194"/>
        <v>0</v>
      </c>
      <c r="AO133" s="35">
        <f t="shared" si="131"/>
        <v>0</v>
      </c>
      <c r="AP133" s="36">
        <f t="shared" si="113"/>
        <v>4.4285714285714288</v>
      </c>
      <c r="AQ133" s="36">
        <f t="shared" si="114"/>
        <v>177.14285714285717</v>
      </c>
      <c r="AR133" s="36">
        <f t="shared" si="115"/>
        <v>88.571428571428584</v>
      </c>
      <c r="AS133" s="36">
        <f t="shared" si="116"/>
        <v>44.285714285714292</v>
      </c>
      <c r="AT133" s="37">
        <f t="shared" si="117"/>
        <v>0</v>
      </c>
      <c r="AU133" s="37">
        <f t="shared" si="105"/>
        <v>0</v>
      </c>
      <c r="AV133" s="37">
        <f t="shared" si="106"/>
        <v>0</v>
      </c>
      <c r="AW133" s="37">
        <f t="shared" si="107"/>
        <v>0</v>
      </c>
      <c r="AX133" s="37">
        <f t="shared" si="108"/>
        <v>0</v>
      </c>
      <c r="AY133" s="37">
        <f t="shared" si="109"/>
        <v>0</v>
      </c>
      <c r="AZ133" s="37">
        <f t="shared" si="118"/>
        <v>0</v>
      </c>
      <c r="BA133" s="37">
        <f t="shared" si="110"/>
        <v>0</v>
      </c>
      <c r="BB133" s="4"/>
      <c r="BC133" s="37">
        <f t="shared" si="258"/>
        <v>0</v>
      </c>
      <c r="BD133" s="4"/>
      <c r="BE133" s="37">
        <f t="shared" si="259"/>
        <v>0</v>
      </c>
      <c r="BF133" s="4"/>
      <c r="BG133" s="4"/>
      <c r="BH133" s="37">
        <f t="shared" si="260"/>
        <v>0</v>
      </c>
      <c r="BI133" s="4"/>
      <c r="BJ133" s="37">
        <f t="shared" ref="BJ133" si="262">Q133*BI133</f>
        <v>0</v>
      </c>
      <c r="BK133" s="37">
        <f t="shared" si="261"/>
        <v>0</v>
      </c>
      <c r="BL133" s="108">
        <f>SUM(BK133:BK134)</f>
        <v>0</v>
      </c>
      <c r="BM133" s="118">
        <f>BL133*0.1</f>
        <v>0</v>
      </c>
      <c r="BN133" s="118">
        <f>SUM(BL133:BM134)</f>
        <v>0</v>
      </c>
      <c r="BO133" s="38"/>
    </row>
    <row r="134" spans="1:67">
      <c r="A134" s="111"/>
      <c r="B134" s="111"/>
      <c r="C134" s="107"/>
      <c r="D134" s="107"/>
      <c r="E134" s="111"/>
      <c r="F134" s="113"/>
      <c r="G134" s="34" t="s">
        <v>75</v>
      </c>
      <c r="H134" s="35">
        <v>14</v>
      </c>
      <c r="I134" s="2"/>
      <c r="J134" s="2"/>
      <c r="K134" s="2"/>
      <c r="L134" s="2"/>
      <c r="M134" s="2"/>
      <c r="N134" s="2"/>
      <c r="O134" s="2"/>
      <c r="P134" s="2"/>
      <c r="Q134" s="35">
        <f t="shared" si="112"/>
        <v>0</v>
      </c>
      <c r="R134" s="3"/>
      <c r="S134" s="3"/>
      <c r="T134" s="3"/>
      <c r="U134" s="3"/>
      <c r="V134" s="3"/>
      <c r="W134" s="3"/>
      <c r="X134" s="3"/>
      <c r="Y134" s="3"/>
      <c r="Z134" s="35">
        <f t="shared" si="193"/>
        <v>0</v>
      </c>
      <c r="AA134" s="35">
        <f t="shared" si="193"/>
        <v>0</v>
      </c>
      <c r="AB134" s="35">
        <f t="shared" si="193"/>
        <v>0</v>
      </c>
      <c r="AC134" s="35">
        <f t="shared" si="193"/>
        <v>0</v>
      </c>
      <c r="AD134" s="35">
        <f t="shared" si="193"/>
        <v>0</v>
      </c>
      <c r="AE134" s="35">
        <f t="shared" si="193"/>
        <v>0</v>
      </c>
      <c r="AF134" s="35">
        <f t="shared" si="193"/>
        <v>0</v>
      </c>
      <c r="AG134" s="35">
        <f t="shared" si="130"/>
        <v>0</v>
      </c>
      <c r="AH134" s="35">
        <f t="shared" si="194"/>
        <v>0</v>
      </c>
      <c r="AI134" s="35">
        <f t="shared" si="194"/>
        <v>0</v>
      </c>
      <c r="AJ134" s="35">
        <f t="shared" si="194"/>
        <v>0</v>
      </c>
      <c r="AK134" s="35">
        <f t="shared" si="194"/>
        <v>0</v>
      </c>
      <c r="AL134" s="35">
        <f t="shared" si="194"/>
        <v>0</v>
      </c>
      <c r="AM134" s="35">
        <f t="shared" si="194"/>
        <v>0</v>
      </c>
      <c r="AN134" s="35">
        <f t="shared" si="194"/>
        <v>0</v>
      </c>
      <c r="AO134" s="35">
        <f t="shared" si="131"/>
        <v>0</v>
      </c>
      <c r="AP134" s="36">
        <f t="shared" si="113"/>
        <v>2</v>
      </c>
      <c r="AQ134" s="36">
        <f t="shared" si="114"/>
        <v>80</v>
      </c>
      <c r="AR134" s="36">
        <f t="shared" si="115"/>
        <v>40</v>
      </c>
      <c r="AS134" s="36">
        <f t="shared" si="116"/>
        <v>20</v>
      </c>
      <c r="AT134" s="37">
        <f t="shared" si="117"/>
        <v>0</v>
      </c>
      <c r="AU134" s="37">
        <f t="shared" si="105"/>
        <v>0</v>
      </c>
      <c r="AV134" s="37">
        <f t="shared" si="106"/>
        <v>0</v>
      </c>
      <c r="AW134" s="37">
        <f t="shared" si="107"/>
        <v>0</v>
      </c>
      <c r="AX134" s="37">
        <f t="shared" si="108"/>
        <v>0</v>
      </c>
      <c r="AY134" s="37">
        <f t="shared" si="109"/>
        <v>0</v>
      </c>
      <c r="AZ134" s="37">
        <f t="shared" si="118"/>
        <v>0</v>
      </c>
      <c r="BA134" s="37">
        <f t="shared" si="110"/>
        <v>0</v>
      </c>
      <c r="BB134" s="4"/>
      <c r="BC134" s="37">
        <f t="shared" si="258"/>
        <v>0</v>
      </c>
      <c r="BD134" s="4"/>
      <c r="BE134" s="37">
        <f t="shared" si="259"/>
        <v>0</v>
      </c>
      <c r="BF134" s="4"/>
      <c r="BG134" s="4"/>
      <c r="BH134" s="37">
        <f t="shared" si="260"/>
        <v>0</v>
      </c>
      <c r="BI134" s="4"/>
      <c r="BJ134" s="37"/>
      <c r="BK134" s="37">
        <f t="shared" si="261"/>
        <v>0</v>
      </c>
      <c r="BL134" s="109"/>
      <c r="BM134" s="119"/>
      <c r="BN134" s="119"/>
      <c r="BO134" s="38"/>
    </row>
    <row r="135" spans="1:67">
      <c r="A135" s="110" t="s">
        <v>12</v>
      </c>
      <c r="B135" s="110">
        <v>5</v>
      </c>
      <c r="C135" s="106">
        <v>46579</v>
      </c>
      <c r="D135" s="106">
        <v>46608.999305555597</v>
      </c>
      <c r="E135" s="110" t="s">
        <v>10</v>
      </c>
      <c r="F135" s="112">
        <v>29.999305555596901</v>
      </c>
      <c r="G135" s="34" t="s">
        <v>74</v>
      </c>
      <c r="H135" s="35">
        <v>23</v>
      </c>
      <c r="I135" s="2"/>
      <c r="J135" s="2"/>
      <c r="K135" s="2"/>
      <c r="L135" s="2"/>
      <c r="M135" s="2"/>
      <c r="N135" s="2"/>
      <c r="O135" s="2"/>
      <c r="P135" s="2"/>
      <c r="Q135" s="35">
        <f t="shared" si="112"/>
        <v>0</v>
      </c>
      <c r="R135" s="3"/>
      <c r="S135" s="3"/>
      <c r="T135" s="3"/>
      <c r="U135" s="3"/>
      <c r="V135" s="3"/>
      <c r="W135" s="3"/>
      <c r="X135" s="3"/>
      <c r="Y135" s="3"/>
      <c r="Z135" s="35">
        <f t="shared" si="193"/>
        <v>0</v>
      </c>
      <c r="AA135" s="35">
        <f t="shared" si="193"/>
        <v>0</v>
      </c>
      <c r="AB135" s="35">
        <f t="shared" si="193"/>
        <v>0</v>
      </c>
      <c r="AC135" s="35">
        <f t="shared" si="193"/>
        <v>0</v>
      </c>
      <c r="AD135" s="35">
        <f t="shared" si="193"/>
        <v>0</v>
      </c>
      <c r="AE135" s="35">
        <f t="shared" si="193"/>
        <v>0</v>
      </c>
      <c r="AF135" s="35">
        <f t="shared" si="193"/>
        <v>0</v>
      </c>
      <c r="AG135" s="35">
        <f t="shared" si="130"/>
        <v>0</v>
      </c>
      <c r="AH135" s="35">
        <f t="shared" si="194"/>
        <v>0</v>
      </c>
      <c r="AI135" s="35">
        <f t="shared" si="194"/>
        <v>0</v>
      </c>
      <c r="AJ135" s="35">
        <f t="shared" si="194"/>
        <v>0</v>
      </c>
      <c r="AK135" s="35">
        <f t="shared" si="194"/>
        <v>0</v>
      </c>
      <c r="AL135" s="35">
        <f t="shared" si="194"/>
        <v>0</v>
      </c>
      <c r="AM135" s="35">
        <f t="shared" si="194"/>
        <v>0</v>
      </c>
      <c r="AN135" s="35">
        <f t="shared" si="194"/>
        <v>0</v>
      </c>
      <c r="AO135" s="35">
        <f t="shared" si="131"/>
        <v>0</v>
      </c>
      <c r="AP135" s="36">
        <f t="shared" si="113"/>
        <v>3.2857142857142856</v>
      </c>
      <c r="AQ135" s="36">
        <f t="shared" si="114"/>
        <v>131.42857142857142</v>
      </c>
      <c r="AR135" s="36">
        <f t="shared" si="115"/>
        <v>65.714285714285708</v>
      </c>
      <c r="AS135" s="36">
        <f t="shared" si="116"/>
        <v>32.857142857142854</v>
      </c>
      <c r="AT135" s="37">
        <f t="shared" si="117"/>
        <v>0</v>
      </c>
      <c r="AU135" s="37">
        <f t="shared" si="105"/>
        <v>0</v>
      </c>
      <c r="AV135" s="37">
        <f t="shared" si="106"/>
        <v>0</v>
      </c>
      <c r="AW135" s="37">
        <f t="shared" si="107"/>
        <v>0</v>
      </c>
      <c r="AX135" s="37">
        <f t="shared" si="108"/>
        <v>0</v>
      </c>
      <c r="AY135" s="37">
        <f t="shared" si="109"/>
        <v>0</v>
      </c>
      <c r="AZ135" s="37">
        <f t="shared" si="118"/>
        <v>0</v>
      </c>
      <c r="BA135" s="37">
        <f t="shared" si="110"/>
        <v>0</v>
      </c>
      <c r="BB135" s="4"/>
      <c r="BC135" s="37">
        <f t="shared" si="258"/>
        <v>0</v>
      </c>
      <c r="BD135" s="4"/>
      <c r="BE135" s="37">
        <f t="shared" si="259"/>
        <v>0</v>
      </c>
      <c r="BF135" s="4"/>
      <c r="BG135" s="4"/>
      <c r="BH135" s="37">
        <f t="shared" si="260"/>
        <v>0</v>
      </c>
      <c r="BI135" s="4"/>
      <c r="BJ135" s="37">
        <f t="shared" ref="BJ135" si="263">Q135*BI135</f>
        <v>0</v>
      </c>
      <c r="BK135" s="37">
        <f t="shared" si="261"/>
        <v>0</v>
      </c>
      <c r="BL135" s="108">
        <f>SUM(BK135:BK136)</f>
        <v>0</v>
      </c>
      <c r="BM135" s="118">
        <f>BL135*0.1</f>
        <v>0</v>
      </c>
      <c r="BN135" s="118">
        <f>SUM(BL135:BM136)</f>
        <v>0</v>
      </c>
      <c r="BO135" s="38"/>
    </row>
    <row r="136" spans="1:67">
      <c r="A136" s="111"/>
      <c r="B136" s="111"/>
      <c r="C136" s="107"/>
      <c r="D136" s="107"/>
      <c r="E136" s="111"/>
      <c r="F136" s="113"/>
      <c r="G136" s="34" t="s">
        <v>75</v>
      </c>
      <c r="H136" s="35">
        <v>7</v>
      </c>
      <c r="I136" s="2"/>
      <c r="J136" s="2"/>
      <c r="K136" s="2"/>
      <c r="L136" s="2"/>
      <c r="M136" s="2"/>
      <c r="N136" s="2"/>
      <c r="O136" s="2"/>
      <c r="P136" s="2"/>
      <c r="Q136" s="35">
        <f t="shared" si="112"/>
        <v>0</v>
      </c>
      <c r="R136" s="3"/>
      <c r="S136" s="3"/>
      <c r="T136" s="3"/>
      <c r="U136" s="3"/>
      <c r="V136" s="3"/>
      <c r="W136" s="3"/>
      <c r="X136" s="3"/>
      <c r="Y136" s="3"/>
      <c r="Z136" s="35">
        <f t="shared" si="193"/>
        <v>0</v>
      </c>
      <c r="AA136" s="35">
        <f t="shared" si="193"/>
        <v>0</v>
      </c>
      <c r="AB136" s="35">
        <f t="shared" si="193"/>
        <v>0</v>
      </c>
      <c r="AC136" s="35">
        <f t="shared" si="193"/>
        <v>0</v>
      </c>
      <c r="AD136" s="35">
        <f t="shared" si="193"/>
        <v>0</v>
      </c>
      <c r="AE136" s="35">
        <f t="shared" si="193"/>
        <v>0</v>
      </c>
      <c r="AF136" s="35">
        <f t="shared" si="193"/>
        <v>0</v>
      </c>
      <c r="AG136" s="35">
        <f t="shared" si="130"/>
        <v>0</v>
      </c>
      <c r="AH136" s="35">
        <f t="shared" si="194"/>
        <v>0</v>
      </c>
      <c r="AI136" s="35">
        <f t="shared" si="194"/>
        <v>0</v>
      </c>
      <c r="AJ136" s="35">
        <f t="shared" si="194"/>
        <v>0</v>
      </c>
      <c r="AK136" s="35">
        <f t="shared" si="194"/>
        <v>0</v>
      </c>
      <c r="AL136" s="35">
        <f t="shared" si="194"/>
        <v>0</v>
      </c>
      <c r="AM136" s="35">
        <f t="shared" si="194"/>
        <v>0</v>
      </c>
      <c r="AN136" s="35">
        <f t="shared" si="194"/>
        <v>0</v>
      </c>
      <c r="AO136" s="35">
        <f t="shared" si="131"/>
        <v>0</v>
      </c>
      <c r="AP136" s="36">
        <f t="shared" si="113"/>
        <v>1</v>
      </c>
      <c r="AQ136" s="36">
        <f t="shared" si="114"/>
        <v>40</v>
      </c>
      <c r="AR136" s="36">
        <f t="shared" si="115"/>
        <v>20</v>
      </c>
      <c r="AS136" s="36">
        <f t="shared" si="116"/>
        <v>10</v>
      </c>
      <c r="AT136" s="37">
        <f t="shared" si="117"/>
        <v>0</v>
      </c>
      <c r="AU136" s="37">
        <f t="shared" si="105"/>
        <v>0</v>
      </c>
      <c r="AV136" s="37">
        <f t="shared" si="106"/>
        <v>0</v>
      </c>
      <c r="AW136" s="37">
        <f t="shared" si="107"/>
        <v>0</v>
      </c>
      <c r="AX136" s="37">
        <f t="shared" si="108"/>
        <v>0</v>
      </c>
      <c r="AY136" s="37">
        <f t="shared" si="109"/>
        <v>0</v>
      </c>
      <c r="AZ136" s="37">
        <f t="shared" si="118"/>
        <v>0</v>
      </c>
      <c r="BA136" s="37">
        <f t="shared" si="110"/>
        <v>0</v>
      </c>
      <c r="BB136" s="4"/>
      <c r="BC136" s="37">
        <f t="shared" si="258"/>
        <v>0</v>
      </c>
      <c r="BD136" s="4"/>
      <c r="BE136" s="37">
        <f t="shared" si="259"/>
        <v>0</v>
      </c>
      <c r="BF136" s="4"/>
      <c r="BG136" s="4"/>
      <c r="BH136" s="37">
        <f t="shared" si="260"/>
        <v>0</v>
      </c>
      <c r="BI136" s="4"/>
      <c r="BJ136" s="37"/>
      <c r="BK136" s="37">
        <f t="shared" si="261"/>
        <v>0</v>
      </c>
      <c r="BL136" s="109"/>
      <c r="BM136" s="119"/>
      <c r="BN136" s="119"/>
      <c r="BO136" s="38"/>
    </row>
    <row r="137" spans="1:67">
      <c r="A137" s="110" t="s">
        <v>12</v>
      </c>
      <c r="B137" s="110">
        <v>6</v>
      </c>
      <c r="C137" s="106">
        <v>46708</v>
      </c>
      <c r="D137" s="106">
        <v>46737.999305555597</v>
      </c>
      <c r="E137" s="110" t="s">
        <v>10</v>
      </c>
      <c r="F137" s="112">
        <v>29.999305555596948</v>
      </c>
      <c r="G137" s="34" t="s">
        <v>74</v>
      </c>
      <c r="H137" s="35">
        <v>23</v>
      </c>
      <c r="I137" s="2"/>
      <c r="J137" s="2"/>
      <c r="K137" s="2"/>
      <c r="L137" s="2"/>
      <c r="M137" s="2"/>
      <c r="N137" s="2"/>
      <c r="O137" s="2"/>
      <c r="P137" s="2"/>
      <c r="Q137" s="35">
        <f t="shared" si="112"/>
        <v>0</v>
      </c>
      <c r="R137" s="3"/>
      <c r="S137" s="3"/>
      <c r="T137" s="3"/>
      <c r="U137" s="3"/>
      <c r="V137" s="3"/>
      <c r="W137" s="3"/>
      <c r="X137" s="3"/>
      <c r="Y137" s="3"/>
      <c r="Z137" s="35">
        <f t="shared" si="193"/>
        <v>0</v>
      </c>
      <c r="AA137" s="35">
        <f t="shared" si="193"/>
        <v>0</v>
      </c>
      <c r="AB137" s="35">
        <f t="shared" si="193"/>
        <v>0</v>
      </c>
      <c r="AC137" s="35">
        <f t="shared" si="193"/>
        <v>0</v>
      </c>
      <c r="AD137" s="35">
        <f t="shared" si="193"/>
        <v>0</v>
      </c>
      <c r="AE137" s="35">
        <f t="shared" si="193"/>
        <v>0</v>
      </c>
      <c r="AF137" s="35">
        <f t="shared" si="193"/>
        <v>0</v>
      </c>
      <c r="AG137" s="35">
        <f t="shared" si="130"/>
        <v>0</v>
      </c>
      <c r="AH137" s="35">
        <f t="shared" si="194"/>
        <v>0</v>
      </c>
      <c r="AI137" s="35">
        <f t="shared" si="194"/>
        <v>0</v>
      </c>
      <c r="AJ137" s="35">
        <f t="shared" si="194"/>
        <v>0</v>
      </c>
      <c r="AK137" s="35">
        <f t="shared" si="194"/>
        <v>0</v>
      </c>
      <c r="AL137" s="35">
        <f t="shared" si="194"/>
        <v>0</v>
      </c>
      <c r="AM137" s="35">
        <f t="shared" si="194"/>
        <v>0</v>
      </c>
      <c r="AN137" s="35">
        <f t="shared" si="194"/>
        <v>0</v>
      </c>
      <c r="AO137" s="35">
        <f t="shared" si="131"/>
        <v>0</v>
      </c>
      <c r="AP137" s="36">
        <f t="shared" si="113"/>
        <v>3.2857142857142856</v>
      </c>
      <c r="AQ137" s="36">
        <f t="shared" si="114"/>
        <v>131.42857142857142</v>
      </c>
      <c r="AR137" s="36">
        <f t="shared" si="115"/>
        <v>65.714285714285708</v>
      </c>
      <c r="AS137" s="36">
        <f t="shared" si="116"/>
        <v>32.857142857142854</v>
      </c>
      <c r="AT137" s="37">
        <f t="shared" si="117"/>
        <v>0</v>
      </c>
      <c r="AU137" s="37">
        <f t="shared" si="105"/>
        <v>0</v>
      </c>
      <c r="AV137" s="37">
        <f t="shared" si="106"/>
        <v>0</v>
      </c>
      <c r="AW137" s="37">
        <f t="shared" si="107"/>
        <v>0</v>
      </c>
      <c r="AX137" s="37">
        <f t="shared" si="108"/>
        <v>0</v>
      </c>
      <c r="AY137" s="37">
        <f t="shared" si="109"/>
        <v>0</v>
      </c>
      <c r="AZ137" s="37">
        <f t="shared" si="118"/>
        <v>0</v>
      </c>
      <c r="BA137" s="37">
        <f t="shared" si="110"/>
        <v>0</v>
      </c>
      <c r="BB137" s="4"/>
      <c r="BC137" s="37">
        <f t="shared" si="258"/>
        <v>0</v>
      </c>
      <c r="BD137" s="4"/>
      <c r="BE137" s="37">
        <f t="shared" si="259"/>
        <v>0</v>
      </c>
      <c r="BF137" s="4"/>
      <c r="BG137" s="4"/>
      <c r="BH137" s="37">
        <f t="shared" si="260"/>
        <v>0</v>
      </c>
      <c r="BI137" s="4"/>
      <c r="BJ137" s="37">
        <f t="shared" ref="BJ137" si="264">Q137*BI137</f>
        <v>0</v>
      </c>
      <c r="BK137" s="37">
        <f t="shared" si="261"/>
        <v>0</v>
      </c>
      <c r="BL137" s="108">
        <f>SUM(BK137:BK138)</f>
        <v>0</v>
      </c>
      <c r="BM137" s="118">
        <f>BL137*0.1</f>
        <v>0</v>
      </c>
      <c r="BN137" s="118">
        <f>SUM(BL137:BM138)</f>
        <v>0</v>
      </c>
      <c r="BO137" s="38"/>
    </row>
    <row r="138" spans="1:67">
      <c r="A138" s="111"/>
      <c r="B138" s="111"/>
      <c r="C138" s="107"/>
      <c r="D138" s="107"/>
      <c r="E138" s="111"/>
      <c r="F138" s="113"/>
      <c r="G138" s="34" t="s">
        <v>75</v>
      </c>
      <c r="H138" s="35">
        <v>7</v>
      </c>
      <c r="I138" s="2"/>
      <c r="J138" s="2"/>
      <c r="K138" s="2"/>
      <c r="L138" s="2"/>
      <c r="M138" s="2"/>
      <c r="N138" s="2"/>
      <c r="O138" s="2"/>
      <c r="P138" s="2"/>
      <c r="Q138" s="35">
        <f t="shared" si="112"/>
        <v>0</v>
      </c>
      <c r="R138" s="3"/>
      <c r="S138" s="3"/>
      <c r="T138" s="3"/>
      <c r="U138" s="3"/>
      <c r="V138" s="3"/>
      <c r="W138" s="3"/>
      <c r="X138" s="3"/>
      <c r="Y138" s="3"/>
      <c r="Z138" s="35">
        <f t="shared" si="193"/>
        <v>0</v>
      </c>
      <c r="AA138" s="35">
        <f t="shared" si="193"/>
        <v>0</v>
      </c>
      <c r="AB138" s="35">
        <f t="shared" si="193"/>
        <v>0</v>
      </c>
      <c r="AC138" s="35">
        <f t="shared" si="193"/>
        <v>0</v>
      </c>
      <c r="AD138" s="35">
        <f t="shared" si="193"/>
        <v>0</v>
      </c>
      <c r="AE138" s="35">
        <f t="shared" si="193"/>
        <v>0</v>
      </c>
      <c r="AF138" s="35">
        <f t="shared" si="193"/>
        <v>0</v>
      </c>
      <c r="AG138" s="35">
        <f t="shared" si="130"/>
        <v>0</v>
      </c>
      <c r="AH138" s="35">
        <f t="shared" si="194"/>
        <v>0</v>
      </c>
      <c r="AI138" s="35">
        <f t="shared" si="194"/>
        <v>0</v>
      </c>
      <c r="AJ138" s="35">
        <f t="shared" si="194"/>
        <v>0</v>
      </c>
      <c r="AK138" s="35">
        <f t="shared" si="194"/>
        <v>0</v>
      </c>
      <c r="AL138" s="35">
        <f t="shared" si="194"/>
        <v>0</v>
      </c>
      <c r="AM138" s="35">
        <f t="shared" si="194"/>
        <v>0</v>
      </c>
      <c r="AN138" s="35">
        <f t="shared" si="194"/>
        <v>0</v>
      </c>
      <c r="AO138" s="35">
        <f t="shared" si="131"/>
        <v>0</v>
      </c>
      <c r="AP138" s="36">
        <f t="shared" si="113"/>
        <v>1</v>
      </c>
      <c r="AQ138" s="36">
        <f t="shared" si="114"/>
        <v>40</v>
      </c>
      <c r="AR138" s="36">
        <f t="shared" si="115"/>
        <v>20</v>
      </c>
      <c r="AS138" s="36">
        <f t="shared" si="116"/>
        <v>10</v>
      </c>
      <c r="AT138" s="37">
        <f t="shared" si="117"/>
        <v>0</v>
      </c>
      <c r="AU138" s="37">
        <f t="shared" si="105"/>
        <v>0</v>
      </c>
      <c r="AV138" s="37">
        <f t="shared" si="106"/>
        <v>0</v>
      </c>
      <c r="AW138" s="37">
        <f t="shared" si="107"/>
        <v>0</v>
      </c>
      <c r="AX138" s="37">
        <f t="shared" si="108"/>
        <v>0</v>
      </c>
      <c r="AY138" s="37">
        <f t="shared" si="109"/>
        <v>0</v>
      </c>
      <c r="AZ138" s="37">
        <f t="shared" si="118"/>
        <v>0</v>
      </c>
      <c r="BA138" s="37">
        <f t="shared" si="110"/>
        <v>0</v>
      </c>
      <c r="BB138" s="4"/>
      <c r="BC138" s="37">
        <f t="shared" si="258"/>
        <v>0</v>
      </c>
      <c r="BD138" s="4"/>
      <c r="BE138" s="37">
        <f t="shared" si="259"/>
        <v>0</v>
      </c>
      <c r="BF138" s="4"/>
      <c r="BG138" s="4"/>
      <c r="BH138" s="37">
        <f t="shared" si="260"/>
        <v>0</v>
      </c>
      <c r="BI138" s="4"/>
      <c r="BJ138" s="37"/>
      <c r="BK138" s="37">
        <f t="shared" si="261"/>
        <v>0</v>
      </c>
      <c r="BL138" s="109"/>
      <c r="BM138" s="119"/>
      <c r="BN138" s="119"/>
      <c r="BO138" s="38"/>
    </row>
    <row r="139" spans="1:67">
      <c r="A139" s="110" t="s">
        <v>12</v>
      </c>
      <c r="B139" s="110">
        <v>3</v>
      </c>
      <c r="C139" s="106">
        <v>46785</v>
      </c>
      <c r="D139" s="106">
        <v>46814.999305555597</v>
      </c>
      <c r="E139" s="110" t="s">
        <v>10</v>
      </c>
      <c r="F139" s="112">
        <v>29.999305555596948</v>
      </c>
      <c r="G139" s="34" t="s">
        <v>74</v>
      </c>
      <c r="H139" s="35">
        <v>23</v>
      </c>
      <c r="I139" s="2"/>
      <c r="J139" s="2"/>
      <c r="K139" s="2"/>
      <c r="L139" s="2"/>
      <c r="M139" s="2"/>
      <c r="N139" s="2"/>
      <c r="O139" s="2"/>
      <c r="P139" s="2"/>
      <c r="Q139" s="35">
        <f t="shared" si="112"/>
        <v>0</v>
      </c>
      <c r="R139" s="3"/>
      <c r="S139" s="3"/>
      <c r="T139" s="3"/>
      <c r="U139" s="3"/>
      <c r="V139" s="3"/>
      <c r="W139" s="3"/>
      <c r="X139" s="3"/>
      <c r="Y139" s="3"/>
      <c r="Z139" s="35">
        <f t="shared" si="193"/>
        <v>0</v>
      </c>
      <c r="AA139" s="35">
        <f t="shared" si="193"/>
        <v>0</v>
      </c>
      <c r="AB139" s="35">
        <f t="shared" si="193"/>
        <v>0</v>
      </c>
      <c r="AC139" s="35">
        <f t="shared" si="193"/>
        <v>0</v>
      </c>
      <c r="AD139" s="35">
        <f t="shared" si="193"/>
        <v>0</v>
      </c>
      <c r="AE139" s="35">
        <f t="shared" si="193"/>
        <v>0</v>
      </c>
      <c r="AF139" s="35">
        <f t="shared" si="193"/>
        <v>0</v>
      </c>
      <c r="AG139" s="35">
        <f t="shared" si="130"/>
        <v>0</v>
      </c>
      <c r="AH139" s="35">
        <f t="shared" si="194"/>
        <v>0</v>
      </c>
      <c r="AI139" s="35">
        <f t="shared" si="194"/>
        <v>0</v>
      </c>
      <c r="AJ139" s="35">
        <f t="shared" si="194"/>
        <v>0</v>
      </c>
      <c r="AK139" s="35">
        <f t="shared" si="194"/>
        <v>0</v>
      </c>
      <c r="AL139" s="35">
        <f t="shared" si="194"/>
        <v>0</v>
      </c>
      <c r="AM139" s="35">
        <f t="shared" si="194"/>
        <v>0</v>
      </c>
      <c r="AN139" s="35">
        <f t="shared" si="194"/>
        <v>0</v>
      </c>
      <c r="AO139" s="35">
        <f t="shared" si="131"/>
        <v>0</v>
      </c>
      <c r="AP139" s="36">
        <f t="shared" si="113"/>
        <v>3.2857142857142856</v>
      </c>
      <c r="AQ139" s="36">
        <f t="shared" si="114"/>
        <v>131.42857142857142</v>
      </c>
      <c r="AR139" s="36">
        <f t="shared" si="115"/>
        <v>65.714285714285708</v>
      </c>
      <c r="AS139" s="36">
        <f t="shared" si="116"/>
        <v>32.857142857142854</v>
      </c>
      <c r="AT139" s="37">
        <f t="shared" si="117"/>
        <v>0</v>
      </c>
      <c r="AU139" s="37">
        <f t="shared" si="105"/>
        <v>0</v>
      </c>
      <c r="AV139" s="37">
        <f t="shared" si="106"/>
        <v>0</v>
      </c>
      <c r="AW139" s="37">
        <f t="shared" si="107"/>
        <v>0</v>
      </c>
      <c r="AX139" s="37">
        <f t="shared" si="108"/>
        <v>0</v>
      </c>
      <c r="AY139" s="37">
        <f t="shared" si="109"/>
        <v>0</v>
      </c>
      <c r="AZ139" s="37">
        <f t="shared" si="118"/>
        <v>0</v>
      </c>
      <c r="BA139" s="37">
        <f t="shared" si="110"/>
        <v>0</v>
      </c>
      <c r="BB139" s="4"/>
      <c r="BC139" s="37">
        <f t="shared" si="258"/>
        <v>0</v>
      </c>
      <c r="BD139" s="4"/>
      <c r="BE139" s="37">
        <f t="shared" si="259"/>
        <v>0</v>
      </c>
      <c r="BF139" s="4"/>
      <c r="BG139" s="4"/>
      <c r="BH139" s="37">
        <f t="shared" si="260"/>
        <v>0</v>
      </c>
      <c r="BI139" s="4"/>
      <c r="BJ139" s="37">
        <f t="shared" ref="BJ139" si="265">Q139*BI139</f>
        <v>0</v>
      </c>
      <c r="BK139" s="37">
        <f t="shared" si="261"/>
        <v>0</v>
      </c>
      <c r="BL139" s="108">
        <f>SUM(BK139:BK140)</f>
        <v>0</v>
      </c>
      <c r="BM139" s="118">
        <f>BL139*0.1</f>
        <v>0</v>
      </c>
      <c r="BN139" s="118">
        <f>SUM(BL139:BM140)</f>
        <v>0</v>
      </c>
      <c r="BO139" s="38"/>
    </row>
    <row r="140" spans="1:67">
      <c r="A140" s="111"/>
      <c r="B140" s="111"/>
      <c r="C140" s="107"/>
      <c r="D140" s="107"/>
      <c r="E140" s="111"/>
      <c r="F140" s="113"/>
      <c r="G140" s="34" t="s">
        <v>75</v>
      </c>
      <c r="H140" s="35">
        <v>7</v>
      </c>
      <c r="I140" s="2"/>
      <c r="J140" s="2"/>
      <c r="K140" s="2"/>
      <c r="L140" s="2"/>
      <c r="M140" s="2"/>
      <c r="N140" s="2"/>
      <c r="O140" s="2"/>
      <c r="P140" s="2"/>
      <c r="Q140" s="35">
        <f t="shared" si="112"/>
        <v>0</v>
      </c>
      <c r="R140" s="3"/>
      <c r="S140" s="3"/>
      <c r="T140" s="3"/>
      <c r="U140" s="3"/>
      <c r="V140" s="3"/>
      <c r="W140" s="3"/>
      <c r="X140" s="3"/>
      <c r="Y140" s="3"/>
      <c r="Z140" s="35">
        <f t="shared" si="193"/>
        <v>0</v>
      </c>
      <c r="AA140" s="35">
        <f t="shared" si="193"/>
        <v>0</v>
      </c>
      <c r="AB140" s="35">
        <f t="shared" si="193"/>
        <v>0</v>
      </c>
      <c r="AC140" s="35">
        <f t="shared" si="193"/>
        <v>0</v>
      </c>
      <c r="AD140" s="35">
        <f t="shared" si="193"/>
        <v>0</v>
      </c>
      <c r="AE140" s="35">
        <f t="shared" si="193"/>
        <v>0</v>
      </c>
      <c r="AF140" s="35">
        <f t="shared" si="193"/>
        <v>0</v>
      </c>
      <c r="AG140" s="35">
        <f t="shared" si="130"/>
        <v>0</v>
      </c>
      <c r="AH140" s="35">
        <f t="shared" si="194"/>
        <v>0</v>
      </c>
      <c r="AI140" s="35">
        <f t="shared" si="194"/>
        <v>0</v>
      </c>
      <c r="AJ140" s="35">
        <f t="shared" si="194"/>
        <v>0</v>
      </c>
      <c r="AK140" s="35">
        <f t="shared" si="194"/>
        <v>0</v>
      </c>
      <c r="AL140" s="35">
        <f t="shared" si="194"/>
        <v>0</v>
      </c>
      <c r="AM140" s="35">
        <f t="shared" si="194"/>
        <v>0</v>
      </c>
      <c r="AN140" s="35">
        <f t="shared" si="194"/>
        <v>0</v>
      </c>
      <c r="AO140" s="35">
        <f t="shared" si="131"/>
        <v>0</v>
      </c>
      <c r="AP140" s="36">
        <f t="shared" si="113"/>
        <v>1</v>
      </c>
      <c r="AQ140" s="36">
        <f t="shared" si="114"/>
        <v>40</v>
      </c>
      <c r="AR140" s="36">
        <f t="shared" si="115"/>
        <v>20</v>
      </c>
      <c r="AS140" s="36">
        <f t="shared" si="116"/>
        <v>10</v>
      </c>
      <c r="AT140" s="37">
        <f t="shared" si="117"/>
        <v>0</v>
      </c>
      <c r="AU140" s="37">
        <f t="shared" si="105"/>
        <v>0</v>
      </c>
      <c r="AV140" s="37">
        <f t="shared" si="106"/>
        <v>0</v>
      </c>
      <c r="AW140" s="37">
        <f t="shared" si="107"/>
        <v>0</v>
      </c>
      <c r="AX140" s="37">
        <f t="shared" si="108"/>
        <v>0</v>
      </c>
      <c r="AY140" s="37">
        <f t="shared" si="109"/>
        <v>0</v>
      </c>
      <c r="AZ140" s="37">
        <f t="shared" si="118"/>
        <v>0</v>
      </c>
      <c r="BA140" s="37">
        <f t="shared" si="110"/>
        <v>0</v>
      </c>
      <c r="BB140" s="4"/>
      <c r="BC140" s="37">
        <f t="shared" si="258"/>
        <v>0</v>
      </c>
      <c r="BD140" s="4"/>
      <c r="BE140" s="37">
        <f t="shared" si="259"/>
        <v>0</v>
      </c>
      <c r="BF140" s="4"/>
      <c r="BG140" s="4"/>
      <c r="BH140" s="37">
        <f t="shared" si="260"/>
        <v>0</v>
      </c>
      <c r="BI140" s="4"/>
      <c r="BJ140" s="37"/>
      <c r="BK140" s="37">
        <f t="shared" si="261"/>
        <v>0</v>
      </c>
      <c r="BL140" s="109"/>
      <c r="BM140" s="119"/>
      <c r="BN140" s="119"/>
      <c r="BO140" s="38"/>
    </row>
    <row r="141" spans="1:67">
      <c r="A141" s="110" t="s">
        <v>12</v>
      </c>
      <c r="B141" s="110">
        <v>1</v>
      </c>
      <c r="C141" s="106">
        <v>46853</v>
      </c>
      <c r="D141" s="106">
        <v>46897.999305555597</v>
      </c>
      <c r="E141" s="110" t="s">
        <v>15</v>
      </c>
      <c r="F141" s="112">
        <v>44.999305555596948</v>
      </c>
      <c r="G141" s="34" t="s">
        <v>74</v>
      </c>
      <c r="H141" s="35">
        <v>31</v>
      </c>
      <c r="I141" s="2"/>
      <c r="J141" s="2"/>
      <c r="K141" s="2"/>
      <c r="L141" s="2"/>
      <c r="M141" s="2"/>
      <c r="N141" s="2"/>
      <c r="O141" s="2"/>
      <c r="P141" s="2"/>
      <c r="Q141" s="35">
        <f t="shared" si="112"/>
        <v>0</v>
      </c>
      <c r="R141" s="3"/>
      <c r="S141" s="3"/>
      <c r="T141" s="3"/>
      <c r="U141" s="3"/>
      <c r="V141" s="3"/>
      <c r="W141" s="3"/>
      <c r="X141" s="3"/>
      <c r="Y141" s="3"/>
      <c r="Z141" s="35">
        <f t="shared" si="193"/>
        <v>0</v>
      </c>
      <c r="AA141" s="35">
        <f t="shared" si="193"/>
        <v>0</v>
      </c>
      <c r="AB141" s="35">
        <f t="shared" si="193"/>
        <v>0</v>
      </c>
      <c r="AC141" s="35">
        <f t="shared" si="193"/>
        <v>0</v>
      </c>
      <c r="AD141" s="35">
        <f t="shared" si="193"/>
        <v>0</v>
      </c>
      <c r="AE141" s="35">
        <f t="shared" si="193"/>
        <v>0</v>
      </c>
      <c r="AF141" s="35">
        <f t="shared" si="193"/>
        <v>0</v>
      </c>
      <c r="AG141" s="35">
        <f t="shared" si="130"/>
        <v>0</v>
      </c>
      <c r="AH141" s="35">
        <f t="shared" si="194"/>
        <v>0</v>
      </c>
      <c r="AI141" s="35">
        <f t="shared" si="194"/>
        <v>0</v>
      </c>
      <c r="AJ141" s="35">
        <f t="shared" si="194"/>
        <v>0</v>
      </c>
      <c r="AK141" s="35">
        <f t="shared" si="194"/>
        <v>0</v>
      </c>
      <c r="AL141" s="35">
        <f t="shared" si="194"/>
        <v>0</v>
      </c>
      <c r="AM141" s="35">
        <f t="shared" si="194"/>
        <v>0</v>
      </c>
      <c r="AN141" s="35">
        <f t="shared" si="194"/>
        <v>0</v>
      </c>
      <c r="AO141" s="35">
        <f t="shared" si="131"/>
        <v>0</v>
      </c>
      <c r="AP141" s="36">
        <f t="shared" si="113"/>
        <v>4.4285714285714288</v>
      </c>
      <c r="AQ141" s="36">
        <f t="shared" si="114"/>
        <v>177.14285714285717</v>
      </c>
      <c r="AR141" s="36">
        <f t="shared" si="115"/>
        <v>88.571428571428584</v>
      </c>
      <c r="AS141" s="36">
        <f t="shared" si="116"/>
        <v>44.285714285714292</v>
      </c>
      <c r="AT141" s="37">
        <f t="shared" si="117"/>
        <v>0</v>
      </c>
      <c r="AU141" s="37">
        <f t="shared" si="105"/>
        <v>0</v>
      </c>
      <c r="AV141" s="37">
        <f t="shared" si="106"/>
        <v>0</v>
      </c>
      <c r="AW141" s="37">
        <f t="shared" si="107"/>
        <v>0</v>
      </c>
      <c r="AX141" s="37">
        <f t="shared" si="108"/>
        <v>0</v>
      </c>
      <c r="AY141" s="37">
        <f t="shared" si="109"/>
        <v>0</v>
      </c>
      <c r="AZ141" s="37">
        <f t="shared" si="118"/>
        <v>0</v>
      </c>
      <c r="BA141" s="37">
        <f t="shared" si="110"/>
        <v>0</v>
      </c>
      <c r="BB141" s="4"/>
      <c r="BC141" s="37">
        <f t="shared" si="258"/>
        <v>0</v>
      </c>
      <c r="BD141" s="4"/>
      <c r="BE141" s="37">
        <f t="shared" si="259"/>
        <v>0</v>
      </c>
      <c r="BF141" s="4"/>
      <c r="BG141" s="4"/>
      <c r="BH141" s="37">
        <f t="shared" si="260"/>
        <v>0</v>
      </c>
      <c r="BI141" s="4"/>
      <c r="BJ141" s="37">
        <f t="shared" ref="BJ141" si="266">Q141*BI141</f>
        <v>0</v>
      </c>
      <c r="BK141" s="37">
        <f t="shared" si="261"/>
        <v>0</v>
      </c>
      <c r="BL141" s="108">
        <f>SUM(BK141:BK142)</f>
        <v>0</v>
      </c>
      <c r="BM141" s="118">
        <f>BL141*0.1</f>
        <v>0</v>
      </c>
      <c r="BN141" s="118">
        <f>SUM(BL141:BM142)</f>
        <v>0</v>
      </c>
      <c r="BO141" s="38"/>
    </row>
    <row r="142" spans="1:67">
      <c r="A142" s="111"/>
      <c r="B142" s="111"/>
      <c r="C142" s="107"/>
      <c r="D142" s="107"/>
      <c r="E142" s="111"/>
      <c r="F142" s="113"/>
      <c r="G142" s="34" t="s">
        <v>75</v>
      </c>
      <c r="H142" s="35">
        <v>14</v>
      </c>
      <c r="I142" s="2"/>
      <c r="J142" s="2"/>
      <c r="K142" s="2"/>
      <c r="L142" s="2"/>
      <c r="M142" s="2"/>
      <c r="N142" s="2"/>
      <c r="O142" s="2"/>
      <c r="P142" s="2"/>
      <c r="Q142" s="35">
        <f t="shared" si="112"/>
        <v>0</v>
      </c>
      <c r="R142" s="3"/>
      <c r="S142" s="3"/>
      <c r="T142" s="3"/>
      <c r="U142" s="3"/>
      <c r="V142" s="3"/>
      <c r="W142" s="3"/>
      <c r="X142" s="3"/>
      <c r="Y142" s="3"/>
      <c r="Z142" s="35">
        <f t="shared" si="193"/>
        <v>0</v>
      </c>
      <c r="AA142" s="35">
        <f t="shared" si="193"/>
        <v>0</v>
      </c>
      <c r="AB142" s="35">
        <f t="shared" si="193"/>
        <v>0</v>
      </c>
      <c r="AC142" s="35">
        <f t="shared" si="193"/>
        <v>0</v>
      </c>
      <c r="AD142" s="35">
        <f t="shared" si="193"/>
        <v>0</v>
      </c>
      <c r="AE142" s="35">
        <f t="shared" si="193"/>
        <v>0</v>
      </c>
      <c r="AF142" s="35">
        <f t="shared" si="193"/>
        <v>0</v>
      </c>
      <c r="AG142" s="35">
        <f t="shared" si="130"/>
        <v>0</v>
      </c>
      <c r="AH142" s="35">
        <f t="shared" si="194"/>
        <v>0</v>
      </c>
      <c r="AI142" s="35">
        <f t="shared" si="194"/>
        <v>0</v>
      </c>
      <c r="AJ142" s="35">
        <f t="shared" si="194"/>
        <v>0</v>
      </c>
      <c r="AK142" s="35">
        <f t="shared" si="194"/>
        <v>0</v>
      </c>
      <c r="AL142" s="35">
        <f t="shared" si="194"/>
        <v>0</v>
      </c>
      <c r="AM142" s="35">
        <f t="shared" si="194"/>
        <v>0</v>
      </c>
      <c r="AN142" s="35">
        <f t="shared" si="194"/>
        <v>0</v>
      </c>
      <c r="AO142" s="35">
        <f t="shared" si="131"/>
        <v>0</v>
      </c>
      <c r="AP142" s="36">
        <f t="shared" si="113"/>
        <v>2</v>
      </c>
      <c r="AQ142" s="36">
        <f t="shared" si="114"/>
        <v>80</v>
      </c>
      <c r="AR142" s="36">
        <f t="shared" si="115"/>
        <v>40</v>
      </c>
      <c r="AS142" s="36">
        <f t="shared" si="116"/>
        <v>20</v>
      </c>
      <c r="AT142" s="37">
        <f t="shared" si="117"/>
        <v>0</v>
      </c>
      <c r="AU142" s="37">
        <f t="shared" si="105"/>
        <v>0</v>
      </c>
      <c r="AV142" s="37">
        <f t="shared" si="106"/>
        <v>0</v>
      </c>
      <c r="AW142" s="37">
        <f t="shared" si="107"/>
        <v>0</v>
      </c>
      <c r="AX142" s="37">
        <f t="shared" si="108"/>
        <v>0</v>
      </c>
      <c r="AY142" s="37">
        <f t="shared" si="109"/>
        <v>0</v>
      </c>
      <c r="AZ142" s="37">
        <f t="shared" si="118"/>
        <v>0</v>
      </c>
      <c r="BA142" s="37">
        <f t="shared" si="110"/>
        <v>0</v>
      </c>
      <c r="BB142" s="4"/>
      <c r="BC142" s="37">
        <f t="shared" si="258"/>
        <v>0</v>
      </c>
      <c r="BD142" s="4"/>
      <c r="BE142" s="37">
        <f t="shared" si="259"/>
        <v>0</v>
      </c>
      <c r="BF142" s="4"/>
      <c r="BG142" s="4"/>
      <c r="BH142" s="37">
        <f t="shared" si="260"/>
        <v>0</v>
      </c>
      <c r="BI142" s="4"/>
      <c r="BJ142" s="37"/>
      <c r="BK142" s="37">
        <f t="shared" si="261"/>
        <v>0</v>
      </c>
      <c r="BL142" s="109"/>
      <c r="BM142" s="119"/>
      <c r="BN142" s="119"/>
      <c r="BO142" s="38"/>
    </row>
    <row r="143" spans="1:67">
      <c r="A143" s="110" t="s">
        <v>12</v>
      </c>
      <c r="B143" s="110">
        <v>4</v>
      </c>
      <c r="C143" s="106">
        <v>46896</v>
      </c>
      <c r="D143" s="106">
        <v>46925.999305555597</v>
      </c>
      <c r="E143" s="110" t="s">
        <v>10</v>
      </c>
      <c r="F143" s="112">
        <v>29.999305555596948</v>
      </c>
      <c r="G143" s="34" t="s">
        <v>74</v>
      </c>
      <c r="H143" s="35">
        <v>23</v>
      </c>
      <c r="I143" s="2"/>
      <c r="J143" s="2"/>
      <c r="K143" s="2"/>
      <c r="L143" s="2"/>
      <c r="M143" s="2"/>
      <c r="N143" s="2"/>
      <c r="O143" s="2"/>
      <c r="P143" s="2"/>
      <c r="Q143" s="35">
        <f t="shared" si="112"/>
        <v>0</v>
      </c>
      <c r="R143" s="3"/>
      <c r="S143" s="3"/>
      <c r="T143" s="3"/>
      <c r="U143" s="3"/>
      <c r="V143" s="3"/>
      <c r="W143" s="3"/>
      <c r="X143" s="3"/>
      <c r="Y143" s="3"/>
      <c r="Z143" s="35">
        <f t="shared" si="193"/>
        <v>0</v>
      </c>
      <c r="AA143" s="35">
        <f t="shared" si="193"/>
        <v>0</v>
      </c>
      <c r="AB143" s="35">
        <f t="shared" si="193"/>
        <v>0</v>
      </c>
      <c r="AC143" s="35">
        <f t="shared" si="193"/>
        <v>0</v>
      </c>
      <c r="AD143" s="35">
        <f t="shared" si="193"/>
        <v>0</v>
      </c>
      <c r="AE143" s="35">
        <f t="shared" si="193"/>
        <v>0</v>
      </c>
      <c r="AF143" s="35">
        <f t="shared" si="193"/>
        <v>0</v>
      </c>
      <c r="AG143" s="35">
        <f t="shared" si="130"/>
        <v>0</v>
      </c>
      <c r="AH143" s="35">
        <f t="shared" si="194"/>
        <v>0</v>
      </c>
      <c r="AI143" s="35">
        <f t="shared" si="194"/>
        <v>0</v>
      </c>
      <c r="AJ143" s="35">
        <f t="shared" si="194"/>
        <v>0</v>
      </c>
      <c r="AK143" s="35">
        <f t="shared" si="194"/>
        <v>0</v>
      </c>
      <c r="AL143" s="35">
        <f t="shared" si="194"/>
        <v>0</v>
      </c>
      <c r="AM143" s="35">
        <f t="shared" si="194"/>
        <v>0</v>
      </c>
      <c r="AN143" s="35">
        <f t="shared" si="194"/>
        <v>0</v>
      </c>
      <c r="AO143" s="35">
        <f t="shared" si="131"/>
        <v>0</v>
      </c>
      <c r="AP143" s="36">
        <f t="shared" si="113"/>
        <v>3.2857142857142856</v>
      </c>
      <c r="AQ143" s="36">
        <f t="shared" si="114"/>
        <v>131.42857142857142</v>
      </c>
      <c r="AR143" s="36">
        <f t="shared" si="115"/>
        <v>65.714285714285708</v>
      </c>
      <c r="AS143" s="36">
        <f t="shared" si="116"/>
        <v>32.857142857142854</v>
      </c>
      <c r="AT143" s="37">
        <f t="shared" si="117"/>
        <v>0</v>
      </c>
      <c r="AU143" s="37">
        <f t="shared" si="105"/>
        <v>0</v>
      </c>
      <c r="AV143" s="37">
        <f t="shared" si="106"/>
        <v>0</v>
      </c>
      <c r="AW143" s="37">
        <f t="shared" si="107"/>
        <v>0</v>
      </c>
      <c r="AX143" s="37">
        <f t="shared" si="108"/>
        <v>0</v>
      </c>
      <c r="AY143" s="37">
        <f t="shared" si="109"/>
        <v>0</v>
      </c>
      <c r="AZ143" s="37">
        <f t="shared" si="118"/>
        <v>0</v>
      </c>
      <c r="BA143" s="37">
        <f t="shared" si="110"/>
        <v>0</v>
      </c>
      <c r="BB143" s="4"/>
      <c r="BC143" s="37">
        <f t="shared" si="258"/>
        <v>0</v>
      </c>
      <c r="BD143" s="4"/>
      <c r="BE143" s="37">
        <f t="shared" si="259"/>
        <v>0</v>
      </c>
      <c r="BF143" s="4"/>
      <c r="BG143" s="4"/>
      <c r="BH143" s="37">
        <f t="shared" si="260"/>
        <v>0</v>
      </c>
      <c r="BI143" s="4"/>
      <c r="BJ143" s="37">
        <f t="shared" ref="BJ143" si="267">Q143*BI143</f>
        <v>0</v>
      </c>
      <c r="BK143" s="37">
        <f t="shared" si="261"/>
        <v>0</v>
      </c>
      <c r="BL143" s="108">
        <f>SUM(BK143:BK144)</f>
        <v>0</v>
      </c>
      <c r="BM143" s="118">
        <f>BL143*0.1</f>
        <v>0</v>
      </c>
      <c r="BN143" s="118">
        <f>SUM(BL143:BM144)</f>
        <v>0</v>
      </c>
      <c r="BO143" s="38"/>
    </row>
    <row r="144" spans="1:67">
      <c r="A144" s="111"/>
      <c r="B144" s="111"/>
      <c r="C144" s="107"/>
      <c r="D144" s="107"/>
      <c r="E144" s="111"/>
      <c r="F144" s="113"/>
      <c r="G144" s="34" t="s">
        <v>75</v>
      </c>
      <c r="H144" s="35">
        <v>7</v>
      </c>
      <c r="I144" s="2"/>
      <c r="J144" s="2"/>
      <c r="K144" s="2"/>
      <c r="L144" s="2"/>
      <c r="M144" s="2"/>
      <c r="N144" s="2"/>
      <c r="O144" s="2"/>
      <c r="P144" s="2"/>
      <c r="Q144" s="35">
        <f t="shared" si="112"/>
        <v>0</v>
      </c>
      <c r="R144" s="3"/>
      <c r="S144" s="3"/>
      <c r="T144" s="3"/>
      <c r="U144" s="3"/>
      <c r="V144" s="3"/>
      <c r="W144" s="3"/>
      <c r="X144" s="3"/>
      <c r="Y144" s="3"/>
      <c r="Z144" s="35">
        <f t="shared" si="193"/>
        <v>0</v>
      </c>
      <c r="AA144" s="35">
        <f t="shared" si="193"/>
        <v>0</v>
      </c>
      <c r="AB144" s="35">
        <f t="shared" si="193"/>
        <v>0</v>
      </c>
      <c r="AC144" s="35">
        <f t="shared" si="193"/>
        <v>0</v>
      </c>
      <c r="AD144" s="35">
        <f t="shared" si="193"/>
        <v>0</v>
      </c>
      <c r="AE144" s="35">
        <f t="shared" si="193"/>
        <v>0</v>
      </c>
      <c r="AF144" s="35">
        <f t="shared" si="193"/>
        <v>0</v>
      </c>
      <c r="AG144" s="35">
        <f t="shared" si="130"/>
        <v>0</v>
      </c>
      <c r="AH144" s="35">
        <f t="shared" si="194"/>
        <v>0</v>
      </c>
      <c r="AI144" s="35">
        <f t="shared" si="194"/>
        <v>0</v>
      </c>
      <c r="AJ144" s="35">
        <f t="shared" si="194"/>
        <v>0</v>
      </c>
      <c r="AK144" s="35">
        <f t="shared" si="194"/>
        <v>0</v>
      </c>
      <c r="AL144" s="35">
        <f t="shared" si="194"/>
        <v>0</v>
      </c>
      <c r="AM144" s="35">
        <f t="shared" si="194"/>
        <v>0</v>
      </c>
      <c r="AN144" s="35">
        <f t="shared" si="194"/>
        <v>0</v>
      </c>
      <c r="AO144" s="35">
        <f t="shared" si="131"/>
        <v>0</v>
      </c>
      <c r="AP144" s="36">
        <f t="shared" si="113"/>
        <v>1</v>
      </c>
      <c r="AQ144" s="36">
        <f t="shared" si="114"/>
        <v>40</v>
      </c>
      <c r="AR144" s="36">
        <f t="shared" ref="AR144:AR217" si="268">AP144*20</f>
        <v>20</v>
      </c>
      <c r="AS144" s="36">
        <f t="shared" ref="AS144:AS217" si="269">AP144*10</f>
        <v>10</v>
      </c>
      <c r="AT144" s="37">
        <f t="shared" si="117"/>
        <v>0</v>
      </c>
      <c r="AU144" s="37">
        <f t="shared" si="105"/>
        <v>0</v>
      </c>
      <c r="AV144" s="37">
        <f t="shared" si="106"/>
        <v>0</v>
      </c>
      <c r="AW144" s="37">
        <f t="shared" si="107"/>
        <v>0</v>
      </c>
      <c r="AX144" s="37">
        <f t="shared" si="108"/>
        <v>0</v>
      </c>
      <c r="AY144" s="37">
        <f t="shared" si="109"/>
        <v>0</v>
      </c>
      <c r="AZ144" s="37">
        <f t="shared" ref="AZ144:AZ217" si="270">((AQ144*X144)+(AF144*AR144)+(AS144*AN144))*O144</f>
        <v>0</v>
      </c>
      <c r="BA144" s="37">
        <f t="shared" si="110"/>
        <v>0</v>
      </c>
      <c r="BB144" s="4"/>
      <c r="BC144" s="37">
        <f t="shared" si="258"/>
        <v>0</v>
      </c>
      <c r="BD144" s="4"/>
      <c r="BE144" s="37">
        <f t="shared" si="259"/>
        <v>0</v>
      </c>
      <c r="BF144" s="4"/>
      <c r="BG144" s="4"/>
      <c r="BH144" s="37">
        <f t="shared" si="260"/>
        <v>0</v>
      </c>
      <c r="BI144" s="4"/>
      <c r="BJ144" s="37"/>
      <c r="BK144" s="37">
        <f t="shared" si="261"/>
        <v>0</v>
      </c>
      <c r="BL144" s="109"/>
      <c r="BM144" s="119"/>
      <c r="BN144" s="119"/>
      <c r="BO144" s="38"/>
    </row>
    <row r="145" spans="1:67">
      <c r="A145" s="110" t="s">
        <v>12</v>
      </c>
      <c r="B145" s="110">
        <v>2</v>
      </c>
      <c r="C145" s="106">
        <v>46896</v>
      </c>
      <c r="D145" s="106">
        <v>46925.999305555597</v>
      </c>
      <c r="E145" s="110" t="s">
        <v>10</v>
      </c>
      <c r="F145" s="112">
        <v>29.999305555596948</v>
      </c>
      <c r="G145" s="34" t="s">
        <v>74</v>
      </c>
      <c r="H145" s="35">
        <v>23</v>
      </c>
      <c r="I145" s="2"/>
      <c r="J145" s="2"/>
      <c r="K145" s="2"/>
      <c r="L145" s="2"/>
      <c r="M145" s="2"/>
      <c r="N145" s="2"/>
      <c r="O145" s="2"/>
      <c r="P145" s="2"/>
      <c r="Q145" s="35">
        <f t="shared" si="112"/>
        <v>0</v>
      </c>
      <c r="R145" s="3"/>
      <c r="S145" s="3"/>
      <c r="T145" s="3"/>
      <c r="U145" s="3"/>
      <c r="V145" s="3"/>
      <c r="W145" s="3"/>
      <c r="X145" s="3"/>
      <c r="Y145" s="3"/>
      <c r="Z145" s="35">
        <f t="shared" si="193"/>
        <v>0</v>
      </c>
      <c r="AA145" s="35">
        <f t="shared" si="193"/>
        <v>0</v>
      </c>
      <c r="AB145" s="35">
        <f t="shared" si="193"/>
        <v>0</v>
      </c>
      <c r="AC145" s="35">
        <f t="shared" ref="AC145:AG197" si="271">U145*1.5</f>
        <v>0</v>
      </c>
      <c r="AD145" s="35">
        <f t="shared" si="271"/>
        <v>0</v>
      </c>
      <c r="AE145" s="35">
        <f t="shared" si="271"/>
        <v>0</v>
      </c>
      <c r="AF145" s="35">
        <f t="shared" si="271"/>
        <v>0</v>
      </c>
      <c r="AG145" s="35">
        <f t="shared" si="130"/>
        <v>0</v>
      </c>
      <c r="AH145" s="35">
        <f t="shared" si="194"/>
        <v>0</v>
      </c>
      <c r="AI145" s="35">
        <f t="shared" si="194"/>
        <v>0</v>
      </c>
      <c r="AJ145" s="35">
        <f t="shared" si="194"/>
        <v>0</v>
      </c>
      <c r="AK145" s="35">
        <f t="shared" ref="AK145:AO197" si="272">U145*2</f>
        <v>0</v>
      </c>
      <c r="AL145" s="35">
        <f t="shared" si="272"/>
        <v>0</v>
      </c>
      <c r="AM145" s="35">
        <f t="shared" si="272"/>
        <v>0</v>
      </c>
      <c r="AN145" s="35">
        <f t="shared" si="272"/>
        <v>0</v>
      </c>
      <c r="AO145" s="35">
        <f t="shared" si="131"/>
        <v>0</v>
      </c>
      <c r="AP145" s="36">
        <f t="shared" si="113"/>
        <v>3.2857142857142856</v>
      </c>
      <c r="AQ145" s="36">
        <f t="shared" si="114"/>
        <v>131.42857142857142</v>
      </c>
      <c r="AR145" s="36">
        <f t="shared" si="268"/>
        <v>65.714285714285708</v>
      </c>
      <c r="AS145" s="36">
        <f t="shared" si="269"/>
        <v>32.857142857142854</v>
      </c>
      <c r="AT145" s="37">
        <f t="shared" si="117"/>
        <v>0</v>
      </c>
      <c r="AU145" s="37">
        <f t="shared" si="105"/>
        <v>0</v>
      </c>
      <c r="AV145" s="37">
        <f t="shared" si="106"/>
        <v>0</v>
      </c>
      <c r="AW145" s="37">
        <f t="shared" si="107"/>
        <v>0</v>
      </c>
      <c r="AX145" s="37">
        <f t="shared" si="108"/>
        <v>0</v>
      </c>
      <c r="AY145" s="37">
        <f t="shared" si="109"/>
        <v>0</v>
      </c>
      <c r="AZ145" s="37">
        <f t="shared" si="270"/>
        <v>0</v>
      </c>
      <c r="BA145" s="37">
        <f t="shared" si="110"/>
        <v>0</v>
      </c>
      <c r="BB145" s="4"/>
      <c r="BC145" s="37">
        <f t="shared" si="258"/>
        <v>0</v>
      </c>
      <c r="BD145" s="4"/>
      <c r="BE145" s="37">
        <f t="shared" si="259"/>
        <v>0</v>
      </c>
      <c r="BF145" s="4"/>
      <c r="BG145" s="4"/>
      <c r="BH145" s="37">
        <f t="shared" si="260"/>
        <v>0</v>
      </c>
      <c r="BI145" s="4"/>
      <c r="BJ145" s="37">
        <f t="shared" ref="BJ145" si="273">Q145*BI145</f>
        <v>0</v>
      </c>
      <c r="BK145" s="37">
        <f t="shared" si="261"/>
        <v>0</v>
      </c>
      <c r="BL145" s="108">
        <f>SUM(BK145:BK146)</f>
        <v>0</v>
      </c>
      <c r="BM145" s="118">
        <f>BL145*0.1</f>
        <v>0</v>
      </c>
      <c r="BN145" s="118">
        <f>SUM(BL145:BM146)</f>
        <v>0</v>
      </c>
      <c r="BO145" s="38"/>
    </row>
    <row r="146" spans="1:67">
      <c r="A146" s="111"/>
      <c r="B146" s="111"/>
      <c r="C146" s="107"/>
      <c r="D146" s="107"/>
      <c r="E146" s="111"/>
      <c r="F146" s="113"/>
      <c r="G146" s="34" t="s">
        <v>75</v>
      </c>
      <c r="H146" s="35">
        <v>7</v>
      </c>
      <c r="I146" s="2"/>
      <c r="J146" s="2"/>
      <c r="K146" s="2"/>
      <c r="L146" s="2"/>
      <c r="M146" s="2"/>
      <c r="N146" s="2"/>
      <c r="O146" s="2"/>
      <c r="P146" s="2"/>
      <c r="Q146" s="35">
        <f t="shared" si="112"/>
        <v>0</v>
      </c>
      <c r="R146" s="3"/>
      <c r="S146" s="3"/>
      <c r="T146" s="3"/>
      <c r="U146" s="3"/>
      <c r="V146" s="3"/>
      <c r="W146" s="3"/>
      <c r="X146" s="3"/>
      <c r="Y146" s="3"/>
      <c r="Z146" s="35">
        <f t="shared" ref="Z146:AG209" si="274">R146*1.5</f>
        <v>0</v>
      </c>
      <c r="AA146" s="35">
        <f t="shared" si="274"/>
        <v>0</v>
      </c>
      <c r="AB146" s="35">
        <f t="shared" si="274"/>
        <v>0</v>
      </c>
      <c r="AC146" s="35">
        <f t="shared" si="271"/>
        <v>0</v>
      </c>
      <c r="AD146" s="35">
        <f t="shared" si="271"/>
        <v>0</v>
      </c>
      <c r="AE146" s="35">
        <f t="shared" si="271"/>
        <v>0</v>
      </c>
      <c r="AF146" s="35">
        <f t="shared" si="271"/>
        <v>0</v>
      </c>
      <c r="AG146" s="35">
        <f t="shared" si="271"/>
        <v>0</v>
      </c>
      <c r="AH146" s="35">
        <f t="shared" ref="AH146:AO209" si="275">R146*2</f>
        <v>0</v>
      </c>
      <c r="AI146" s="35">
        <f t="shared" si="275"/>
        <v>0</v>
      </c>
      <c r="AJ146" s="35">
        <f t="shared" si="275"/>
        <v>0</v>
      </c>
      <c r="AK146" s="35">
        <f t="shared" si="272"/>
        <v>0</v>
      </c>
      <c r="AL146" s="35">
        <f t="shared" si="272"/>
        <v>0</v>
      </c>
      <c r="AM146" s="35">
        <f t="shared" si="272"/>
        <v>0</v>
      </c>
      <c r="AN146" s="35">
        <f t="shared" si="272"/>
        <v>0</v>
      </c>
      <c r="AO146" s="35">
        <f t="shared" si="272"/>
        <v>0</v>
      </c>
      <c r="AP146" s="36">
        <f t="shared" si="113"/>
        <v>1</v>
      </c>
      <c r="AQ146" s="36">
        <f t="shared" si="114"/>
        <v>40</v>
      </c>
      <c r="AR146" s="36">
        <f t="shared" si="268"/>
        <v>20</v>
      </c>
      <c r="AS146" s="36">
        <f t="shared" si="269"/>
        <v>10</v>
      </c>
      <c r="AT146" s="37">
        <f t="shared" si="117"/>
        <v>0</v>
      </c>
      <c r="AU146" s="37">
        <f t="shared" si="105"/>
        <v>0</v>
      </c>
      <c r="AV146" s="37">
        <f t="shared" si="106"/>
        <v>0</v>
      </c>
      <c r="AW146" s="37">
        <f t="shared" si="107"/>
        <v>0</v>
      </c>
      <c r="AX146" s="37">
        <f t="shared" si="108"/>
        <v>0</v>
      </c>
      <c r="AY146" s="37">
        <f t="shared" si="109"/>
        <v>0</v>
      </c>
      <c r="AZ146" s="37">
        <f t="shared" si="270"/>
        <v>0</v>
      </c>
      <c r="BA146" s="37">
        <f t="shared" si="110"/>
        <v>0</v>
      </c>
      <c r="BB146" s="4"/>
      <c r="BC146" s="37">
        <f t="shared" si="258"/>
        <v>0</v>
      </c>
      <c r="BD146" s="4"/>
      <c r="BE146" s="37">
        <f t="shared" si="259"/>
        <v>0</v>
      </c>
      <c r="BF146" s="4"/>
      <c r="BG146" s="4"/>
      <c r="BH146" s="37">
        <f t="shared" si="260"/>
        <v>0</v>
      </c>
      <c r="BI146" s="4"/>
      <c r="BJ146" s="37"/>
      <c r="BK146" s="37">
        <f t="shared" si="261"/>
        <v>0</v>
      </c>
      <c r="BL146" s="109"/>
      <c r="BM146" s="119"/>
      <c r="BN146" s="119"/>
      <c r="BO146" s="38"/>
    </row>
    <row r="147" spans="1:67">
      <c r="A147" s="110" t="s">
        <v>12</v>
      </c>
      <c r="B147" s="110">
        <v>5</v>
      </c>
      <c r="C147" s="106">
        <v>46975</v>
      </c>
      <c r="D147" s="106">
        <v>47020.999305555597</v>
      </c>
      <c r="E147" s="110" t="s">
        <v>15</v>
      </c>
      <c r="F147" s="112">
        <v>45.999305555596948</v>
      </c>
      <c r="G147" s="34" t="s">
        <v>74</v>
      </c>
      <c r="H147" s="35">
        <v>32</v>
      </c>
      <c r="I147" s="2"/>
      <c r="J147" s="2"/>
      <c r="K147" s="2"/>
      <c r="L147" s="2"/>
      <c r="M147" s="2"/>
      <c r="N147" s="2"/>
      <c r="O147" s="2"/>
      <c r="P147" s="2"/>
      <c r="Q147" s="35">
        <f t="shared" si="112"/>
        <v>0</v>
      </c>
      <c r="R147" s="3"/>
      <c r="S147" s="3"/>
      <c r="T147" s="3"/>
      <c r="U147" s="3"/>
      <c r="V147" s="3"/>
      <c r="W147" s="3"/>
      <c r="X147" s="3"/>
      <c r="Y147" s="3"/>
      <c r="Z147" s="35">
        <f t="shared" si="274"/>
        <v>0</v>
      </c>
      <c r="AA147" s="35">
        <f t="shared" si="274"/>
        <v>0</v>
      </c>
      <c r="AB147" s="35">
        <f t="shared" si="274"/>
        <v>0</v>
      </c>
      <c r="AC147" s="35">
        <f t="shared" si="271"/>
        <v>0</v>
      </c>
      <c r="AD147" s="35">
        <f t="shared" si="271"/>
        <v>0</v>
      </c>
      <c r="AE147" s="35">
        <f t="shared" si="271"/>
        <v>0</v>
      </c>
      <c r="AF147" s="35">
        <f t="shared" si="271"/>
        <v>0</v>
      </c>
      <c r="AG147" s="35">
        <f t="shared" si="271"/>
        <v>0</v>
      </c>
      <c r="AH147" s="35">
        <f t="shared" si="275"/>
        <v>0</v>
      </c>
      <c r="AI147" s="35">
        <f t="shared" si="275"/>
        <v>0</v>
      </c>
      <c r="AJ147" s="35">
        <f t="shared" si="275"/>
        <v>0</v>
      </c>
      <c r="AK147" s="35">
        <f t="shared" si="272"/>
        <v>0</v>
      </c>
      <c r="AL147" s="35">
        <f t="shared" si="272"/>
        <v>0</v>
      </c>
      <c r="AM147" s="35">
        <f t="shared" si="272"/>
        <v>0</v>
      </c>
      <c r="AN147" s="35">
        <f t="shared" si="272"/>
        <v>0</v>
      </c>
      <c r="AO147" s="35">
        <f t="shared" si="272"/>
        <v>0</v>
      </c>
      <c r="AP147" s="36">
        <f t="shared" si="113"/>
        <v>4.5714285714285712</v>
      </c>
      <c r="AQ147" s="36">
        <f t="shared" si="114"/>
        <v>182.85714285714283</v>
      </c>
      <c r="AR147" s="36">
        <f t="shared" si="268"/>
        <v>91.428571428571416</v>
      </c>
      <c r="AS147" s="36">
        <f t="shared" si="269"/>
        <v>45.714285714285708</v>
      </c>
      <c r="AT147" s="37">
        <f t="shared" si="117"/>
        <v>0</v>
      </c>
      <c r="AU147" s="37">
        <f t="shared" si="105"/>
        <v>0</v>
      </c>
      <c r="AV147" s="37">
        <f t="shared" si="106"/>
        <v>0</v>
      </c>
      <c r="AW147" s="37">
        <f t="shared" si="107"/>
        <v>0</v>
      </c>
      <c r="AX147" s="37">
        <f t="shared" si="108"/>
        <v>0</v>
      </c>
      <c r="AY147" s="37">
        <f t="shared" si="109"/>
        <v>0</v>
      </c>
      <c r="AZ147" s="37">
        <f t="shared" si="270"/>
        <v>0</v>
      </c>
      <c r="BA147" s="37">
        <f t="shared" si="110"/>
        <v>0</v>
      </c>
      <c r="BB147" s="4"/>
      <c r="BC147" s="37">
        <f t="shared" si="258"/>
        <v>0</v>
      </c>
      <c r="BD147" s="4"/>
      <c r="BE147" s="37">
        <f t="shared" si="259"/>
        <v>0</v>
      </c>
      <c r="BF147" s="4"/>
      <c r="BG147" s="4"/>
      <c r="BH147" s="37">
        <f t="shared" si="260"/>
        <v>0</v>
      </c>
      <c r="BI147" s="4"/>
      <c r="BJ147" s="37">
        <f t="shared" ref="BJ147" si="276">Q147*BI147</f>
        <v>0</v>
      </c>
      <c r="BK147" s="37">
        <f t="shared" si="261"/>
        <v>0</v>
      </c>
      <c r="BL147" s="108">
        <f>SUM(BK147:BK148)</f>
        <v>0</v>
      </c>
      <c r="BM147" s="118">
        <f>BL147*0.1</f>
        <v>0</v>
      </c>
      <c r="BN147" s="118">
        <f>SUM(BL147:BM148)</f>
        <v>0</v>
      </c>
      <c r="BO147" s="38"/>
    </row>
    <row r="148" spans="1:67">
      <c r="A148" s="111"/>
      <c r="B148" s="111"/>
      <c r="C148" s="107"/>
      <c r="D148" s="107"/>
      <c r="E148" s="111"/>
      <c r="F148" s="113"/>
      <c r="G148" s="34" t="s">
        <v>75</v>
      </c>
      <c r="H148" s="35">
        <v>14</v>
      </c>
      <c r="I148" s="2"/>
      <c r="J148" s="2"/>
      <c r="K148" s="2"/>
      <c r="L148" s="2"/>
      <c r="M148" s="2"/>
      <c r="N148" s="2"/>
      <c r="O148" s="2"/>
      <c r="P148" s="2"/>
      <c r="Q148" s="35">
        <f t="shared" ref="Q148:Q222" si="277">SUM(I148:P148)</f>
        <v>0</v>
      </c>
      <c r="R148" s="3"/>
      <c r="S148" s="3"/>
      <c r="T148" s="3"/>
      <c r="U148" s="3"/>
      <c r="V148" s="3"/>
      <c r="W148" s="3"/>
      <c r="X148" s="3"/>
      <c r="Y148" s="3"/>
      <c r="Z148" s="35">
        <f t="shared" si="274"/>
        <v>0</v>
      </c>
      <c r="AA148" s="35">
        <f t="shared" si="274"/>
        <v>0</v>
      </c>
      <c r="AB148" s="35">
        <f t="shared" si="274"/>
        <v>0</v>
      </c>
      <c r="AC148" s="35">
        <f t="shared" si="271"/>
        <v>0</v>
      </c>
      <c r="AD148" s="35">
        <f t="shared" si="271"/>
        <v>0</v>
      </c>
      <c r="AE148" s="35">
        <f t="shared" si="271"/>
        <v>0</v>
      </c>
      <c r="AF148" s="35">
        <f t="shared" si="271"/>
        <v>0</v>
      </c>
      <c r="AG148" s="35">
        <f t="shared" si="271"/>
        <v>0</v>
      </c>
      <c r="AH148" s="35">
        <f t="shared" si="275"/>
        <v>0</v>
      </c>
      <c r="AI148" s="35">
        <f t="shared" si="275"/>
        <v>0</v>
      </c>
      <c r="AJ148" s="35">
        <f t="shared" si="275"/>
        <v>0</v>
      </c>
      <c r="AK148" s="35">
        <f t="shared" si="272"/>
        <v>0</v>
      </c>
      <c r="AL148" s="35">
        <f t="shared" si="272"/>
        <v>0</v>
      </c>
      <c r="AM148" s="35">
        <f t="shared" si="272"/>
        <v>0</v>
      </c>
      <c r="AN148" s="35">
        <f t="shared" si="272"/>
        <v>0</v>
      </c>
      <c r="AO148" s="35">
        <f t="shared" si="272"/>
        <v>0</v>
      </c>
      <c r="AP148" s="36">
        <f t="shared" si="113"/>
        <v>2</v>
      </c>
      <c r="AQ148" s="36">
        <f t="shared" si="114"/>
        <v>80</v>
      </c>
      <c r="AR148" s="36">
        <f t="shared" si="268"/>
        <v>40</v>
      </c>
      <c r="AS148" s="36">
        <f t="shared" si="269"/>
        <v>20</v>
      </c>
      <c r="AT148" s="37">
        <f t="shared" si="117"/>
        <v>0</v>
      </c>
      <c r="AU148" s="37">
        <f t="shared" si="105"/>
        <v>0</v>
      </c>
      <c r="AV148" s="37">
        <f t="shared" si="106"/>
        <v>0</v>
      </c>
      <c r="AW148" s="37">
        <f t="shared" si="107"/>
        <v>0</v>
      </c>
      <c r="AX148" s="37">
        <f t="shared" si="108"/>
        <v>0</v>
      </c>
      <c r="AY148" s="37">
        <f t="shared" si="109"/>
        <v>0</v>
      </c>
      <c r="AZ148" s="37">
        <f t="shared" si="270"/>
        <v>0</v>
      </c>
      <c r="BA148" s="37">
        <f t="shared" si="110"/>
        <v>0</v>
      </c>
      <c r="BB148" s="4"/>
      <c r="BC148" s="37">
        <f t="shared" si="258"/>
        <v>0</v>
      </c>
      <c r="BD148" s="4"/>
      <c r="BE148" s="37">
        <f t="shared" si="259"/>
        <v>0</v>
      </c>
      <c r="BF148" s="4"/>
      <c r="BG148" s="4"/>
      <c r="BH148" s="37">
        <f t="shared" si="260"/>
        <v>0</v>
      </c>
      <c r="BI148" s="4"/>
      <c r="BJ148" s="37"/>
      <c r="BK148" s="37">
        <f t="shared" si="261"/>
        <v>0</v>
      </c>
      <c r="BL148" s="109"/>
      <c r="BM148" s="119"/>
      <c r="BN148" s="119"/>
      <c r="BO148" s="38"/>
    </row>
    <row r="149" spans="1:67">
      <c r="A149" s="110" t="s">
        <v>12</v>
      </c>
      <c r="B149" s="110">
        <v>6</v>
      </c>
      <c r="C149" s="106">
        <v>47104</v>
      </c>
      <c r="D149" s="106">
        <v>47148.999305555597</v>
      </c>
      <c r="E149" s="110" t="s">
        <v>15</v>
      </c>
      <c r="F149" s="112">
        <v>44.999305555596948</v>
      </c>
      <c r="G149" s="34" t="s">
        <v>74</v>
      </c>
      <c r="H149" s="35">
        <v>31</v>
      </c>
      <c r="I149" s="2"/>
      <c r="J149" s="2"/>
      <c r="K149" s="2"/>
      <c r="L149" s="2"/>
      <c r="M149" s="2"/>
      <c r="N149" s="2"/>
      <c r="O149" s="2"/>
      <c r="P149" s="2"/>
      <c r="Q149" s="35">
        <f t="shared" si="277"/>
        <v>0</v>
      </c>
      <c r="R149" s="3"/>
      <c r="S149" s="3"/>
      <c r="T149" s="3"/>
      <c r="U149" s="3"/>
      <c r="V149" s="3"/>
      <c r="W149" s="3"/>
      <c r="X149" s="3"/>
      <c r="Y149" s="3"/>
      <c r="Z149" s="35">
        <f t="shared" si="274"/>
        <v>0</v>
      </c>
      <c r="AA149" s="35">
        <f t="shared" si="274"/>
        <v>0</v>
      </c>
      <c r="AB149" s="35">
        <f t="shared" si="274"/>
        <v>0</v>
      </c>
      <c r="AC149" s="35">
        <f t="shared" si="271"/>
        <v>0</v>
      </c>
      <c r="AD149" s="35">
        <f t="shared" si="271"/>
        <v>0</v>
      </c>
      <c r="AE149" s="35">
        <f t="shared" si="271"/>
        <v>0</v>
      </c>
      <c r="AF149" s="35">
        <f t="shared" si="271"/>
        <v>0</v>
      </c>
      <c r="AG149" s="35">
        <f t="shared" si="271"/>
        <v>0</v>
      </c>
      <c r="AH149" s="35">
        <f t="shared" si="275"/>
        <v>0</v>
      </c>
      <c r="AI149" s="35">
        <f t="shared" si="275"/>
        <v>0</v>
      </c>
      <c r="AJ149" s="35">
        <f t="shared" si="275"/>
        <v>0</v>
      </c>
      <c r="AK149" s="35">
        <f t="shared" si="272"/>
        <v>0</v>
      </c>
      <c r="AL149" s="35">
        <f t="shared" si="272"/>
        <v>0</v>
      </c>
      <c r="AM149" s="35">
        <f t="shared" si="272"/>
        <v>0</v>
      </c>
      <c r="AN149" s="35">
        <f t="shared" si="272"/>
        <v>0</v>
      </c>
      <c r="AO149" s="35">
        <f t="shared" si="272"/>
        <v>0</v>
      </c>
      <c r="AP149" s="36">
        <f t="shared" si="113"/>
        <v>4.4285714285714288</v>
      </c>
      <c r="AQ149" s="36">
        <f t="shared" si="114"/>
        <v>177.14285714285717</v>
      </c>
      <c r="AR149" s="36">
        <f t="shared" si="268"/>
        <v>88.571428571428584</v>
      </c>
      <c r="AS149" s="36">
        <f t="shared" si="269"/>
        <v>44.285714285714292</v>
      </c>
      <c r="AT149" s="37">
        <f t="shared" si="117"/>
        <v>0</v>
      </c>
      <c r="AU149" s="37">
        <f t="shared" si="105"/>
        <v>0</v>
      </c>
      <c r="AV149" s="37">
        <f t="shared" si="106"/>
        <v>0</v>
      </c>
      <c r="AW149" s="37">
        <f t="shared" si="107"/>
        <v>0</v>
      </c>
      <c r="AX149" s="37">
        <f t="shared" si="108"/>
        <v>0</v>
      </c>
      <c r="AY149" s="37">
        <f t="shared" si="109"/>
        <v>0</v>
      </c>
      <c r="AZ149" s="37">
        <f t="shared" si="270"/>
        <v>0</v>
      </c>
      <c r="BA149" s="37">
        <f t="shared" si="110"/>
        <v>0</v>
      </c>
      <c r="BB149" s="4"/>
      <c r="BC149" s="37">
        <f t="shared" si="258"/>
        <v>0</v>
      </c>
      <c r="BD149" s="4"/>
      <c r="BE149" s="37">
        <f t="shared" si="259"/>
        <v>0</v>
      </c>
      <c r="BF149" s="4"/>
      <c r="BG149" s="4"/>
      <c r="BH149" s="37">
        <f t="shared" si="260"/>
        <v>0</v>
      </c>
      <c r="BI149" s="4"/>
      <c r="BJ149" s="37">
        <f t="shared" ref="BJ149" si="278">Q149*BI149</f>
        <v>0</v>
      </c>
      <c r="BK149" s="37">
        <f t="shared" si="261"/>
        <v>0</v>
      </c>
      <c r="BL149" s="108">
        <f>SUM(BK149:BK150)</f>
        <v>0</v>
      </c>
      <c r="BM149" s="118">
        <f>BL149*0.1</f>
        <v>0</v>
      </c>
      <c r="BN149" s="118">
        <f>SUM(BL149:BM150)</f>
        <v>0</v>
      </c>
      <c r="BO149" s="38"/>
    </row>
    <row r="150" spans="1:67">
      <c r="A150" s="111"/>
      <c r="B150" s="111"/>
      <c r="C150" s="107"/>
      <c r="D150" s="107"/>
      <c r="E150" s="111"/>
      <c r="F150" s="113"/>
      <c r="G150" s="34" t="s">
        <v>75</v>
      </c>
      <c r="H150" s="35">
        <v>14</v>
      </c>
      <c r="I150" s="2"/>
      <c r="J150" s="2"/>
      <c r="K150" s="2"/>
      <c r="L150" s="2"/>
      <c r="M150" s="2"/>
      <c r="N150" s="2"/>
      <c r="O150" s="2"/>
      <c r="P150" s="2"/>
      <c r="Q150" s="35">
        <f t="shared" si="277"/>
        <v>0</v>
      </c>
      <c r="R150" s="3"/>
      <c r="S150" s="3"/>
      <c r="T150" s="3"/>
      <c r="U150" s="3"/>
      <c r="V150" s="3"/>
      <c r="W150" s="3"/>
      <c r="X150" s="3"/>
      <c r="Y150" s="3"/>
      <c r="Z150" s="35">
        <f t="shared" si="274"/>
        <v>0</v>
      </c>
      <c r="AA150" s="35">
        <f t="shared" si="274"/>
        <v>0</v>
      </c>
      <c r="AB150" s="35">
        <f t="shared" si="274"/>
        <v>0</v>
      </c>
      <c r="AC150" s="35">
        <f t="shared" si="271"/>
        <v>0</v>
      </c>
      <c r="AD150" s="35">
        <f t="shared" si="271"/>
        <v>0</v>
      </c>
      <c r="AE150" s="35">
        <f t="shared" si="271"/>
        <v>0</v>
      </c>
      <c r="AF150" s="35">
        <f t="shared" si="271"/>
        <v>0</v>
      </c>
      <c r="AG150" s="35">
        <f t="shared" si="271"/>
        <v>0</v>
      </c>
      <c r="AH150" s="35">
        <f t="shared" si="275"/>
        <v>0</v>
      </c>
      <c r="AI150" s="35">
        <f t="shared" si="275"/>
        <v>0</v>
      </c>
      <c r="AJ150" s="35">
        <f t="shared" si="275"/>
        <v>0</v>
      </c>
      <c r="AK150" s="35">
        <f t="shared" si="272"/>
        <v>0</v>
      </c>
      <c r="AL150" s="35">
        <f t="shared" si="272"/>
        <v>0</v>
      </c>
      <c r="AM150" s="35">
        <f t="shared" si="272"/>
        <v>0</v>
      </c>
      <c r="AN150" s="35">
        <f t="shared" si="272"/>
        <v>0</v>
      </c>
      <c r="AO150" s="35">
        <f t="shared" si="272"/>
        <v>0</v>
      </c>
      <c r="AP150" s="36">
        <f t="shared" si="113"/>
        <v>2</v>
      </c>
      <c r="AQ150" s="36">
        <f t="shared" si="114"/>
        <v>80</v>
      </c>
      <c r="AR150" s="36">
        <f t="shared" si="268"/>
        <v>40</v>
      </c>
      <c r="AS150" s="36">
        <f t="shared" si="269"/>
        <v>20</v>
      </c>
      <c r="AT150" s="37">
        <f t="shared" si="117"/>
        <v>0</v>
      </c>
      <c r="AU150" s="37">
        <f t="shared" si="105"/>
        <v>0</v>
      </c>
      <c r="AV150" s="37">
        <f t="shared" si="106"/>
        <v>0</v>
      </c>
      <c r="AW150" s="37">
        <f t="shared" si="107"/>
        <v>0</v>
      </c>
      <c r="AX150" s="37">
        <f t="shared" si="108"/>
        <v>0</v>
      </c>
      <c r="AY150" s="37">
        <f t="shared" si="109"/>
        <v>0</v>
      </c>
      <c r="AZ150" s="37">
        <f t="shared" si="270"/>
        <v>0</v>
      </c>
      <c r="BA150" s="37">
        <f t="shared" si="110"/>
        <v>0</v>
      </c>
      <c r="BB150" s="4"/>
      <c r="BC150" s="37">
        <f t="shared" si="258"/>
        <v>0</v>
      </c>
      <c r="BD150" s="4"/>
      <c r="BE150" s="37">
        <f t="shared" si="259"/>
        <v>0</v>
      </c>
      <c r="BF150" s="4"/>
      <c r="BG150" s="4"/>
      <c r="BH150" s="37">
        <f t="shared" si="260"/>
        <v>0</v>
      </c>
      <c r="BI150" s="4"/>
      <c r="BJ150" s="37"/>
      <c r="BK150" s="37">
        <f t="shared" si="261"/>
        <v>0</v>
      </c>
      <c r="BL150" s="109"/>
      <c r="BM150" s="119"/>
      <c r="BN150" s="119"/>
      <c r="BO150" s="38"/>
    </row>
    <row r="151" spans="1:67">
      <c r="A151" s="110" t="s">
        <v>12</v>
      </c>
      <c r="B151" s="110">
        <v>4</v>
      </c>
      <c r="C151" s="106">
        <v>47117</v>
      </c>
      <c r="D151" s="106">
        <v>47147.999305555597</v>
      </c>
      <c r="E151" s="110" t="s">
        <v>15</v>
      </c>
      <c r="F151" s="112">
        <v>30.999305555596948</v>
      </c>
      <c r="G151" s="34" t="s">
        <v>74</v>
      </c>
      <c r="H151" s="35">
        <v>24</v>
      </c>
      <c r="I151" s="2"/>
      <c r="J151" s="2"/>
      <c r="K151" s="2"/>
      <c r="L151" s="2"/>
      <c r="M151" s="2"/>
      <c r="N151" s="2"/>
      <c r="O151" s="2"/>
      <c r="P151" s="2"/>
      <c r="Q151" s="35">
        <f t="shared" si="277"/>
        <v>0</v>
      </c>
      <c r="R151" s="3"/>
      <c r="S151" s="3"/>
      <c r="T151" s="3"/>
      <c r="U151" s="3"/>
      <c r="V151" s="3"/>
      <c r="W151" s="3"/>
      <c r="X151" s="3"/>
      <c r="Y151" s="3"/>
      <c r="Z151" s="35">
        <f t="shared" si="274"/>
        <v>0</v>
      </c>
      <c r="AA151" s="35">
        <f t="shared" si="274"/>
        <v>0</v>
      </c>
      <c r="AB151" s="35">
        <f t="shared" si="274"/>
        <v>0</v>
      </c>
      <c r="AC151" s="35">
        <f t="shared" si="271"/>
        <v>0</v>
      </c>
      <c r="AD151" s="35">
        <f t="shared" si="271"/>
        <v>0</v>
      </c>
      <c r="AE151" s="35">
        <f t="shared" si="271"/>
        <v>0</v>
      </c>
      <c r="AF151" s="35">
        <f t="shared" si="271"/>
        <v>0</v>
      </c>
      <c r="AG151" s="35">
        <f t="shared" si="271"/>
        <v>0</v>
      </c>
      <c r="AH151" s="35">
        <f t="shared" si="275"/>
        <v>0</v>
      </c>
      <c r="AI151" s="35">
        <f t="shared" si="275"/>
        <v>0</v>
      </c>
      <c r="AJ151" s="35">
        <f t="shared" si="275"/>
        <v>0</v>
      </c>
      <c r="AK151" s="35">
        <f t="shared" si="272"/>
        <v>0</v>
      </c>
      <c r="AL151" s="35">
        <f t="shared" si="272"/>
        <v>0</v>
      </c>
      <c r="AM151" s="35">
        <f t="shared" si="272"/>
        <v>0</v>
      </c>
      <c r="AN151" s="35">
        <f t="shared" si="272"/>
        <v>0</v>
      </c>
      <c r="AO151" s="35">
        <f t="shared" si="272"/>
        <v>0</v>
      </c>
      <c r="AP151" s="36">
        <f t="shared" si="113"/>
        <v>3.4285714285714284</v>
      </c>
      <c r="AQ151" s="36">
        <f t="shared" si="114"/>
        <v>137.14285714285714</v>
      </c>
      <c r="AR151" s="36">
        <f t="shared" si="268"/>
        <v>68.571428571428569</v>
      </c>
      <c r="AS151" s="36">
        <f t="shared" si="269"/>
        <v>34.285714285714285</v>
      </c>
      <c r="AT151" s="37">
        <f t="shared" si="117"/>
        <v>0</v>
      </c>
      <c r="AU151" s="37">
        <f t="shared" si="105"/>
        <v>0</v>
      </c>
      <c r="AV151" s="37">
        <f t="shared" si="106"/>
        <v>0</v>
      </c>
      <c r="AW151" s="37">
        <f t="shared" si="107"/>
        <v>0</v>
      </c>
      <c r="AX151" s="37">
        <f t="shared" si="108"/>
        <v>0</v>
      </c>
      <c r="AY151" s="37">
        <f t="shared" si="109"/>
        <v>0</v>
      </c>
      <c r="AZ151" s="37">
        <f t="shared" si="270"/>
        <v>0</v>
      </c>
      <c r="BA151" s="37">
        <f t="shared" si="110"/>
        <v>0</v>
      </c>
      <c r="BB151" s="4"/>
      <c r="BC151" s="37">
        <f t="shared" si="258"/>
        <v>0</v>
      </c>
      <c r="BD151" s="4"/>
      <c r="BE151" s="37">
        <f t="shared" si="259"/>
        <v>0</v>
      </c>
      <c r="BF151" s="4"/>
      <c r="BG151" s="4"/>
      <c r="BH151" s="37">
        <f t="shared" si="260"/>
        <v>0</v>
      </c>
      <c r="BI151" s="4"/>
      <c r="BJ151" s="37">
        <f t="shared" ref="BJ151" si="279">Q151*BI151</f>
        <v>0</v>
      </c>
      <c r="BK151" s="37">
        <f t="shared" si="261"/>
        <v>0</v>
      </c>
      <c r="BL151" s="108">
        <f>SUM(BK151:BK152)</f>
        <v>0</v>
      </c>
      <c r="BM151" s="118">
        <f>BL151*0.1</f>
        <v>0</v>
      </c>
      <c r="BN151" s="118">
        <f>SUM(BL151:BM152)</f>
        <v>0</v>
      </c>
      <c r="BO151" s="38"/>
    </row>
    <row r="152" spans="1:67">
      <c r="A152" s="111"/>
      <c r="B152" s="111"/>
      <c r="C152" s="107"/>
      <c r="D152" s="107"/>
      <c r="E152" s="111"/>
      <c r="F152" s="113"/>
      <c r="G152" s="34" t="s">
        <v>75</v>
      </c>
      <c r="H152" s="35">
        <v>7</v>
      </c>
      <c r="I152" s="2"/>
      <c r="J152" s="2"/>
      <c r="K152" s="2"/>
      <c r="L152" s="2"/>
      <c r="M152" s="2"/>
      <c r="N152" s="2"/>
      <c r="O152" s="2"/>
      <c r="P152" s="2"/>
      <c r="Q152" s="35">
        <f t="shared" si="277"/>
        <v>0</v>
      </c>
      <c r="R152" s="3"/>
      <c r="S152" s="3"/>
      <c r="T152" s="3"/>
      <c r="U152" s="3"/>
      <c r="V152" s="3"/>
      <c r="W152" s="3"/>
      <c r="X152" s="3"/>
      <c r="Y152" s="3"/>
      <c r="Z152" s="35">
        <f t="shared" si="274"/>
        <v>0</v>
      </c>
      <c r="AA152" s="35">
        <f t="shared" si="274"/>
        <v>0</v>
      </c>
      <c r="AB152" s="35">
        <f t="shared" si="274"/>
        <v>0</v>
      </c>
      <c r="AC152" s="35">
        <f t="shared" si="271"/>
        <v>0</v>
      </c>
      <c r="AD152" s="35">
        <f t="shared" si="271"/>
        <v>0</v>
      </c>
      <c r="AE152" s="35">
        <f t="shared" si="271"/>
        <v>0</v>
      </c>
      <c r="AF152" s="35">
        <f t="shared" si="271"/>
        <v>0</v>
      </c>
      <c r="AG152" s="35">
        <f t="shared" si="271"/>
        <v>0</v>
      </c>
      <c r="AH152" s="35">
        <f t="shared" si="275"/>
        <v>0</v>
      </c>
      <c r="AI152" s="35">
        <f t="shared" si="275"/>
        <v>0</v>
      </c>
      <c r="AJ152" s="35">
        <f t="shared" si="275"/>
        <v>0</v>
      </c>
      <c r="AK152" s="35">
        <f t="shared" si="272"/>
        <v>0</v>
      </c>
      <c r="AL152" s="35">
        <f t="shared" si="272"/>
        <v>0</v>
      </c>
      <c r="AM152" s="35">
        <f t="shared" si="272"/>
        <v>0</v>
      </c>
      <c r="AN152" s="35">
        <f t="shared" si="272"/>
        <v>0</v>
      </c>
      <c r="AO152" s="35">
        <f t="shared" si="272"/>
        <v>0</v>
      </c>
      <c r="AP152" s="36">
        <f t="shared" si="113"/>
        <v>1</v>
      </c>
      <c r="AQ152" s="36">
        <f t="shared" si="114"/>
        <v>40</v>
      </c>
      <c r="AR152" s="36">
        <f t="shared" si="268"/>
        <v>20</v>
      </c>
      <c r="AS152" s="36">
        <f t="shared" si="269"/>
        <v>10</v>
      </c>
      <c r="AT152" s="37">
        <f t="shared" si="117"/>
        <v>0</v>
      </c>
      <c r="AU152" s="37">
        <f t="shared" si="105"/>
        <v>0</v>
      </c>
      <c r="AV152" s="37">
        <f t="shared" si="106"/>
        <v>0</v>
      </c>
      <c r="AW152" s="37">
        <f t="shared" si="107"/>
        <v>0</v>
      </c>
      <c r="AX152" s="37">
        <f t="shared" si="108"/>
        <v>0</v>
      </c>
      <c r="AY152" s="37">
        <f t="shared" si="109"/>
        <v>0</v>
      </c>
      <c r="AZ152" s="37">
        <f t="shared" si="270"/>
        <v>0</v>
      </c>
      <c r="BA152" s="37">
        <f t="shared" si="110"/>
        <v>0</v>
      </c>
      <c r="BB152" s="4"/>
      <c r="BC152" s="37">
        <f t="shared" si="258"/>
        <v>0</v>
      </c>
      <c r="BD152" s="4"/>
      <c r="BE152" s="37">
        <f t="shared" si="259"/>
        <v>0</v>
      </c>
      <c r="BF152" s="4"/>
      <c r="BG152" s="4"/>
      <c r="BH152" s="37">
        <f t="shared" si="260"/>
        <v>0</v>
      </c>
      <c r="BI152" s="4"/>
      <c r="BJ152" s="37"/>
      <c r="BK152" s="37">
        <f t="shared" si="261"/>
        <v>0</v>
      </c>
      <c r="BL152" s="109"/>
      <c r="BM152" s="119"/>
      <c r="BN152" s="119"/>
      <c r="BO152" s="38"/>
    </row>
    <row r="153" spans="1:67">
      <c r="A153" s="110" t="s">
        <v>12</v>
      </c>
      <c r="B153" s="110">
        <v>3</v>
      </c>
      <c r="C153" s="106">
        <v>47184</v>
      </c>
      <c r="D153" s="106">
        <v>47268.999305555597</v>
      </c>
      <c r="E153" s="110" t="s">
        <v>13</v>
      </c>
      <c r="F153" s="112">
        <v>84.999305555596948</v>
      </c>
      <c r="G153" s="34" t="s">
        <v>74</v>
      </c>
      <c r="H153" s="35">
        <v>64</v>
      </c>
      <c r="I153" s="2"/>
      <c r="J153" s="2"/>
      <c r="K153" s="2"/>
      <c r="L153" s="2"/>
      <c r="M153" s="2"/>
      <c r="N153" s="2"/>
      <c r="O153" s="2"/>
      <c r="P153" s="2"/>
      <c r="Q153" s="35">
        <f t="shared" si="277"/>
        <v>0</v>
      </c>
      <c r="R153" s="3"/>
      <c r="S153" s="3"/>
      <c r="T153" s="3"/>
      <c r="U153" s="3"/>
      <c r="V153" s="3"/>
      <c r="W153" s="3"/>
      <c r="X153" s="3"/>
      <c r="Y153" s="3"/>
      <c r="Z153" s="35">
        <f t="shared" si="274"/>
        <v>0</v>
      </c>
      <c r="AA153" s="35">
        <f t="shared" si="274"/>
        <v>0</v>
      </c>
      <c r="AB153" s="35">
        <f t="shared" si="274"/>
        <v>0</v>
      </c>
      <c r="AC153" s="35">
        <f t="shared" si="271"/>
        <v>0</v>
      </c>
      <c r="AD153" s="35">
        <f t="shared" si="271"/>
        <v>0</v>
      </c>
      <c r="AE153" s="35">
        <f t="shared" si="271"/>
        <v>0</v>
      </c>
      <c r="AF153" s="35">
        <f t="shared" si="271"/>
        <v>0</v>
      </c>
      <c r="AG153" s="35">
        <f t="shared" si="271"/>
        <v>0</v>
      </c>
      <c r="AH153" s="35">
        <f t="shared" si="275"/>
        <v>0</v>
      </c>
      <c r="AI153" s="35">
        <f t="shared" si="275"/>
        <v>0</v>
      </c>
      <c r="AJ153" s="35">
        <f t="shared" si="275"/>
        <v>0</v>
      </c>
      <c r="AK153" s="35">
        <f t="shared" si="272"/>
        <v>0</v>
      </c>
      <c r="AL153" s="35">
        <f t="shared" si="272"/>
        <v>0</v>
      </c>
      <c r="AM153" s="35">
        <f t="shared" si="272"/>
        <v>0</v>
      </c>
      <c r="AN153" s="35">
        <f t="shared" si="272"/>
        <v>0</v>
      </c>
      <c r="AO153" s="35">
        <f t="shared" si="272"/>
        <v>0</v>
      </c>
      <c r="AP153" s="36">
        <f t="shared" si="113"/>
        <v>9.1428571428571423</v>
      </c>
      <c r="AQ153" s="36">
        <f t="shared" si="114"/>
        <v>365.71428571428567</v>
      </c>
      <c r="AR153" s="36">
        <f t="shared" si="268"/>
        <v>182.85714285714283</v>
      </c>
      <c r="AS153" s="36">
        <f t="shared" si="269"/>
        <v>91.428571428571416</v>
      </c>
      <c r="AT153" s="37">
        <f t="shared" si="117"/>
        <v>0</v>
      </c>
      <c r="AU153" s="37">
        <f t="shared" ref="AU153:AU224" si="280">((AQ153*S153)+(AR153*AA153)+(AS153*AI153))*J153</f>
        <v>0</v>
      </c>
      <c r="AV153" s="37">
        <f t="shared" ref="AV153:AV224" si="281">((AQ153*T153)+(AB153*AR153)+(AS153*AJ153))*K153</f>
        <v>0</v>
      </c>
      <c r="AW153" s="37">
        <f t="shared" ref="AW153:AW224" si="282">((AQ153*U153)+(AC153*AR153)+(AS153*AK153))*L153</f>
        <v>0</v>
      </c>
      <c r="AX153" s="37">
        <f t="shared" ref="AX153:AX224" si="283">((AQ153*V153)+(AD153*AR153)+(AS153*AL153))*M153</f>
        <v>0</v>
      </c>
      <c r="AY153" s="37">
        <f t="shared" ref="AY153:AY224" si="284">((AQ153*W153)+(AE153*AR153)+(AS153*AM153))*N153</f>
        <v>0</v>
      </c>
      <c r="AZ153" s="37">
        <f t="shared" si="270"/>
        <v>0</v>
      </c>
      <c r="BA153" s="37">
        <f t="shared" ref="BA153:BA224" si="285">((AQ153*Y153)+(AG153*AR153)+(AS153*AO153))*P153</f>
        <v>0</v>
      </c>
      <c r="BB153" s="4"/>
      <c r="BC153" s="37">
        <f t="shared" si="258"/>
        <v>0</v>
      </c>
      <c r="BD153" s="4"/>
      <c r="BE153" s="37">
        <f t="shared" si="259"/>
        <v>0</v>
      </c>
      <c r="BF153" s="4"/>
      <c r="BG153" s="4"/>
      <c r="BH153" s="37">
        <f t="shared" si="260"/>
        <v>0</v>
      </c>
      <c r="BI153" s="4"/>
      <c r="BJ153" s="37">
        <f t="shared" ref="BJ153" si="286">Q153*BI153</f>
        <v>0</v>
      </c>
      <c r="BK153" s="37">
        <f t="shared" si="261"/>
        <v>0</v>
      </c>
      <c r="BL153" s="108">
        <f>SUM(BK153:BK154)</f>
        <v>0</v>
      </c>
      <c r="BM153" s="118">
        <f>BL153*0.1</f>
        <v>0</v>
      </c>
      <c r="BN153" s="118">
        <f>SUM(BL153:BM154)</f>
        <v>0</v>
      </c>
      <c r="BO153" s="38"/>
    </row>
    <row r="154" spans="1:67">
      <c r="A154" s="111"/>
      <c r="B154" s="111"/>
      <c r="C154" s="107"/>
      <c r="D154" s="107"/>
      <c r="E154" s="111"/>
      <c r="F154" s="113"/>
      <c r="G154" s="34" t="s">
        <v>75</v>
      </c>
      <c r="H154" s="35">
        <v>21</v>
      </c>
      <c r="I154" s="2"/>
      <c r="J154" s="2"/>
      <c r="K154" s="2"/>
      <c r="L154" s="2"/>
      <c r="M154" s="2"/>
      <c r="N154" s="2"/>
      <c r="O154" s="2"/>
      <c r="P154" s="2"/>
      <c r="Q154" s="35">
        <f t="shared" si="277"/>
        <v>0</v>
      </c>
      <c r="R154" s="3"/>
      <c r="S154" s="3"/>
      <c r="T154" s="3"/>
      <c r="U154" s="3"/>
      <c r="V154" s="3"/>
      <c r="W154" s="3"/>
      <c r="X154" s="3"/>
      <c r="Y154" s="3"/>
      <c r="Z154" s="35">
        <f t="shared" si="274"/>
        <v>0</v>
      </c>
      <c r="AA154" s="35">
        <f t="shared" si="274"/>
        <v>0</v>
      </c>
      <c r="AB154" s="35">
        <f t="shared" si="274"/>
        <v>0</v>
      </c>
      <c r="AC154" s="35">
        <f t="shared" si="271"/>
        <v>0</v>
      </c>
      <c r="AD154" s="35">
        <f t="shared" si="271"/>
        <v>0</v>
      </c>
      <c r="AE154" s="35">
        <f t="shared" si="271"/>
        <v>0</v>
      </c>
      <c r="AF154" s="35">
        <f t="shared" si="271"/>
        <v>0</v>
      </c>
      <c r="AG154" s="35">
        <f t="shared" si="271"/>
        <v>0</v>
      </c>
      <c r="AH154" s="35">
        <f t="shared" si="275"/>
        <v>0</v>
      </c>
      <c r="AI154" s="35">
        <f t="shared" si="275"/>
        <v>0</v>
      </c>
      <c r="AJ154" s="35">
        <f t="shared" si="275"/>
        <v>0</v>
      </c>
      <c r="AK154" s="35">
        <f t="shared" si="272"/>
        <v>0</v>
      </c>
      <c r="AL154" s="35">
        <f t="shared" si="272"/>
        <v>0</v>
      </c>
      <c r="AM154" s="35">
        <f t="shared" si="272"/>
        <v>0</v>
      </c>
      <c r="AN154" s="35">
        <f t="shared" si="272"/>
        <v>0</v>
      </c>
      <c r="AO154" s="35">
        <f t="shared" si="272"/>
        <v>0</v>
      </c>
      <c r="AP154" s="36">
        <f t="shared" ref="AP154:AP225" si="287">H154/7</f>
        <v>3</v>
      </c>
      <c r="AQ154" s="36">
        <f t="shared" ref="AQ154:AQ225" si="288">40*AP154</f>
        <v>120</v>
      </c>
      <c r="AR154" s="36">
        <f t="shared" si="268"/>
        <v>60</v>
      </c>
      <c r="AS154" s="36">
        <f t="shared" si="269"/>
        <v>30</v>
      </c>
      <c r="AT154" s="37">
        <f t="shared" ref="AT154:AT225" si="289">((AQ154*R154)+(AR154*Z154)+(AS154*AH154))*I154</f>
        <v>0</v>
      </c>
      <c r="AU154" s="37">
        <f t="shared" si="280"/>
        <v>0</v>
      </c>
      <c r="AV154" s="37">
        <f t="shared" si="281"/>
        <v>0</v>
      </c>
      <c r="AW154" s="37">
        <f t="shared" si="282"/>
        <v>0</v>
      </c>
      <c r="AX154" s="37">
        <f t="shared" si="283"/>
        <v>0</v>
      </c>
      <c r="AY154" s="37">
        <f t="shared" si="284"/>
        <v>0</v>
      </c>
      <c r="AZ154" s="37">
        <f t="shared" si="270"/>
        <v>0</v>
      </c>
      <c r="BA154" s="37">
        <f t="shared" si="285"/>
        <v>0</v>
      </c>
      <c r="BB154" s="4"/>
      <c r="BC154" s="37">
        <f t="shared" si="258"/>
        <v>0</v>
      </c>
      <c r="BD154" s="4"/>
      <c r="BE154" s="37">
        <f t="shared" si="259"/>
        <v>0</v>
      </c>
      <c r="BF154" s="4"/>
      <c r="BG154" s="4"/>
      <c r="BH154" s="37">
        <f t="shared" si="260"/>
        <v>0</v>
      </c>
      <c r="BI154" s="4"/>
      <c r="BJ154" s="37"/>
      <c r="BK154" s="37">
        <f t="shared" si="261"/>
        <v>0</v>
      </c>
      <c r="BL154" s="109"/>
      <c r="BM154" s="119"/>
      <c r="BN154" s="119"/>
      <c r="BO154" s="38"/>
    </row>
    <row r="155" spans="1:67">
      <c r="A155" s="110" t="s">
        <v>12</v>
      </c>
      <c r="B155" s="110">
        <v>1</v>
      </c>
      <c r="C155" s="106">
        <v>47264</v>
      </c>
      <c r="D155" s="106">
        <v>47293.999305555597</v>
      </c>
      <c r="E155" s="110" t="s">
        <v>10</v>
      </c>
      <c r="F155" s="112">
        <v>29.999305555596948</v>
      </c>
      <c r="G155" s="34" t="s">
        <v>74</v>
      </c>
      <c r="H155" s="35">
        <v>23</v>
      </c>
      <c r="I155" s="2"/>
      <c r="J155" s="2"/>
      <c r="K155" s="2"/>
      <c r="L155" s="2"/>
      <c r="M155" s="2"/>
      <c r="N155" s="2"/>
      <c r="O155" s="2"/>
      <c r="P155" s="2"/>
      <c r="Q155" s="35">
        <f t="shared" si="277"/>
        <v>0</v>
      </c>
      <c r="R155" s="3"/>
      <c r="S155" s="3"/>
      <c r="T155" s="3"/>
      <c r="U155" s="3"/>
      <c r="V155" s="3"/>
      <c r="W155" s="3"/>
      <c r="X155" s="3"/>
      <c r="Y155" s="3"/>
      <c r="Z155" s="35">
        <f t="shared" si="274"/>
        <v>0</v>
      </c>
      <c r="AA155" s="35">
        <f t="shared" si="274"/>
        <v>0</v>
      </c>
      <c r="AB155" s="35">
        <f t="shared" si="274"/>
        <v>0</v>
      </c>
      <c r="AC155" s="35">
        <f t="shared" si="271"/>
        <v>0</v>
      </c>
      <c r="AD155" s="35">
        <f t="shared" si="271"/>
        <v>0</v>
      </c>
      <c r="AE155" s="35">
        <f t="shared" si="271"/>
        <v>0</v>
      </c>
      <c r="AF155" s="35">
        <f t="shared" si="271"/>
        <v>0</v>
      </c>
      <c r="AG155" s="35">
        <f t="shared" si="271"/>
        <v>0</v>
      </c>
      <c r="AH155" s="35">
        <f t="shared" si="275"/>
        <v>0</v>
      </c>
      <c r="AI155" s="35">
        <f t="shared" si="275"/>
        <v>0</v>
      </c>
      <c r="AJ155" s="35">
        <f t="shared" si="275"/>
        <v>0</v>
      </c>
      <c r="AK155" s="35">
        <f t="shared" si="272"/>
        <v>0</v>
      </c>
      <c r="AL155" s="35">
        <f t="shared" si="272"/>
        <v>0</v>
      </c>
      <c r="AM155" s="35">
        <f t="shared" si="272"/>
        <v>0</v>
      </c>
      <c r="AN155" s="35">
        <f t="shared" si="272"/>
        <v>0</v>
      </c>
      <c r="AO155" s="35">
        <f t="shared" si="272"/>
        <v>0</v>
      </c>
      <c r="AP155" s="36">
        <f t="shared" si="287"/>
        <v>3.2857142857142856</v>
      </c>
      <c r="AQ155" s="36">
        <f t="shared" si="288"/>
        <v>131.42857142857142</v>
      </c>
      <c r="AR155" s="36">
        <f t="shared" si="268"/>
        <v>65.714285714285708</v>
      </c>
      <c r="AS155" s="36">
        <f t="shared" si="269"/>
        <v>32.857142857142854</v>
      </c>
      <c r="AT155" s="37">
        <f t="shared" si="289"/>
        <v>0</v>
      </c>
      <c r="AU155" s="37">
        <f t="shared" si="280"/>
        <v>0</v>
      </c>
      <c r="AV155" s="37">
        <f t="shared" si="281"/>
        <v>0</v>
      </c>
      <c r="AW155" s="37">
        <f t="shared" si="282"/>
        <v>0</v>
      </c>
      <c r="AX155" s="37">
        <f t="shared" si="283"/>
        <v>0</v>
      </c>
      <c r="AY155" s="37">
        <f t="shared" si="284"/>
        <v>0</v>
      </c>
      <c r="AZ155" s="37">
        <f t="shared" si="270"/>
        <v>0</v>
      </c>
      <c r="BA155" s="37">
        <f t="shared" si="285"/>
        <v>0</v>
      </c>
      <c r="BB155" s="4"/>
      <c r="BC155" s="37">
        <f t="shared" si="258"/>
        <v>0</v>
      </c>
      <c r="BD155" s="4"/>
      <c r="BE155" s="37">
        <f t="shared" si="259"/>
        <v>0</v>
      </c>
      <c r="BF155" s="4"/>
      <c r="BG155" s="4"/>
      <c r="BH155" s="37">
        <f t="shared" si="260"/>
        <v>0</v>
      </c>
      <c r="BI155" s="4"/>
      <c r="BJ155" s="37">
        <f t="shared" ref="BJ155" si="290">Q155*BI155</f>
        <v>0</v>
      </c>
      <c r="BK155" s="37">
        <f t="shared" si="261"/>
        <v>0</v>
      </c>
      <c r="BL155" s="108">
        <f>SUM(BK155:BK156)</f>
        <v>0</v>
      </c>
      <c r="BM155" s="118">
        <f>BL155*0.1</f>
        <v>0</v>
      </c>
      <c r="BN155" s="118">
        <f>SUM(BL155:BM156)</f>
        <v>0</v>
      </c>
      <c r="BO155" s="38"/>
    </row>
    <row r="156" spans="1:67">
      <c r="A156" s="111"/>
      <c r="B156" s="111"/>
      <c r="C156" s="107"/>
      <c r="D156" s="107"/>
      <c r="E156" s="111"/>
      <c r="F156" s="113"/>
      <c r="G156" s="34" t="s">
        <v>75</v>
      </c>
      <c r="H156" s="35">
        <v>7</v>
      </c>
      <c r="I156" s="2"/>
      <c r="J156" s="2"/>
      <c r="K156" s="2"/>
      <c r="L156" s="2"/>
      <c r="M156" s="2"/>
      <c r="N156" s="2"/>
      <c r="O156" s="2"/>
      <c r="P156" s="2"/>
      <c r="Q156" s="35">
        <f t="shared" si="277"/>
        <v>0</v>
      </c>
      <c r="R156" s="3"/>
      <c r="S156" s="3"/>
      <c r="T156" s="3"/>
      <c r="U156" s="3"/>
      <c r="V156" s="3"/>
      <c r="W156" s="3"/>
      <c r="X156" s="3"/>
      <c r="Y156" s="3"/>
      <c r="Z156" s="35">
        <f t="shared" si="274"/>
        <v>0</v>
      </c>
      <c r="AA156" s="35">
        <f t="shared" si="274"/>
        <v>0</v>
      </c>
      <c r="AB156" s="35">
        <f t="shared" si="274"/>
        <v>0</v>
      </c>
      <c r="AC156" s="35">
        <f t="shared" si="271"/>
        <v>0</v>
      </c>
      <c r="AD156" s="35">
        <f t="shared" si="271"/>
        <v>0</v>
      </c>
      <c r="AE156" s="35">
        <f t="shared" si="271"/>
        <v>0</v>
      </c>
      <c r="AF156" s="35">
        <f t="shared" si="271"/>
        <v>0</v>
      </c>
      <c r="AG156" s="35">
        <f t="shared" si="271"/>
        <v>0</v>
      </c>
      <c r="AH156" s="35">
        <f t="shared" si="275"/>
        <v>0</v>
      </c>
      <c r="AI156" s="35">
        <f t="shared" si="275"/>
        <v>0</v>
      </c>
      <c r="AJ156" s="35">
        <f t="shared" si="275"/>
        <v>0</v>
      </c>
      <c r="AK156" s="35">
        <f t="shared" si="272"/>
        <v>0</v>
      </c>
      <c r="AL156" s="35">
        <f t="shared" si="272"/>
        <v>0</v>
      </c>
      <c r="AM156" s="35">
        <f t="shared" si="272"/>
        <v>0</v>
      </c>
      <c r="AN156" s="35">
        <f t="shared" si="272"/>
        <v>0</v>
      </c>
      <c r="AO156" s="35">
        <f t="shared" si="272"/>
        <v>0</v>
      </c>
      <c r="AP156" s="36">
        <f t="shared" si="287"/>
        <v>1</v>
      </c>
      <c r="AQ156" s="36">
        <f t="shared" si="288"/>
        <v>40</v>
      </c>
      <c r="AR156" s="36">
        <f t="shared" si="268"/>
        <v>20</v>
      </c>
      <c r="AS156" s="36">
        <f t="shared" si="269"/>
        <v>10</v>
      </c>
      <c r="AT156" s="37">
        <f t="shared" si="289"/>
        <v>0</v>
      </c>
      <c r="AU156" s="37">
        <f t="shared" si="280"/>
        <v>0</v>
      </c>
      <c r="AV156" s="37">
        <f t="shared" si="281"/>
        <v>0</v>
      </c>
      <c r="AW156" s="37">
        <f t="shared" si="282"/>
        <v>0</v>
      </c>
      <c r="AX156" s="37">
        <f t="shared" si="283"/>
        <v>0</v>
      </c>
      <c r="AY156" s="37">
        <f t="shared" si="284"/>
        <v>0</v>
      </c>
      <c r="AZ156" s="37">
        <f t="shared" si="270"/>
        <v>0</v>
      </c>
      <c r="BA156" s="37">
        <f t="shared" si="285"/>
        <v>0</v>
      </c>
      <c r="BB156" s="4"/>
      <c r="BC156" s="37">
        <f t="shared" si="258"/>
        <v>0</v>
      </c>
      <c r="BD156" s="4"/>
      <c r="BE156" s="37">
        <f t="shared" si="259"/>
        <v>0</v>
      </c>
      <c r="BF156" s="4"/>
      <c r="BG156" s="4"/>
      <c r="BH156" s="37">
        <f t="shared" si="260"/>
        <v>0</v>
      </c>
      <c r="BI156" s="4"/>
      <c r="BJ156" s="37"/>
      <c r="BK156" s="37">
        <f t="shared" si="261"/>
        <v>0</v>
      </c>
      <c r="BL156" s="109"/>
      <c r="BM156" s="119"/>
      <c r="BN156" s="119"/>
      <c r="BO156" s="38"/>
    </row>
    <row r="157" spans="1:67">
      <c r="A157" s="110" t="s">
        <v>12</v>
      </c>
      <c r="B157" s="110">
        <v>4</v>
      </c>
      <c r="C157" s="106">
        <v>47297</v>
      </c>
      <c r="D157" s="106">
        <v>47326.999305555597</v>
      </c>
      <c r="E157" s="110" t="s">
        <v>10</v>
      </c>
      <c r="F157" s="112">
        <v>29.999305555596948</v>
      </c>
      <c r="G157" s="34" t="s">
        <v>74</v>
      </c>
      <c r="H157" s="35">
        <v>23</v>
      </c>
      <c r="I157" s="2"/>
      <c r="J157" s="2"/>
      <c r="K157" s="2"/>
      <c r="L157" s="2"/>
      <c r="M157" s="2"/>
      <c r="N157" s="2"/>
      <c r="O157" s="2"/>
      <c r="P157" s="2"/>
      <c r="Q157" s="35">
        <f t="shared" si="277"/>
        <v>0</v>
      </c>
      <c r="R157" s="3"/>
      <c r="S157" s="3"/>
      <c r="T157" s="3"/>
      <c r="U157" s="3"/>
      <c r="V157" s="3"/>
      <c r="W157" s="3"/>
      <c r="X157" s="3"/>
      <c r="Y157" s="3"/>
      <c r="Z157" s="35">
        <f t="shared" si="274"/>
        <v>0</v>
      </c>
      <c r="AA157" s="35">
        <f t="shared" si="274"/>
        <v>0</v>
      </c>
      <c r="AB157" s="35">
        <f t="shared" si="274"/>
        <v>0</v>
      </c>
      <c r="AC157" s="35">
        <f t="shared" si="271"/>
        <v>0</v>
      </c>
      <c r="AD157" s="35">
        <f t="shared" si="271"/>
        <v>0</v>
      </c>
      <c r="AE157" s="35">
        <f t="shared" si="271"/>
        <v>0</v>
      </c>
      <c r="AF157" s="35">
        <f t="shared" si="271"/>
        <v>0</v>
      </c>
      <c r="AG157" s="35">
        <f t="shared" si="271"/>
        <v>0</v>
      </c>
      <c r="AH157" s="35">
        <f t="shared" si="275"/>
        <v>0</v>
      </c>
      <c r="AI157" s="35">
        <f t="shared" si="275"/>
        <v>0</v>
      </c>
      <c r="AJ157" s="35">
        <f t="shared" si="275"/>
        <v>0</v>
      </c>
      <c r="AK157" s="35">
        <f t="shared" si="272"/>
        <v>0</v>
      </c>
      <c r="AL157" s="35">
        <f t="shared" si="272"/>
        <v>0</v>
      </c>
      <c r="AM157" s="35">
        <f t="shared" si="272"/>
        <v>0</v>
      </c>
      <c r="AN157" s="35">
        <f t="shared" si="272"/>
        <v>0</v>
      </c>
      <c r="AO157" s="35">
        <f t="shared" si="272"/>
        <v>0</v>
      </c>
      <c r="AP157" s="36">
        <f t="shared" si="287"/>
        <v>3.2857142857142856</v>
      </c>
      <c r="AQ157" s="36">
        <f t="shared" si="288"/>
        <v>131.42857142857142</v>
      </c>
      <c r="AR157" s="36">
        <f t="shared" si="268"/>
        <v>65.714285714285708</v>
      </c>
      <c r="AS157" s="36">
        <f t="shared" si="269"/>
        <v>32.857142857142854</v>
      </c>
      <c r="AT157" s="37">
        <f t="shared" si="289"/>
        <v>0</v>
      </c>
      <c r="AU157" s="37">
        <f t="shared" si="280"/>
        <v>0</v>
      </c>
      <c r="AV157" s="37">
        <f t="shared" si="281"/>
        <v>0</v>
      </c>
      <c r="AW157" s="37">
        <f t="shared" si="282"/>
        <v>0</v>
      </c>
      <c r="AX157" s="37">
        <f t="shared" si="283"/>
        <v>0</v>
      </c>
      <c r="AY157" s="37">
        <f t="shared" si="284"/>
        <v>0</v>
      </c>
      <c r="AZ157" s="37">
        <f t="shared" si="270"/>
        <v>0</v>
      </c>
      <c r="BA157" s="37">
        <f t="shared" si="285"/>
        <v>0</v>
      </c>
      <c r="BB157" s="4"/>
      <c r="BC157" s="37">
        <f t="shared" si="258"/>
        <v>0</v>
      </c>
      <c r="BD157" s="4"/>
      <c r="BE157" s="37">
        <f t="shared" si="259"/>
        <v>0</v>
      </c>
      <c r="BF157" s="4"/>
      <c r="BG157" s="4"/>
      <c r="BH157" s="37">
        <f t="shared" si="260"/>
        <v>0</v>
      </c>
      <c r="BI157" s="4"/>
      <c r="BJ157" s="37">
        <f t="shared" ref="BJ157" si="291">Q157*BI157</f>
        <v>0</v>
      </c>
      <c r="BK157" s="37">
        <f t="shared" si="261"/>
        <v>0</v>
      </c>
      <c r="BL157" s="108">
        <f>SUM(BK157:BK158)</f>
        <v>0</v>
      </c>
      <c r="BM157" s="118">
        <f>BL157*0.1</f>
        <v>0</v>
      </c>
      <c r="BN157" s="118">
        <f>SUM(BL157:BM158)</f>
        <v>0</v>
      </c>
      <c r="BO157" s="38"/>
    </row>
    <row r="158" spans="1:67">
      <c r="A158" s="111"/>
      <c r="B158" s="111"/>
      <c r="C158" s="107"/>
      <c r="D158" s="107"/>
      <c r="E158" s="111"/>
      <c r="F158" s="113"/>
      <c r="G158" s="34" t="s">
        <v>75</v>
      </c>
      <c r="H158" s="35">
        <v>7</v>
      </c>
      <c r="I158" s="2"/>
      <c r="J158" s="2"/>
      <c r="K158" s="2"/>
      <c r="L158" s="2"/>
      <c r="M158" s="2"/>
      <c r="N158" s="2"/>
      <c r="O158" s="2"/>
      <c r="P158" s="2"/>
      <c r="Q158" s="35">
        <f t="shared" si="277"/>
        <v>0</v>
      </c>
      <c r="R158" s="3"/>
      <c r="S158" s="3"/>
      <c r="T158" s="3"/>
      <c r="U158" s="3"/>
      <c r="V158" s="3"/>
      <c r="W158" s="3"/>
      <c r="X158" s="3"/>
      <c r="Y158" s="3"/>
      <c r="Z158" s="35">
        <f t="shared" si="274"/>
        <v>0</v>
      </c>
      <c r="AA158" s="35">
        <f t="shared" si="274"/>
        <v>0</v>
      </c>
      <c r="AB158" s="35">
        <f t="shared" si="274"/>
        <v>0</v>
      </c>
      <c r="AC158" s="35">
        <f t="shared" si="271"/>
        <v>0</v>
      </c>
      <c r="AD158" s="35">
        <f t="shared" si="271"/>
        <v>0</v>
      </c>
      <c r="AE158" s="35">
        <f t="shared" si="271"/>
        <v>0</v>
      </c>
      <c r="AF158" s="35">
        <f t="shared" si="271"/>
        <v>0</v>
      </c>
      <c r="AG158" s="35">
        <f t="shared" si="271"/>
        <v>0</v>
      </c>
      <c r="AH158" s="35">
        <f t="shared" si="275"/>
        <v>0</v>
      </c>
      <c r="AI158" s="35">
        <f t="shared" si="275"/>
        <v>0</v>
      </c>
      <c r="AJ158" s="35">
        <f t="shared" si="275"/>
        <v>0</v>
      </c>
      <c r="AK158" s="35">
        <f t="shared" si="272"/>
        <v>0</v>
      </c>
      <c r="AL158" s="35">
        <f t="shared" si="272"/>
        <v>0</v>
      </c>
      <c r="AM158" s="35">
        <f t="shared" si="272"/>
        <v>0</v>
      </c>
      <c r="AN158" s="35">
        <f t="shared" si="272"/>
        <v>0</v>
      </c>
      <c r="AO158" s="35">
        <f t="shared" si="272"/>
        <v>0</v>
      </c>
      <c r="AP158" s="36">
        <f t="shared" si="287"/>
        <v>1</v>
      </c>
      <c r="AQ158" s="36">
        <f t="shared" si="288"/>
        <v>40</v>
      </c>
      <c r="AR158" s="36">
        <f t="shared" si="268"/>
        <v>20</v>
      </c>
      <c r="AS158" s="36">
        <f t="shared" si="269"/>
        <v>10</v>
      </c>
      <c r="AT158" s="37">
        <f t="shared" si="289"/>
        <v>0</v>
      </c>
      <c r="AU158" s="37">
        <f t="shared" si="280"/>
        <v>0</v>
      </c>
      <c r="AV158" s="37">
        <f t="shared" si="281"/>
        <v>0</v>
      </c>
      <c r="AW158" s="37">
        <f t="shared" si="282"/>
        <v>0</v>
      </c>
      <c r="AX158" s="37">
        <f t="shared" si="283"/>
        <v>0</v>
      </c>
      <c r="AY158" s="37">
        <f t="shared" si="284"/>
        <v>0</v>
      </c>
      <c r="AZ158" s="37">
        <f t="shared" si="270"/>
        <v>0</v>
      </c>
      <c r="BA158" s="37">
        <f t="shared" si="285"/>
        <v>0</v>
      </c>
      <c r="BB158" s="4"/>
      <c r="BC158" s="37">
        <f t="shared" si="258"/>
        <v>0</v>
      </c>
      <c r="BD158" s="4"/>
      <c r="BE158" s="37">
        <f t="shared" si="259"/>
        <v>0</v>
      </c>
      <c r="BF158" s="4"/>
      <c r="BG158" s="4"/>
      <c r="BH158" s="37">
        <f t="shared" si="260"/>
        <v>0</v>
      </c>
      <c r="BI158" s="4"/>
      <c r="BJ158" s="37"/>
      <c r="BK158" s="37">
        <f t="shared" si="261"/>
        <v>0</v>
      </c>
      <c r="BL158" s="109"/>
      <c r="BM158" s="119"/>
      <c r="BN158" s="119"/>
      <c r="BO158" s="38"/>
    </row>
    <row r="159" spans="1:67">
      <c r="A159" s="110" t="s">
        <v>12</v>
      </c>
      <c r="B159" s="110">
        <v>2</v>
      </c>
      <c r="C159" s="106">
        <v>47298</v>
      </c>
      <c r="D159" s="106">
        <v>47327.999305555597</v>
      </c>
      <c r="E159" s="110" t="s">
        <v>10</v>
      </c>
      <c r="F159" s="112">
        <v>29.999305555596948</v>
      </c>
      <c r="G159" s="34" t="s">
        <v>74</v>
      </c>
      <c r="H159" s="35">
        <v>23</v>
      </c>
      <c r="I159" s="2"/>
      <c r="J159" s="2"/>
      <c r="K159" s="2"/>
      <c r="L159" s="2"/>
      <c r="M159" s="2"/>
      <c r="N159" s="2"/>
      <c r="O159" s="2"/>
      <c r="P159" s="2"/>
      <c r="Q159" s="35">
        <f t="shared" si="277"/>
        <v>0</v>
      </c>
      <c r="R159" s="3"/>
      <c r="S159" s="3"/>
      <c r="T159" s="3"/>
      <c r="U159" s="3"/>
      <c r="V159" s="3"/>
      <c r="W159" s="3"/>
      <c r="X159" s="3"/>
      <c r="Y159" s="3"/>
      <c r="Z159" s="35">
        <f t="shared" si="274"/>
        <v>0</v>
      </c>
      <c r="AA159" s="35">
        <f t="shared" si="274"/>
        <v>0</v>
      </c>
      <c r="AB159" s="35">
        <f t="shared" si="274"/>
        <v>0</v>
      </c>
      <c r="AC159" s="35">
        <f t="shared" si="271"/>
        <v>0</v>
      </c>
      <c r="AD159" s="35">
        <f t="shared" si="271"/>
        <v>0</v>
      </c>
      <c r="AE159" s="35">
        <f t="shared" si="271"/>
        <v>0</v>
      </c>
      <c r="AF159" s="35">
        <f t="shared" si="271"/>
        <v>0</v>
      </c>
      <c r="AG159" s="35">
        <f t="shared" si="271"/>
        <v>0</v>
      </c>
      <c r="AH159" s="35">
        <f t="shared" si="275"/>
        <v>0</v>
      </c>
      <c r="AI159" s="35">
        <f t="shared" si="275"/>
        <v>0</v>
      </c>
      <c r="AJ159" s="35">
        <f t="shared" si="275"/>
        <v>0</v>
      </c>
      <c r="AK159" s="35">
        <f t="shared" si="272"/>
        <v>0</v>
      </c>
      <c r="AL159" s="35">
        <f t="shared" si="272"/>
        <v>0</v>
      </c>
      <c r="AM159" s="35">
        <f t="shared" si="272"/>
        <v>0</v>
      </c>
      <c r="AN159" s="35">
        <f t="shared" si="272"/>
        <v>0</v>
      </c>
      <c r="AO159" s="35">
        <f t="shared" si="272"/>
        <v>0</v>
      </c>
      <c r="AP159" s="36">
        <f t="shared" si="287"/>
        <v>3.2857142857142856</v>
      </c>
      <c r="AQ159" s="36">
        <f t="shared" si="288"/>
        <v>131.42857142857142</v>
      </c>
      <c r="AR159" s="36">
        <f t="shared" si="268"/>
        <v>65.714285714285708</v>
      </c>
      <c r="AS159" s="36">
        <f t="shared" si="269"/>
        <v>32.857142857142854</v>
      </c>
      <c r="AT159" s="37">
        <f t="shared" si="289"/>
        <v>0</v>
      </c>
      <c r="AU159" s="37">
        <f t="shared" si="280"/>
        <v>0</v>
      </c>
      <c r="AV159" s="37">
        <f t="shared" si="281"/>
        <v>0</v>
      </c>
      <c r="AW159" s="37">
        <f t="shared" si="282"/>
        <v>0</v>
      </c>
      <c r="AX159" s="37">
        <f t="shared" si="283"/>
        <v>0</v>
      </c>
      <c r="AY159" s="37">
        <f t="shared" si="284"/>
        <v>0</v>
      </c>
      <c r="AZ159" s="37">
        <f t="shared" si="270"/>
        <v>0</v>
      </c>
      <c r="BA159" s="37">
        <f t="shared" si="285"/>
        <v>0</v>
      </c>
      <c r="BB159" s="4"/>
      <c r="BC159" s="37">
        <f t="shared" si="258"/>
        <v>0</v>
      </c>
      <c r="BD159" s="4"/>
      <c r="BE159" s="37">
        <f t="shared" si="259"/>
        <v>0</v>
      </c>
      <c r="BF159" s="4"/>
      <c r="BG159" s="4"/>
      <c r="BH159" s="37">
        <f t="shared" si="260"/>
        <v>0</v>
      </c>
      <c r="BI159" s="4"/>
      <c r="BJ159" s="37">
        <f t="shared" ref="BJ159" si="292">Q159*BI159</f>
        <v>0</v>
      </c>
      <c r="BK159" s="37">
        <f t="shared" si="261"/>
        <v>0</v>
      </c>
      <c r="BL159" s="108">
        <f>SUM(BK159:BK160)</f>
        <v>0</v>
      </c>
      <c r="BM159" s="118">
        <f>BL159*0.1</f>
        <v>0</v>
      </c>
      <c r="BN159" s="118">
        <f>SUM(BL159:BM160)</f>
        <v>0</v>
      </c>
      <c r="BO159" s="38"/>
    </row>
    <row r="160" spans="1:67">
      <c r="A160" s="111"/>
      <c r="B160" s="111"/>
      <c r="C160" s="107"/>
      <c r="D160" s="107"/>
      <c r="E160" s="111"/>
      <c r="F160" s="113"/>
      <c r="G160" s="34" t="s">
        <v>75</v>
      </c>
      <c r="H160" s="35">
        <v>7</v>
      </c>
      <c r="I160" s="2"/>
      <c r="J160" s="2"/>
      <c r="K160" s="2"/>
      <c r="L160" s="2"/>
      <c r="M160" s="2"/>
      <c r="N160" s="2"/>
      <c r="O160" s="2"/>
      <c r="P160" s="2"/>
      <c r="Q160" s="35">
        <f t="shared" si="277"/>
        <v>0</v>
      </c>
      <c r="R160" s="3"/>
      <c r="S160" s="3"/>
      <c r="T160" s="3"/>
      <c r="U160" s="3"/>
      <c r="V160" s="3"/>
      <c r="W160" s="3"/>
      <c r="X160" s="3"/>
      <c r="Y160" s="3"/>
      <c r="Z160" s="35">
        <f t="shared" si="274"/>
        <v>0</v>
      </c>
      <c r="AA160" s="35">
        <f t="shared" si="274"/>
        <v>0</v>
      </c>
      <c r="AB160" s="35">
        <f t="shared" si="274"/>
        <v>0</v>
      </c>
      <c r="AC160" s="35">
        <f t="shared" si="271"/>
        <v>0</v>
      </c>
      <c r="AD160" s="35">
        <f t="shared" si="271"/>
        <v>0</v>
      </c>
      <c r="AE160" s="35">
        <f t="shared" si="271"/>
        <v>0</v>
      </c>
      <c r="AF160" s="35">
        <f t="shared" si="271"/>
        <v>0</v>
      </c>
      <c r="AG160" s="35">
        <f t="shared" si="271"/>
        <v>0</v>
      </c>
      <c r="AH160" s="35">
        <f t="shared" si="275"/>
        <v>0</v>
      </c>
      <c r="AI160" s="35">
        <f t="shared" si="275"/>
        <v>0</v>
      </c>
      <c r="AJ160" s="35">
        <f t="shared" si="275"/>
        <v>0</v>
      </c>
      <c r="AK160" s="35">
        <f t="shared" si="272"/>
        <v>0</v>
      </c>
      <c r="AL160" s="35">
        <f t="shared" si="272"/>
        <v>0</v>
      </c>
      <c r="AM160" s="35">
        <f t="shared" si="272"/>
        <v>0</v>
      </c>
      <c r="AN160" s="35">
        <f t="shared" si="272"/>
        <v>0</v>
      </c>
      <c r="AO160" s="35">
        <f t="shared" si="272"/>
        <v>0</v>
      </c>
      <c r="AP160" s="36">
        <f t="shared" si="287"/>
        <v>1</v>
      </c>
      <c r="AQ160" s="36">
        <f t="shared" si="288"/>
        <v>40</v>
      </c>
      <c r="AR160" s="36">
        <f t="shared" si="268"/>
        <v>20</v>
      </c>
      <c r="AS160" s="36">
        <f t="shared" si="269"/>
        <v>10</v>
      </c>
      <c r="AT160" s="37">
        <f t="shared" si="289"/>
        <v>0</v>
      </c>
      <c r="AU160" s="37">
        <f t="shared" si="280"/>
        <v>0</v>
      </c>
      <c r="AV160" s="37">
        <f t="shared" si="281"/>
        <v>0</v>
      </c>
      <c r="AW160" s="37">
        <f t="shared" si="282"/>
        <v>0</v>
      </c>
      <c r="AX160" s="37">
        <f t="shared" si="283"/>
        <v>0</v>
      </c>
      <c r="AY160" s="37">
        <f t="shared" si="284"/>
        <v>0</v>
      </c>
      <c r="AZ160" s="37">
        <f t="shared" si="270"/>
        <v>0</v>
      </c>
      <c r="BA160" s="37">
        <f t="shared" si="285"/>
        <v>0</v>
      </c>
      <c r="BB160" s="4"/>
      <c r="BC160" s="37">
        <f t="shared" si="258"/>
        <v>0</v>
      </c>
      <c r="BD160" s="4"/>
      <c r="BE160" s="37">
        <f t="shared" si="259"/>
        <v>0</v>
      </c>
      <c r="BF160" s="4"/>
      <c r="BG160" s="4"/>
      <c r="BH160" s="37">
        <f t="shared" si="260"/>
        <v>0</v>
      </c>
      <c r="BI160" s="4"/>
      <c r="BJ160" s="37"/>
      <c r="BK160" s="37">
        <f t="shared" si="261"/>
        <v>0</v>
      </c>
      <c r="BL160" s="109"/>
      <c r="BM160" s="119"/>
      <c r="BN160" s="119"/>
      <c r="BO160" s="38"/>
    </row>
    <row r="161" spans="1:67">
      <c r="A161" s="110" t="s">
        <v>12</v>
      </c>
      <c r="B161" s="110">
        <v>5</v>
      </c>
      <c r="C161" s="106">
        <v>47388</v>
      </c>
      <c r="D161" s="106">
        <v>47417.999305555597</v>
      </c>
      <c r="E161" s="110" t="s">
        <v>10</v>
      </c>
      <c r="F161" s="112">
        <v>30</v>
      </c>
      <c r="G161" s="34" t="s">
        <v>74</v>
      </c>
      <c r="H161" s="35">
        <v>23</v>
      </c>
      <c r="I161" s="2"/>
      <c r="J161" s="2"/>
      <c r="K161" s="2"/>
      <c r="L161" s="2"/>
      <c r="M161" s="2"/>
      <c r="N161" s="2"/>
      <c r="O161" s="2"/>
      <c r="P161" s="2"/>
      <c r="Q161" s="35">
        <f t="shared" ref="Q161:Q162" si="293">SUM(I161:P161)</f>
        <v>0</v>
      </c>
      <c r="R161" s="3"/>
      <c r="S161" s="3"/>
      <c r="T161" s="3"/>
      <c r="U161" s="3"/>
      <c r="V161" s="3"/>
      <c r="W161" s="3"/>
      <c r="X161" s="3"/>
      <c r="Y161" s="3"/>
      <c r="Z161" s="35">
        <f t="shared" ref="Z161:AB162" si="294">R161*1.5</f>
        <v>0</v>
      </c>
      <c r="AA161" s="35">
        <f t="shared" si="294"/>
        <v>0</v>
      </c>
      <c r="AB161" s="35">
        <f t="shared" si="294"/>
        <v>0</v>
      </c>
      <c r="AC161" s="35">
        <f t="shared" ref="AC161:AC162" si="295">U161*1.5</f>
        <v>0</v>
      </c>
      <c r="AD161" s="35">
        <f t="shared" ref="AD161:AD162" si="296">V161*1.5</f>
        <v>0</v>
      </c>
      <c r="AE161" s="35">
        <f t="shared" ref="AE161:AE162" si="297">W161*1.5</f>
        <v>0</v>
      </c>
      <c r="AF161" s="35">
        <f t="shared" ref="AF161:AF162" si="298">X161*1.5</f>
        <v>0</v>
      </c>
      <c r="AG161" s="35">
        <f t="shared" ref="AG161:AG162" si="299">Y161*1.5</f>
        <v>0</v>
      </c>
      <c r="AH161" s="35">
        <f t="shared" ref="AH161:AJ162" si="300">R161*2</f>
        <v>0</v>
      </c>
      <c r="AI161" s="35">
        <f t="shared" si="300"/>
        <v>0</v>
      </c>
      <c r="AJ161" s="35">
        <f t="shared" si="300"/>
        <v>0</v>
      </c>
      <c r="AK161" s="35">
        <f t="shared" ref="AK161:AK162" si="301">U161*2</f>
        <v>0</v>
      </c>
      <c r="AL161" s="35">
        <f t="shared" ref="AL161:AL162" si="302">V161*2</f>
        <v>0</v>
      </c>
      <c r="AM161" s="35">
        <f t="shared" ref="AM161:AM162" si="303">W161*2</f>
        <v>0</v>
      </c>
      <c r="AN161" s="35">
        <f t="shared" ref="AN161:AN162" si="304">X161*2</f>
        <v>0</v>
      </c>
      <c r="AO161" s="35">
        <f t="shared" ref="AO161:AO162" si="305">Y161*2</f>
        <v>0</v>
      </c>
      <c r="AP161" s="36">
        <f t="shared" ref="AP161:AP162" si="306">H161/7</f>
        <v>3.2857142857142856</v>
      </c>
      <c r="AQ161" s="36">
        <f t="shared" ref="AQ161:AQ162" si="307">40*AP161</f>
        <v>131.42857142857142</v>
      </c>
      <c r="AR161" s="36">
        <f t="shared" ref="AR161:AR162" si="308">AP161*20</f>
        <v>65.714285714285708</v>
      </c>
      <c r="AS161" s="36">
        <f t="shared" ref="AS161:AS162" si="309">AP161*10</f>
        <v>32.857142857142854</v>
      </c>
      <c r="AT161" s="37">
        <f t="shared" ref="AT161:AT162" si="310">((AQ161*R161)+(AR161*Z161)+(AS161*AH161))*I161</f>
        <v>0</v>
      </c>
      <c r="AU161" s="37">
        <f t="shared" ref="AU161:AU162" si="311">((AQ161*S161)+(AR161*AA161)+(AS161*AI161))*J161</f>
        <v>0</v>
      </c>
      <c r="AV161" s="37">
        <f t="shared" ref="AV161:AV162" si="312">((AQ161*T161)+(AB161*AR161)+(AS161*AJ161))*K161</f>
        <v>0</v>
      </c>
      <c r="AW161" s="37">
        <f t="shared" ref="AW161:AW162" si="313">((AQ161*U161)+(AC161*AR161)+(AS161*AK161))*L161</f>
        <v>0</v>
      </c>
      <c r="AX161" s="37">
        <f t="shared" ref="AX161:AX162" si="314">((AQ161*V161)+(AD161*AR161)+(AS161*AL161))*M161</f>
        <v>0</v>
      </c>
      <c r="AY161" s="37">
        <f t="shared" ref="AY161:AY162" si="315">((AQ161*W161)+(AE161*AR161)+(AS161*AM161))*N161</f>
        <v>0</v>
      </c>
      <c r="AZ161" s="37">
        <f t="shared" ref="AZ161:AZ162" si="316">((AQ161*X161)+(AF161*AR161)+(AS161*AN161))*O161</f>
        <v>0</v>
      </c>
      <c r="BA161" s="37">
        <f t="shared" ref="BA161:BA162" si="317">((AQ161*Y161)+(AG161*AR161)+(AS161*AO161))*P161</f>
        <v>0</v>
      </c>
      <c r="BB161" s="4"/>
      <c r="BC161" s="37">
        <f t="shared" si="258"/>
        <v>0</v>
      </c>
      <c r="BD161" s="4"/>
      <c r="BE161" s="37">
        <f t="shared" si="259"/>
        <v>0</v>
      </c>
      <c r="BF161" s="4"/>
      <c r="BG161" s="4"/>
      <c r="BH161" s="37">
        <f t="shared" si="260"/>
        <v>0</v>
      </c>
      <c r="BI161" s="4"/>
      <c r="BJ161" s="37">
        <f t="shared" ref="BJ161" si="318">Q161*BI161</f>
        <v>0</v>
      </c>
      <c r="BK161" s="37">
        <f t="shared" si="261"/>
        <v>0</v>
      </c>
      <c r="BL161" s="108">
        <f>SUM(BK161:BK162)</f>
        <v>0</v>
      </c>
      <c r="BM161" s="32"/>
      <c r="BN161" s="32"/>
      <c r="BO161" s="39"/>
    </row>
    <row r="162" spans="1:67">
      <c r="A162" s="111"/>
      <c r="B162" s="111"/>
      <c r="C162" s="107"/>
      <c r="D162" s="107"/>
      <c r="E162" s="111"/>
      <c r="F162" s="113"/>
      <c r="G162" s="34" t="s">
        <v>75</v>
      </c>
      <c r="H162" s="35">
        <v>7</v>
      </c>
      <c r="I162" s="2"/>
      <c r="J162" s="2"/>
      <c r="K162" s="2"/>
      <c r="L162" s="2"/>
      <c r="M162" s="2"/>
      <c r="N162" s="2"/>
      <c r="O162" s="2"/>
      <c r="P162" s="2"/>
      <c r="Q162" s="35">
        <f t="shared" si="293"/>
        <v>0</v>
      </c>
      <c r="R162" s="3"/>
      <c r="S162" s="3"/>
      <c r="T162" s="3"/>
      <c r="U162" s="3"/>
      <c r="V162" s="3"/>
      <c r="W162" s="3"/>
      <c r="X162" s="3"/>
      <c r="Y162" s="3"/>
      <c r="Z162" s="35">
        <f t="shared" si="294"/>
        <v>0</v>
      </c>
      <c r="AA162" s="35">
        <f t="shared" si="294"/>
        <v>0</v>
      </c>
      <c r="AB162" s="35">
        <f t="shared" si="294"/>
        <v>0</v>
      </c>
      <c r="AC162" s="35">
        <f t="shared" si="295"/>
        <v>0</v>
      </c>
      <c r="AD162" s="35">
        <f t="shared" si="296"/>
        <v>0</v>
      </c>
      <c r="AE162" s="35">
        <f t="shared" si="297"/>
        <v>0</v>
      </c>
      <c r="AF162" s="35">
        <f t="shared" si="298"/>
        <v>0</v>
      </c>
      <c r="AG162" s="35">
        <f t="shared" si="299"/>
        <v>0</v>
      </c>
      <c r="AH162" s="35">
        <f t="shared" si="300"/>
        <v>0</v>
      </c>
      <c r="AI162" s="35">
        <f t="shared" si="300"/>
        <v>0</v>
      </c>
      <c r="AJ162" s="35">
        <f t="shared" si="300"/>
        <v>0</v>
      </c>
      <c r="AK162" s="35">
        <f t="shared" si="301"/>
        <v>0</v>
      </c>
      <c r="AL162" s="35">
        <f t="shared" si="302"/>
        <v>0</v>
      </c>
      <c r="AM162" s="35">
        <f t="shared" si="303"/>
        <v>0</v>
      </c>
      <c r="AN162" s="35">
        <f t="shared" si="304"/>
        <v>0</v>
      </c>
      <c r="AO162" s="35">
        <f t="shared" si="305"/>
        <v>0</v>
      </c>
      <c r="AP162" s="36">
        <f t="shared" si="306"/>
        <v>1</v>
      </c>
      <c r="AQ162" s="36">
        <f t="shared" si="307"/>
        <v>40</v>
      </c>
      <c r="AR162" s="36">
        <f t="shared" si="308"/>
        <v>20</v>
      </c>
      <c r="AS162" s="36">
        <f t="shared" si="309"/>
        <v>10</v>
      </c>
      <c r="AT162" s="37">
        <f t="shared" si="310"/>
        <v>0</v>
      </c>
      <c r="AU162" s="37">
        <f t="shared" si="311"/>
        <v>0</v>
      </c>
      <c r="AV162" s="37">
        <f t="shared" si="312"/>
        <v>0</v>
      </c>
      <c r="AW162" s="37">
        <f t="shared" si="313"/>
        <v>0</v>
      </c>
      <c r="AX162" s="37">
        <f t="shared" si="314"/>
        <v>0</v>
      </c>
      <c r="AY162" s="37">
        <f t="shared" si="315"/>
        <v>0</v>
      </c>
      <c r="AZ162" s="37">
        <f t="shared" si="316"/>
        <v>0</v>
      </c>
      <c r="BA162" s="37">
        <f t="shared" si="317"/>
        <v>0</v>
      </c>
      <c r="BB162" s="4"/>
      <c r="BC162" s="37">
        <f t="shared" si="258"/>
        <v>0</v>
      </c>
      <c r="BD162" s="4"/>
      <c r="BE162" s="37">
        <f t="shared" si="259"/>
        <v>0</v>
      </c>
      <c r="BF162" s="4"/>
      <c r="BG162" s="4"/>
      <c r="BH162" s="37">
        <f t="shared" si="260"/>
        <v>0</v>
      </c>
      <c r="BI162" s="4"/>
      <c r="BJ162" s="37"/>
      <c r="BK162" s="37">
        <f t="shared" si="261"/>
        <v>0</v>
      </c>
      <c r="BL162" s="109"/>
      <c r="BM162" s="32"/>
      <c r="BN162" s="32"/>
      <c r="BO162" s="38"/>
    </row>
    <row r="163" spans="1:67">
      <c r="A163" s="110" t="s">
        <v>12</v>
      </c>
      <c r="B163" s="110">
        <v>6</v>
      </c>
      <c r="C163" s="106">
        <v>47515</v>
      </c>
      <c r="D163" s="106">
        <v>47545.999305555597</v>
      </c>
      <c r="E163" s="110" t="s">
        <v>10</v>
      </c>
      <c r="F163" s="112">
        <v>31</v>
      </c>
      <c r="G163" s="34" t="s">
        <v>74</v>
      </c>
      <c r="H163" s="35">
        <v>-9</v>
      </c>
      <c r="I163" s="2"/>
      <c r="J163" s="2"/>
      <c r="K163" s="2"/>
      <c r="L163" s="2"/>
      <c r="M163" s="2"/>
      <c r="N163" s="2"/>
      <c r="O163" s="2"/>
      <c r="P163" s="2"/>
      <c r="Q163" s="35">
        <f t="shared" ref="Q163:Q168" si="319">SUM(I163:P163)</f>
        <v>0</v>
      </c>
      <c r="R163" s="3"/>
      <c r="S163" s="3"/>
      <c r="T163" s="3"/>
      <c r="U163" s="3"/>
      <c r="V163" s="3"/>
      <c r="W163" s="3"/>
      <c r="X163" s="3"/>
      <c r="Y163" s="3"/>
      <c r="Z163" s="35">
        <f t="shared" ref="Z163:AB168" si="320">R163*1.5</f>
        <v>0</v>
      </c>
      <c r="AA163" s="35">
        <f t="shared" ref="AA163:AA166" si="321">S163*1.5</f>
        <v>0</v>
      </c>
      <c r="AB163" s="35">
        <f t="shared" ref="AB163:AB166" si="322">T163*1.5</f>
        <v>0</v>
      </c>
      <c r="AC163" s="35">
        <f t="shared" ref="AC163:AC168" si="323">U163*1.5</f>
        <v>0</v>
      </c>
      <c r="AD163" s="35">
        <f t="shared" ref="AD163:AD168" si="324">V163*1.5</f>
        <v>0</v>
      </c>
      <c r="AE163" s="35">
        <f t="shared" ref="AE163:AE168" si="325">W163*1.5</f>
        <v>0</v>
      </c>
      <c r="AF163" s="35">
        <f t="shared" ref="AF163:AF168" si="326">X163*1.5</f>
        <v>0</v>
      </c>
      <c r="AG163" s="35">
        <f t="shared" ref="AG163:AG168" si="327">Y163*1.5</f>
        <v>0</v>
      </c>
      <c r="AH163" s="35">
        <f t="shared" ref="AH163:AJ168" si="328">R163*2</f>
        <v>0</v>
      </c>
      <c r="AI163" s="35">
        <f t="shared" ref="AI163:AI166" si="329">S163*2</f>
        <v>0</v>
      </c>
      <c r="AJ163" s="35">
        <f t="shared" ref="AJ163:AJ166" si="330">T163*2</f>
        <v>0</v>
      </c>
      <c r="AK163" s="35">
        <f t="shared" ref="AK163:AK168" si="331">U163*2</f>
        <v>0</v>
      </c>
      <c r="AL163" s="35">
        <f t="shared" ref="AL163:AL168" si="332">V163*2</f>
        <v>0</v>
      </c>
      <c r="AM163" s="35">
        <f t="shared" ref="AM163:AM168" si="333">W163*2</f>
        <v>0</v>
      </c>
      <c r="AN163" s="35">
        <f t="shared" ref="AN163:AN168" si="334">X163*2</f>
        <v>0</v>
      </c>
      <c r="AO163" s="35">
        <f t="shared" ref="AO163:AO168" si="335">Y163*2</f>
        <v>0</v>
      </c>
      <c r="AP163" s="36">
        <f t="shared" ref="AP163:AP168" si="336">H163/7</f>
        <v>-1.2857142857142858</v>
      </c>
      <c r="AQ163" s="36">
        <f t="shared" ref="AQ163:AQ168" si="337">40*AP163</f>
        <v>-51.428571428571431</v>
      </c>
      <c r="AR163" s="36">
        <f t="shared" ref="AR163:AR168" si="338">AP163*20</f>
        <v>-25.714285714285715</v>
      </c>
      <c r="AS163" s="36">
        <f t="shared" ref="AS163:AS168" si="339">AP163*10</f>
        <v>-12.857142857142858</v>
      </c>
      <c r="AT163" s="37">
        <f t="shared" ref="AT163:AT168" si="340">((AQ163*R163)+(AR163*Z163)+(AS163*AH163))*I163</f>
        <v>0</v>
      </c>
      <c r="AU163" s="37">
        <f t="shared" ref="AU163:AU168" si="341">((AQ163*S163)+(AR163*AA163)+(AS163*AI163))*J163</f>
        <v>0</v>
      </c>
      <c r="AV163" s="37">
        <f t="shared" ref="AV163:AV168" si="342">((AQ163*T163)+(AB163*AR163)+(AS163*AJ163))*K163</f>
        <v>0</v>
      </c>
      <c r="AW163" s="37">
        <f t="shared" ref="AW163:AW168" si="343">((AQ163*U163)+(AC163*AR163)+(AS163*AK163))*L163</f>
        <v>0</v>
      </c>
      <c r="AX163" s="37">
        <f t="shared" ref="AX163:AX168" si="344">((AQ163*V163)+(AD163*AR163)+(AS163*AL163))*M163</f>
        <v>0</v>
      </c>
      <c r="AY163" s="37">
        <f t="shared" ref="AY163:AY168" si="345">((AQ163*W163)+(AE163*AR163)+(AS163*AM163))*N163</f>
        <v>0</v>
      </c>
      <c r="AZ163" s="37">
        <f t="shared" ref="AZ163:AZ168" si="346">((AQ163*X163)+(AF163*AR163)+(AS163*AN163))*O163</f>
        <v>0</v>
      </c>
      <c r="BA163" s="37">
        <f t="shared" ref="BA163:BA168" si="347">((AQ163*Y163)+(AG163*AR163)+(AS163*AO163))*P163</f>
        <v>0</v>
      </c>
      <c r="BB163" s="4"/>
      <c r="BC163" s="37">
        <f t="shared" si="258"/>
        <v>0</v>
      </c>
      <c r="BD163" s="4"/>
      <c r="BE163" s="37">
        <f t="shared" si="259"/>
        <v>0</v>
      </c>
      <c r="BF163" s="4"/>
      <c r="BG163" s="4"/>
      <c r="BH163" s="37">
        <f t="shared" si="260"/>
        <v>0</v>
      </c>
      <c r="BI163" s="4"/>
      <c r="BJ163" s="37">
        <f t="shared" ref="BJ163" si="348">Q163*BI163</f>
        <v>0</v>
      </c>
      <c r="BK163" s="37">
        <f t="shared" si="261"/>
        <v>0</v>
      </c>
      <c r="BL163" s="108">
        <f t="shared" ref="BL163" si="349">SUM(BK163:BK164)</f>
        <v>0</v>
      </c>
      <c r="BM163" s="32"/>
      <c r="BN163" s="32"/>
      <c r="BO163" s="39"/>
    </row>
    <row r="164" spans="1:67">
      <c r="A164" s="111"/>
      <c r="B164" s="111"/>
      <c r="C164" s="107"/>
      <c r="D164" s="107"/>
      <c r="E164" s="111"/>
      <c r="F164" s="113"/>
      <c r="G164" s="34" t="s">
        <v>75</v>
      </c>
      <c r="H164" s="35">
        <v>24</v>
      </c>
      <c r="I164" s="2"/>
      <c r="J164" s="2"/>
      <c r="K164" s="2"/>
      <c r="L164" s="2"/>
      <c r="M164" s="2"/>
      <c r="N164" s="2"/>
      <c r="O164" s="2"/>
      <c r="P164" s="2"/>
      <c r="Q164" s="35">
        <f t="shared" si="319"/>
        <v>0</v>
      </c>
      <c r="R164" s="3"/>
      <c r="S164" s="3"/>
      <c r="T164" s="3"/>
      <c r="U164" s="3"/>
      <c r="V164" s="3"/>
      <c r="W164" s="3"/>
      <c r="X164" s="3"/>
      <c r="Y164" s="3"/>
      <c r="Z164" s="35">
        <f t="shared" si="320"/>
        <v>0</v>
      </c>
      <c r="AA164" s="35">
        <f t="shared" si="321"/>
        <v>0</v>
      </c>
      <c r="AB164" s="35">
        <f t="shared" si="322"/>
        <v>0</v>
      </c>
      <c r="AC164" s="35">
        <f t="shared" si="323"/>
        <v>0</v>
      </c>
      <c r="AD164" s="35">
        <f t="shared" si="324"/>
        <v>0</v>
      </c>
      <c r="AE164" s="35">
        <f t="shared" si="325"/>
        <v>0</v>
      </c>
      <c r="AF164" s="35">
        <f t="shared" si="326"/>
        <v>0</v>
      </c>
      <c r="AG164" s="35">
        <f t="shared" si="327"/>
        <v>0</v>
      </c>
      <c r="AH164" s="35">
        <f t="shared" si="328"/>
        <v>0</v>
      </c>
      <c r="AI164" s="35">
        <f t="shared" si="329"/>
        <v>0</v>
      </c>
      <c r="AJ164" s="35">
        <f t="shared" si="330"/>
        <v>0</v>
      </c>
      <c r="AK164" s="35">
        <f t="shared" si="331"/>
        <v>0</v>
      </c>
      <c r="AL164" s="35">
        <f t="shared" si="332"/>
        <v>0</v>
      </c>
      <c r="AM164" s="35">
        <f t="shared" si="333"/>
        <v>0</v>
      </c>
      <c r="AN164" s="35">
        <f t="shared" si="334"/>
        <v>0</v>
      </c>
      <c r="AO164" s="35">
        <f t="shared" si="335"/>
        <v>0</v>
      </c>
      <c r="AP164" s="36">
        <f t="shared" si="336"/>
        <v>3.4285714285714284</v>
      </c>
      <c r="AQ164" s="36">
        <f t="shared" si="337"/>
        <v>137.14285714285714</v>
      </c>
      <c r="AR164" s="36">
        <f t="shared" si="338"/>
        <v>68.571428571428569</v>
      </c>
      <c r="AS164" s="36">
        <f t="shared" si="339"/>
        <v>34.285714285714285</v>
      </c>
      <c r="AT164" s="37">
        <f t="shared" si="340"/>
        <v>0</v>
      </c>
      <c r="AU164" s="37">
        <f t="shared" si="341"/>
        <v>0</v>
      </c>
      <c r="AV164" s="37">
        <f t="shared" si="342"/>
        <v>0</v>
      </c>
      <c r="AW164" s="37">
        <f t="shared" si="343"/>
        <v>0</v>
      </c>
      <c r="AX164" s="37">
        <f t="shared" si="344"/>
        <v>0</v>
      </c>
      <c r="AY164" s="37">
        <f t="shared" si="345"/>
        <v>0</v>
      </c>
      <c r="AZ164" s="37">
        <f t="shared" si="346"/>
        <v>0</v>
      </c>
      <c r="BA164" s="37">
        <f t="shared" si="347"/>
        <v>0</v>
      </c>
      <c r="BB164" s="4"/>
      <c r="BC164" s="37">
        <f t="shared" si="258"/>
        <v>0</v>
      </c>
      <c r="BD164" s="4"/>
      <c r="BE164" s="37">
        <f t="shared" si="259"/>
        <v>0</v>
      </c>
      <c r="BF164" s="4"/>
      <c r="BG164" s="4"/>
      <c r="BH164" s="37">
        <f t="shared" si="260"/>
        <v>0</v>
      </c>
      <c r="BI164" s="4"/>
      <c r="BJ164" s="37"/>
      <c r="BK164" s="37">
        <f t="shared" si="261"/>
        <v>0</v>
      </c>
      <c r="BL164" s="109"/>
      <c r="BM164" s="32"/>
      <c r="BN164" s="32"/>
      <c r="BO164" s="39"/>
    </row>
    <row r="165" spans="1:67">
      <c r="A165" s="110" t="s">
        <v>12</v>
      </c>
      <c r="B165" s="110">
        <v>3</v>
      </c>
      <c r="C165" s="106">
        <v>47634</v>
      </c>
      <c r="D165" s="106">
        <v>47664.999305555597</v>
      </c>
      <c r="E165" s="110" t="s">
        <v>10</v>
      </c>
      <c r="F165" s="112">
        <v>31</v>
      </c>
      <c r="G165" s="34" t="s">
        <v>74</v>
      </c>
      <c r="H165" s="35">
        <v>7</v>
      </c>
      <c r="I165" s="2"/>
      <c r="J165" s="2"/>
      <c r="K165" s="2"/>
      <c r="L165" s="2"/>
      <c r="M165" s="2"/>
      <c r="N165" s="2"/>
      <c r="O165" s="2"/>
      <c r="P165" s="2"/>
      <c r="Q165" s="35">
        <f t="shared" si="319"/>
        <v>0</v>
      </c>
      <c r="R165" s="3"/>
      <c r="S165" s="3"/>
      <c r="T165" s="3"/>
      <c r="U165" s="3"/>
      <c r="V165" s="3"/>
      <c r="W165" s="3"/>
      <c r="X165" s="3"/>
      <c r="Y165" s="3"/>
      <c r="Z165" s="35">
        <f t="shared" si="320"/>
        <v>0</v>
      </c>
      <c r="AA165" s="35">
        <f t="shared" si="321"/>
        <v>0</v>
      </c>
      <c r="AB165" s="35">
        <f t="shared" si="322"/>
        <v>0</v>
      </c>
      <c r="AC165" s="35">
        <f t="shared" si="323"/>
        <v>0</v>
      </c>
      <c r="AD165" s="35">
        <f t="shared" si="324"/>
        <v>0</v>
      </c>
      <c r="AE165" s="35">
        <f t="shared" si="325"/>
        <v>0</v>
      </c>
      <c r="AF165" s="35">
        <f t="shared" si="326"/>
        <v>0</v>
      </c>
      <c r="AG165" s="35">
        <f t="shared" si="327"/>
        <v>0</v>
      </c>
      <c r="AH165" s="35">
        <f t="shared" si="328"/>
        <v>0</v>
      </c>
      <c r="AI165" s="35">
        <f t="shared" si="329"/>
        <v>0</v>
      </c>
      <c r="AJ165" s="35">
        <f t="shared" si="330"/>
        <v>0</v>
      </c>
      <c r="AK165" s="35">
        <f t="shared" si="331"/>
        <v>0</v>
      </c>
      <c r="AL165" s="35">
        <f t="shared" si="332"/>
        <v>0</v>
      </c>
      <c r="AM165" s="35">
        <f t="shared" si="333"/>
        <v>0</v>
      </c>
      <c r="AN165" s="35">
        <f t="shared" si="334"/>
        <v>0</v>
      </c>
      <c r="AO165" s="35">
        <f t="shared" si="335"/>
        <v>0</v>
      </c>
      <c r="AP165" s="36">
        <f t="shared" si="336"/>
        <v>1</v>
      </c>
      <c r="AQ165" s="36">
        <f t="shared" si="337"/>
        <v>40</v>
      </c>
      <c r="AR165" s="36">
        <f t="shared" si="338"/>
        <v>20</v>
      </c>
      <c r="AS165" s="36">
        <f t="shared" si="339"/>
        <v>10</v>
      </c>
      <c r="AT165" s="37">
        <f t="shared" si="340"/>
        <v>0</v>
      </c>
      <c r="AU165" s="37">
        <f t="shared" si="341"/>
        <v>0</v>
      </c>
      <c r="AV165" s="37">
        <f t="shared" si="342"/>
        <v>0</v>
      </c>
      <c r="AW165" s="37">
        <f t="shared" si="343"/>
        <v>0</v>
      </c>
      <c r="AX165" s="37">
        <f t="shared" si="344"/>
        <v>0</v>
      </c>
      <c r="AY165" s="37">
        <f t="shared" si="345"/>
        <v>0</v>
      </c>
      <c r="AZ165" s="37">
        <f t="shared" si="346"/>
        <v>0</v>
      </c>
      <c r="BA165" s="37">
        <f t="shared" si="347"/>
        <v>0</v>
      </c>
      <c r="BB165" s="4"/>
      <c r="BC165" s="37">
        <f t="shared" si="258"/>
        <v>0</v>
      </c>
      <c r="BD165" s="4"/>
      <c r="BE165" s="37">
        <f t="shared" si="259"/>
        <v>0</v>
      </c>
      <c r="BF165" s="4"/>
      <c r="BG165" s="4"/>
      <c r="BH165" s="37">
        <f t="shared" si="260"/>
        <v>0</v>
      </c>
      <c r="BI165" s="4"/>
      <c r="BJ165" s="37">
        <f t="shared" ref="BJ165" si="350">Q165*BI165</f>
        <v>0</v>
      </c>
      <c r="BK165" s="37">
        <f t="shared" si="261"/>
        <v>0</v>
      </c>
      <c r="BL165" s="108">
        <f t="shared" ref="BL165" si="351">SUM(BK165:BK166)</f>
        <v>0</v>
      </c>
      <c r="BM165" s="32"/>
      <c r="BN165" s="32"/>
      <c r="BO165" s="39"/>
    </row>
    <row r="166" spans="1:67">
      <c r="A166" s="111"/>
      <c r="B166" s="111"/>
      <c r="C166" s="107"/>
      <c r="D166" s="107"/>
      <c r="E166" s="111"/>
      <c r="F166" s="113"/>
      <c r="G166" s="34" t="s">
        <v>75</v>
      </c>
      <c r="H166" s="35">
        <v>24</v>
      </c>
      <c r="I166" s="2"/>
      <c r="J166" s="2"/>
      <c r="K166" s="2"/>
      <c r="L166" s="2"/>
      <c r="M166" s="2"/>
      <c r="N166" s="2"/>
      <c r="O166" s="2"/>
      <c r="P166" s="2"/>
      <c r="Q166" s="35">
        <f t="shared" si="319"/>
        <v>0</v>
      </c>
      <c r="R166" s="3"/>
      <c r="S166" s="3"/>
      <c r="T166" s="3"/>
      <c r="U166" s="3"/>
      <c r="V166" s="3"/>
      <c r="W166" s="3"/>
      <c r="X166" s="3"/>
      <c r="Y166" s="3"/>
      <c r="Z166" s="35">
        <f t="shared" si="320"/>
        <v>0</v>
      </c>
      <c r="AA166" s="35">
        <f t="shared" si="321"/>
        <v>0</v>
      </c>
      <c r="AB166" s="35">
        <f t="shared" si="322"/>
        <v>0</v>
      </c>
      <c r="AC166" s="35">
        <f t="shared" si="323"/>
        <v>0</v>
      </c>
      <c r="AD166" s="35">
        <f t="shared" si="324"/>
        <v>0</v>
      </c>
      <c r="AE166" s="35">
        <f t="shared" si="325"/>
        <v>0</v>
      </c>
      <c r="AF166" s="35">
        <f t="shared" si="326"/>
        <v>0</v>
      </c>
      <c r="AG166" s="35">
        <f t="shared" si="327"/>
        <v>0</v>
      </c>
      <c r="AH166" s="35">
        <f t="shared" si="328"/>
        <v>0</v>
      </c>
      <c r="AI166" s="35">
        <f t="shared" si="329"/>
        <v>0</v>
      </c>
      <c r="AJ166" s="35">
        <f t="shared" si="330"/>
        <v>0</v>
      </c>
      <c r="AK166" s="35">
        <f t="shared" si="331"/>
        <v>0</v>
      </c>
      <c r="AL166" s="35">
        <f t="shared" si="332"/>
        <v>0</v>
      </c>
      <c r="AM166" s="35">
        <f t="shared" si="333"/>
        <v>0</v>
      </c>
      <c r="AN166" s="35">
        <f t="shared" si="334"/>
        <v>0</v>
      </c>
      <c r="AO166" s="35">
        <f t="shared" si="335"/>
        <v>0</v>
      </c>
      <c r="AP166" s="36">
        <f t="shared" si="336"/>
        <v>3.4285714285714284</v>
      </c>
      <c r="AQ166" s="36">
        <f t="shared" si="337"/>
        <v>137.14285714285714</v>
      </c>
      <c r="AR166" s="36">
        <f t="shared" si="338"/>
        <v>68.571428571428569</v>
      </c>
      <c r="AS166" s="36">
        <f t="shared" si="339"/>
        <v>34.285714285714285</v>
      </c>
      <c r="AT166" s="37">
        <f t="shared" si="340"/>
        <v>0</v>
      </c>
      <c r="AU166" s="37">
        <f t="shared" si="341"/>
        <v>0</v>
      </c>
      <c r="AV166" s="37">
        <f t="shared" si="342"/>
        <v>0</v>
      </c>
      <c r="AW166" s="37">
        <f t="shared" si="343"/>
        <v>0</v>
      </c>
      <c r="AX166" s="37">
        <f t="shared" si="344"/>
        <v>0</v>
      </c>
      <c r="AY166" s="37">
        <f t="shared" si="345"/>
        <v>0</v>
      </c>
      <c r="AZ166" s="37">
        <f t="shared" si="346"/>
        <v>0</v>
      </c>
      <c r="BA166" s="37">
        <f t="shared" si="347"/>
        <v>0</v>
      </c>
      <c r="BB166" s="4"/>
      <c r="BC166" s="37">
        <f t="shared" si="258"/>
        <v>0</v>
      </c>
      <c r="BD166" s="4"/>
      <c r="BE166" s="37">
        <f t="shared" si="259"/>
        <v>0</v>
      </c>
      <c r="BF166" s="4"/>
      <c r="BG166" s="4"/>
      <c r="BH166" s="37">
        <f t="shared" si="260"/>
        <v>0</v>
      </c>
      <c r="BI166" s="4"/>
      <c r="BJ166" s="37"/>
      <c r="BK166" s="37">
        <f t="shared" si="261"/>
        <v>0</v>
      </c>
      <c r="BL166" s="109"/>
      <c r="BM166" s="32"/>
      <c r="BN166" s="32"/>
      <c r="BO166" s="39">
        <f>SUM(BL125:BL166)</f>
        <v>0</v>
      </c>
    </row>
    <row r="167" spans="1:67">
      <c r="A167" s="110" t="s">
        <v>17</v>
      </c>
      <c r="B167" s="110">
        <v>2</v>
      </c>
      <c r="C167" s="106">
        <v>46266</v>
      </c>
      <c r="D167" s="106">
        <v>46355.999305555597</v>
      </c>
      <c r="E167" s="110" t="s">
        <v>4</v>
      </c>
      <c r="F167" s="112">
        <v>89.999305555596948</v>
      </c>
      <c r="G167" s="34" t="s">
        <v>74</v>
      </c>
      <c r="H167" s="35">
        <v>69</v>
      </c>
      <c r="I167" s="2"/>
      <c r="J167" s="2"/>
      <c r="K167" s="2"/>
      <c r="L167" s="2"/>
      <c r="M167" s="2"/>
      <c r="N167" s="2"/>
      <c r="O167" s="2"/>
      <c r="P167" s="2"/>
      <c r="Q167" s="35">
        <f t="shared" si="319"/>
        <v>0</v>
      </c>
      <c r="R167" s="3"/>
      <c r="S167" s="3"/>
      <c r="T167" s="3"/>
      <c r="U167" s="3"/>
      <c r="V167" s="3"/>
      <c r="W167" s="3"/>
      <c r="X167" s="3"/>
      <c r="Y167" s="3"/>
      <c r="Z167" s="35">
        <f t="shared" si="320"/>
        <v>0</v>
      </c>
      <c r="AA167" s="35">
        <f t="shared" si="320"/>
        <v>0</v>
      </c>
      <c r="AB167" s="35">
        <f t="shared" si="320"/>
        <v>0</v>
      </c>
      <c r="AC167" s="35">
        <f t="shared" si="323"/>
        <v>0</v>
      </c>
      <c r="AD167" s="35">
        <f t="shared" si="324"/>
        <v>0</v>
      </c>
      <c r="AE167" s="35">
        <f t="shared" si="325"/>
        <v>0</v>
      </c>
      <c r="AF167" s="35">
        <f t="shared" si="326"/>
        <v>0</v>
      </c>
      <c r="AG167" s="35">
        <f t="shared" si="327"/>
        <v>0</v>
      </c>
      <c r="AH167" s="35">
        <f t="shared" si="328"/>
        <v>0</v>
      </c>
      <c r="AI167" s="35">
        <f t="shared" si="328"/>
        <v>0</v>
      </c>
      <c r="AJ167" s="35">
        <f t="shared" si="328"/>
        <v>0</v>
      </c>
      <c r="AK167" s="35">
        <f t="shared" si="331"/>
        <v>0</v>
      </c>
      <c r="AL167" s="35">
        <f t="shared" si="332"/>
        <v>0</v>
      </c>
      <c r="AM167" s="35">
        <f t="shared" si="333"/>
        <v>0</v>
      </c>
      <c r="AN167" s="35">
        <f t="shared" si="334"/>
        <v>0</v>
      </c>
      <c r="AO167" s="35">
        <f t="shared" si="335"/>
        <v>0</v>
      </c>
      <c r="AP167" s="36">
        <f t="shared" si="336"/>
        <v>9.8571428571428577</v>
      </c>
      <c r="AQ167" s="36">
        <f t="shared" si="337"/>
        <v>394.28571428571433</v>
      </c>
      <c r="AR167" s="36">
        <f t="shared" si="338"/>
        <v>197.14285714285717</v>
      </c>
      <c r="AS167" s="36">
        <f t="shared" si="339"/>
        <v>98.571428571428584</v>
      </c>
      <c r="AT167" s="37">
        <f t="shared" si="340"/>
        <v>0</v>
      </c>
      <c r="AU167" s="37">
        <f t="shared" si="341"/>
        <v>0</v>
      </c>
      <c r="AV167" s="37">
        <f t="shared" si="342"/>
        <v>0</v>
      </c>
      <c r="AW167" s="37">
        <f t="shared" si="343"/>
        <v>0</v>
      </c>
      <c r="AX167" s="37">
        <f t="shared" si="344"/>
        <v>0</v>
      </c>
      <c r="AY167" s="37">
        <f t="shared" si="345"/>
        <v>0</v>
      </c>
      <c r="AZ167" s="37">
        <f t="shared" si="346"/>
        <v>0</v>
      </c>
      <c r="BA167" s="37">
        <f t="shared" si="347"/>
        <v>0</v>
      </c>
      <c r="BB167" s="4"/>
      <c r="BC167" s="37">
        <f t="shared" si="258"/>
        <v>0</v>
      </c>
      <c r="BD167" s="4"/>
      <c r="BE167" s="37">
        <f t="shared" si="259"/>
        <v>0</v>
      </c>
      <c r="BF167" s="4"/>
      <c r="BG167" s="4"/>
      <c r="BH167" s="37">
        <f t="shared" si="260"/>
        <v>0</v>
      </c>
      <c r="BI167" s="4"/>
      <c r="BJ167" s="37">
        <f t="shared" ref="BJ167" si="352">Q167*BI167</f>
        <v>0</v>
      </c>
      <c r="BK167" s="37">
        <f t="shared" si="261"/>
        <v>0</v>
      </c>
      <c r="BL167" s="108">
        <f>SUM(BK167:BK168)</f>
        <v>0</v>
      </c>
      <c r="BM167" s="32"/>
      <c r="BN167" s="32"/>
      <c r="BO167" s="39"/>
    </row>
    <row r="168" spans="1:67">
      <c r="A168" s="111"/>
      <c r="B168" s="111"/>
      <c r="C168" s="107"/>
      <c r="D168" s="107"/>
      <c r="E168" s="111"/>
      <c r="F168" s="113"/>
      <c r="G168" s="34" t="s">
        <v>75</v>
      </c>
      <c r="H168" s="35">
        <v>21</v>
      </c>
      <c r="I168" s="2"/>
      <c r="J168" s="2"/>
      <c r="K168" s="2"/>
      <c r="L168" s="2"/>
      <c r="M168" s="2"/>
      <c r="N168" s="2"/>
      <c r="O168" s="2"/>
      <c r="P168" s="2"/>
      <c r="Q168" s="35">
        <f t="shared" si="319"/>
        <v>0</v>
      </c>
      <c r="R168" s="3"/>
      <c r="S168" s="3"/>
      <c r="T168" s="3"/>
      <c r="U168" s="3"/>
      <c r="V168" s="3"/>
      <c r="W168" s="3"/>
      <c r="X168" s="3"/>
      <c r="Y168" s="3"/>
      <c r="Z168" s="35">
        <f t="shared" si="320"/>
        <v>0</v>
      </c>
      <c r="AA168" s="35">
        <f t="shared" si="320"/>
        <v>0</v>
      </c>
      <c r="AB168" s="35">
        <f t="shared" si="320"/>
        <v>0</v>
      </c>
      <c r="AC168" s="35">
        <f t="shared" si="323"/>
        <v>0</v>
      </c>
      <c r="AD168" s="35">
        <f t="shared" si="324"/>
        <v>0</v>
      </c>
      <c r="AE168" s="35">
        <f t="shared" si="325"/>
        <v>0</v>
      </c>
      <c r="AF168" s="35">
        <f t="shared" si="326"/>
        <v>0</v>
      </c>
      <c r="AG168" s="35">
        <f t="shared" si="327"/>
        <v>0</v>
      </c>
      <c r="AH168" s="35">
        <f t="shared" si="328"/>
        <v>0</v>
      </c>
      <c r="AI168" s="35">
        <f t="shared" si="328"/>
        <v>0</v>
      </c>
      <c r="AJ168" s="35">
        <f t="shared" si="328"/>
        <v>0</v>
      </c>
      <c r="AK168" s="35">
        <f t="shared" si="331"/>
        <v>0</v>
      </c>
      <c r="AL168" s="35">
        <f t="shared" si="332"/>
        <v>0</v>
      </c>
      <c r="AM168" s="35">
        <f t="shared" si="333"/>
        <v>0</v>
      </c>
      <c r="AN168" s="35">
        <f t="shared" si="334"/>
        <v>0</v>
      </c>
      <c r="AO168" s="35">
        <f t="shared" si="335"/>
        <v>0</v>
      </c>
      <c r="AP168" s="36">
        <f t="shared" si="336"/>
        <v>3</v>
      </c>
      <c r="AQ168" s="36">
        <f t="shared" si="337"/>
        <v>120</v>
      </c>
      <c r="AR168" s="36">
        <f t="shared" si="338"/>
        <v>60</v>
      </c>
      <c r="AS168" s="36">
        <f t="shared" si="339"/>
        <v>30</v>
      </c>
      <c r="AT168" s="37">
        <f t="shared" si="340"/>
        <v>0</v>
      </c>
      <c r="AU168" s="37">
        <f t="shared" si="341"/>
        <v>0</v>
      </c>
      <c r="AV168" s="37">
        <f t="shared" si="342"/>
        <v>0</v>
      </c>
      <c r="AW168" s="37">
        <f t="shared" si="343"/>
        <v>0</v>
      </c>
      <c r="AX168" s="37">
        <f t="shared" si="344"/>
        <v>0</v>
      </c>
      <c r="AY168" s="37">
        <f t="shared" si="345"/>
        <v>0</v>
      </c>
      <c r="AZ168" s="37">
        <f t="shared" si="346"/>
        <v>0</v>
      </c>
      <c r="BA168" s="37">
        <f t="shared" si="347"/>
        <v>0</v>
      </c>
      <c r="BB168" s="4"/>
      <c r="BC168" s="37">
        <f t="shared" si="258"/>
        <v>0</v>
      </c>
      <c r="BD168" s="4"/>
      <c r="BE168" s="37">
        <f t="shared" si="259"/>
        <v>0</v>
      </c>
      <c r="BF168" s="4"/>
      <c r="BG168" s="4"/>
      <c r="BH168" s="37">
        <f t="shared" si="260"/>
        <v>0</v>
      </c>
      <c r="BI168" s="4"/>
      <c r="BJ168" s="37"/>
      <c r="BK168" s="37">
        <f t="shared" si="261"/>
        <v>0</v>
      </c>
      <c r="BL168" s="109"/>
      <c r="BM168" s="32"/>
      <c r="BN168" s="32"/>
      <c r="BO168" s="39"/>
    </row>
    <row r="169" spans="1:67">
      <c r="A169" s="110" t="s">
        <v>17</v>
      </c>
      <c r="B169" s="110">
        <v>6</v>
      </c>
      <c r="C169" s="106">
        <v>46398</v>
      </c>
      <c r="D169" s="106">
        <v>46439.999305555597</v>
      </c>
      <c r="E169" s="110" t="s">
        <v>15</v>
      </c>
      <c r="F169" s="112">
        <v>42</v>
      </c>
      <c r="G169" s="34" t="s">
        <v>74</v>
      </c>
      <c r="H169" s="35">
        <v>28</v>
      </c>
      <c r="I169" s="2"/>
      <c r="J169" s="2"/>
      <c r="K169" s="2"/>
      <c r="L169" s="2"/>
      <c r="M169" s="2"/>
      <c r="N169" s="2"/>
      <c r="O169" s="2"/>
      <c r="P169" s="2"/>
      <c r="Q169" s="35">
        <f t="shared" si="277"/>
        <v>0</v>
      </c>
      <c r="R169" s="3"/>
      <c r="S169" s="3"/>
      <c r="T169" s="3"/>
      <c r="U169" s="3"/>
      <c r="V169" s="3"/>
      <c r="W169" s="3"/>
      <c r="X169" s="3"/>
      <c r="Y169" s="3"/>
      <c r="Z169" s="35">
        <f t="shared" si="274"/>
        <v>0</v>
      </c>
      <c r="AA169" s="35">
        <f t="shared" si="274"/>
        <v>0</v>
      </c>
      <c r="AB169" s="35">
        <f t="shared" si="274"/>
        <v>0</v>
      </c>
      <c r="AC169" s="35">
        <f t="shared" si="271"/>
        <v>0</v>
      </c>
      <c r="AD169" s="35">
        <f t="shared" si="271"/>
        <v>0</v>
      </c>
      <c r="AE169" s="35">
        <f t="shared" si="271"/>
        <v>0</v>
      </c>
      <c r="AF169" s="35">
        <f t="shared" si="271"/>
        <v>0</v>
      </c>
      <c r="AG169" s="35">
        <f t="shared" si="271"/>
        <v>0</v>
      </c>
      <c r="AH169" s="35">
        <f t="shared" si="275"/>
        <v>0</v>
      </c>
      <c r="AI169" s="35">
        <f t="shared" si="275"/>
        <v>0</v>
      </c>
      <c r="AJ169" s="35">
        <f t="shared" si="275"/>
        <v>0</v>
      </c>
      <c r="AK169" s="35">
        <f t="shared" si="272"/>
        <v>0</v>
      </c>
      <c r="AL169" s="35">
        <f t="shared" si="272"/>
        <v>0</v>
      </c>
      <c r="AM169" s="35">
        <f t="shared" si="272"/>
        <v>0</v>
      </c>
      <c r="AN169" s="35">
        <f t="shared" si="272"/>
        <v>0</v>
      </c>
      <c r="AO169" s="35">
        <f t="shared" si="272"/>
        <v>0</v>
      </c>
      <c r="AP169" s="36">
        <f t="shared" si="287"/>
        <v>4</v>
      </c>
      <c r="AQ169" s="36">
        <f t="shared" si="288"/>
        <v>160</v>
      </c>
      <c r="AR169" s="36">
        <f t="shared" si="268"/>
        <v>80</v>
      </c>
      <c r="AS169" s="36">
        <f t="shared" si="269"/>
        <v>40</v>
      </c>
      <c r="AT169" s="37">
        <f t="shared" si="289"/>
        <v>0</v>
      </c>
      <c r="AU169" s="37">
        <f t="shared" si="280"/>
        <v>0</v>
      </c>
      <c r="AV169" s="37">
        <f t="shared" si="281"/>
        <v>0</v>
      </c>
      <c r="AW169" s="37">
        <f t="shared" si="282"/>
        <v>0</v>
      </c>
      <c r="AX169" s="37">
        <f t="shared" si="283"/>
        <v>0</v>
      </c>
      <c r="AY169" s="37">
        <f t="shared" si="284"/>
        <v>0</v>
      </c>
      <c r="AZ169" s="37">
        <f t="shared" si="270"/>
        <v>0</v>
      </c>
      <c r="BA169" s="37">
        <f t="shared" si="285"/>
        <v>0</v>
      </c>
      <c r="BB169" s="4"/>
      <c r="BC169" s="37">
        <f t="shared" si="258"/>
        <v>0</v>
      </c>
      <c r="BD169" s="4"/>
      <c r="BE169" s="37">
        <f t="shared" si="259"/>
        <v>0</v>
      </c>
      <c r="BF169" s="4"/>
      <c r="BG169" s="4"/>
      <c r="BH169" s="37">
        <f t="shared" si="260"/>
        <v>0</v>
      </c>
      <c r="BI169" s="4"/>
      <c r="BJ169" s="37">
        <f t="shared" ref="BJ169" si="353">Q169*BI169</f>
        <v>0</v>
      </c>
      <c r="BK169" s="37">
        <f t="shared" si="261"/>
        <v>0</v>
      </c>
      <c r="BL169" s="108">
        <f>SUM(BK169:BK170)</f>
        <v>0</v>
      </c>
      <c r="BM169" s="118">
        <f>BL169*0.1</f>
        <v>0</v>
      </c>
      <c r="BN169" s="118">
        <f>SUM(BL169:BM170)</f>
        <v>0</v>
      </c>
      <c r="BO169" s="38"/>
    </row>
    <row r="170" spans="1:67">
      <c r="A170" s="111"/>
      <c r="B170" s="111"/>
      <c r="C170" s="107"/>
      <c r="D170" s="107"/>
      <c r="E170" s="111"/>
      <c r="F170" s="113"/>
      <c r="G170" s="34" t="s">
        <v>75</v>
      </c>
      <c r="H170" s="35">
        <v>14</v>
      </c>
      <c r="I170" s="2"/>
      <c r="J170" s="2"/>
      <c r="K170" s="2"/>
      <c r="L170" s="2"/>
      <c r="M170" s="2"/>
      <c r="N170" s="2"/>
      <c r="O170" s="2"/>
      <c r="P170" s="2"/>
      <c r="Q170" s="35">
        <f t="shared" si="277"/>
        <v>0</v>
      </c>
      <c r="R170" s="3"/>
      <c r="S170" s="3"/>
      <c r="T170" s="3"/>
      <c r="U170" s="3"/>
      <c r="V170" s="3"/>
      <c r="W170" s="3"/>
      <c r="X170" s="3"/>
      <c r="Y170" s="3"/>
      <c r="Z170" s="35">
        <f t="shared" si="274"/>
        <v>0</v>
      </c>
      <c r="AA170" s="35">
        <f t="shared" si="274"/>
        <v>0</v>
      </c>
      <c r="AB170" s="35">
        <f t="shared" si="274"/>
        <v>0</v>
      </c>
      <c r="AC170" s="35">
        <f t="shared" si="271"/>
        <v>0</v>
      </c>
      <c r="AD170" s="35">
        <f t="shared" si="271"/>
        <v>0</v>
      </c>
      <c r="AE170" s="35">
        <f t="shared" si="271"/>
        <v>0</v>
      </c>
      <c r="AF170" s="35">
        <f t="shared" si="271"/>
        <v>0</v>
      </c>
      <c r="AG170" s="35">
        <f t="shared" si="271"/>
        <v>0</v>
      </c>
      <c r="AH170" s="35">
        <f t="shared" si="275"/>
        <v>0</v>
      </c>
      <c r="AI170" s="35">
        <f t="shared" si="275"/>
        <v>0</v>
      </c>
      <c r="AJ170" s="35">
        <f t="shared" si="275"/>
        <v>0</v>
      </c>
      <c r="AK170" s="35">
        <f t="shared" si="272"/>
        <v>0</v>
      </c>
      <c r="AL170" s="35">
        <f t="shared" si="272"/>
        <v>0</v>
      </c>
      <c r="AM170" s="35">
        <f t="shared" si="272"/>
        <v>0</v>
      </c>
      <c r="AN170" s="35">
        <f t="shared" si="272"/>
        <v>0</v>
      </c>
      <c r="AO170" s="35">
        <f t="shared" si="272"/>
        <v>0</v>
      </c>
      <c r="AP170" s="36">
        <f t="shared" si="287"/>
        <v>2</v>
      </c>
      <c r="AQ170" s="36">
        <f t="shared" si="288"/>
        <v>80</v>
      </c>
      <c r="AR170" s="36">
        <f t="shared" si="268"/>
        <v>40</v>
      </c>
      <c r="AS170" s="36">
        <f t="shared" si="269"/>
        <v>20</v>
      </c>
      <c r="AT170" s="37">
        <f t="shared" si="289"/>
        <v>0</v>
      </c>
      <c r="AU170" s="37">
        <f t="shared" si="280"/>
        <v>0</v>
      </c>
      <c r="AV170" s="37">
        <f t="shared" si="281"/>
        <v>0</v>
      </c>
      <c r="AW170" s="37">
        <f t="shared" si="282"/>
        <v>0</v>
      </c>
      <c r="AX170" s="37">
        <f t="shared" si="283"/>
        <v>0</v>
      </c>
      <c r="AY170" s="37">
        <f t="shared" si="284"/>
        <v>0</v>
      </c>
      <c r="AZ170" s="37">
        <f t="shared" si="270"/>
        <v>0</v>
      </c>
      <c r="BA170" s="37">
        <f t="shared" si="285"/>
        <v>0</v>
      </c>
      <c r="BB170" s="4"/>
      <c r="BC170" s="37">
        <f t="shared" si="258"/>
        <v>0</v>
      </c>
      <c r="BD170" s="4"/>
      <c r="BE170" s="37">
        <f t="shared" si="259"/>
        <v>0</v>
      </c>
      <c r="BF170" s="4"/>
      <c r="BG170" s="4"/>
      <c r="BH170" s="37">
        <f t="shared" si="260"/>
        <v>0</v>
      </c>
      <c r="BI170" s="4"/>
      <c r="BJ170" s="37"/>
      <c r="BK170" s="37">
        <f t="shared" si="261"/>
        <v>0</v>
      </c>
      <c r="BL170" s="109"/>
      <c r="BM170" s="119"/>
      <c r="BN170" s="119"/>
      <c r="BO170" s="38"/>
    </row>
    <row r="171" spans="1:67">
      <c r="A171" s="110" t="s">
        <v>17</v>
      </c>
      <c r="B171" s="110">
        <v>1</v>
      </c>
      <c r="C171" s="106">
        <v>46454</v>
      </c>
      <c r="D171" s="106">
        <v>46495.999305555597</v>
      </c>
      <c r="E171" s="110" t="s">
        <v>15</v>
      </c>
      <c r="F171" s="112">
        <v>42</v>
      </c>
      <c r="G171" s="34" t="s">
        <v>74</v>
      </c>
      <c r="H171" s="35">
        <v>28</v>
      </c>
      <c r="I171" s="2"/>
      <c r="J171" s="2"/>
      <c r="K171" s="2"/>
      <c r="L171" s="2"/>
      <c r="M171" s="2"/>
      <c r="N171" s="2"/>
      <c r="O171" s="2"/>
      <c r="P171" s="2"/>
      <c r="Q171" s="35">
        <f t="shared" ref="Q171:Q172" si="354">SUM(I171:P171)</f>
        <v>0</v>
      </c>
      <c r="R171" s="3"/>
      <c r="S171" s="3"/>
      <c r="T171" s="3"/>
      <c r="U171" s="3"/>
      <c r="V171" s="3"/>
      <c r="W171" s="3"/>
      <c r="X171" s="3"/>
      <c r="Y171" s="3"/>
      <c r="Z171" s="35">
        <f t="shared" ref="Z171:AB172" si="355">R171*1.5</f>
        <v>0</v>
      </c>
      <c r="AA171" s="35">
        <f t="shared" si="355"/>
        <v>0</v>
      </c>
      <c r="AB171" s="35">
        <f t="shared" si="355"/>
        <v>0</v>
      </c>
      <c r="AC171" s="35">
        <f t="shared" ref="AC171:AC172" si="356">U171*1.5</f>
        <v>0</v>
      </c>
      <c r="AD171" s="35">
        <f t="shared" ref="AD171:AD172" si="357">V171*1.5</f>
        <v>0</v>
      </c>
      <c r="AE171" s="35">
        <f t="shared" ref="AE171:AE172" si="358">W171*1.5</f>
        <v>0</v>
      </c>
      <c r="AF171" s="35">
        <f t="shared" ref="AF171:AF172" si="359">X171*1.5</f>
        <v>0</v>
      </c>
      <c r="AG171" s="35">
        <f t="shared" ref="AG171:AG172" si="360">Y171*1.5</f>
        <v>0</v>
      </c>
      <c r="AH171" s="35">
        <f t="shared" ref="AH171:AJ172" si="361">R171*2</f>
        <v>0</v>
      </c>
      <c r="AI171" s="35">
        <f t="shared" si="361"/>
        <v>0</v>
      </c>
      <c r="AJ171" s="35">
        <f t="shared" si="361"/>
        <v>0</v>
      </c>
      <c r="AK171" s="35">
        <f t="shared" ref="AK171:AK172" si="362">U171*2</f>
        <v>0</v>
      </c>
      <c r="AL171" s="35">
        <f t="shared" ref="AL171:AL172" si="363">V171*2</f>
        <v>0</v>
      </c>
      <c r="AM171" s="35">
        <f t="shared" ref="AM171:AM172" si="364">W171*2</f>
        <v>0</v>
      </c>
      <c r="AN171" s="35">
        <f t="shared" ref="AN171:AN172" si="365">X171*2</f>
        <v>0</v>
      </c>
      <c r="AO171" s="35">
        <f t="shared" ref="AO171:AO172" si="366">Y171*2</f>
        <v>0</v>
      </c>
      <c r="AP171" s="36">
        <f t="shared" ref="AP171:AP172" si="367">H171/7</f>
        <v>4</v>
      </c>
      <c r="AQ171" s="36">
        <f t="shared" ref="AQ171:AQ172" si="368">40*AP171</f>
        <v>160</v>
      </c>
      <c r="AR171" s="36">
        <f t="shared" ref="AR171:AR172" si="369">AP171*20</f>
        <v>80</v>
      </c>
      <c r="AS171" s="36">
        <f t="shared" ref="AS171:AS172" si="370">AP171*10</f>
        <v>40</v>
      </c>
      <c r="AT171" s="37">
        <f t="shared" ref="AT171:AT172" si="371">((AQ171*R171)+(AR171*Z171)+(AS171*AH171))*I171</f>
        <v>0</v>
      </c>
      <c r="AU171" s="37">
        <f t="shared" ref="AU171:AU172" si="372">((AQ171*S171)+(AR171*AA171)+(AS171*AI171))*J171</f>
        <v>0</v>
      </c>
      <c r="AV171" s="37">
        <f t="shared" ref="AV171:AV172" si="373">((AQ171*T171)+(AB171*AR171)+(AS171*AJ171))*K171</f>
        <v>0</v>
      </c>
      <c r="AW171" s="37">
        <f t="shared" ref="AW171:AW172" si="374">((AQ171*U171)+(AC171*AR171)+(AS171*AK171))*L171</f>
        <v>0</v>
      </c>
      <c r="AX171" s="37">
        <f t="shared" ref="AX171:AX172" si="375">((AQ171*V171)+(AD171*AR171)+(AS171*AL171))*M171</f>
        <v>0</v>
      </c>
      <c r="AY171" s="37">
        <f t="shared" ref="AY171:AY172" si="376">((AQ171*W171)+(AE171*AR171)+(AS171*AM171))*N171</f>
        <v>0</v>
      </c>
      <c r="AZ171" s="37">
        <f t="shared" ref="AZ171:AZ172" si="377">((AQ171*X171)+(AF171*AR171)+(AS171*AN171))*O171</f>
        <v>0</v>
      </c>
      <c r="BA171" s="37">
        <f t="shared" ref="BA171:BA172" si="378">((AQ171*Y171)+(AG171*AR171)+(AS171*AO171))*P171</f>
        <v>0</v>
      </c>
      <c r="BB171" s="4"/>
      <c r="BC171" s="37">
        <f t="shared" si="258"/>
        <v>0</v>
      </c>
      <c r="BD171" s="4"/>
      <c r="BE171" s="37">
        <f t="shared" si="259"/>
        <v>0</v>
      </c>
      <c r="BF171" s="4"/>
      <c r="BG171" s="4"/>
      <c r="BH171" s="37">
        <f t="shared" si="260"/>
        <v>0</v>
      </c>
      <c r="BI171" s="4"/>
      <c r="BJ171" s="37">
        <f t="shared" ref="BJ171" si="379">Q171*BI171</f>
        <v>0</v>
      </c>
      <c r="BK171" s="37">
        <f t="shared" si="261"/>
        <v>0</v>
      </c>
      <c r="BL171" s="108">
        <f>SUM(BK171:BK172)</f>
        <v>0</v>
      </c>
      <c r="BM171" s="32"/>
      <c r="BN171" s="32"/>
      <c r="BO171" s="38"/>
    </row>
    <row r="172" spans="1:67">
      <c r="A172" s="111"/>
      <c r="B172" s="111"/>
      <c r="C172" s="107"/>
      <c r="D172" s="107"/>
      <c r="E172" s="111"/>
      <c r="F172" s="113"/>
      <c r="G172" s="34" t="s">
        <v>75</v>
      </c>
      <c r="H172" s="35">
        <v>14</v>
      </c>
      <c r="I172" s="2"/>
      <c r="J172" s="2"/>
      <c r="K172" s="2"/>
      <c r="L172" s="2"/>
      <c r="M172" s="2"/>
      <c r="N172" s="2"/>
      <c r="O172" s="2"/>
      <c r="P172" s="2"/>
      <c r="Q172" s="35">
        <f t="shared" si="354"/>
        <v>0</v>
      </c>
      <c r="R172" s="3"/>
      <c r="S172" s="3"/>
      <c r="T172" s="3"/>
      <c r="U172" s="3"/>
      <c r="V172" s="3"/>
      <c r="W172" s="3"/>
      <c r="X172" s="3"/>
      <c r="Y172" s="3"/>
      <c r="Z172" s="35">
        <f t="shared" si="355"/>
        <v>0</v>
      </c>
      <c r="AA172" s="35">
        <f t="shared" si="355"/>
        <v>0</v>
      </c>
      <c r="AB172" s="35">
        <f t="shared" si="355"/>
        <v>0</v>
      </c>
      <c r="AC172" s="35">
        <f t="shared" si="356"/>
        <v>0</v>
      </c>
      <c r="AD172" s="35">
        <f t="shared" si="357"/>
        <v>0</v>
      </c>
      <c r="AE172" s="35">
        <f t="shared" si="358"/>
        <v>0</v>
      </c>
      <c r="AF172" s="35">
        <f t="shared" si="359"/>
        <v>0</v>
      </c>
      <c r="AG172" s="35">
        <f t="shared" si="360"/>
        <v>0</v>
      </c>
      <c r="AH172" s="35">
        <f t="shared" si="361"/>
        <v>0</v>
      </c>
      <c r="AI172" s="35">
        <f t="shared" si="361"/>
        <v>0</v>
      </c>
      <c r="AJ172" s="35">
        <f t="shared" si="361"/>
        <v>0</v>
      </c>
      <c r="AK172" s="35">
        <f t="shared" si="362"/>
        <v>0</v>
      </c>
      <c r="AL172" s="35">
        <f t="shared" si="363"/>
        <v>0</v>
      </c>
      <c r="AM172" s="35">
        <f t="shared" si="364"/>
        <v>0</v>
      </c>
      <c r="AN172" s="35">
        <f t="shared" si="365"/>
        <v>0</v>
      </c>
      <c r="AO172" s="35">
        <f t="shared" si="366"/>
        <v>0</v>
      </c>
      <c r="AP172" s="36">
        <f t="shared" si="367"/>
        <v>2</v>
      </c>
      <c r="AQ172" s="36">
        <f t="shared" si="368"/>
        <v>80</v>
      </c>
      <c r="AR172" s="36">
        <f t="shared" si="369"/>
        <v>40</v>
      </c>
      <c r="AS172" s="36">
        <f t="shared" si="370"/>
        <v>20</v>
      </c>
      <c r="AT172" s="37">
        <f t="shared" si="371"/>
        <v>0</v>
      </c>
      <c r="AU172" s="37">
        <f t="shared" si="372"/>
        <v>0</v>
      </c>
      <c r="AV172" s="37">
        <f t="shared" si="373"/>
        <v>0</v>
      </c>
      <c r="AW172" s="37">
        <f t="shared" si="374"/>
        <v>0</v>
      </c>
      <c r="AX172" s="37">
        <f t="shared" si="375"/>
        <v>0</v>
      </c>
      <c r="AY172" s="37">
        <f t="shared" si="376"/>
        <v>0</v>
      </c>
      <c r="AZ172" s="37">
        <f t="shared" si="377"/>
        <v>0</v>
      </c>
      <c r="BA172" s="37">
        <f t="shared" si="378"/>
        <v>0</v>
      </c>
      <c r="BB172" s="4"/>
      <c r="BC172" s="37">
        <f t="shared" si="258"/>
        <v>0</v>
      </c>
      <c r="BD172" s="4"/>
      <c r="BE172" s="37">
        <f t="shared" si="259"/>
        <v>0</v>
      </c>
      <c r="BF172" s="4"/>
      <c r="BG172" s="4"/>
      <c r="BH172" s="37">
        <f t="shared" si="260"/>
        <v>0</v>
      </c>
      <c r="BI172" s="4"/>
      <c r="BJ172" s="37"/>
      <c r="BK172" s="37">
        <f t="shared" si="261"/>
        <v>0</v>
      </c>
      <c r="BL172" s="109"/>
      <c r="BM172" s="32"/>
      <c r="BN172" s="32"/>
      <c r="BO172" s="38"/>
    </row>
    <row r="173" spans="1:67">
      <c r="A173" s="110" t="s">
        <v>17</v>
      </c>
      <c r="B173" s="110">
        <v>5</v>
      </c>
      <c r="C173" s="106">
        <v>46513</v>
      </c>
      <c r="D173" s="106">
        <v>46554.999305555597</v>
      </c>
      <c r="E173" s="110" t="s">
        <v>15</v>
      </c>
      <c r="F173" s="112">
        <v>41.999305555596948</v>
      </c>
      <c r="G173" s="34" t="s">
        <v>74</v>
      </c>
      <c r="H173" s="35">
        <v>28</v>
      </c>
      <c r="I173" s="2"/>
      <c r="J173" s="2"/>
      <c r="K173" s="2"/>
      <c r="L173" s="2"/>
      <c r="M173" s="2"/>
      <c r="N173" s="2"/>
      <c r="O173" s="2"/>
      <c r="P173" s="2"/>
      <c r="Q173" s="35">
        <f t="shared" si="277"/>
        <v>0</v>
      </c>
      <c r="R173" s="3"/>
      <c r="S173" s="3"/>
      <c r="T173" s="3"/>
      <c r="U173" s="3"/>
      <c r="V173" s="3"/>
      <c r="W173" s="3"/>
      <c r="X173" s="3"/>
      <c r="Y173" s="3"/>
      <c r="Z173" s="35">
        <f t="shared" si="274"/>
        <v>0</v>
      </c>
      <c r="AA173" s="35">
        <f t="shared" si="274"/>
        <v>0</v>
      </c>
      <c r="AB173" s="35">
        <f t="shared" si="274"/>
        <v>0</v>
      </c>
      <c r="AC173" s="35">
        <f t="shared" si="271"/>
        <v>0</v>
      </c>
      <c r="AD173" s="35">
        <f t="shared" si="271"/>
        <v>0</v>
      </c>
      <c r="AE173" s="35">
        <f t="shared" si="271"/>
        <v>0</v>
      </c>
      <c r="AF173" s="35">
        <f t="shared" si="271"/>
        <v>0</v>
      </c>
      <c r="AG173" s="35">
        <f t="shared" si="271"/>
        <v>0</v>
      </c>
      <c r="AH173" s="35">
        <f t="shared" si="275"/>
        <v>0</v>
      </c>
      <c r="AI173" s="35">
        <f t="shared" si="275"/>
        <v>0</v>
      </c>
      <c r="AJ173" s="35">
        <f t="shared" si="275"/>
        <v>0</v>
      </c>
      <c r="AK173" s="35">
        <f t="shared" si="272"/>
        <v>0</v>
      </c>
      <c r="AL173" s="35">
        <f t="shared" si="272"/>
        <v>0</v>
      </c>
      <c r="AM173" s="35">
        <f t="shared" si="272"/>
        <v>0</v>
      </c>
      <c r="AN173" s="35">
        <f t="shared" si="272"/>
        <v>0</v>
      </c>
      <c r="AO173" s="35">
        <f t="shared" si="272"/>
        <v>0</v>
      </c>
      <c r="AP173" s="36">
        <f t="shared" si="287"/>
        <v>4</v>
      </c>
      <c r="AQ173" s="36">
        <f t="shared" si="288"/>
        <v>160</v>
      </c>
      <c r="AR173" s="36">
        <f t="shared" si="268"/>
        <v>80</v>
      </c>
      <c r="AS173" s="36">
        <f t="shared" si="269"/>
        <v>40</v>
      </c>
      <c r="AT173" s="37">
        <f t="shared" si="289"/>
        <v>0</v>
      </c>
      <c r="AU173" s="37">
        <f t="shared" si="280"/>
        <v>0</v>
      </c>
      <c r="AV173" s="37">
        <f t="shared" si="281"/>
        <v>0</v>
      </c>
      <c r="AW173" s="37">
        <f t="shared" si="282"/>
        <v>0</v>
      </c>
      <c r="AX173" s="37">
        <f t="shared" si="283"/>
        <v>0</v>
      </c>
      <c r="AY173" s="37">
        <f t="shared" si="284"/>
        <v>0</v>
      </c>
      <c r="AZ173" s="37">
        <f t="shared" si="270"/>
        <v>0</v>
      </c>
      <c r="BA173" s="37">
        <f t="shared" si="285"/>
        <v>0</v>
      </c>
      <c r="BB173" s="4"/>
      <c r="BC173" s="37">
        <f t="shared" si="258"/>
        <v>0</v>
      </c>
      <c r="BD173" s="4"/>
      <c r="BE173" s="37">
        <f t="shared" si="259"/>
        <v>0</v>
      </c>
      <c r="BF173" s="4"/>
      <c r="BG173" s="4"/>
      <c r="BH173" s="37">
        <f t="shared" si="260"/>
        <v>0</v>
      </c>
      <c r="BI173" s="4"/>
      <c r="BJ173" s="37">
        <f t="shared" ref="BJ173" si="380">Q173*BI173</f>
        <v>0</v>
      </c>
      <c r="BK173" s="37">
        <f t="shared" si="261"/>
        <v>0</v>
      </c>
      <c r="BL173" s="108">
        <f>SUM(BK173:BK174)</f>
        <v>0</v>
      </c>
      <c r="BM173" s="118">
        <f>BL173*0.1</f>
        <v>0</v>
      </c>
      <c r="BN173" s="118">
        <f>SUM(BL173:BM174)</f>
        <v>0</v>
      </c>
      <c r="BO173" s="38"/>
    </row>
    <row r="174" spans="1:67">
      <c r="A174" s="111"/>
      <c r="B174" s="111"/>
      <c r="C174" s="107"/>
      <c r="D174" s="107"/>
      <c r="E174" s="111"/>
      <c r="F174" s="113"/>
      <c r="G174" s="34" t="s">
        <v>75</v>
      </c>
      <c r="H174" s="35">
        <v>14</v>
      </c>
      <c r="I174" s="2"/>
      <c r="J174" s="2"/>
      <c r="K174" s="2"/>
      <c r="L174" s="2"/>
      <c r="M174" s="2"/>
      <c r="N174" s="2"/>
      <c r="O174" s="2"/>
      <c r="P174" s="2"/>
      <c r="Q174" s="35">
        <f t="shared" si="277"/>
        <v>0</v>
      </c>
      <c r="R174" s="3"/>
      <c r="S174" s="3"/>
      <c r="T174" s="3"/>
      <c r="U174" s="3"/>
      <c r="V174" s="3"/>
      <c r="W174" s="3"/>
      <c r="X174" s="3"/>
      <c r="Y174" s="3"/>
      <c r="Z174" s="35">
        <f t="shared" si="274"/>
        <v>0</v>
      </c>
      <c r="AA174" s="35">
        <f t="shared" si="274"/>
        <v>0</v>
      </c>
      <c r="AB174" s="35">
        <f t="shared" si="274"/>
        <v>0</v>
      </c>
      <c r="AC174" s="35">
        <f t="shared" si="271"/>
        <v>0</v>
      </c>
      <c r="AD174" s="35">
        <f t="shared" si="271"/>
        <v>0</v>
      </c>
      <c r="AE174" s="35">
        <f t="shared" si="271"/>
        <v>0</v>
      </c>
      <c r="AF174" s="35">
        <f t="shared" si="271"/>
        <v>0</v>
      </c>
      <c r="AG174" s="35">
        <f t="shared" si="271"/>
        <v>0</v>
      </c>
      <c r="AH174" s="35">
        <f t="shared" si="275"/>
        <v>0</v>
      </c>
      <c r="AI174" s="35">
        <f t="shared" si="275"/>
        <v>0</v>
      </c>
      <c r="AJ174" s="35">
        <f t="shared" si="275"/>
        <v>0</v>
      </c>
      <c r="AK174" s="35">
        <f t="shared" si="272"/>
        <v>0</v>
      </c>
      <c r="AL174" s="35">
        <f t="shared" si="272"/>
        <v>0</v>
      </c>
      <c r="AM174" s="35">
        <f t="shared" si="272"/>
        <v>0</v>
      </c>
      <c r="AN174" s="35">
        <f t="shared" si="272"/>
        <v>0</v>
      </c>
      <c r="AO174" s="35">
        <f t="shared" si="272"/>
        <v>0</v>
      </c>
      <c r="AP174" s="36">
        <f t="shared" si="287"/>
        <v>2</v>
      </c>
      <c r="AQ174" s="36">
        <f t="shared" si="288"/>
        <v>80</v>
      </c>
      <c r="AR174" s="36">
        <f t="shared" si="268"/>
        <v>40</v>
      </c>
      <c r="AS174" s="36">
        <f t="shared" si="269"/>
        <v>20</v>
      </c>
      <c r="AT174" s="37">
        <f t="shared" si="289"/>
        <v>0</v>
      </c>
      <c r="AU174" s="37">
        <f t="shared" si="280"/>
        <v>0</v>
      </c>
      <c r="AV174" s="37">
        <f t="shared" si="281"/>
        <v>0</v>
      </c>
      <c r="AW174" s="37">
        <f t="shared" si="282"/>
        <v>0</v>
      </c>
      <c r="AX174" s="37">
        <f t="shared" si="283"/>
        <v>0</v>
      </c>
      <c r="AY174" s="37">
        <f t="shared" si="284"/>
        <v>0</v>
      </c>
      <c r="AZ174" s="37">
        <f t="shared" si="270"/>
        <v>0</v>
      </c>
      <c r="BA174" s="37">
        <f t="shared" si="285"/>
        <v>0</v>
      </c>
      <c r="BB174" s="4"/>
      <c r="BC174" s="37">
        <f t="shared" si="258"/>
        <v>0</v>
      </c>
      <c r="BD174" s="4"/>
      <c r="BE174" s="37">
        <f t="shared" si="259"/>
        <v>0</v>
      </c>
      <c r="BF174" s="4"/>
      <c r="BG174" s="4"/>
      <c r="BH174" s="37">
        <f t="shared" si="260"/>
        <v>0</v>
      </c>
      <c r="BI174" s="4"/>
      <c r="BJ174" s="37"/>
      <c r="BK174" s="37">
        <f t="shared" si="261"/>
        <v>0</v>
      </c>
      <c r="BL174" s="109"/>
      <c r="BM174" s="119"/>
      <c r="BN174" s="119"/>
      <c r="BO174" s="38"/>
    </row>
    <row r="175" spans="1:67">
      <c r="A175" s="110" t="s">
        <v>17</v>
      </c>
      <c r="B175" s="110">
        <v>4</v>
      </c>
      <c r="C175" s="106">
        <v>46609</v>
      </c>
      <c r="D175" s="106">
        <v>46650.999305555597</v>
      </c>
      <c r="E175" s="110" t="s">
        <v>15</v>
      </c>
      <c r="F175" s="112">
        <v>41.999305555596948</v>
      </c>
      <c r="G175" s="34" t="s">
        <v>74</v>
      </c>
      <c r="H175" s="35">
        <v>28</v>
      </c>
      <c r="I175" s="2"/>
      <c r="J175" s="2"/>
      <c r="K175" s="2"/>
      <c r="L175" s="2"/>
      <c r="M175" s="2"/>
      <c r="N175" s="2"/>
      <c r="O175" s="2"/>
      <c r="P175" s="2"/>
      <c r="Q175" s="35">
        <f t="shared" si="277"/>
        <v>0</v>
      </c>
      <c r="R175" s="3"/>
      <c r="S175" s="3"/>
      <c r="T175" s="3"/>
      <c r="U175" s="3"/>
      <c r="V175" s="3"/>
      <c r="W175" s="3"/>
      <c r="X175" s="3"/>
      <c r="Y175" s="3"/>
      <c r="Z175" s="35">
        <f t="shared" si="274"/>
        <v>0</v>
      </c>
      <c r="AA175" s="35">
        <f t="shared" si="274"/>
        <v>0</v>
      </c>
      <c r="AB175" s="35">
        <f t="shared" si="274"/>
        <v>0</v>
      </c>
      <c r="AC175" s="35">
        <f t="shared" si="271"/>
        <v>0</v>
      </c>
      <c r="AD175" s="35">
        <f t="shared" si="271"/>
        <v>0</v>
      </c>
      <c r="AE175" s="35">
        <f t="shared" si="271"/>
        <v>0</v>
      </c>
      <c r="AF175" s="35">
        <f t="shared" si="271"/>
        <v>0</v>
      </c>
      <c r="AG175" s="35">
        <f t="shared" si="271"/>
        <v>0</v>
      </c>
      <c r="AH175" s="35">
        <f t="shared" si="275"/>
        <v>0</v>
      </c>
      <c r="AI175" s="35">
        <f t="shared" si="275"/>
        <v>0</v>
      </c>
      <c r="AJ175" s="35">
        <f t="shared" si="275"/>
        <v>0</v>
      </c>
      <c r="AK175" s="35">
        <f t="shared" si="272"/>
        <v>0</v>
      </c>
      <c r="AL175" s="35">
        <f t="shared" si="272"/>
        <v>0</v>
      </c>
      <c r="AM175" s="35">
        <f t="shared" si="272"/>
        <v>0</v>
      </c>
      <c r="AN175" s="35">
        <f t="shared" si="272"/>
        <v>0</v>
      </c>
      <c r="AO175" s="35">
        <f t="shared" si="272"/>
        <v>0</v>
      </c>
      <c r="AP175" s="36">
        <f t="shared" si="287"/>
        <v>4</v>
      </c>
      <c r="AQ175" s="36">
        <f t="shared" si="288"/>
        <v>160</v>
      </c>
      <c r="AR175" s="36">
        <f t="shared" si="268"/>
        <v>80</v>
      </c>
      <c r="AS175" s="36">
        <f t="shared" si="269"/>
        <v>40</v>
      </c>
      <c r="AT175" s="37">
        <f t="shared" si="289"/>
        <v>0</v>
      </c>
      <c r="AU175" s="37">
        <f t="shared" si="280"/>
        <v>0</v>
      </c>
      <c r="AV175" s="37">
        <f t="shared" si="281"/>
        <v>0</v>
      </c>
      <c r="AW175" s="37">
        <f t="shared" si="282"/>
        <v>0</v>
      </c>
      <c r="AX175" s="37">
        <f t="shared" si="283"/>
        <v>0</v>
      </c>
      <c r="AY175" s="37">
        <f t="shared" si="284"/>
        <v>0</v>
      </c>
      <c r="AZ175" s="37">
        <f t="shared" si="270"/>
        <v>0</v>
      </c>
      <c r="BA175" s="37">
        <f t="shared" si="285"/>
        <v>0</v>
      </c>
      <c r="BB175" s="4"/>
      <c r="BC175" s="37">
        <f t="shared" si="258"/>
        <v>0</v>
      </c>
      <c r="BD175" s="4"/>
      <c r="BE175" s="37">
        <f t="shared" si="259"/>
        <v>0</v>
      </c>
      <c r="BF175" s="4"/>
      <c r="BG175" s="4"/>
      <c r="BH175" s="37">
        <f t="shared" si="260"/>
        <v>0</v>
      </c>
      <c r="BI175" s="4"/>
      <c r="BJ175" s="37">
        <f t="shared" ref="BJ175" si="381">Q175*BI175</f>
        <v>0</v>
      </c>
      <c r="BK175" s="37">
        <f t="shared" si="261"/>
        <v>0</v>
      </c>
      <c r="BL175" s="108">
        <f>SUM(BK175:BK176)</f>
        <v>0</v>
      </c>
      <c r="BM175" s="118">
        <f>BL175*0.1</f>
        <v>0</v>
      </c>
      <c r="BN175" s="118">
        <f>SUM(BL175:BM176)</f>
        <v>0</v>
      </c>
      <c r="BO175" s="38"/>
    </row>
    <row r="176" spans="1:67">
      <c r="A176" s="111"/>
      <c r="B176" s="111"/>
      <c r="C176" s="107"/>
      <c r="D176" s="107"/>
      <c r="E176" s="111"/>
      <c r="F176" s="113"/>
      <c r="G176" s="34" t="s">
        <v>75</v>
      </c>
      <c r="H176" s="35">
        <v>14</v>
      </c>
      <c r="I176" s="2"/>
      <c r="J176" s="2"/>
      <c r="K176" s="2"/>
      <c r="L176" s="2"/>
      <c r="M176" s="2"/>
      <c r="N176" s="2"/>
      <c r="O176" s="2"/>
      <c r="P176" s="2"/>
      <c r="Q176" s="35">
        <f t="shared" si="277"/>
        <v>0</v>
      </c>
      <c r="R176" s="3"/>
      <c r="S176" s="3"/>
      <c r="T176" s="3"/>
      <c r="U176" s="3"/>
      <c r="V176" s="3"/>
      <c r="W176" s="3"/>
      <c r="X176" s="3"/>
      <c r="Y176" s="3"/>
      <c r="Z176" s="35">
        <f t="shared" si="274"/>
        <v>0</v>
      </c>
      <c r="AA176" s="35">
        <f t="shared" si="274"/>
        <v>0</v>
      </c>
      <c r="AB176" s="35">
        <f t="shared" si="274"/>
        <v>0</v>
      </c>
      <c r="AC176" s="35">
        <f t="shared" si="271"/>
        <v>0</v>
      </c>
      <c r="AD176" s="35">
        <f t="shared" si="271"/>
        <v>0</v>
      </c>
      <c r="AE176" s="35">
        <f t="shared" si="271"/>
        <v>0</v>
      </c>
      <c r="AF176" s="35">
        <f t="shared" si="271"/>
        <v>0</v>
      </c>
      <c r="AG176" s="35">
        <f t="shared" si="271"/>
        <v>0</v>
      </c>
      <c r="AH176" s="35">
        <f t="shared" si="275"/>
        <v>0</v>
      </c>
      <c r="AI176" s="35">
        <f t="shared" si="275"/>
        <v>0</v>
      </c>
      <c r="AJ176" s="35">
        <f t="shared" si="275"/>
        <v>0</v>
      </c>
      <c r="AK176" s="35">
        <f t="shared" si="272"/>
        <v>0</v>
      </c>
      <c r="AL176" s="35">
        <f t="shared" si="272"/>
        <v>0</v>
      </c>
      <c r="AM176" s="35">
        <f t="shared" si="272"/>
        <v>0</v>
      </c>
      <c r="AN176" s="35">
        <f t="shared" si="272"/>
        <v>0</v>
      </c>
      <c r="AO176" s="35">
        <f t="shared" si="272"/>
        <v>0</v>
      </c>
      <c r="AP176" s="36">
        <f t="shared" si="287"/>
        <v>2</v>
      </c>
      <c r="AQ176" s="36">
        <f t="shared" si="288"/>
        <v>80</v>
      </c>
      <c r="AR176" s="36">
        <f t="shared" si="268"/>
        <v>40</v>
      </c>
      <c r="AS176" s="36">
        <f t="shared" si="269"/>
        <v>20</v>
      </c>
      <c r="AT176" s="37">
        <f t="shared" si="289"/>
        <v>0</v>
      </c>
      <c r="AU176" s="37">
        <f t="shared" si="280"/>
        <v>0</v>
      </c>
      <c r="AV176" s="37">
        <f t="shared" si="281"/>
        <v>0</v>
      </c>
      <c r="AW176" s="37">
        <f t="shared" si="282"/>
        <v>0</v>
      </c>
      <c r="AX176" s="37">
        <f t="shared" si="283"/>
        <v>0</v>
      </c>
      <c r="AY176" s="37">
        <f t="shared" si="284"/>
        <v>0</v>
      </c>
      <c r="AZ176" s="37">
        <f t="shared" si="270"/>
        <v>0</v>
      </c>
      <c r="BA176" s="37">
        <f t="shared" si="285"/>
        <v>0</v>
      </c>
      <c r="BB176" s="4"/>
      <c r="BC176" s="37">
        <f t="shared" si="258"/>
        <v>0</v>
      </c>
      <c r="BD176" s="4"/>
      <c r="BE176" s="37">
        <f t="shared" si="259"/>
        <v>0</v>
      </c>
      <c r="BF176" s="4"/>
      <c r="BG176" s="4"/>
      <c r="BH176" s="37">
        <f t="shared" si="260"/>
        <v>0</v>
      </c>
      <c r="BI176" s="4"/>
      <c r="BJ176" s="37"/>
      <c r="BK176" s="37">
        <f t="shared" si="261"/>
        <v>0</v>
      </c>
      <c r="BL176" s="109"/>
      <c r="BM176" s="119"/>
      <c r="BN176" s="119"/>
      <c r="BO176" s="38"/>
    </row>
    <row r="177" spans="1:67">
      <c r="A177" s="110" t="s">
        <v>17</v>
      </c>
      <c r="B177" s="110">
        <v>5</v>
      </c>
      <c r="C177" s="106">
        <v>46707</v>
      </c>
      <c r="D177" s="106">
        <v>47222.999305555597</v>
      </c>
      <c r="E177" s="110" t="s">
        <v>15</v>
      </c>
      <c r="F177" s="112">
        <v>150</v>
      </c>
      <c r="G177" s="34" t="s">
        <v>74</v>
      </c>
      <c r="H177" s="35">
        <v>100</v>
      </c>
      <c r="I177" s="2"/>
      <c r="J177" s="2"/>
      <c r="K177" s="2"/>
      <c r="L177" s="2"/>
      <c r="M177" s="2"/>
      <c r="N177" s="2"/>
      <c r="O177" s="2"/>
      <c r="P177" s="2"/>
      <c r="Q177" s="35">
        <f t="shared" si="277"/>
        <v>0</v>
      </c>
      <c r="R177" s="3"/>
      <c r="S177" s="3"/>
      <c r="T177" s="3"/>
      <c r="U177" s="3"/>
      <c r="V177" s="3"/>
      <c r="W177" s="3"/>
      <c r="X177" s="3"/>
      <c r="Y177" s="3"/>
      <c r="Z177" s="35">
        <f t="shared" si="274"/>
        <v>0</v>
      </c>
      <c r="AA177" s="35">
        <f t="shared" si="274"/>
        <v>0</v>
      </c>
      <c r="AB177" s="35">
        <f t="shared" si="274"/>
        <v>0</v>
      </c>
      <c r="AC177" s="35">
        <f t="shared" si="271"/>
        <v>0</v>
      </c>
      <c r="AD177" s="35">
        <f t="shared" si="271"/>
        <v>0</v>
      </c>
      <c r="AE177" s="35">
        <f t="shared" si="271"/>
        <v>0</v>
      </c>
      <c r="AF177" s="35">
        <f t="shared" si="271"/>
        <v>0</v>
      </c>
      <c r="AG177" s="35">
        <f t="shared" si="271"/>
        <v>0</v>
      </c>
      <c r="AH177" s="35">
        <f t="shared" si="275"/>
        <v>0</v>
      </c>
      <c r="AI177" s="35">
        <f t="shared" si="275"/>
        <v>0</v>
      </c>
      <c r="AJ177" s="35">
        <f t="shared" si="275"/>
        <v>0</v>
      </c>
      <c r="AK177" s="35">
        <f t="shared" si="272"/>
        <v>0</v>
      </c>
      <c r="AL177" s="35">
        <f t="shared" si="272"/>
        <v>0</v>
      </c>
      <c r="AM177" s="35">
        <f t="shared" si="272"/>
        <v>0</v>
      </c>
      <c r="AN177" s="35">
        <f t="shared" si="272"/>
        <v>0</v>
      </c>
      <c r="AO177" s="35">
        <f t="shared" si="272"/>
        <v>0</v>
      </c>
      <c r="AP177" s="36">
        <f t="shared" si="287"/>
        <v>14.285714285714286</v>
      </c>
      <c r="AQ177" s="36">
        <f t="shared" si="288"/>
        <v>571.42857142857144</v>
      </c>
      <c r="AR177" s="36">
        <f t="shared" si="268"/>
        <v>285.71428571428572</v>
      </c>
      <c r="AS177" s="36">
        <f t="shared" si="269"/>
        <v>142.85714285714286</v>
      </c>
      <c r="AT177" s="37">
        <f t="shared" si="289"/>
        <v>0</v>
      </c>
      <c r="AU177" s="37">
        <f t="shared" si="280"/>
        <v>0</v>
      </c>
      <c r="AV177" s="37">
        <f t="shared" si="281"/>
        <v>0</v>
      </c>
      <c r="AW177" s="37">
        <f t="shared" si="282"/>
        <v>0</v>
      </c>
      <c r="AX177" s="37">
        <f t="shared" si="283"/>
        <v>0</v>
      </c>
      <c r="AY177" s="37">
        <f t="shared" si="284"/>
        <v>0</v>
      </c>
      <c r="AZ177" s="37">
        <f t="shared" si="270"/>
        <v>0</v>
      </c>
      <c r="BA177" s="37">
        <f t="shared" si="285"/>
        <v>0</v>
      </c>
      <c r="BB177" s="4"/>
      <c r="BC177" s="37">
        <f t="shared" si="258"/>
        <v>0</v>
      </c>
      <c r="BD177" s="4"/>
      <c r="BE177" s="37">
        <f t="shared" si="259"/>
        <v>0</v>
      </c>
      <c r="BF177" s="4"/>
      <c r="BG177" s="4"/>
      <c r="BH177" s="37">
        <f t="shared" si="260"/>
        <v>0</v>
      </c>
      <c r="BI177" s="4"/>
      <c r="BJ177" s="37">
        <f t="shared" ref="BJ177" si="382">Q177*BI177</f>
        <v>0</v>
      </c>
      <c r="BK177" s="37">
        <f t="shared" si="261"/>
        <v>0</v>
      </c>
      <c r="BL177" s="108">
        <f>SUM(BK177:BK178)</f>
        <v>0</v>
      </c>
      <c r="BM177" s="118">
        <f>BL177*0.1</f>
        <v>0</v>
      </c>
      <c r="BN177" s="118">
        <f>SUM(BL177:BM178)</f>
        <v>0</v>
      </c>
      <c r="BO177" s="38"/>
    </row>
    <row r="178" spans="1:67">
      <c r="A178" s="111"/>
      <c r="B178" s="111"/>
      <c r="C178" s="107"/>
      <c r="D178" s="107"/>
      <c r="E178" s="111"/>
      <c r="F178" s="113"/>
      <c r="G178" s="34" t="s">
        <v>75</v>
      </c>
      <c r="H178" s="35">
        <v>30</v>
      </c>
      <c r="I178" s="2"/>
      <c r="J178" s="2"/>
      <c r="K178" s="2"/>
      <c r="L178" s="2"/>
      <c r="M178" s="2"/>
      <c r="N178" s="2"/>
      <c r="O178" s="2"/>
      <c r="P178" s="2"/>
      <c r="Q178" s="35">
        <f t="shared" si="277"/>
        <v>0</v>
      </c>
      <c r="R178" s="3"/>
      <c r="S178" s="3"/>
      <c r="T178" s="3"/>
      <c r="U178" s="3"/>
      <c r="V178" s="3"/>
      <c r="W178" s="3"/>
      <c r="X178" s="3"/>
      <c r="Y178" s="3"/>
      <c r="Z178" s="35">
        <f t="shared" si="274"/>
        <v>0</v>
      </c>
      <c r="AA178" s="35">
        <f t="shared" si="274"/>
        <v>0</v>
      </c>
      <c r="AB178" s="35">
        <f t="shared" si="274"/>
        <v>0</v>
      </c>
      <c r="AC178" s="35">
        <f t="shared" si="271"/>
        <v>0</v>
      </c>
      <c r="AD178" s="35">
        <f t="shared" si="271"/>
        <v>0</v>
      </c>
      <c r="AE178" s="35">
        <f t="shared" si="271"/>
        <v>0</v>
      </c>
      <c r="AF178" s="35">
        <f t="shared" si="271"/>
        <v>0</v>
      </c>
      <c r="AG178" s="35">
        <f t="shared" si="271"/>
        <v>0</v>
      </c>
      <c r="AH178" s="35">
        <f t="shared" si="275"/>
        <v>0</v>
      </c>
      <c r="AI178" s="35">
        <f t="shared" si="275"/>
        <v>0</v>
      </c>
      <c r="AJ178" s="35">
        <f t="shared" si="275"/>
        <v>0</v>
      </c>
      <c r="AK178" s="35">
        <f t="shared" si="272"/>
        <v>0</v>
      </c>
      <c r="AL178" s="35">
        <f t="shared" si="272"/>
        <v>0</v>
      </c>
      <c r="AM178" s="35">
        <f t="shared" si="272"/>
        <v>0</v>
      </c>
      <c r="AN178" s="35">
        <f t="shared" si="272"/>
        <v>0</v>
      </c>
      <c r="AO178" s="35">
        <f t="shared" si="272"/>
        <v>0</v>
      </c>
      <c r="AP178" s="36">
        <f t="shared" si="287"/>
        <v>4.2857142857142856</v>
      </c>
      <c r="AQ178" s="36">
        <f t="shared" si="288"/>
        <v>171.42857142857142</v>
      </c>
      <c r="AR178" s="36">
        <f t="shared" si="268"/>
        <v>85.714285714285708</v>
      </c>
      <c r="AS178" s="36">
        <f t="shared" si="269"/>
        <v>42.857142857142854</v>
      </c>
      <c r="AT178" s="37">
        <f t="shared" si="289"/>
        <v>0</v>
      </c>
      <c r="AU178" s="37">
        <f t="shared" si="280"/>
        <v>0</v>
      </c>
      <c r="AV178" s="37">
        <f t="shared" si="281"/>
        <v>0</v>
      </c>
      <c r="AW178" s="37">
        <f t="shared" si="282"/>
        <v>0</v>
      </c>
      <c r="AX178" s="37">
        <f t="shared" si="283"/>
        <v>0</v>
      </c>
      <c r="AY178" s="37">
        <f t="shared" si="284"/>
        <v>0</v>
      </c>
      <c r="AZ178" s="37">
        <f t="shared" si="270"/>
        <v>0</v>
      </c>
      <c r="BA178" s="37">
        <f t="shared" si="285"/>
        <v>0</v>
      </c>
      <c r="BB178" s="4"/>
      <c r="BC178" s="37">
        <f t="shared" si="258"/>
        <v>0</v>
      </c>
      <c r="BD178" s="4"/>
      <c r="BE178" s="37">
        <f t="shared" si="259"/>
        <v>0</v>
      </c>
      <c r="BF178" s="4"/>
      <c r="BG178" s="4"/>
      <c r="BH178" s="37">
        <f t="shared" si="260"/>
        <v>0</v>
      </c>
      <c r="BI178" s="4"/>
      <c r="BJ178" s="37"/>
      <c r="BK178" s="37">
        <f t="shared" si="261"/>
        <v>0</v>
      </c>
      <c r="BL178" s="109"/>
      <c r="BM178" s="119"/>
      <c r="BN178" s="119"/>
      <c r="BO178" s="38"/>
    </row>
    <row r="179" spans="1:67">
      <c r="A179" s="110" t="s">
        <v>17</v>
      </c>
      <c r="B179" s="110">
        <v>6</v>
      </c>
      <c r="C179" s="106">
        <v>46772</v>
      </c>
      <c r="D179" s="106">
        <v>46813.999305555597</v>
      </c>
      <c r="E179" s="110" t="s">
        <v>15</v>
      </c>
      <c r="F179" s="112">
        <v>41.999305555596948</v>
      </c>
      <c r="G179" s="34" t="s">
        <v>74</v>
      </c>
      <c r="H179" s="35">
        <v>28</v>
      </c>
      <c r="I179" s="2"/>
      <c r="J179" s="2"/>
      <c r="K179" s="2"/>
      <c r="L179" s="2"/>
      <c r="M179" s="2"/>
      <c r="N179" s="2"/>
      <c r="O179" s="2"/>
      <c r="P179" s="2"/>
      <c r="Q179" s="35">
        <f t="shared" si="277"/>
        <v>0</v>
      </c>
      <c r="R179" s="3"/>
      <c r="S179" s="3"/>
      <c r="T179" s="3"/>
      <c r="U179" s="3"/>
      <c r="V179" s="3"/>
      <c r="W179" s="3"/>
      <c r="X179" s="3"/>
      <c r="Y179" s="3"/>
      <c r="Z179" s="35">
        <f t="shared" si="274"/>
        <v>0</v>
      </c>
      <c r="AA179" s="35">
        <f t="shared" si="274"/>
        <v>0</v>
      </c>
      <c r="AB179" s="35">
        <f t="shared" si="274"/>
        <v>0</v>
      </c>
      <c r="AC179" s="35">
        <f t="shared" si="271"/>
        <v>0</v>
      </c>
      <c r="AD179" s="35">
        <f t="shared" si="271"/>
        <v>0</v>
      </c>
      <c r="AE179" s="35">
        <f t="shared" si="271"/>
        <v>0</v>
      </c>
      <c r="AF179" s="35">
        <f t="shared" si="271"/>
        <v>0</v>
      </c>
      <c r="AG179" s="35">
        <f t="shared" si="271"/>
        <v>0</v>
      </c>
      <c r="AH179" s="35">
        <f t="shared" si="275"/>
        <v>0</v>
      </c>
      <c r="AI179" s="35">
        <f t="shared" si="275"/>
        <v>0</v>
      </c>
      <c r="AJ179" s="35">
        <f t="shared" si="275"/>
        <v>0</v>
      </c>
      <c r="AK179" s="35">
        <f t="shared" si="272"/>
        <v>0</v>
      </c>
      <c r="AL179" s="35">
        <f t="shared" si="272"/>
        <v>0</v>
      </c>
      <c r="AM179" s="35">
        <f t="shared" si="272"/>
        <v>0</v>
      </c>
      <c r="AN179" s="35">
        <f t="shared" si="272"/>
        <v>0</v>
      </c>
      <c r="AO179" s="35">
        <f t="shared" si="272"/>
        <v>0</v>
      </c>
      <c r="AP179" s="36">
        <f t="shared" si="287"/>
        <v>4</v>
      </c>
      <c r="AQ179" s="36">
        <f t="shared" si="288"/>
        <v>160</v>
      </c>
      <c r="AR179" s="36">
        <f t="shared" si="268"/>
        <v>80</v>
      </c>
      <c r="AS179" s="36">
        <f t="shared" si="269"/>
        <v>40</v>
      </c>
      <c r="AT179" s="37">
        <f t="shared" si="289"/>
        <v>0</v>
      </c>
      <c r="AU179" s="37">
        <f t="shared" si="280"/>
        <v>0</v>
      </c>
      <c r="AV179" s="37">
        <f t="shared" si="281"/>
        <v>0</v>
      </c>
      <c r="AW179" s="37">
        <f t="shared" si="282"/>
        <v>0</v>
      </c>
      <c r="AX179" s="37">
        <f t="shared" si="283"/>
        <v>0</v>
      </c>
      <c r="AY179" s="37">
        <f t="shared" si="284"/>
        <v>0</v>
      </c>
      <c r="AZ179" s="37">
        <f t="shared" si="270"/>
        <v>0</v>
      </c>
      <c r="BA179" s="37">
        <f t="shared" si="285"/>
        <v>0</v>
      </c>
      <c r="BB179" s="4"/>
      <c r="BC179" s="37">
        <f t="shared" si="258"/>
        <v>0</v>
      </c>
      <c r="BD179" s="4"/>
      <c r="BE179" s="37">
        <f t="shared" si="259"/>
        <v>0</v>
      </c>
      <c r="BF179" s="4"/>
      <c r="BG179" s="4"/>
      <c r="BH179" s="37">
        <f t="shared" si="260"/>
        <v>0</v>
      </c>
      <c r="BI179" s="4"/>
      <c r="BJ179" s="37">
        <f t="shared" ref="BJ179" si="383">Q179*BI179</f>
        <v>0</v>
      </c>
      <c r="BK179" s="37">
        <f t="shared" si="261"/>
        <v>0</v>
      </c>
      <c r="BL179" s="108">
        <f>SUM(BK179:BK180)</f>
        <v>0</v>
      </c>
      <c r="BM179" s="118">
        <f>BL179*0.1</f>
        <v>0</v>
      </c>
      <c r="BN179" s="118">
        <f>SUM(BL179:BM180)</f>
        <v>0</v>
      </c>
      <c r="BO179" s="38"/>
    </row>
    <row r="180" spans="1:67">
      <c r="A180" s="111"/>
      <c r="B180" s="111"/>
      <c r="C180" s="107"/>
      <c r="D180" s="107"/>
      <c r="E180" s="111"/>
      <c r="F180" s="113"/>
      <c r="G180" s="34" t="s">
        <v>75</v>
      </c>
      <c r="H180" s="35">
        <v>14</v>
      </c>
      <c r="I180" s="2"/>
      <c r="J180" s="2"/>
      <c r="K180" s="2"/>
      <c r="L180" s="2"/>
      <c r="M180" s="2"/>
      <c r="N180" s="2"/>
      <c r="O180" s="2"/>
      <c r="P180" s="2"/>
      <c r="Q180" s="35">
        <f t="shared" si="277"/>
        <v>0</v>
      </c>
      <c r="R180" s="3"/>
      <c r="S180" s="3"/>
      <c r="T180" s="3"/>
      <c r="U180" s="3"/>
      <c r="V180" s="3"/>
      <c r="W180" s="3"/>
      <c r="X180" s="3"/>
      <c r="Y180" s="3"/>
      <c r="Z180" s="35">
        <f t="shared" si="274"/>
        <v>0</v>
      </c>
      <c r="AA180" s="35">
        <f t="shared" si="274"/>
        <v>0</v>
      </c>
      <c r="AB180" s="35">
        <f t="shared" si="274"/>
        <v>0</v>
      </c>
      <c r="AC180" s="35">
        <f t="shared" si="271"/>
        <v>0</v>
      </c>
      <c r="AD180" s="35">
        <f t="shared" si="271"/>
        <v>0</v>
      </c>
      <c r="AE180" s="35">
        <f t="shared" si="271"/>
        <v>0</v>
      </c>
      <c r="AF180" s="35">
        <f t="shared" si="271"/>
        <v>0</v>
      </c>
      <c r="AG180" s="35">
        <f t="shared" si="271"/>
        <v>0</v>
      </c>
      <c r="AH180" s="35">
        <f t="shared" si="275"/>
        <v>0</v>
      </c>
      <c r="AI180" s="35">
        <f t="shared" si="275"/>
        <v>0</v>
      </c>
      <c r="AJ180" s="35">
        <f t="shared" si="275"/>
        <v>0</v>
      </c>
      <c r="AK180" s="35">
        <f t="shared" si="272"/>
        <v>0</v>
      </c>
      <c r="AL180" s="35">
        <f t="shared" si="272"/>
        <v>0</v>
      </c>
      <c r="AM180" s="35">
        <f t="shared" si="272"/>
        <v>0</v>
      </c>
      <c r="AN180" s="35">
        <f t="shared" si="272"/>
        <v>0</v>
      </c>
      <c r="AO180" s="35">
        <f t="shared" si="272"/>
        <v>0</v>
      </c>
      <c r="AP180" s="36">
        <f t="shared" si="287"/>
        <v>2</v>
      </c>
      <c r="AQ180" s="36">
        <f t="shared" si="288"/>
        <v>80</v>
      </c>
      <c r="AR180" s="36">
        <f t="shared" si="268"/>
        <v>40</v>
      </c>
      <c r="AS180" s="36">
        <f t="shared" si="269"/>
        <v>20</v>
      </c>
      <c r="AT180" s="37">
        <f t="shared" si="289"/>
        <v>0</v>
      </c>
      <c r="AU180" s="37">
        <f t="shared" si="280"/>
        <v>0</v>
      </c>
      <c r="AV180" s="37">
        <f t="shared" si="281"/>
        <v>0</v>
      </c>
      <c r="AW180" s="37">
        <f t="shared" si="282"/>
        <v>0</v>
      </c>
      <c r="AX180" s="37">
        <f t="shared" si="283"/>
        <v>0</v>
      </c>
      <c r="AY180" s="37">
        <f t="shared" si="284"/>
        <v>0</v>
      </c>
      <c r="AZ180" s="37">
        <f t="shared" si="270"/>
        <v>0</v>
      </c>
      <c r="BA180" s="37">
        <f t="shared" si="285"/>
        <v>0</v>
      </c>
      <c r="BB180" s="4"/>
      <c r="BC180" s="37">
        <f t="shared" si="258"/>
        <v>0</v>
      </c>
      <c r="BD180" s="4"/>
      <c r="BE180" s="37">
        <f t="shared" si="259"/>
        <v>0</v>
      </c>
      <c r="BF180" s="4"/>
      <c r="BG180" s="4"/>
      <c r="BH180" s="37">
        <f t="shared" si="260"/>
        <v>0</v>
      </c>
      <c r="BI180" s="4"/>
      <c r="BJ180" s="37"/>
      <c r="BK180" s="37">
        <f t="shared" si="261"/>
        <v>0</v>
      </c>
      <c r="BL180" s="109"/>
      <c r="BM180" s="119"/>
      <c r="BN180" s="119"/>
      <c r="BO180" s="38"/>
    </row>
    <row r="181" spans="1:67">
      <c r="A181" s="110" t="s">
        <v>17</v>
      </c>
      <c r="B181" s="110">
        <v>2</v>
      </c>
      <c r="C181" s="106">
        <v>46817</v>
      </c>
      <c r="D181" s="106">
        <v>46858.999305555597</v>
      </c>
      <c r="E181" s="110" t="s">
        <v>15</v>
      </c>
      <c r="F181" s="112">
        <v>41.999305555596948</v>
      </c>
      <c r="G181" s="34" t="s">
        <v>74</v>
      </c>
      <c r="H181" s="35">
        <v>28</v>
      </c>
      <c r="I181" s="2"/>
      <c r="J181" s="2"/>
      <c r="K181" s="2"/>
      <c r="L181" s="2"/>
      <c r="M181" s="2"/>
      <c r="N181" s="2"/>
      <c r="O181" s="2"/>
      <c r="P181" s="2"/>
      <c r="Q181" s="35">
        <f t="shared" si="277"/>
        <v>0</v>
      </c>
      <c r="R181" s="3"/>
      <c r="S181" s="3"/>
      <c r="T181" s="3"/>
      <c r="U181" s="3"/>
      <c r="V181" s="3"/>
      <c r="W181" s="3"/>
      <c r="X181" s="3"/>
      <c r="Y181" s="3"/>
      <c r="Z181" s="35">
        <f t="shared" si="274"/>
        <v>0</v>
      </c>
      <c r="AA181" s="35">
        <f t="shared" si="274"/>
        <v>0</v>
      </c>
      <c r="AB181" s="35">
        <f t="shared" si="274"/>
        <v>0</v>
      </c>
      <c r="AC181" s="35">
        <f t="shared" si="271"/>
        <v>0</v>
      </c>
      <c r="AD181" s="35">
        <f t="shared" si="271"/>
        <v>0</v>
      </c>
      <c r="AE181" s="35">
        <f t="shared" si="271"/>
        <v>0</v>
      </c>
      <c r="AF181" s="35">
        <f t="shared" si="271"/>
        <v>0</v>
      </c>
      <c r="AG181" s="35">
        <f t="shared" si="271"/>
        <v>0</v>
      </c>
      <c r="AH181" s="35">
        <f t="shared" si="275"/>
        <v>0</v>
      </c>
      <c r="AI181" s="35">
        <f t="shared" si="275"/>
        <v>0</v>
      </c>
      <c r="AJ181" s="35">
        <f t="shared" si="275"/>
        <v>0</v>
      </c>
      <c r="AK181" s="35">
        <f t="shared" si="272"/>
        <v>0</v>
      </c>
      <c r="AL181" s="35">
        <f t="shared" si="272"/>
        <v>0</v>
      </c>
      <c r="AM181" s="35">
        <f t="shared" si="272"/>
        <v>0</v>
      </c>
      <c r="AN181" s="35">
        <f t="shared" si="272"/>
        <v>0</v>
      </c>
      <c r="AO181" s="35">
        <f t="shared" si="272"/>
        <v>0</v>
      </c>
      <c r="AP181" s="36">
        <f t="shared" si="287"/>
        <v>4</v>
      </c>
      <c r="AQ181" s="36">
        <f t="shared" si="288"/>
        <v>160</v>
      </c>
      <c r="AR181" s="36">
        <f t="shared" si="268"/>
        <v>80</v>
      </c>
      <c r="AS181" s="36">
        <f t="shared" si="269"/>
        <v>40</v>
      </c>
      <c r="AT181" s="37">
        <f t="shared" si="289"/>
        <v>0</v>
      </c>
      <c r="AU181" s="37">
        <f t="shared" si="280"/>
        <v>0</v>
      </c>
      <c r="AV181" s="37">
        <f t="shared" si="281"/>
        <v>0</v>
      </c>
      <c r="AW181" s="37">
        <f t="shared" si="282"/>
        <v>0</v>
      </c>
      <c r="AX181" s="37">
        <f t="shared" si="283"/>
        <v>0</v>
      </c>
      <c r="AY181" s="37">
        <f t="shared" si="284"/>
        <v>0</v>
      </c>
      <c r="AZ181" s="37">
        <f t="shared" si="270"/>
        <v>0</v>
      </c>
      <c r="BA181" s="37">
        <f t="shared" si="285"/>
        <v>0</v>
      </c>
      <c r="BB181" s="4"/>
      <c r="BC181" s="37">
        <f t="shared" si="258"/>
        <v>0</v>
      </c>
      <c r="BD181" s="4"/>
      <c r="BE181" s="37">
        <f t="shared" si="259"/>
        <v>0</v>
      </c>
      <c r="BF181" s="4"/>
      <c r="BG181" s="4"/>
      <c r="BH181" s="37">
        <f t="shared" si="260"/>
        <v>0</v>
      </c>
      <c r="BI181" s="4"/>
      <c r="BJ181" s="37">
        <f t="shared" ref="BJ181" si="384">Q181*BI181</f>
        <v>0</v>
      </c>
      <c r="BK181" s="37">
        <f t="shared" si="261"/>
        <v>0</v>
      </c>
      <c r="BL181" s="108">
        <f>SUM(BK181:BK182)</f>
        <v>0</v>
      </c>
      <c r="BM181" s="118">
        <f>BL181*0.1</f>
        <v>0</v>
      </c>
      <c r="BN181" s="118">
        <f>SUM(BL181:BM182)</f>
        <v>0</v>
      </c>
      <c r="BO181" s="38"/>
    </row>
    <row r="182" spans="1:67">
      <c r="A182" s="111"/>
      <c r="B182" s="111"/>
      <c r="C182" s="107"/>
      <c r="D182" s="107"/>
      <c r="E182" s="111"/>
      <c r="F182" s="113"/>
      <c r="G182" s="34" t="s">
        <v>75</v>
      </c>
      <c r="H182" s="35">
        <v>14</v>
      </c>
      <c r="I182" s="2"/>
      <c r="J182" s="2"/>
      <c r="K182" s="2"/>
      <c r="L182" s="2"/>
      <c r="M182" s="2"/>
      <c r="N182" s="2"/>
      <c r="O182" s="2"/>
      <c r="P182" s="2"/>
      <c r="Q182" s="35">
        <f t="shared" si="277"/>
        <v>0</v>
      </c>
      <c r="R182" s="3"/>
      <c r="S182" s="3"/>
      <c r="T182" s="3"/>
      <c r="U182" s="3"/>
      <c r="V182" s="3"/>
      <c r="W182" s="3"/>
      <c r="X182" s="3"/>
      <c r="Y182" s="3"/>
      <c r="Z182" s="35">
        <f t="shared" si="274"/>
        <v>0</v>
      </c>
      <c r="AA182" s="35">
        <f t="shared" si="274"/>
        <v>0</v>
      </c>
      <c r="AB182" s="35">
        <f t="shared" si="274"/>
        <v>0</v>
      </c>
      <c r="AC182" s="35">
        <f t="shared" si="271"/>
        <v>0</v>
      </c>
      <c r="AD182" s="35">
        <f t="shared" si="271"/>
        <v>0</v>
      </c>
      <c r="AE182" s="35">
        <f t="shared" si="271"/>
        <v>0</v>
      </c>
      <c r="AF182" s="35">
        <f t="shared" si="271"/>
        <v>0</v>
      </c>
      <c r="AG182" s="35">
        <f t="shared" si="271"/>
        <v>0</v>
      </c>
      <c r="AH182" s="35">
        <f t="shared" si="275"/>
        <v>0</v>
      </c>
      <c r="AI182" s="35">
        <f t="shared" si="275"/>
        <v>0</v>
      </c>
      <c r="AJ182" s="35">
        <f t="shared" si="275"/>
        <v>0</v>
      </c>
      <c r="AK182" s="35">
        <f t="shared" si="272"/>
        <v>0</v>
      </c>
      <c r="AL182" s="35">
        <f t="shared" si="272"/>
        <v>0</v>
      </c>
      <c r="AM182" s="35">
        <f t="shared" si="272"/>
        <v>0</v>
      </c>
      <c r="AN182" s="35">
        <f t="shared" si="272"/>
        <v>0</v>
      </c>
      <c r="AO182" s="35">
        <f t="shared" si="272"/>
        <v>0</v>
      </c>
      <c r="AP182" s="36">
        <f t="shared" si="287"/>
        <v>2</v>
      </c>
      <c r="AQ182" s="36">
        <f t="shared" si="288"/>
        <v>80</v>
      </c>
      <c r="AR182" s="36">
        <f t="shared" si="268"/>
        <v>40</v>
      </c>
      <c r="AS182" s="36">
        <f t="shared" si="269"/>
        <v>20</v>
      </c>
      <c r="AT182" s="37">
        <f t="shared" si="289"/>
        <v>0</v>
      </c>
      <c r="AU182" s="37">
        <f t="shared" si="280"/>
        <v>0</v>
      </c>
      <c r="AV182" s="37">
        <f t="shared" si="281"/>
        <v>0</v>
      </c>
      <c r="AW182" s="37">
        <f t="shared" si="282"/>
        <v>0</v>
      </c>
      <c r="AX182" s="37">
        <f t="shared" si="283"/>
        <v>0</v>
      </c>
      <c r="AY182" s="37">
        <f t="shared" si="284"/>
        <v>0</v>
      </c>
      <c r="AZ182" s="37">
        <f t="shared" si="270"/>
        <v>0</v>
      </c>
      <c r="BA182" s="37">
        <f t="shared" si="285"/>
        <v>0</v>
      </c>
      <c r="BB182" s="4"/>
      <c r="BC182" s="37">
        <f t="shared" si="258"/>
        <v>0</v>
      </c>
      <c r="BD182" s="4"/>
      <c r="BE182" s="37">
        <f t="shared" si="259"/>
        <v>0</v>
      </c>
      <c r="BF182" s="4"/>
      <c r="BG182" s="4"/>
      <c r="BH182" s="37">
        <f t="shared" si="260"/>
        <v>0</v>
      </c>
      <c r="BI182" s="4"/>
      <c r="BJ182" s="37"/>
      <c r="BK182" s="37">
        <f t="shared" si="261"/>
        <v>0</v>
      </c>
      <c r="BL182" s="109"/>
      <c r="BM182" s="119"/>
      <c r="BN182" s="119"/>
      <c r="BO182" s="38"/>
    </row>
    <row r="183" spans="1:67">
      <c r="A183" s="110" t="s">
        <v>17</v>
      </c>
      <c r="B183" s="110">
        <v>3</v>
      </c>
      <c r="C183" s="106">
        <v>46871</v>
      </c>
      <c r="D183" s="106">
        <v>46912.999305555597</v>
      </c>
      <c r="E183" s="110" t="s">
        <v>15</v>
      </c>
      <c r="F183" s="112">
        <v>41.999305555596948</v>
      </c>
      <c r="G183" s="34" t="s">
        <v>74</v>
      </c>
      <c r="H183" s="35">
        <v>28</v>
      </c>
      <c r="I183" s="2"/>
      <c r="J183" s="2"/>
      <c r="K183" s="2"/>
      <c r="L183" s="2"/>
      <c r="M183" s="2"/>
      <c r="N183" s="2"/>
      <c r="O183" s="2"/>
      <c r="P183" s="2"/>
      <c r="Q183" s="35">
        <f t="shared" si="277"/>
        <v>0</v>
      </c>
      <c r="R183" s="3"/>
      <c r="S183" s="3"/>
      <c r="T183" s="3"/>
      <c r="U183" s="3"/>
      <c r="V183" s="3"/>
      <c r="W183" s="3"/>
      <c r="X183" s="3"/>
      <c r="Y183" s="3"/>
      <c r="Z183" s="35">
        <f t="shared" si="274"/>
        <v>0</v>
      </c>
      <c r="AA183" s="35">
        <f t="shared" si="274"/>
        <v>0</v>
      </c>
      <c r="AB183" s="35">
        <f t="shared" si="274"/>
        <v>0</v>
      </c>
      <c r="AC183" s="35">
        <f t="shared" si="271"/>
        <v>0</v>
      </c>
      <c r="AD183" s="35">
        <f t="shared" si="271"/>
        <v>0</v>
      </c>
      <c r="AE183" s="35">
        <f t="shared" si="271"/>
        <v>0</v>
      </c>
      <c r="AF183" s="35">
        <f t="shared" si="271"/>
        <v>0</v>
      </c>
      <c r="AG183" s="35">
        <f t="shared" si="271"/>
        <v>0</v>
      </c>
      <c r="AH183" s="35">
        <f t="shared" si="275"/>
        <v>0</v>
      </c>
      <c r="AI183" s="35">
        <f t="shared" si="275"/>
        <v>0</v>
      </c>
      <c r="AJ183" s="35">
        <f t="shared" si="275"/>
        <v>0</v>
      </c>
      <c r="AK183" s="35">
        <f t="shared" si="272"/>
        <v>0</v>
      </c>
      <c r="AL183" s="35">
        <f t="shared" si="272"/>
        <v>0</v>
      </c>
      <c r="AM183" s="35">
        <f t="shared" si="272"/>
        <v>0</v>
      </c>
      <c r="AN183" s="35">
        <f t="shared" si="272"/>
        <v>0</v>
      </c>
      <c r="AO183" s="35">
        <f t="shared" si="272"/>
        <v>0</v>
      </c>
      <c r="AP183" s="36">
        <f t="shared" si="287"/>
        <v>4</v>
      </c>
      <c r="AQ183" s="36">
        <f t="shared" si="288"/>
        <v>160</v>
      </c>
      <c r="AR183" s="36">
        <f t="shared" si="268"/>
        <v>80</v>
      </c>
      <c r="AS183" s="36">
        <f t="shared" si="269"/>
        <v>40</v>
      </c>
      <c r="AT183" s="37">
        <f t="shared" si="289"/>
        <v>0</v>
      </c>
      <c r="AU183" s="37">
        <f t="shared" si="280"/>
        <v>0</v>
      </c>
      <c r="AV183" s="37">
        <f t="shared" si="281"/>
        <v>0</v>
      </c>
      <c r="AW183" s="37">
        <f t="shared" si="282"/>
        <v>0</v>
      </c>
      <c r="AX183" s="37">
        <f t="shared" si="283"/>
        <v>0</v>
      </c>
      <c r="AY183" s="37">
        <f t="shared" si="284"/>
        <v>0</v>
      </c>
      <c r="AZ183" s="37">
        <f t="shared" si="270"/>
        <v>0</v>
      </c>
      <c r="BA183" s="37">
        <f t="shared" si="285"/>
        <v>0</v>
      </c>
      <c r="BB183" s="4"/>
      <c r="BC183" s="37">
        <f t="shared" si="258"/>
        <v>0</v>
      </c>
      <c r="BD183" s="4"/>
      <c r="BE183" s="37">
        <f t="shared" si="259"/>
        <v>0</v>
      </c>
      <c r="BF183" s="4"/>
      <c r="BG183" s="4"/>
      <c r="BH183" s="37">
        <f t="shared" si="260"/>
        <v>0</v>
      </c>
      <c r="BI183" s="4"/>
      <c r="BJ183" s="37">
        <f t="shared" ref="BJ183" si="385">Q183*BI183</f>
        <v>0</v>
      </c>
      <c r="BK183" s="37">
        <f t="shared" si="261"/>
        <v>0</v>
      </c>
      <c r="BL183" s="108">
        <f>SUM(BK183:BK184)</f>
        <v>0</v>
      </c>
      <c r="BM183" s="118">
        <f>BL183*0.1</f>
        <v>0</v>
      </c>
      <c r="BN183" s="118">
        <f>SUM(BL183:BM184)</f>
        <v>0</v>
      </c>
      <c r="BO183" s="38"/>
    </row>
    <row r="184" spans="1:67">
      <c r="A184" s="111"/>
      <c r="B184" s="111"/>
      <c r="C184" s="107"/>
      <c r="D184" s="107"/>
      <c r="E184" s="111"/>
      <c r="F184" s="113"/>
      <c r="G184" s="34" t="s">
        <v>75</v>
      </c>
      <c r="H184" s="35">
        <v>14</v>
      </c>
      <c r="I184" s="2"/>
      <c r="J184" s="2"/>
      <c r="K184" s="2"/>
      <c r="L184" s="2"/>
      <c r="M184" s="2"/>
      <c r="N184" s="2"/>
      <c r="O184" s="2"/>
      <c r="P184" s="2"/>
      <c r="Q184" s="35">
        <f t="shared" si="277"/>
        <v>0</v>
      </c>
      <c r="R184" s="3"/>
      <c r="S184" s="3"/>
      <c r="T184" s="3"/>
      <c r="U184" s="3"/>
      <c r="V184" s="3"/>
      <c r="W184" s="3"/>
      <c r="X184" s="3"/>
      <c r="Y184" s="3"/>
      <c r="Z184" s="35">
        <f t="shared" si="274"/>
        <v>0</v>
      </c>
      <c r="AA184" s="35">
        <f t="shared" si="274"/>
        <v>0</v>
      </c>
      <c r="AB184" s="35">
        <f t="shared" si="274"/>
        <v>0</v>
      </c>
      <c r="AC184" s="35">
        <f t="shared" si="271"/>
        <v>0</v>
      </c>
      <c r="AD184" s="35">
        <f t="shared" si="271"/>
        <v>0</v>
      </c>
      <c r="AE184" s="35">
        <f t="shared" si="271"/>
        <v>0</v>
      </c>
      <c r="AF184" s="35">
        <f t="shared" si="271"/>
        <v>0</v>
      </c>
      <c r="AG184" s="35">
        <f t="shared" si="271"/>
        <v>0</v>
      </c>
      <c r="AH184" s="35">
        <f t="shared" si="275"/>
        <v>0</v>
      </c>
      <c r="AI184" s="35">
        <f t="shared" si="275"/>
        <v>0</v>
      </c>
      <c r="AJ184" s="35">
        <f t="shared" si="275"/>
        <v>0</v>
      </c>
      <c r="AK184" s="35">
        <f t="shared" si="272"/>
        <v>0</v>
      </c>
      <c r="AL184" s="35">
        <f t="shared" si="272"/>
        <v>0</v>
      </c>
      <c r="AM184" s="35">
        <f t="shared" si="272"/>
        <v>0</v>
      </c>
      <c r="AN184" s="35">
        <f t="shared" si="272"/>
        <v>0</v>
      </c>
      <c r="AO184" s="35">
        <f t="shared" si="272"/>
        <v>0</v>
      </c>
      <c r="AP184" s="36">
        <f t="shared" si="287"/>
        <v>2</v>
      </c>
      <c r="AQ184" s="36">
        <f t="shared" si="288"/>
        <v>80</v>
      </c>
      <c r="AR184" s="36">
        <f t="shared" si="268"/>
        <v>40</v>
      </c>
      <c r="AS184" s="36">
        <f t="shared" si="269"/>
        <v>20</v>
      </c>
      <c r="AT184" s="37">
        <f t="shared" si="289"/>
        <v>0</v>
      </c>
      <c r="AU184" s="37">
        <f t="shared" si="280"/>
        <v>0</v>
      </c>
      <c r="AV184" s="37">
        <f t="shared" si="281"/>
        <v>0</v>
      </c>
      <c r="AW184" s="37">
        <f t="shared" si="282"/>
        <v>0</v>
      </c>
      <c r="AX184" s="37">
        <f t="shared" si="283"/>
        <v>0</v>
      </c>
      <c r="AY184" s="37">
        <f t="shared" si="284"/>
        <v>0</v>
      </c>
      <c r="AZ184" s="37">
        <f t="shared" si="270"/>
        <v>0</v>
      </c>
      <c r="BA184" s="37">
        <f t="shared" si="285"/>
        <v>0</v>
      </c>
      <c r="BB184" s="4"/>
      <c r="BC184" s="37">
        <f t="shared" si="258"/>
        <v>0</v>
      </c>
      <c r="BD184" s="4"/>
      <c r="BE184" s="37">
        <f t="shared" si="259"/>
        <v>0</v>
      </c>
      <c r="BF184" s="4"/>
      <c r="BG184" s="4"/>
      <c r="BH184" s="37">
        <f t="shared" si="260"/>
        <v>0</v>
      </c>
      <c r="BI184" s="4"/>
      <c r="BJ184" s="37"/>
      <c r="BK184" s="37">
        <f t="shared" si="261"/>
        <v>0</v>
      </c>
      <c r="BL184" s="109"/>
      <c r="BM184" s="119"/>
      <c r="BN184" s="119"/>
      <c r="BO184" s="38"/>
    </row>
    <row r="185" spans="1:67">
      <c r="A185" s="110" t="s">
        <v>17</v>
      </c>
      <c r="B185" s="110">
        <v>1</v>
      </c>
      <c r="C185" s="106">
        <v>46975</v>
      </c>
      <c r="D185" s="106">
        <v>47064.999305555597</v>
      </c>
      <c r="E185" s="110" t="s">
        <v>4</v>
      </c>
      <c r="F185" s="112">
        <v>89.999305555596948</v>
      </c>
      <c r="G185" s="34" t="s">
        <v>74</v>
      </c>
      <c r="H185" s="35">
        <v>69</v>
      </c>
      <c r="I185" s="2"/>
      <c r="J185" s="2"/>
      <c r="K185" s="2"/>
      <c r="L185" s="2"/>
      <c r="M185" s="2"/>
      <c r="N185" s="2"/>
      <c r="O185" s="2"/>
      <c r="P185" s="2"/>
      <c r="Q185" s="35">
        <f t="shared" si="277"/>
        <v>0</v>
      </c>
      <c r="R185" s="3"/>
      <c r="S185" s="3"/>
      <c r="T185" s="3"/>
      <c r="U185" s="3"/>
      <c r="V185" s="3"/>
      <c r="W185" s="3"/>
      <c r="X185" s="3"/>
      <c r="Y185" s="3"/>
      <c r="Z185" s="35">
        <f t="shared" si="274"/>
        <v>0</v>
      </c>
      <c r="AA185" s="35">
        <f t="shared" si="274"/>
        <v>0</v>
      </c>
      <c r="AB185" s="35">
        <f t="shared" si="274"/>
        <v>0</v>
      </c>
      <c r="AC185" s="35">
        <f t="shared" si="271"/>
        <v>0</v>
      </c>
      <c r="AD185" s="35">
        <f t="shared" si="271"/>
        <v>0</v>
      </c>
      <c r="AE185" s="35">
        <f t="shared" si="271"/>
        <v>0</v>
      </c>
      <c r="AF185" s="35">
        <f t="shared" si="271"/>
        <v>0</v>
      </c>
      <c r="AG185" s="35">
        <f t="shared" si="271"/>
        <v>0</v>
      </c>
      <c r="AH185" s="35">
        <f t="shared" si="275"/>
        <v>0</v>
      </c>
      <c r="AI185" s="35">
        <f t="shared" si="275"/>
        <v>0</v>
      </c>
      <c r="AJ185" s="35">
        <f t="shared" si="275"/>
        <v>0</v>
      </c>
      <c r="AK185" s="35">
        <f t="shared" si="272"/>
        <v>0</v>
      </c>
      <c r="AL185" s="35">
        <f t="shared" si="272"/>
        <v>0</v>
      </c>
      <c r="AM185" s="35">
        <f t="shared" si="272"/>
        <v>0</v>
      </c>
      <c r="AN185" s="35">
        <f t="shared" si="272"/>
        <v>0</v>
      </c>
      <c r="AO185" s="35">
        <f t="shared" si="272"/>
        <v>0</v>
      </c>
      <c r="AP185" s="36">
        <f t="shared" si="287"/>
        <v>9.8571428571428577</v>
      </c>
      <c r="AQ185" s="36">
        <f t="shared" si="288"/>
        <v>394.28571428571433</v>
      </c>
      <c r="AR185" s="36">
        <f t="shared" si="268"/>
        <v>197.14285714285717</v>
      </c>
      <c r="AS185" s="36">
        <f t="shared" si="269"/>
        <v>98.571428571428584</v>
      </c>
      <c r="AT185" s="37">
        <f t="shared" si="289"/>
        <v>0</v>
      </c>
      <c r="AU185" s="37">
        <f t="shared" si="280"/>
        <v>0</v>
      </c>
      <c r="AV185" s="37">
        <f t="shared" si="281"/>
        <v>0</v>
      </c>
      <c r="AW185" s="37">
        <f t="shared" si="282"/>
        <v>0</v>
      </c>
      <c r="AX185" s="37">
        <f t="shared" si="283"/>
        <v>0</v>
      </c>
      <c r="AY185" s="37">
        <f t="shared" si="284"/>
        <v>0</v>
      </c>
      <c r="AZ185" s="37">
        <f t="shared" si="270"/>
        <v>0</v>
      </c>
      <c r="BA185" s="37">
        <f t="shared" si="285"/>
        <v>0</v>
      </c>
      <c r="BB185" s="4"/>
      <c r="BC185" s="37">
        <f t="shared" si="258"/>
        <v>0</v>
      </c>
      <c r="BD185" s="4"/>
      <c r="BE185" s="37">
        <f t="shared" si="259"/>
        <v>0</v>
      </c>
      <c r="BF185" s="4"/>
      <c r="BG185" s="4"/>
      <c r="BH185" s="37">
        <f t="shared" si="260"/>
        <v>0</v>
      </c>
      <c r="BI185" s="4"/>
      <c r="BJ185" s="37">
        <f t="shared" ref="BJ185" si="386">Q185*BI185</f>
        <v>0</v>
      </c>
      <c r="BK185" s="37">
        <f t="shared" si="261"/>
        <v>0</v>
      </c>
      <c r="BL185" s="108">
        <f>SUM(BK185:BK186)</f>
        <v>0</v>
      </c>
      <c r="BM185" s="118">
        <f>BL185*0.1</f>
        <v>0</v>
      </c>
      <c r="BN185" s="118">
        <f>SUM(BL185:BM186)</f>
        <v>0</v>
      </c>
      <c r="BO185" s="38"/>
    </row>
    <row r="186" spans="1:67">
      <c r="A186" s="111"/>
      <c r="B186" s="111"/>
      <c r="C186" s="107"/>
      <c r="D186" s="107"/>
      <c r="E186" s="111"/>
      <c r="F186" s="113"/>
      <c r="G186" s="34" t="s">
        <v>75</v>
      </c>
      <c r="H186" s="35">
        <v>21</v>
      </c>
      <c r="I186" s="2"/>
      <c r="J186" s="2"/>
      <c r="K186" s="2"/>
      <c r="L186" s="2"/>
      <c r="M186" s="2"/>
      <c r="N186" s="2"/>
      <c r="O186" s="2"/>
      <c r="P186" s="2"/>
      <c r="Q186" s="35">
        <f t="shared" si="277"/>
        <v>0</v>
      </c>
      <c r="R186" s="3"/>
      <c r="S186" s="3"/>
      <c r="T186" s="3"/>
      <c r="U186" s="3"/>
      <c r="V186" s="3"/>
      <c r="W186" s="3"/>
      <c r="X186" s="3"/>
      <c r="Y186" s="3"/>
      <c r="Z186" s="35">
        <f t="shared" si="274"/>
        <v>0</v>
      </c>
      <c r="AA186" s="35">
        <f t="shared" si="274"/>
        <v>0</v>
      </c>
      <c r="AB186" s="35">
        <f t="shared" si="274"/>
        <v>0</v>
      </c>
      <c r="AC186" s="35">
        <f t="shared" si="271"/>
        <v>0</v>
      </c>
      <c r="AD186" s="35">
        <f t="shared" si="271"/>
        <v>0</v>
      </c>
      <c r="AE186" s="35">
        <f t="shared" si="271"/>
        <v>0</v>
      </c>
      <c r="AF186" s="35">
        <f t="shared" si="271"/>
        <v>0</v>
      </c>
      <c r="AG186" s="35">
        <f t="shared" si="271"/>
        <v>0</v>
      </c>
      <c r="AH186" s="35">
        <f t="shared" si="275"/>
        <v>0</v>
      </c>
      <c r="AI186" s="35">
        <f t="shared" si="275"/>
        <v>0</v>
      </c>
      <c r="AJ186" s="35">
        <f t="shared" si="275"/>
        <v>0</v>
      </c>
      <c r="AK186" s="35">
        <f t="shared" si="272"/>
        <v>0</v>
      </c>
      <c r="AL186" s="35">
        <f t="shared" si="272"/>
        <v>0</v>
      </c>
      <c r="AM186" s="35">
        <f t="shared" si="272"/>
        <v>0</v>
      </c>
      <c r="AN186" s="35">
        <f t="shared" si="272"/>
        <v>0</v>
      </c>
      <c r="AO186" s="35">
        <f t="shared" si="272"/>
        <v>0</v>
      </c>
      <c r="AP186" s="36">
        <f t="shared" si="287"/>
        <v>3</v>
      </c>
      <c r="AQ186" s="36">
        <f t="shared" si="288"/>
        <v>120</v>
      </c>
      <c r="AR186" s="36">
        <f t="shared" si="268"/>
        <v>60</v>
      </c>
      <c r="AS186" s="36">
        <f t="shared" si="269"/>
        <v>30</v>
      </c>
      <c r="AT186" s="37">
        <f t="shared" si="289"/>
        <v>0</v>
      </c>
      <c r="AU186" s="37">
        <f t="shared" si="280"/>
        <v>0</v>
      </c>
      <c r="AV186" s="37">
        <f t="shared" si="281"/>
        <v>0</v>
      </c>
      <c r="AW186" s="37">
        <f t="shared" si="282"/>
        <v>0</v>
      </c>
      <c r="AX186" s="37">
        <f t="shared" si="283"/>
        <v>0</v>
      </c>
      <c r="AY186" s="37">
        <f t="shared" si="284"/>
        <v>0</v>
      </c>
      <c r="AZ186" s="37">
        <f t="shared" si="270"/>
        <v>0</v>
      </c>
      <c r="BA186" s="37">
        <f t="shared" si="285"/>
        <v>0</v>
      </c>
      <c r="BB186" s="4"/>
      <c r="BC186" s="37">
        <f t="shared" si="258"/>
        <v>0</v>
      </c>
      <c r="BD186" s="4"/>
      <c r="BE186" s="37">
        <f t="shared" si="259"/>
        <v>0</v>
      </c>
      <c r="BF186" s="4"/>
      <c r="BG186" s="4"/>
      <c r="BH186" s="37">
        <f t="shared" si="260"/>
        <v>0</v>
      </c>
      <c r="BI186" s="4"/>
      <c r="BJ186" s="37"/>
      <c r="BK186" s="37">
        <f t="shared" si="261"/>
        <v>0</v>
      </c>
      <c r="BL186" s="109"/>
      <c r="BM186" s="119"/>
      <c r="BN186" s="119"/>
      <c r="BO186" s="38"/>
    </row>
    <row r="187" spans="1:67">
      <c r="A187" s="110" t="s">
        <v>17</v>
      </c>
      <c r="B187" s="110">
        <v>4</v>
      </c>
      <c r="C187" s="106">
        <v>47228</v>
      </c>
      <c r="D187" s="106">
        <v>47269.999305555597</v>
      </c>
      <c r="E187" s="110" t="s">
        <v>15</v>
      </c>
      <c r="F187" s="112">
        <v>41.999305555596948</v>
      </c>
      <c r="G187" s="34" t="s">
        <v>74</v>
      </c>
      <c r="H187" s="35">
        <v>28</v>
      </c>
      <c r="I187" s="2"/>
      <c r="J187" s="2"/>
      <c r="K187" s="2"/>
      <c r="L187" s="2"/>
      <c r="M187" s="2"/>
      <c r="N187" s="2"/>
      <c r="O187" s="2"/>
      <c r="P187" s="2"/>
      <c r="Q187" s="35">
        <f t="shared" si="277"/>
        <v>0</v>
      </c>
      <c r="R187" s="3"/>
      <c r="S187" s="3"/>
      <c r="T187" s="3"/>
      <c r="U187" s="3"/>
      <c r="V187" s="3"/>
      <c r="W187" s="3"/>
      <c r="X187" s="3"/>
      <c r="Y187" s="3"/>
      <c r="Z187" s="35">
        <f t="shared" si="274"/>
        <v>0</v>
      </c>
      <c r="AA187" s="35">
        <f t="shared" si="274"/>
        <v>0</v>
      </c>
      <c r="AB187" s="35">
        <f t="shared" si="274"/>
        <v>0</v>
      </c>
      <c r="AC187" s="35">
        <f t="shared" si="271"/>
        <v>0</v>
      </c>
      <c r="AD187" s="35">
        <f t="shared" si="271"/>
        <v>0</v>
      </c>
      <c r="AE187" s="35">
        <f t="shared" si="271"/>
        <v>0</v>
      </c>
      <c r="AF187" s="35">
        <f t="shared" si="271"/>
        <v>0</v>
      </c>
      <c r="AG187" s="35">
        <f t="shared" si="271"/>
        <v>0</v>
      </c>
      <c r="AH187" s="35">
        <f t="shared" si="275"/>
        <v>0</v>
      </c>
      <c r="AI187" s="35">
        <f t="shared" si="275"/>
        <v>0</v>
      </c>
      <c r="AJ187" s="35">
        <f t="shared" si="275"/>
        <v>0</v>
      </c>
      <c r="AK187" s="35">
        <f t="shared" si="272"/>
        <v>0</v>
      </c>
      <c r="AL187" s="35">
        <f t="shared" si="272"/>
        <v>0</v>
      </c>
      <c r="AM187" s="35">
        <f t="shared" si="272"/>
        <v>0</v>
      </c>
      <c r="AN187" s="35">
        <f t="shared" si="272"/>
        <v>0</v>
      </c>
      <c r="AO187" s="35">
        <f t="shared" si="272"/>
        <v>0</v>
      </c>
      <c r="AP187" s="36">
        <f t="shared" si="287"/>
        <v>4</v>
      </c>
      <c r="AQ187" s="36">
        <f t="shared" si="288"/>
        <v>160</v>
      </c>
      <c r="AR187" s="36">
        <f t="shared" si="268"/>
        <v>80</v>
      </c>
      <c r="AS187" s="36">
        <f t="shared" si="269"/>
        <v>40</v>
      </c>
      <c r="AT187" s="37">
        <f t="shared" si="289"/>
        <v>0</v>
      </c>
      <c r="AU187" s="37">
        <f t="shared" si="280"/>
        <v>0</v>
      </c>
      <c r="AV187" s="37">
        <f t="shared" si="281"/>
        <v>0</v>
      </c>
      <c r="AW187" s="37">
        <f t="shared" si="282"/>
        <v>0</v>
      </c>
      <c r="AX187" s="37">
        <f t="shared" si="283"/>
        <v>0</v>
      </c>
      <c r="AY187" s="37">
        <f t="shared" si="284"/>
        <v>0</v>
      </c>
      <c r="AZ187" s="37">
        <f t="shared" si="270"/>
        <v>0</v>
      </c>
      <c r="BA187" s="37">
        <f t="shared" si="285"/>
        <v>0</v>
      </c>
      <c r="BB187" s="4"/>
      <c r="BC187" s="37">
        <f t="shared" si="258"/>
        <v>0</v>
      </c>
      <c r="BD187" s="4"/>
      <c r="BE187" s="37">
        <f t="shared" si="259"/>
        <v>0</v>
      </c>
      <c r="BF187" s="4"/>
      <c r="BG187" s="4"/>
      <c r="BH187" s="37">
        <f t="shared" si="260"/>
        <v>0</v>
      </c>
      <c r="BI187" s="4"/>
      <c r="BJ187" s="37">
        <f t="shared" ref="BJ187" si="387">Q187*BI187</f>
        <v>0</v>
      </c>
      <c r="BK187" s="37">
        <f t="shared" si="261"/>
        <v>0</v>
      </c>
      <c r="BL187" s="108">
        <f>SUM(BK187:BK188)</f>
        <v>0</v>
      </c>
      <c r="BM187" s="118">
        <f>BL187*0.1</f>
        <v>0</v>
      </c>
      <c r="BN187" s="118">
        <f>SUM(BL187:BM188)</f>
        <v>0</v>
      </c>
      <c r="BO187" s="38"/>
    </row>
    <row r="188" spans="1:67">
      <c r="A188" s="111"/>
      <c r="B188" s="111"/>
      <c r="C188" s="107"/>
      <c r="D188" s="107"/>
      <c r="E188" s="111"/>
      <c r="F188" s="113"/>
      <c r="G188" s="34" t="s">
        <v>75</v>
      </c>
      <c r="H188" s="35">
        <v>14</v>
      </c>
      <c r="I188" s="2"/>
      <c r="J188" s="2"/>
      <c r="K188" s="2"/>
      <c r="L188" s="2"/>
      <c r="M188" s="2"/>
      <c r="N188" s="2"/>
      <c r="O188" s="2"/>
      <c r="P188" s="2"/>
      <c r="Q188" s="35">
        <f t="shared" si="277"/>
        <v>0</v>
      </c>
      <c r="R188" s="3"/>
      <c r="S188" s="3"/>
      <c r="T188" s="3"/>
      <c r="U188" s="3"/>
      <c r="V188" s="3"/>
      <c r="W188" s="3"/>
      <c r="X188" s="3"/>
      <c r="Y188" s="3"/>
      <c r="Z188" s="35">
        <f t="shared" si="274"/>
        <v>0</v>
      </c>
      <c r="AA188" s="35">
        <f t="shared" si="274"/>
        <v>0</v>
      </c>
      <c r="AB188" s="35">
        <f t="shared" si="274"/>
        <v>0</v>
      </c>
      <c r="AC188" s="35">
        <f t="shared" si="271"/>
        <v>0</v>
      </c>
      <c r="AD188" s="35">
        <f t="shared" si="271"/>
        <v>0</v>
      </c>
      <c r="AE188" s="35">
        <f t="shared" si="271"/>
        <v>0</v>
      </c>
      <c r="AF188" s="35">
        <f t="shared" si="271"/>
        <v>0</v>
      </c>
      <c r="AG188" s="35">
        <f t="shared" si="271"/>
        <v>0</v>
      </c>
      <c r="AH188" s="35">
        <f t="shared" si="275"/>
        <v>0</v>
      </c>
      <c r="AI188" s="35">
        <f t="shared" si="275"/>
        <v>0</v>
      </c>
      <c r="AJ188" s="35">
        <f t="shared" si="275"/>
        <v>0</v>
      </c>
      <c r="AK188" s="35">
        <f t="shared" si="272"/>
        <v>0</v>
      </c>
      <c r="AL188" s="35">
        <f t="shared" si="272"/>
        <v>0</v>
      </c>
      <c r="AM188" s="35">
        <f t="shared" si="272"/>
        <v>0</v>
      </c>
      <c r="AN188" s="35">
        <f t="shared" si="272"/>
        <v>0</v>
      </c>
      <c r="AO188" s="35">
        <f t="shared" si="272"/>
        <v>0</v>
      </c>
      <c r="AP188" s="36">
        <f t="shared" si="287"/>
        <v>2</v>
      </c>
      <c r="AQ188" s="36">
        <f t="shared" si="288"/>
        <v>80</v>
      </c>
      <c r="AR188" s="36">
        <f t="shared" si="268"/>
        <v>40</v>
      </c>
      <c r="AS188" s="36">
        <f t="shared" si="269"/>
        <v>20</v>
      </c>
      <c r="AT188" s="37">
        <f t="shared" si="289"/>
        <v>0</v>
      </c>
      <c r="AU188" s="37">
        <f t="shared" si="280"/>
        <v>0</v>
      </c>
      <c r="AV188" s="37">
        <f t="shared" si="281"/>
        <v>0</v>
      </c>
      <c r="AW188" s="37">
        <f t="shared" si="282"/>
        <v>0</v>
      </c>
      <c r="AX188" s="37">
        <f t="shared" si="283"/>
        <v>0</v>
      </c>
      <c r="AY188" s="37">
        <f t="shared" si="284"/>
        <v>0</v>
      </c>
      <c r="AZ188" s="37">
        <f t="shared" si="270"/>
        <v>0</v>
      </c>
      <c r="BA188" s="37">
        <f t="shared" si="285"/>
        <v>0</v>
      </c>
      <c r="BB188" s="4"/>
      <c r="BC188" s="37">
        <f t="shared" si="258"/>
        <v>0</v>
      </c>
      <c r="BD188" s="4"/>
      <c r="BE188" s="37">
        <f t="shared" si="259"/>
        <v>0</v>
      </c>
      <c r="BF188" s="4"/>
      <c r="BG188" s="4"/>
      <c r="BH188" s="37">
        <f t="shared" si="260"/>
        <v>0</v>
      </c>
      <c r="BI188" s="4"/>
      <c r="BJ188" s="37"/>
      <c r="BK188" s="37">
        <f t="shared" si="261"/>
        <v>0</v>
      </c>
      <c r="BL188" s="109"/>
      <c r="BM188" s="119"/>
      <c r="BN188" s="119"/>
      <c r="BO188" s="38"/>
    </row>
    <row r="189" spans="1:67">
      <c r="A189" s="110" t="s">
        <v>17</v>
      </c>
      <c r="B189" s="110">
        <v>3</v>
      </c>
      <c r="C189" s="106">
        <v>47314</v>
      </c>
      <c r="D189" s="106">
        <v>47355.999305555597</v>
      </c>
      <c r="E189" s="110" t="s">
        <v>15</v>
      </c>
      <c r="F189" s="112">
        <v>42</v>
      </c>
      <c r="G189" s="34" t="s">
        <v>74</v>
      </c>
      <c r="H189" s="35">
        <v>28</v>
      </c>
      <c r="I189" s="2"/>
      <c r="J189" s="2"/>
      <c r="K189" s="2"/>
      <c r="L189" s="2"/>
      <c r="M189" s="2"/>
      <c r="N189" s="2"/>
      <c r="O189" s="2"/>
      <c r="P189" s="2"/>
      <c r="Q189" s="35">
        <f t="shared" ref="Q189:Q194" si="388">SUM(I189:P189)</f>
        <v>0</v>
      </c>
      <c r="R189" s="3"/>
      <c r="S189" s="3"/>
      <c r="T189" s="3"/>
      <c r="U189" s="3"/>
      <c r="V189" s="3"/>
      <c r="W189" s="3"/>
      <c r="X189" s="3"/>
      <c r="Y189" s="3"/>
      <c r="Z189" s="35">
        <f t="shared" ref="Z189:AB194" si="389">R189*1.5</f>
        <v>0</v>
      </c>
      <c r="AA189" s="35">
        <f t="shared" si="389"/>
        <v>0</v>
      </c>
      <c r="AB189" s="35">
        <f t="shared" si="389"/>
        <v>0</v>
      </c>
      <c r="AC189" s="35">
        <f t="shared" ref="AC189:AC194" si="390">U189*1.5</f>
        <v>0</v>
      </c>
      <c r="AD189" s="35">
        <f t="shared" ref="AD189:AD194" si="391">V189*1.5</f>
        <v>0</v>
      </c>
      <c r="AE189" s="35">
        <f t="shared" ref="AE189:AE194" si="392">W189*1.5</f>
        <v>0</v>
      </c>
      <c r="AF189" s="35">
        <f t="shared" ref="AF189:AF194" si="393">X189*1.5</f>
        <v>0</v>
      </c>
      <c r="AG189" s="35">
        <f t="shared" ref="AG189:AG194" si="394">Y189*1.5</f>
        <v>0</v>
      </c>
      <c r="AH189" s="35">
        <f t="shared" ref="AH189:AJ194" si="395">R189*2</f>
        <v>0</v>
      </c>
      <c r="AI189" s="35">
        <f t="shared" si="395"/>
        <v>0</v>
      </c>
      <c r="AJ189" s="35">
        <f t="shared" si="395"/>
        <v>0</v>
      </c>
      <c r="AK189" s="35">
        <f t="shared" ref="AK189:AK194" si="396">U189*2</f>
        <v>0</v>
      </c>
      <c r="AL189" s="35">
        <f t="shared" ref="AL189:AL194" si="397">V189*2</f>
        <v>0</v>
      </c>
      <c r="AM189" s="35">
        <f t="shared" ref="AM189:AM194" si="398">W189*2</f>
        <v>0</v>
      </c>
      <c r="AN189" s="35">
        <f t="shared" ref="AN189:AN194" si="399">X189*2</f>
        <v>0</v>
      </c>
      <c r="AO189" s="35">
        <f t="shared" ref="AO189:AO194" si="400">Y189*2</f>
        <v>0</v>
      </c>
      <c r="AP189" s="36">
        <f t="shared" ref="AP189:AP194" si="401">H189/7</f>
        <v>4</v>
      </c>
      <c r="AQ189" s="36">
        <f t="shared" ref="AQ189:AQ194" si="402">40*AP189</f>
        <v>160</v>
      </c>
      <c r="AR189" s="36">
        <f t="shared" ref="AR189:AR194" si="403">AP189*20</f>
        <v>80</v>
      </c>
      <c r="AS189" s="36">
        <f t="shared" ref="AS189:AS194" si="404">AP189*10</f>
        <v>40</v>
      </c>
      <c r="AT189" s="37">
        <f t="shared" ref="AT189:AT194" si="405">((AQ189*R189)+(AR189*Z189)+(AS189*AH189))*I189</f>
        <v>0</v>
      </c>
      <c r="AU189" s="37">
        <f t="shared" ref="AU189:AU194" si="406">((AQ189*S189)+(AR189*AA189)+(AS189*AI189))*J189</f>
        <v>0</v>
      </c>
      <c r="AV189" s="37">
        <f t="shared" ref="AV189:AV194" si="407">((AQ189*T189)+(AB189*AR189)+(AS189*AJ189))*K189</f>
        <v>0</v>
      </c>
      <c r="AW189" s="37">
        <f t="shared" ref="AW189:AW194" si="408">((AQ189*U189)+(AC189*AR189)+(AS189*AK189))*L189</f>
        <v>0</v>
      </c>
      <c r="AX189" s="37">
        <f t="shared" ref="AX189:AX194" si="409">((AQ189*V189)+(AD189*AR189)+(AS189*AL189))*M189</f>
        <v>0</v>
      </c>
      <c r="AY189" s="37">
        <f t="shared" ref="AY189:AY194" si="410">((AQ189*W189)+(AE189*AR189)+(AS189*AM189))*N189</f>
        <v>0</v>
      </c>
      <c r="AZ189" s="37">
        <f t="shared" ref="AZ189:AZ194" si="411">((AQ189*X189)+(AF189*AR189)+(AS189*AN189))*O189</f>
        <v>0</v>
      </c>
      <c r="BA189" s="37">
        <f t="shared" ref="BA189:BA194" si="412">((AQ189*Y189)+(AG189*AR189)+(AS189*AO189))*P189</f>
        <v>0</v>
      </c>
      <c r="BB189" s="4"/>
      <c r="BC189" s="37">
        <f t="shared" si="258"/>
        <v>0</v>
      </c>
      <c r="BD189" s="4"/>
      <c r="BE189" s="37">
        <f t="shared" si="259"/>
        <v>0</v>
      </c>
      <c r="BF189" s="4"/>
      <c r="BG189" s="4"/>
      <c r="BH189" s="37">
        <f t="shared" si="260"/>
        <v>0</v>
      </c>
      <c r="BI189" s="4"/>
      <c r="BJ189" s="37">
        <f t="shared" ref="BJ189" si="413">Q189*BI189</f>
        <v>0</v>
      </c>
      <c r="BK189" s="37">
        <f t="shared" si="261"/>
        <v>0</v>
      </c>
      <c r="BL189" s="108">
        <f t="shared" ref="BL189" si="414">SUM(BK189:BK190)</f>
        <v>0</v>
      </c>
      <c r="BM189" s="32"/>
      <c r="BN189" s="32"/>
      <c r="BO189" s="39"/>
    </row>
    <row r="190" spans="1:67">
      <c r="A190" s="111"/>
      <c r="B190" s="111"/>
      <c r="C190" s="107"/>
      <c r="D190" s="107"/>
      <c r="E190" s="111"/>
      <c r="F190" s="113"/>
      <c r="G190" s="34" t="s">
        <v>75</v>
      </c>
      <c r="H190" s="35">
        <v>14</v>
      </c>
      <c r="I190" s="2"/>
      <c r="J190" s="2"/>
      <c r="K190" s="2"/>
      <c r="L190" s="2"/>
      <c r="M190" s="2"/>
      <c r="N190" s="2"/>
      <c r="O190" s="2"/>
      <c r="P190" s="2"/>
      <c r="Q190" s="35">
        <f t="shared" si="388"/>
        <v>0</v>
      </c>
      <c r="R190" s="3"/>
      <c r="S190" s="3"/>
      <c r="T190" s="3"/>
      <c r="U190" s="3"/>
      <c r="V190" s="3"/>
      <c r="W190" s="3"/>
      <c r="X190" s="3"/>
      <c r="Y190" s="3"/>
      <c r="Z190" s="35">
        <f t="shared" si="389"/>
        <v>0</v>
      </c>
      <c r="AA190" s="35">
        <f t="shared" si="389"/>
        <v>0</v>
      </c>
      <c r="AB190" s="35">
        <f t="shared" si="389"/>
        <v>0</v>
      </c>
      <c r="AC190" s="35">
        <f t="shared" si="390"/>
        <v>0</v>
      </c>
      <c r="AD190" s="35">
        <f t="shared" si="391"/>
        <v>0</v>
      </c>
      <c r="AE190" s="35">
        <f t="shared" si="392"/>
        <v>0</v>
      </c>
      <c r="AF190" s="35">
        <f t="shared" si="393"/>
        <v>0</v>
      </c>
      <c r="AG190" s="35">
        <f t="shared" si="394"/>
        <v>0</v>
      </c>
      <c r="AH190" s="35">
        <f t="shared" si="395"/>
        <v>0</v>
      </c>
      <c r="AI190" s="35">
        <f t="shared" si="395"/>
        <v>0</v>
      </c>
      <c r="AJ190" s="35">
        <f t="shared" si="395"/>
        <v>0</v>
      </c>
      <c r="AK190" s="35">
        <f t="shared" si="396"/>
        <v>0</v>
      </c>
      <c r="AL190" s="35">
        <f t="shared" si="397"/>
        <v>0</v>
      </c>
      <c r="AM190" s="35">
        <f t="shared" si="398"/>
        <v>0</v>
      </c>
      <c r="AN190" s="35">
        <f t="shared" si="399"/>
        <v>0</v>
      </c>
      <c r="AO190" s="35">
        <f t="shared" si="400"/>
        <v>0</v>
      </c>
      <c r="AP190" s="36">
        <f t="shared" si="401"/>
        <v>2</v>
      </c>
      <c r="AQ190" s="36">
        <f t="shared" si="402"/>
        <v>80</v>
      </c>
      <c r="AR190" s="36">
        <f t="shared" si="403"/>
        <v>40</v>
      </c>
      <c r="AS190" s="36">
        <f t="shared" si="404"/>
        <v>20</v>
      </c>
      <c r="AT190" s="37">
        <f t="shared" si="405"/>
        <v>0</v>
      </c>
      <c r="AU190" s="37">
        <f t="shared" si="406"/>
        <v>0</v>
      </c>
      <c r="AV190" s="37">
        <f t="shared" si="407"/>
        <v>0</v>
      </c>
      <c r="AW190" s="37">
        <f t="shared" si="408"/>
        <v>0</v>
      </c>
      <c r="AX190" s="37">
        <f t="shared" si="409"/>
        <v>0</v>
      </c>
      <c r="AY190" s="37">
        <f t="shared" si="410"/>
        <v>0</v>
      </c>
      <c r="AZ190" s="37">
        <f t="shared" si="411"/>
        <v>0</v>
      </c>
      <c r="BA190" s="37">
        <f t="shared" si="412"/>
        <v>0</v>
      </c>
      <c r="BB190" s="4"/>
      <c r="BC190" s="37">
        <f t="shared" si="258"/>
        <v>0</v>
      </c>
      <c r="BD190" s="4"/>
      <c r="BE190" s="37">
        <f t="shared" si="259"/>
        <v>0</v>
      </c>
      <c r="BF190" s="4"/>
      <c r="BG190" s="4"/>
      <c r="BH190" s="37">
        <f t="shared" si="260"/>
        <v>0</v>
      </c>
      <c r="BI190" s="4"/>
      <c r="BJ190" s="37"/>
      <c r="BK190" s="37">
        <f t="shared" si="261"/>
        <v>0</v>
      </c>
      <c r="BL190" s="109"/>
      <c r="BM190" s="32"/>
      <c r="BN190" s="32"/>
      <c r="BO190" s="39"/>
    </row>
    <row r="191" spans="1:67">
      <c r="A191" s="110" t="s">
        <v>17</v>
      </c>
      <c r="B191" s="110">
        <v>2</v>
      </c>
      <c r="C191" s="106">
        <v>47373</v>
      </c>
      <c r="D191" s="106">
        <v>47462.999305555597</v>
      </c>
      <c r="E191" s="110" t="s">
        <v>15</v>
      </c>
      <c r="F191" s="112">
        <v>90</v>
      </c>
      <c r="G191" s="34" t="s">
        <v>74</v>
      </c>
      <c r="H191" s="35">
        <v>69</v>
      </c>
      <c r="I191" s="2"/>
      <c r="J191" s="2"/>
      <c r="K191" s="2"/>
      <c r="L191" s="2"/>
      <c r="M191" s="2"/>
      <c r="N191" s="2"/>
      <c r="O191" s="2"/>
      <c r="P191" s="2"/>
      <c r="Q191" s="35">
        <f t="shared" si="388"/>
        <v>0</v>
      </c>
      <c r="R191" s="3"/>
      <c r="S191" s="3"/>
      <c r="T191" s="3"/>
      <c r="U191" s="3"/>
      <c r="V191" s="3"/>
      <c r="W191" s="3"/>
      <c r="X191" s="3"/>
      <c r="Y191" s="3"/>
      <c r="Z191" s="35">
        <f t="shared" si="389"/>
        <v>0</v>
      </c>
      <c r="AA191" s="35">
        <f t="shared" si="389"/>
        <v>0</v>
      </c>
      <c r="AB191" s="35">
        <f t="shared" si="389"/>
        <v>0</v>
      </c>
      <c r="AC191" s="35">
        <f t="shared" si="390"/>
        <v>0</v>
      </c>
      <c r="AD191" s="35">
        <f t="shared" si="391"/>
        <v>0</v>
      </c>
      <c r="AE191" s="35">
        <f t="shared" si="392"/>
        <v>0</v>
      </c>
      <c r="AF191" s="35">
        <f t="shared" si="393"/>
        <v>0</v>
      </c>
      <c r="AG191" s="35">
        <f t="shared" si="394"/>
        <v>0</v>
      </c>
      <c r="AH191" s="35">
        <f t="shared" si="395"/>
        <v>0</v>
      </c>
      <c r="AI191" s="35">
        <f t="shared" si="395"/>
        <v>0</v>
      </c>
      <c r="AJ191" s="35">
        <f t="shared" si="395"/>
        <v>0</v>
      </c>
      <c r="AK191" s="35">
        <f t="shared" si="396"/>
        <v>0</v>
      </c>
      <c r="AL191" s="35">
        <f t="shared" si="397"/>
        <v>0</v>
      </c>
      <c r="AM191" s="35">
        <f t="shared" si="398"/>
        <v>0</v>
      </c>
      <c r="AN191" s="35">
        <f t="shared" si="399"/>
        <v>0</v>
      </c>
      <c r="AO191" s="35">
        <f t="shared" si="400"/>
        <v>0</v>
      </c>
      <c r="AP191" s="36">
        <f t="shared" si="401"/>
        <v>9.8571428571428577</v>
      </c>
      <c r="AQ191" s="36">
        <f t="shared" si="402"/>
        <v>394.28571428571433</v>
      </c>
      <c r="AR191" s="36">
        <f t="shared" si="403"/>
        <v>197.14285714285717</v>
      </c>
      <c r="AS191" s="36">
        <f t="shared" si="404"/>
        <v>98.571428571428584</v>
      </c>
      <c r="AT191" s="37">
        <f t="shared" si="405"/>
        <v>0</v>
      </c>
      <c r="AU191" s="37">
        <f t="shared" si="406"/>
        <v>0</v>
      </c>
      <c r="AV191" s="37">
        <f t="shared" si="407"/>
        <v>0</v>
      </c>
      <c r="AW191" s="37">
        <f t="shared" si="408"/>
        <v>0</v>
      </c>
      <c r="AX191" s="37">
        <f t="shared" si="409"/>
        <v>0</v>
      </c>
      <c r="AY191" s="37">
        <f t="shared" si="410"/>
        <v>0</v>
      </c>
      <c r="AZ191" s="37">
        <f t="shared" si="411"/>
        <v>0</v>
      </c>
      <c r="BA191" s="37">
        <f t="shared" si="412"/>
        <v>0</v>
      </c>
      <c r="BB191" s="4"/>
      <c r="BC191" s="37">
        <f t="shared" si="258"/>
        <v>0</v>
      </c>
      <c r="BD191" s="4"/>
      <c r="BE191" s="37">
        <f t="shared" si="259"/>
        <v>0</v>
      </c>
      <c r="BF191" s="4"/>
      <c r="BG191" s="4"/>
      <c r="BH191" s="37">
        <f t="shared" si="260"/>
        <v>0</v>
      </c>
      <c r="BI191" s="4"/>
      <c r="BJ191" s="37">
        <f t="shared" ref="BJ191" si="415">Q191*BI191</f>
        <v>0</v>
      </c>
      <c r="BK191" s="37">
        <f t="shared" si="261"/>
        <v>0</v>
      </c>
      <c r="BL191" s="108">
        <f t="shared" ref="BL191" si="416">SUM(BK191:BK192)</f>
        <v>0</v>
      </c>
      <c r="BM191" s="32"/>
      <c r="BN191" s="32"/>
      <c r="BO191" s="39"/>
    </row>
    <row r="192" spans="1:67">
      <c r="A192" s="111"/>
      <c r="B192" s="111"/>
      <c r="C192" s="107"/>
      <c r="D192" s="107"/>
      <c r="E192" s="111"/>
      <c r="F192" s="113"/>
      <c r="G192" s="34" t="s">
        <v>75</v>
      </c>
      <c r="H192" s="35">
        <v>21</v>
      </c>
      <c r="I192" s="2"/>
      <c r="J192" s="2"/>
      <c r="K192" s="2"/>
      <c r="L192" s="2"/>
      <c r="M192" s="2"/>
      <c r="N192" s="2"/>
      <c r="O192" s="2"/>
      <c r="P192" s="2"/>
      <c r="Q192" s="35">
        <f t="shared" si="388"/>
        <v>0</v>
      </c>
      <c r="R192" s="3"/>
      <c r="S192" s="3"/>
      <c r="T192" s="3"/>
      <c r="U192" s="3"/>
      <c r="V192" s="3"/>
      <c r="W192" s="3"/>
      <c r="X192" s="3"/>
      <c r="Y192" s="3"/>
      <c r="Z192" s="35">
        <f t="shared" si="389"/>
        <v>0</v>
      </c>
      <c r="AA192" s="35">
        <f t="shared" si="389"/>
        <v>0</v>
      </c>
      <c r="AB192" s="35">
        <f t="shared" si="389"/>
        <v>0</v>
      </c>
      <c r="AC192" s="35">
        <f t="shared" si="390"/>
        <v>0</v>
      </c>
      <c r="AD192" s="35">
        <f t="shared" si="391"/>
        <v>0</v>
      </c>
      <c r="AE192" s="35">
        <f t="shared" si="392"/>
        <v>0</v>
      </c>
      <c r="AF192" s="35">
        <f t="shared" si="393"/>
        <v>0</v>
      </c>
      <c r="AG192" s="35">
        <f t="shared" si="394"/>
        <v>0</v>
      </c>
      <c r="AH192" s="35">
        <f t="shared" si="395"/>
        <v>0</v>
      </c>
      <c r="AI192" s="35">
        <f t="shared" si="395"/>
        <v>0</v>
      </c>
      <c r="AJ192" s="35">
        <f t="shared" si="395"/>
        <v>0</v>
      </c>
      <c r="AK192" s="35">
        <f t="shared" si="396"/>
        <v>0</v>
      </c>
      <c r="AL192" s="35">
        <f t="shared" si="397"/>
        <v>0</v>
      </c>
      <c r="AM192" s="35">
        <f t="shared" si="398"/>
        <v>0</v>
      </c>
      <c r="AN192" s="35">
        <f t="shared" si="399"/>
        <v>0</v>
      </c>
      <c r="AO192" s="35">
        <f t="shared" si="400"/>
        <v>0</v>
      </c>
      <c r="AP192" s="36">
        <f t="shared" si="401"/>
        <v>3</v>
      </c>
      <c r="AQ192" s="36">
        <f t="shared" si="402"/>
        <v>120</v>
      </c>
      <c r="AR192" s="36">
        <f t="shared" si="403"/>
        <v>60</v>
      </c>
      <c r="AS192" s="36">
        <f t="shared" si="404"/>
        <v>30</v>
      </c>
      <c r="AT192" s="37">
        <f t="shared" si="405"/>
        <v>0</v>
      </c>
      <c r="AU192" s="37">
        <f t="shared" si="406"/>
        <v>0</v>
      </c>
      <c r="AV192" s="37">
        <f t="shared" si="407"/>
        <v>0</v>
      </c>
      <c r="AW192" s="37">
        <f t="shared" si="408"/>
        <v>0</v>
      </c>
      <c r="AX192" s="37">
        <f t="shared" si="409"/>
        <v>0</v>
      </c>
      <c r="AY192" s="37">
        <f t="shared" si="410"/>
        <v>0</v>
      </c>
      <c r="AZ192" s="37">
        <f t="shared" si="411"/>
        <v>0</v>
      </c>
      <c r="BA192" s="37">
        <f t="shared" si="412"/>
        <v>0</v>
      </c>
      <c r="BB192" s="4"/>
      <c r="BC192" s="37">
        <f t="shared" si="258"/>
        <v>0</v>
      </c>
      <c r="BD192" s="4"/>
      <c r="BE192" s="37">
        <f t="shared" si="259"/>
        <v>0</v>
      </c>
      <c r="BF192" s="4"/>
      <c r="BG192" s="4"/>
      <c r="BH192" s="37">
        <f t="shared" si="260"/>
        <v>0</v>
      </c>
      <c r="BI192" s="4"/>
      <c r="BJ192" s="37"/>
      <c r="BK192" s="37">
        <f t="shared" si="261"/>
        <v>0</v>
      </c>
      <c r="BL192" s="109"/>
      <c r="BM192" s="32"/>
      <c r="BN192" s="32"/>
      <c r="BO192" s="39"/>
    </row>
    <row r="193" spans="1:67">
      <c r="A193" s="110" t="s">
        <v>17</v>
      </c>
      <c r="B193" s="110">
        <v>6</v>
      </c>
      <c r="C193" s="106">
        <v>47470</v>
      </c>
      <c r="D193" s="106">
        <v>47559.999305555597</v>
      </c>
      <c r="E193" s="110" t="s">
        <v>4</v>
      </c>
      <c r="F193" s="112">
        <v>90</v>
      </c>
      <c r="G193" s="34" t="s">
        <v>74</v>
      </c>
      <c r="H193" s="35">
        <v>69</v>
      </c>
      <c r="I193" s="2"/>
      <c r="J193" s="2"/>
      <c r="K193" s="2"/>
      <c r="L193" s="2"/>
      <c r="M193" s="2"/>
      <c r="N193" s="2"/>
      <c r="O193" s="2"/>
      <c r="P193" s="2"/>
      <c r="Q193" s="35">
        <f t="shared" si="388"/>
        <v>0</v>
      </c>
      <c r="R193" s="3"/>
      <c r="S193" s="3"/>
      <c r="T193" s="3"/>
      <c r="U193" s="3"/>
      <c r="V193" s="3"/>
      <c r="W193" s="3"/>
      <c r="X193" s="3"/>
      <c r="Y193" s="3"/>
      <c r="Z193" s="35">
        <f t="shared" si="389"/>
        <v>0</v>
      </c>
      <c r="AA193" s="35">
        <f t="shared" si="389"/>
        <v>0</v>
      </c>
      <c r="AB193" s="35">
        <f t="shared" si="389"/>
        <v>0</v>
      </c>
      <c r="AC193" s="35">
        <f t="shared" si="390"/>
        <v>0</v>
      </c>
      <c r="AD193" s="35">
        <f t="shared" si="391"/>
        <v>0</v>
      </c>
      <c r="AE193" s="35">
        <f t="shared" si="392"/>
        <v>0</v>
      </c>
      <c r="AF193" s="35">
        <f t="shared" si="393"/>
        <v>0</v>
      </c>
      <c r="AG193" s="35">
        <f t="shared" si="394"/>
        <v>0</v>
      </c>
      <c r="AH193" s="35">
        <f t="shared" si="395"/>
        <v>0</v>
      </c>
      <c r="AI193" s="35">
        <f t="shared" si="395"/>
        <v>0</v>
      </c>
      <c r="AJ193" s="35">
        <f t="shared" si="395"/>
        <v>0</v>
      </c>
      <c r="AK193" s="35">
        <f t="shared" si="396"/>
        <v>0</v>
      </c>
      <c r="AL193" s="35">
        <f t="shared" si="397"/>
        <v>0</v>
      </c>
      <c r="AM193" s="35">
        <f t="shared" si="398"/>
        <v>0</v>
      </c>
      <c r="AN193" s="35">
        <f t="shared" si="399"/>
        <v>0</v>
      </c>
      <c r="AO193" s="35">
        <f t="shared" si="400"/>
        <v>0</v>
      </c>
      <c r="AP193" s="36">
        <f t="shared" si="401"/>
        <v>9.8571428571428577</v>
      </c>
      <c r="AQ193" s="36">
        <f t="shared" si="402"/>
        <v>394.28571428571433</v>
      </c>
      <c r="AR193" s="36">
        <f t="shared" si="403"/>
        <v>197.14285714285717</v>
      </c>
      <c r="AS193" s="36">
        <f t="shared" si="404"/>
        <v>98.571428571428584</v>
      </c>
      <c r="AT193" s="37">
        <f t="shared" si="405"/>
        <v>0</v>
      </c>
      <c r="AU193" s="37">
        <f t="shared" si="406"/>
        <v>0</v>
      </c>
      <c r="AV193" s="37">
        <f t="shared" si="407"/>
        <v>0</v>
      </c>
      <c r="AW193" s="37">
        <f t="shared" si="408"/>
        <v>0</v>
      </c>
      <c r="AX193" s="37">
        <f t="shared" si="409"/>
        <v>0</v>
      </c>
      <c r="AY193" s="37">
        <f t="shared" si="410"/>
        <v>0</v>
      </c>
      <c r="AZ193" s="37">
        <f t="shared" si="411"/>
        <v>0</v>
      </c>
      <c r="BA193" s="37">
        <f t="shared" si="412"/>
        <v>0</v>
      </c>
      <c r="BB193" s="4"/>
      <c r="BC193" s="37">
        <f t="shared" si="258"/>
        <v>0</v>
      </c>
      <c r="BD193" s="4"/>
      <c r="BE193" s="37">
        <f t="shared" si="259"/>
        <v>0</v>
      </c>
      <c r="BF193" s="4"/>
      <c r="BG193" s="4"/>
      <c r="BH193" s="37">
        <f t="shared" si="260"/>
        <v>0</v>
      </c>
      <c r="BI193" s="4"/>
      <c r="BJ193" s="37">
        <f t="shared" ref="BJ193" si="417">Q193*BI193</f>
        <v>0</v>
      </c>
      <c r="BK193" s="37">
        <f t="shared" si="261"/>
        <v>0</v>
      </c>
      <c r="BL193" s="108">
        <f t="shared" ref="BL193" si="418">SUM(BK193:BK194)</f>
        <v>0</v>
      </c>
      <c r="BM193" s="32"/>
      <c r="BN193" s="32"/>
      <c r="BO193" s="39"/>
    </row>
    <row r="194" spans="1:67">
      <c r="A194" s="111"/>
      <c r="B194" s="111"/>
      <c r="C194" s="107"/>
      <c r="D194" s="107"/>
      <c r="E194" s="111"/>
      <c r="F194" s="113"/>
      <c r="G194" s="34" t="s">
        <v>75</v>
      </c>
      <c r="H194" s="35">
        <v>21</v>
      </c>
      <c r="I194" s="2"/>
      <c r="J194" s="2"/>
      <c r="K194" s="2"/>
      <c r="L194" s="2"/>
      <c r="M194" s="2"/>
      <c r="N194" s="2"/>
      <c r="O194" s="2"/>
      <c r="P194" s="2"/>
      <c r="Q194" s="35">
        <f t="shared" si="388"/>
        <v>0</v>
      </c>
      <c r="R194" s="3"/>
      <c r="S194" s="3"/>
      <c r="T194" s="3"/>
      <c r="U194" s="3"/>
      <c r="V194" s="3"/>
      <c r="W194" s="3"/>
      <c r="X194" s="3"/>
      <c r="Y194" s="3"/>
      <c r="Z194" s="35">
        <f t="shared" si="389"/>
        <v>0</v>
      </c>
      <c r="AA194" s="35">
        <f t="shared" si="389"/>
        <v>0</v>
      </c>
      <c r="AB194" s="35">
        <f t="shared" si="389"/>
        <v>0</v>
      </c>
      <c r="AC194" s="35">
        <f t="shared" si="390"/>
        <v>0</v>
      </c>
      <c r="AD194" s="35">
        <f t="shared" si="391"/>
        <v>0</v>
      </c>
      <c r="AE194" s="35">
        <f t="shared" si="392"/>
        <v>0</v>
      </c>
      <c r="AF194" s="35">
        <f t="shared" si="393"/>
        <v>0</v>
      </c>
      <c r="AG194" s="35">
        <f t="shared" si="394"/>
        <v>0</v>
      </c>
      <c r="AH194" s="35">
        <f t="shared" si="395"/>
        <v>0</v>
      </c>
      <c r="AI194" s="35">
        <f t="shared" si="395"/>
        <v>0</v>
      </c>
      <c r="AJ194" s="35">
        <f t="shared" si="395"/>
        <v>0</v>
      </c>
      <c r="AK194" s="35">
        <f t="shared" si="396"/>
        <v>0</v>
      </c>
      <c r="AL194" s="35">
        <f t="shared" si="397"/>
        <v>0</v>
      </c>
      <c r="AM194" s="35">
        <f t="shared" si="398"/>
        <v>0</v>
      </c>
      <c r="AN194" s="35">
        <f t="shared" si="399"/>
        <v>0</v>
      </c>
      <c r="AO194" s="35">
        <f t="shared" si="400"/>
        <v>0</v>
      </c>
      <c r="AP194" s="36">
        <f t="shared" si="401"/>
        <v>3</v>
      </c>
      <c r="AQ194" s="36">
        <f t="shared" si="402"/>
        <v>120</v>
      </c>
      <c r="AR194" s="36">
        <f t="shared" si="403"/>
        <v>60</v>
      </c>
      <c r="AS194" s="36">
        <f t="shared" si="404"/>
        <v>30</v>
      </c>
      <c r="AT194" s="37">
        <f t="shared" si="405"/>
        <v>0</v>
      </c>
      <c r="AU194" s="37">
        <f t="shared" si="406"/>
        <v>0</v>
      </c>
      <c r="AV194" s="37">
        <f t="shared" si="407"/>
        <v>0</v>
      </c>
      <c r="AW194" s="37">
        <f t="shared" si="408"/>
        <v>0</v>
      </c>
      <c r="AX194" s="37">
        <f t="shared" si="409"/>
        <v>0</v>
      </c>
      <c r="AY194" s="37">
        <f t="shared" si="410"/>
        <v>0</v>
      </c>
      <c r="AZ194" s="37">
        <f t="shared" si="411"/>
        <v>0</v>
      </c>
      <c r="BA194" s="37">
        <f t="shared" si="412"/>
        <v>0</v>
      </c>
      <c r="BB194" s="4"/>
      <c r="BC194" s="37">
        <f t="shared" si="258"/>
        <v>0</v>
      </c>
      <c r="BD194" s="4"/>
      <c r="BE194" s="37">
        <f t="shared" si="259"/>
        <v>0</v>
      </c>
      <c r="BF194" s="4"/>
      <c r="BG194" s="4"/>
      <c r="BH194" s="37">
        <f t="shared" si="260"/>
        <v>0</v>
      </c>
      <c r="BI194" s="4"/>
      <c r="BJ194" s="37"/>
      <c r="BK194" s="37">
        <f t="shared" si="261"/>
        <v>0</v>
      </c>
      <c r="BL194" s="109"/>
      <c r="BM194" s="32"/>
      <c r="BN194" s="32"/>
      <c r="BO194" s="39">
        <f>SUM(BL167:BL194)</f>
        <v>0</v>
      </c>
    </row>
    <row r="195" spans="1:67">
      <c r="A195" s="110" t="s">
        <v>14</v>
      </c>
      <c r="B195" s="110">
        <v>2</v>
      </c>
      <c r="C195" s="106">
        <v>46391</v>
      </c>
      <c r="D195" s="106">
        <v>46510.999305555597</v>
      </c>
      <c r="E195" s="110" t="s">
        <v>4</v>
      </c>
      <c r="F195" s="112">
        <v>119.99930555559695</v>
      </c>
      <c r="G195" s="34" t="s">
        <v>74</v>
      </c>
      <c r="H195" s="35">
        <v>99</v>
      </c>
      <c r="I195" s="2"/>
      <c r="J195" s="2"/>
      <c r="K195" s="2"/>
      <c r="L195" s="2"/>
      <c r="M195" s="2"/>
      <c r="N195" s="2"/>
      <c r="O195" s="2"/>
      <c r="P195" s="2"/>
      <c r="Q195" s="35">
        <f t="shared" si="277"/>
        <v>0</v>
      </c>
      <c r="R195" s="3"/>
      <c r="S195" s="3"/>
      <c r="T195" s="3"/>
      <c r="U195" s="3"/>
      <c r="V195" s="3"/>
      <c r="W195" s="3"/>
      <c r="X195" s="3"/>
      <c r="Y195" s="3"/>
      <c r="Z195" s="35">
        <f t="shared" si="274"/>
        <v>0</v>
      </c>
      <c r="AA195" s="35">
        <f t="shared" si="274"/>
        <v>0</v>
      </c>
      <c r="AB195" s="35">
        <f t="shared" si="274"/>
        <v>0</v>
      </c>
      <c r="AC195" s="35">
        <f t="shared" si="271"/>
        <v>0</v>
      </c>
      <c r="AD195" s="35">
        <f t="shared" si="271"/>
        <v>0</v>
      </c>
      <c r="AE195" s="35">
        <f t="shared" si="271"/>
        <v>0</v>
      </c>
      <c r="AF195" s="35">
        <f t="shared" si="271"/>
        <v>0</v>
      </c>
      <c r="AG195" s="35">
        <f t="shared" si="271"/>
        <v>0</v>
      </c>
      <c r="AH195" s="35">
        <f t="shared" si="275"/>
        <v>0</v>
      </c>
      <c r="AI195" s="35">
        <f t="shared" si="275"/>
        <v>0</v>
      </c>
      <c r="AJ195" s="35">
        <f t="shared" si="275"/>
        <v>0</v>
      </c>
      <c r="AK195" s="35">
        <f t="shared" si="272"/>
        <v>0</v>
      </c>
      <c r="AL195" s="35">
        <f t="shared" si="272"/>
        <v>0</v>
      </c>
      <c r="AM195" s="35">
        <f t="shared" si="272"/>
        <v>0</v>
      </c>
      <c r="AN195" s="35">
        <f t="shared" si="272"/>
        <v>0</v>
      </c>
      <c r="AO195" s="35">
        <f t="shared" si="272"/>
        <v>0</v>
      </c>
      <c r="AP195" s="36">
        <f t="shared" si="287"/>
        <v>14.142857142857142</v>
      </c>
      <c r="AQ195" s="36">
        <f t="shared" si="288"/>
        <v>565.71428571428567</v>
      </c>
      <c r="AR195" s="36">
        <f t="shared" si="268"/>
        <v>282.85714285714283</v>
      </c>
      <c r="AS195" s="36">
        <f t="shared" si="269"/>
        <v>141.42857142857142</v>
      </c>
      <c r="AT195" s="37">
        <f t="shared" si="289"/>
        <v>0</v>
      </c>
      <c r="AU195" s="37">
        <f t="shared" si="280"/>
        <v>0</v>
      </c>
      <c r="AV195" s="37">
        <f t="shared" si="281"/>
        <v>0</v>
      </c>
      <c r="AW195" s="37">
        <f t="shared" si="282"/>
        <v>0</v>
      </c>
      <c r="AX195" s="37">
        <f t="shared" si="283"/>
        <v>0</v>
      </c>
      <c r="AY195" s="37">
        <f t="shared" si="284"/>
        <v>0</v>
      </c>
      <c r="AZ195" s="37">
        <f t="shared" si="270"/>
        <v>0</v>
      </c>
      <c r="BA195" s="37">
        <f t="shared" si="285"/>
        <v>0</v>
      </c>
      <c r="BB195" s="4"/>
      <c r="BC195" s="37">
        <f t="shared" si="258"/>
        <v>0</v>
      </c>
      <c r="BD195" s="4"/>
      <c r="BE195" s="37">
        <f t="shared" si="259"/>
        <v>0</v>
      </c>
      <c r="BF195" s="4"/>
      <c r="BG195" s="4"/>
      <c r="BH195" s="37">
        <f t="shared" si="260"/>
        <v>0</v>
      </c>
      <c r="BI195" s="4"/>
      <c r="BJ195" s="37">
        <f t="shared" ref="BJ195" si="419">Q195*BI195</f>
        <v>0</v>
      </c>
      <c r="BK195" s="37">
        <f t="shared" si="261"/>
        <v>0</v>
      </c>
      <c r="BL195" s="108">
        <f>SUM(BK195:BK196)</f>
        <v>0</v>
      </c>
      <c r="BM195" s="118">
        <f>BL195*0.1</f>
        <v>0</v>
      </c>
      <c r="BN195" s="118">
        <f>SUM(BL195:BM196)</f>
        <v>0</v>
      </c>
      <c r="BO195" s="38"/>
    </row>
    <row r="196" spans="1:67">
      <c r="A196" s="111"/>
      <c r="B196" s="111"/>
      <c r="C196" s="107"/>
      <c r="D196" s="107"/>
      <c r="E196" s="111"/>
      <c r="F196" s="113"/>
      <c r="G196" s="34" t="s">
        <v>75</v>
      </c>
      <c r="H196" s="35">
        <v>21</v>
      </c>
      <c r="I196" s="2"/>
      <c r="J196" s="2"/>
      <c r="K196" s="2"/>
      <c r="L196" s="2"/>
      <c r="M196" s="2"/>
      <c r="N196" s="2"/>
      <c r="O196" s="2"/>
      <c r="P196" s="2"/>
      <c r="Q196" s="35">
        <f t="shared" si="277"/>
        <v>0</v>
      </c>
      <c r="R196" s="3"/>
      <c r="S196" s="3"/>
      <c r="T196" s="3"/>
      <c r="U196" s="3"/>
      <c r="V196" s="3"/>
      <c r="W196" s="3"/>
      <c r="X196" s="3"/>
      <c r="Y196" s="3"/>
      <c r="Z196" s="35">
        <f t="shared" si="274"/>
        <v>0</v>
      </c>
      <c r="AA196" s="35">
        <f t="shared" si="274"/>
        <v>0</v>
      </c>
      <c r="AB196" s="35">
        <f t="shared" si="274"/>
        <v>0</v>
      </c>
      <c r="AC196" s="35">
        <f t="shared" si="271"/>
        <v>0</v>
      </c>
      <c r="AD196" s="35">
        <f t="shared" si="271"/>
        <v>0</v>
      </c>
      <c r="AE196" s="35">
        <f t="shared" si="271"/>
        <v>0</v>
      </c>
      <c r="AF196" s="35">
        <f t="shared" si="271"/>
        <v>0</v>
      </c>
      <c r="AG196" s="35">
        <f t="shared" si="271"/>
        <v>0</v>
      </c>
      <c r="AH196" s="35">
        <f t="shared" si="275"/>
        <v>0</v>
      </c>
      <c r="AI196" s="35">
        <f t="shared" si="275"/>
        <v>0</v>
      </c>
      <c r="AJ196" s="35">
        <f t="shared" si="275"/>
        <v>0</v>
      </c>
      <c r="AK196" s="35">
        <f t="shared" si="272"/>
        <v>0</v>
      </c>
      <c r="AL196" s="35">
        <f t="shared" si="272"/>
        <v>0</v>
      </c>
      <c r="AM196" s="35">
        <f t="shared" si="272"/>
        <v>0</v>
      </c>
      <c r="AN196" s="35">
        <f t="shared" si="272"/>
        <v>0</v>
      </c>
      <c r="AO196" s="35">
        <f t="shared" si="272"/>
        <v>0</v>
      </c>
      <c r="AP196" s="36">
        <f t="shared" si="287"/>
        <v>3</v>
      </c>
      <c r="AQ196" s="36">
        <f t="shared" si="288"/>
        <v>120</v>
      </c>
      <c r="AR196" s="36">
        <f t="shared" si="268"/>
        <v>60</v>
      </c>
      <c r="AS196" s="36">
        <f t="shared" si="269"/>
        <v>30</v>
      </c>
      <c r="AT196" s="37">
        <f t="shared" si="289"/>
        <v>0</v>
      </c>
      <c r="AU196" s="37">
        <f t="shared" si="280"/>
        <v>0</v>
      </c>
      <c r="AV196" s="37">
        <f t="shared" si="281"/>
        <v>0</v>
      </c>
      <c r="AW196" s="37">
        <f t="shared" si="282"/>
        <v>0</v>
      </c>
      <c r="AX196" s="37">
        <f t="shared" si="283"/>
        <v>0</v>
      </c>
      <c r="AY196" s="37">
        <f t="shared" si="284"/>
        <v>0</v>
      </c>
      <c r="AZ196" s="37">
        <f t="shared" si="270"/>
        <v>0</v>
      </c>
      <c r="BA196" s="37">
        <f t="shared" si="285"/>
        <v>0</v>
      </c>
      <c r="BB196" s="4"/>
      <c r="BC196" s="37">
        <f t="shared" ref="BC196:BC259" si="420">(BB196*(I196+J196+K196+N196+P196))*H196</f>
        <v>0</v>
      </c>
      <c r="BD196" s="4"/>
      <c r="BE196" s="37">
        <f t="shared" ref="BE196:BE259" si="421">BD196*(I196+J196+K196+N196+P196)</f>
        <v>0</v>
      </c>
      <c r="BF196" s="4"/>
      <c r="BG196" s="4"/>
      <c r="BH196" s="37">
        <f t="shared" ref="BH196:BH259" si="422">BG196*(I196+J196+P196+N196)</f>
        <v>0</v>
      </c>
      <c r="BI196" s="4"/>
      <c r="BJ196" s="37"/>
      <c r="BK196" s="37">
        <f t="shared" ref="BK196:BK259" si="423">SUM(AT196:BA196)+BC196+BE196+BF196+BH196+BJ196</f>
        <v>0</v>
      </c>
      <c r="BL196" s="109"/>
      <c r="BM196" s="119"/>
      <c r="BN196" s="119"/>
      <c r="BO196" s="38"/>
    </row>
    <row r="197" spans="1:67">
      <c r="A197" s="110" t="s">
        <v>14</v>
      </c>
      <c r="B197" s="110">
        <v>5</v>
      </c>
      <c r="C197" s="106">
        <v>46447</v>
      </c>
      <c r="D197" s="106">
        <v>46474.999305555597</v>
      </c>
      <c r="E197" s="110" t="s">
        <v>15</v>
      </c>
      <c r="F197" s="112">
        <v>27.999305555596948</v>
      </c>
      <c r="G197" s="34" t="s">
        <v>74</v>
      </c>
      <c r="H197" s="35">
        <v>21</v>
      </c>
      <c r="I197" s="2"/>
      <c r="J197" s="2"/>
      <c r="K197" s="2"/>
      <c r="L197" s="2"/>
      <c r="M197" s="2"/>
      <c r="N197" s="2"/>
      <c r="O197" s="2"/>
      <c r="P197" s="2"/>
      <c r="Q197" s="35">
        <f t="shared" si="277"/>
        <v>0</v>
      </c>
      <c r="R197" s="3"/>
      <c r="S197" s="3"/>
      <c r="T197" s="3"/>
      <c r="U197" s="3"/>
      <c r="V197" s="3"/>
      <c r="W197" s="3"/>
      <c r="X197" s="3"/>
      <c r="Y197" s="3"/>
      <c r="Z197" s="35">
        <f t="shared" si="274"/>
        <v>0</v>
      </c>
      <c r="AA197" s="35">
        <f t="shared" si="274"/>
        <v>0</v>
      </c>
      <c r="AB197" s="35">
        <f t="shared" si="274"/>
        <v>0</v>
      </c>
      <c r="AC197" s="35">
        <f t="shared" si="274"/>
        <v>0</v>
      </c>
      <c r="AD197" s="35">
        <f t="shared" si="271"/>
        <v>0</v>
      </c>
      <c r="AE197" s="35">
        <f t="shared" si="271"/>
        <v>0</v>
      </c>
      <c r="AF197" s="35">
        <f t="shared" si="271"/>
        <v>0</v>
      </c>
      <c r="AG197" s="35">
        <f t="shared" si="271"/>
        <v>0</v>
      </c>
      <c r="AH197" s="35">
        <f t="shared" si="275"/>
        <v>0</v>
      </c>
      <c r="AI197" s="35">
        <f t="shared" si="275"/>
        <v>0</v>
      </c>
      <c r="AJ197" s="35">
        <f t="shared" si="275"/>
        <v>0</v>
      </c>
      <c r="AK197" s="35">
        <f t="shared" si="275"/>
        <v>0</v>
      </c>
      <c r="AL197" s="35">
        <f t="shared" si="272"/>
        <v>0</v>
      </c>
      <c r="AM197" s="35">
        <f t="shared" si="272"/>
        <v>0</v>
      </c>
      <c r="AN197" s="35">
        <f t="shared" si="272"/>
        <v>0</v>
      </c>
      <c r="AO197" s="35">
        <f t="shared" si="272"/>
        <v>0</v>
      </c>
      <c r="AP197" s="36">
        <f t="shared" si="287"/>
        <v>3</v>
      </c>
      <c r="AQ197" s="36">
        <f t="shared" si="288"/>
        <v>120</v>
      </c>
      <c r="AR197" s="36">
        <f t="shared" si="268"/>
        <v>60</v>
      </c>
      <c r="AS197" s="36">
        <f t="shared" si="269"/>
        <v>30</v>
      </c>
      <c r="AT197" s="37">
        <f t="shared" si="289"/>
        <v>0</v>
      </c>
      <c r="AU197" s="37">
        <f t="shared" si="280"/>
        <v>0</v>
      </c>
      <c r="AV197" s="37">
        <f t="shared" si="281"/>
        <v>0</v>
      </c>
      <c r="AW197" s="37">
        <f t="shared" si="282"/>
        <v>0</v>
      </c>
      <c r="AX197" s="37">
        <f t="shared" si="283"/>
        <v>0</v>
      </c>
      <c r="AY197" s="37">
        <f t="shared" si="284"/>
        <v>0</v>
      </c>
      <c r="AZ197" s="37">
        <f t="shared" si="270"/>
        <v>0</v>
      </c>
      <c r="BA197" s="37">
        <f t="shared" si="285"/>
        <v>0</v>
      </c>
      <c r="BB197" s="4"/>
      <c r="BC197" s="37">
        <f t="shared" si="420"/>
        <v>0</v>
      </c>
      <c r="BD197" s="4"/>
      <c r="BE197" s="37">
        <f t="shared" si="421"/>
        <v>0</v>
      </c>
      <c r="BF197" s="4"/>
      <c r="BG197" s="4"/>
      <c r="BH197" s="37">
        <f t="shared" si="422"/>
        <v>0</v>
      </c>
      <c r="BI197" s="4"/>
      <c r="BJ197" s="37">
        <f t="shared" ref="BJ197" si="424">Q197*BI197</f>
        <v>0</v>
      </c>
      <c r="BK197" s="37">
        <f t="shared" si="423"/>
        <v>0</v>
      </c>
      <c r="BL197" s="108">
        <f>SUM(BK197:BK198)</f>
        <v>0</v>
      </c>
      <c r="BM197" s="118">
        <f>BL197*0.1</f>
        <v>0</v>
      </c>
      <c r="BN197" s="118">
        <f>SUM(BL197:BM198)</f>
        <v>0</v>
      </c>
      <c r="BO197" s="38"/>
    </row>
    <row r="198" spans="1:67">
      <c r="A198" s="111"/>
      <c r="B198" s="111"/>
      <c r="C198" s="107"/>
      <c r="D198" s="107"/>
      <c r="E198" s="111"/>
      <c r="F198" s="113"/>
      <c r="G198" s="34" t="s">
        <v>75</v>
      </c>
      <c r="H198" s="35">
        <v>7</v>
      </c>
      <c r="I198" s="2"/>
      <c r="J198" s="2"/>
      <c r="K198" s="2"/>
      <c r="L198" s="2"/>
      <c r="M198" s="2"/>
      <c r="N198" s="2"/>
      <c r="O198" s="2"/>
      <c r="P198" s="2"/>
      <c r="Q198" s="35">
        <f t="shared" si="277"/>
        <v>0</v>
      </c>
      <c r="R198" s="3"/>
      <c r="S198" s="3"/>
      <c r="T198" s="3"/>
      <c r="U198" s="3"/>
      <c r="V198" s="3"/>
      <c r="W198" s="3"/>
      <c r="X198" s="3"/>
      <c r="Y198" s="3"/>
      <c r="Z198" s="35">
        <f t="shared" si="274"/>
        <v>0</v>
      </c>
      <c r="AA198" s="35">
        <f t="shared" si="274"/>
        <v>0</v>
      </c>
      <c r="AB198" s="35">
        <f t="shared" si="274"/>
        <v>0</v>
      </c>
      <c r="AC198" s="35">
        <f t="shared" si="274"/>
        <v>0</v>
      </c>
      <c r="AD198" s="35">
        <f t="shared" si="274"/>
        <v>0</v>
      </c>
      <c r="AE198" s="35">
        <f t="shared" si="274"/>
        <v>0</v>
      </c>
      <c r="AF198" s="35">
        <f t="shared" si="274"/>
        <v>0</v>
      </c>
      <c r="AG198" s="35">
        <f t="shared" si="274"/>
        <v>0</v>
      </c>
      <c r="AH198" s="35">
        <f t="shared" si="275"/>
        <v>0</v>
      </c>
      <c r="AI198" s="35">
        <f t="shared" si="275"/>
        <v>0</v>
      </c>
      <c r="AJ198" s="35">
        <f t="shared" si="275"/>
        <v>0</v>
      </c>
      <c r="AK198" s="35">
        <f t="shared" si="275"/>
        <v>0</v>
      </c>
      <c r="AL198" s="35">
        <f t="shared" si="275"/>
        <v>0</v>
      </c>
      <c r="AM198" s="35">
        <f t="shared" si="275"/>
        <v>0</v>
      </c>
      <c r="AN198" s="35">
        <f t="shared" si="275"/>
        <v>0</v>
      </c>
      <c r="AO198" s="35">
        <f t="shared" si="275"/>
        <v>0</v>
      </c>
      <c r="AP198" s="36">
        <f t="shared" si="287"/>
        <v>1</v>
      </c>
      <c r="AQ198" s="36">
        <f t="shared" si="288"/>
        <v>40</v>
      </c>
      <c r="AR198" s="36">
        <f t="shared" si="268"/>
        <v>20</v>
      </c>
      <c r="AS198" s="36">
        <f t="shared" si="269"/>
        <v>10</v>
      </c>
      <c r="AT198" s="37">
        <f t="shared" si="289"/>
        <v>0</v>
      </c>
      <c r="AU198" s="37">
        <f t="shared" si="280"/>
        <v>0</v>
      </c>
      <c r="AV198" s="37">
        <f t="shared" si="281"/>
        <v>0</v>
      </c>
      <c r="AW198" s="37">
        <f t="shared" si="282"/>
        <v>0</v>
      </c>
      <c r="AX198" s="37">
        <f t="shared" si="283"/>
        <v>0</v>
      </c>
      <c r="AY198" s="37">
        <f t="shared" si="284"/>
        <v>0</v>
      </c>
      <c r="AZ198" s="37">
        <f t="shared" si="270"/>
        <v>0</v>
      </c>
      <c r="BA198" s="37">
        <f t="shared" si="285"/>
        <v>0</v>
      </c>
      <c r="BB198" s="4"/>
      <c r="BC198" s="37">
        <f t="shared" si="420"/>
        <v>0</v>
      </c>
      <c r="BD198" s="4"/>
      <c r="BE198" s="37">
        <f t="shared" si="421"/>
        <v>0</v>
      </c>
      <c r="BF198" s="4"/>
      <c r="BG198" s="4"/>
      <c r="BH198" s="37">
        <f t="shared" si="422"/>
        <v>0</v>
      </c>
      <c r="BI198" s="4"/>
      <c r="BJ198" s="37"/>
      <c r="BK198" s="37">
        <f t="shared" si="423"/>
        <v>0</v>
      </c>
      <c r="BL198" s="109"/>
      <c r="BM198" s="119"/>
      <c r="BN198" s="119"/>
      <c r="BO198" s="38"/>
    </row>
    <row r="199" spans="1:67">
      <c r="A199" s="110" t="s">
        <v>14</v>
      </c>
      <c r="B199" s="110">
        <v>3</v>
      </c>
      <c r="C199" s="106">
        <v>46573</v>
      </c>
      <c r="D199" s="106">
        <v>46600.999305555597</v>
      </c>
      <c r="E199" s="110" t="s">
        <v>15</v>
      </c>
      <c r="F199" s="112">
        <v>27.999305555596948</v>
      </c>
      <c r="G199" s="34" t="s">
        <v>74</v>
      </c>
      <c r="H199" s="35">
        <v>21</v>
      </c>
      <c r="I199" s="2"/>
      <c r="J199" s="2"/>
      <c r="K199" s="2"/>
      <c r="L199" s="2"/>
      <c r="M199" s="2"/>
      <c r="N199" s="2"/>
      <c r="O199" s="2"/>
      <c r="P199" s="2"/>
      <c r="Q199" s="35">
        <f t="shared" ref="Q199:Q200" si="425">SUM(I199:P199)</f>
        <v>0</v>
      </c>
      <c r="R199" s="3"/>
      <c r="S199" s="3"/>
      <c r="T199" s="3"/>
      <c r="U199" s="3"/>
      <c r="V199" s="3"/>
      <c r="W199" s="3"/>
      <c r="X199" s="3"/>
      <c r="Y199" s="3"/>
      <c r="Z199" s="35">
        <f t="shared" ref="Z199:AG200" si="426">R199*1.5</f>
        <v>0</v>
      </c>
      <c r="AA199" s="35">
        <f t="shared" si="426"/>
        <v>0</v>
      </c>
      <c r="AB199" s="35">
        <f t="shared" si="426"/>
        <v>0</v>
      </c>
      <c r="AC199" s="35">
        <f t="shared" si="426"/>
        <v>0</v>
      </c>
      <c r="AD199" s="35">
        <f t="shared" ref="AD199" si="427">V199*1.5</f>
        <v>0</v>
      </c>
      <c r="AE199" s="35">
        <f t="shared" ref="AE199" si="428">W199*1.5</f>
        <v>0</v>
      </c>
      <c r="AF199" s="35">
        <f t="shared" ref="AF199" si="429">X199*1.5</f>
        <v>0</v>
      </c>
      <c r="AG199" s="35">
        <f t="shared" ref="AG199" si="430">Y199*1.5</f>
        <v>0</v>
      </c>
      <c r="AH199" s="35">
        <f t="shared" ref="AH199:AO200" si="431">R199*2</f>
        <v>0</v>
      </c>
      <c r="AI199" s="35">
        <f t="shared" si="431"/>
        <v>0</v>
      </c>
      <c r="AJ199" s="35">
        <f t="shared" si="431"/>
        <v>0</v>
      </c>
      <c r="AK199" s="35">
        <f t="shared" si="431"/>
        <v>0</v>
      </c>
      <c r="AL199" s="35">
        <f t="shared" ref="AL199" si="432">V199*2</f>
        <v>0</v>
      </c>
      <c r="AM199" s="35">
        <f t="shared" ref="AM199" si="433">W199*2</f>
        <v>0</v>
      </c>
      <c r="AN199" s="35">
        <f t="shared" ref="AN199" si="434">X199*2</f>
        <v>0</v>
      </c>
      <c r="AO199" s="35">
        <f t="shared" ref="AO199" si="435">Y199*2</f>
        <v>0</v>
      </c>
      <c r="AP199" s="36">
        <f t="shared" ref="AP199:AP200" si="436">H199/7</f>
        <v>3</v>
      </c>
      <c r="AQ199" s="36">
        <f t="shared" ref="AQ199:AQ200" si="437">40*AP199</f>
        <v>120</v>
      </c>
      <c r="AR199" s="36">
        <f t="shared" ref="AR199:AR200" si="438">AP199*20</f>
        <v>60</v>
      </c>
      <c r="AS199" s="36">
        <f t="shared" ref="AS199:AS200" si="439">AP199*10</f>
        <v>30</v>
      </c>
      <c r="AT199" s="37">
        <f t="shared" ref="AT199:AT200" si="440">((AQ199*R199)+(AR199*Z199)+(AS199*AH199))*I199</f>
        <v>0</v>
      </c>
      <c r="AU199" s="37">
        <f t="shared" ref="AU199:AU200" si="441">((AQ199*S199)+(AR199*AA199)+(AS199*AI199))*J199</f>
        <v>0</v>
      </c>
      <c r="AV199" s="37">
        <f t="shared" ref="AV199:AV200" si="442">((AQ199*T199)+(AB199*AR199)+(AS199*AJ199))*K199</f>
        <v>0</v>
      </c>
      <c r="AW199" s="37">
        <f t="shared" ref="AW199:AW200" si="443">((AQ199*U199)+(AC199*AR199)+(AS199*AK199))*L199</f>
        <v>0</v>
      </c>
      <c r="AX199" s="37">
        <f t="shared" ref="AX199:AX200" si="444">((AQ199*V199)+(AD199*AR199)+(AS199*AL199))*M199</f>
        <v>0</v>
      </c>
      <c r="AY199" s="37">
        <f t="shared" ref="AY199:AY200" si="445">((AQ199*W199)+(AE199*AR199)+(AS199*AM199))*N199</f>
        <v>0</v>
      </c>
      <c r="AZ199" s="37">
        <f t="shared" ref="AZ199:AZ200" si="446">((AQ199*X199)+(AF199*AR199)+(AS199*AN199))*O199</f>
        <v>0</v>
      </c>
      <c r="BA199" s="37">
        <f t="shared" ref="BA199:BA200" si="447">((AQ199*Y199)+(AG199*AR199)+(AS199*AO199))*P199</f>
        <v>0</v>
      </c>
      <c r="BB199" s="4"/>
      <c r="BC199" s="37">
        <f t="shared" si="420"/>
        <v>0</v>
      </c>
      <c r="BD199" s="4"/>
      <c r="BE199" s="37">
        <f t="shared" si="421"/>
        <v>0</v>
      </c>
      <c r="BF199" s="4"/>
      <c r="BG199" s="4"/>
      <c r="BH199" s="37">
        <f t="shared" si="422"/>
        <v>0</v>
      </c>
      <c r="BI199" s="4"/>
      <c r="BJ199" s="37">
        <f t="shared" ref="BJ199" si="448">Q199*BI199</f>
        <v>0</v>
      </c>
      <c r="BK199" s="37">
        <f t="shared" si="423"/>
        <v>0</v>
      </c>
      <c r="BL199" s="108">
        <f>SUM(BK199:BK200)</f>
        <v>0</v>
      </c>
      <c r="BM199" s="32"/>
      <c r="BN199" s="32"/>
      <c r="BO199" s="38"/>
    </row>
    <row r="200" spans="1:67">
      <c r="A200" s="111"/>
      <c r="B200" s="111"/>
      <c r="C200" s="107"/>
      <c r="D200" s="107"/>
      <c r="E200" s="111"/>
      <c r="F200" s="113"/>
      <c r="G200" s="34" t="s">
        <v>75</v>
      </c>
      <c r="H200" s="35">
        <v>7</v>
      </c>
      <c r="I200" s="2"/>
      <c r="J200" s="2"/>
      <c r="K200" s="2"/>
      <c r="L200" s="2"/>
      <c r="M200" s="2"/>
      <c r="N200" s="2"/>
      <c r="O200" s="2"/>
      <c r="P200" s="2"/>
      <c r="Q200" s="35">
        <f t="shared" si="425"/>
        <v>0</v>
      </c>
      <c r="R200" s="3"/>
      <c r="S200" s="3"/>
      <c r="T200" s="3"/>
      <c r="U200" s="3"/>
      <c r="V200" s="3"/>
      <c r="W200" s="3"/>
      <c r="X200" s="3"/>
      <c r="Y200" s="3"/>
      <c r="Z200" s="35">
        <f t="shared" si="426"/>
        <v>0</v>
      </c>
      <c r="AA200" s="35">
        <f t="shared" si="426"/>
        <v>0</v>
      </c>
      <c r="AB200" s="35">
        <f t="shared" si="426"/>
        <v>0</v>
      </c>
      <c r="AC200" s="35">
        <f t="shared" si="426"/>
        <v>0</v>
      </c>
      <c r="AD200" s="35">
        <f t="shared" si="426"/>
        <v>0</v>
      </c>
      <c r="AE200" s="35">
        <f t="shared" si="426"/>
        <v>0</v>
      </c>
      <c r="AF200" s="35">
        <f t="shared" si="426"/>
        <v>0</v>
      </c>
      <c r="AG200" s="35">
        <f t="shared" si="426"/>
        <v>0</v>
      </c>
      <c r="AH200" s="35">
        <f t="shared" si="431"/>
        <v>0</v>
      </c>
      <c r="AI200" s="35">
        <f t="shared" si="431"/>
        <v>0</v>
      </c>
      <c r="AJ200" s="35">
        <f t="shared" si="431"/>
        <v>0</v>
      </c>
      <c r="AK200" s="35">
        <f t="shared" si="431"/>
        <v>0</v>
      </c>
      <c r="AL200" s="35">
        <f t="shared" si="431"/>
        <v>0</v>
      </c>
      <c r="AM200" s="35">
        <f t="shared" si="431"/>
        <v>0</v>
      </c>
      <c r="AN200" s="35">
        <f t="shared" si="431"/>
        <v>0</v>
      </c>
      <c r="AO200" s="35">
        <f t="shared" si="431"/>
        <v>0</v>
      </c>
      <c r="AP200" s="36">
        <f t="shared" si="436"/>
        <v>1</v>
      </c>
      <c r="AQ200" s="36">
        <f t="shared" si="437"/>
        <v>40</v>
      </c>
      <c r="AR200" s="36">
        <f t="shared" si="438"/>
        <v>20</v>
      </c>
      <c r="AS200" s="36">
        <f t="shared" si="439"/>
        <v>10</v>
      </c>
      <c r="AT200" s="37">
        <f t="shared" si="440"/>
        <v>0</v>
      </c>
      <c r="AU200" s="37">
        <f t="shared" si="441"/>
        <v>0</v>
      </c>
      <c r="AV200" s="37">
        <f t="shared" si="442"/>
        <v>0</v>
      </c>
      <c r="AW200" s="37">
        <f t="shared" si="443"/>
        <v>0</v>
      </c>
      <c r="AX200" s="37">
        <f t="shared" si="444"/>
        <v>0</v>
      </c>
      <c r="AY200" s="37">
        <f t="shared" si="445"/>
        <v>0</v>
      </c>
      <c r="AZ200" s="37">
        <f t="shared" si="446"/>
        <v>0</v>
      </c>
      <c r="BA200" s="37">
        <f t="shared" si="447"/>
        <v>0</v>
      </c>
      <c r="BB200" s="4"/>
      <c r="BC200" s="37">
        <f t="shared" si="420"/>
        <v>0</v>
      </c>
      <c r="BD200" s="4"/>
      <c r="BE200" s="37">
        <f t="shared" si="421"/>
        <v>0</v>
      </c>
      <c r="BF200" s="4"/>
      <c r="BG200" s="4"/>
      <c r="BH200" s="37">
        <f t="shared" si="422"/>
        <v>0</v>
      </c>
      <c r="BI200" s="4"/>
      <c r="BJ200" s="37"/>
      <c r="BK200" s="37">
        <f t="shared" si="423"/>
        <v>0</v>
      </c>
      <c r="BL200" s="109"/>
      <c r="BM200" s="32"/>
      <c r="BN200" s="32"/>
      <c r="BO200" s="38"/>
    </row>
    <row r="201" spans="1:67">
      <c r="A201" s="110" t="s">
        <v>14</v>
      </c>
      <c r="B201" s="110">
        <v>4</v>
      </c>
      <c r="C201" s="106">
        <v>46684</v>
      </c>
      <c r="D201" s="106">
        <v>46803.999305555597</v>
      </c>
      <c r="E201" s="110" t="s">
        <v>4</v>
      </c>
      <c r="F201" s="112">
        <v>119.99930555559695</v>
      </c>
      <c r="G201" s="34" t="s">
        <v>74</v>
      </c>
      <c r="H201" s="35">
        <v>99</v>
      </c>
      <c r="I201" s="2"/>
      <c r="J201" s="2"/>
      <c r="K201" s="2"/>
      <c r="L201" s="2"/>
      <c r="M201" s="2"/>
      <c r="N201" s="2"/>
      <c r="O201" s="2"/>
      <c r="P201" s="2"/>
      <c r="Q201" s="35">
        <f t="shared" si="277"/>
        <v>0</v>
      </c>
      <c r="R201" s="3"/>
      <c r="S201" s="3"/>
      <c r="T201" s="3"/>
      <c r="U201" s="3"/>
      <c r="V201" s="3"/>
      <c r="W201" s="3"/>
      <c r="X201" s="3"/>
      <c r="Y201" s="3"/>
      <c r="Z201" s="35">
        <f t="shared" si="274"/>
        <v>0</v>
      </c>
      <c r="AA201" s="35">
        <f t="shared" si="274"/>
        <v>0</v>
      </c>
      <c r="AB201" s="35">
        <f t="shared" si="274"/>
        <v>0</v>
      </c>
      <c r="AC201" s="35">
        <f t="shared" si="274"/>
        <v>0</v>
      </c>
      <c r="AD201" s="35">
        <f t="shared" si="274"/>
        <v>0</v>
      </c>
      <c r="AE201" s="35">
        <f t="shared" si="274"/>
        <v>0</v>
      </c>
      <c r="AF201" s="35">
        <f t="shared" si="274"/>
        <v>0</v>
      </c>
      <c r="AG201" s="35">
        <f t="shared" si="274"/>
        <v>0</v>
      </c>
      <c r="AH201" s="35">
        <f t="shared" si="275"/>
        <v>0</v>
      </c>
      <c r="AI201" s="35">
        <f t="shared" si="275"/>
        <v>0</v>
      </c>
      <c r="AJ201" s="35">
        <f t="shared" si="275"/>
        <v>0</v>
      </c>
      <c r="AK201" s="35">
        <f t="shared" si="275"/>
        <v>0</v>
      </c>
      <c r="AL201" s="35">
        <f t="shared" si="275"/>
        <v>0</v>
      </c>
      <c r="AM201" s="35">
        <f t="shared" si="275"/>
        <v>0</v>
      </c>
      <c r="AN201" s="35">
        <f t="shared" si="275"/>
        <v>0</v>
      </c>
      <c r="AO201" s="35">
        <f t="shared" si="275"/>
        <v>0</v>
      </c>
      <c r="AP201" s="36">
        <f t="shared" si="287"/>
        <v>14.142857142857142</v>
      </c>
      <c r="AQ201" s="36">
        <f t="shared" si="288"/>
        <v>565.71428571428567</v>
      </c>
      <c r="AR201" s="36">
        <f t="shared" si="268"/>
        <v>282.85714285714283</v>
      </c>
      <c r="AS201" s="36">
        <f t="shared" si="269"/>
        <v>141.42857142857142</v>
      </c>
      <c r="AT201" s="37">
        <f t="shared" si="289"/>
        <v>0</v>
      </c>
      <c r="AU201" s="37">
        <f t="shared" si="280"/>
        <v>0</v>
      </c>
      <c r="AV201" s="37">
        <f t="shared" si="281"/>
        <v>0</v>
      </c>
      <c r="AW201" s="37">
        <f t="shared" si="282"/>
        <v>0</v>
      </c>
      <c r="AX201" s="37">
        <f t="shared" si="283"/>
        <v>0</v>
      </c>
      <c r="AY201" s="37">
        <f t="shared" si="284"/>
        <v>0</v>
      </c>
      <c r="AZ201" s="37">
        <f t="shared" si="270"/>
        <v>0</v>
      </c>
      <c r="BA201" s="37">
        <f t="shared" si="285"/>
        <v>0</v>
      </c>
      <c r="BB201" s="4"/>
      <c r="BC201" s="37">
        <f t="shared" si="420"/>
        <v>0</v>
      </c>
      <c r="BD201" s="4"/>
      <c r="BE201" s="37">
        <f t="shared" si="421"/>
        <v>0</v>
      </c>
      <c r="BF201" s="4"/>
      <c r="BG201" s="4"/>
      <c r="BH201" s="37">
        <f t="shared" si="422"/>
        <v>0</v>
      </c>
      <c r="BI201" s="4"/>
      <c r="BJ201" s="37">
        <f t="shared" ref="BJ201" si="449">Q201*BI201</f>
        <v>0</v>
      </c>
      <c r="BK201" s="37">
        <f t="shared" si="423"/>
        <v>0</v>
      </c>
      <c r="BL201" s="108">
        <f>SUM(BK201:BK202)</f>
        <v>0</v>
      </c>
      <c r="BM201" s="118">
        <f>BL201*0.1</f>
        <v>0</v>
      </c>
      <c r="BN201" s="118">
        <f>SUM(BL201:BM202)</f>
        <v>0</v>
      </c>
      <c r="BO201" s="38"/>
    </row>
    <row r="202" spans="1:67">
      <c r="A202" s="111"/>
      <c r="B202" s="111"/>
      <c r="C202" s="107"/>
      <c r="D202" s="107"/>
      <c r="E202" s="111"/>
      <c r="F202" s="113"/>
      <c r="G202" s="34" t="s">
        <v>75</v>
      </c>
      <c r="H202" s="35">
        <v>21</v>
      </c>
      <c r="I202" s="2"/>
      <c r="J202" s="2"/>
      <c r="K202" s="2"/>
      <c r="L202" s="2"/>
      <c r="M202" s="2"/>
      <c r="N202" s="2"/>
      <c r="O202" s="2"/>
      <c r="P202" s="2"/>
      <c r="Q202" s="35">
        <f t="shared" si="277"/>
        <v>0</v>
      </c>
      <c r="R202" s="3"/>
      <c r="S202" s="3"/>
      <c r="T202" s="3"/>
      <c r="U202" s="3"/>
      <c r="V202" s="3"/>
      <c r="W202" s="3"/>
      <c r="X202" s="3"/>
      <c r="Y202" s="3"/>
      <c r="Z202" s="35">
        <f t="shared" si="274"/>
        <v>0</v>
      </c>
      <c r="AA202" s="35">
        <f t="shared" si="274"/>
        <v>0</v>
      </c>
      <c r="AB202" s="35">
        <f t="shared" si="274"/>
        <v>0</v>
      </c>
      <c r="AC202" s="35">
        <f t="shared" si="274"/>
        <v>0</v>
      </c>
      <c r="AD202" s="35">
        <f t="shared" si="274"/>
        <v>0</v>
      </c>
      <c r="AE202" s="35">
        <f t="shared" si="274"/>
        <v>0</v>
      </c>
      <c r="AF202" s="35">
        <f t="shared" si="274"/>
        <v>0</v>
      </c>
      <c r="AG202" s="35">
        <f t="shared" si="274"/>
        <v>0</v>
      </c>
      <c r="AH202" s="35">
        <f t="shared" si="275"/>
        <v>0</v>
      </c>
      <c r="AI202" s="35">
        <f t="shared" si="275"/>
        <v>0</v>
      </c>
      <c r="AJ202" s="35">
        <f t="shared" si="275"/>
        <v>0</v>
      </c>
      <c r="AK202" s="35">
        <f t="shared" si="275"/>
        <v>0</v>
      </c>
      <c r="AL202" s="35">
        <f t="shared" si="275"/>
        <v>0</v>
      </c>
      <c r="AM202" s="35">
        <f t="shared" si="275"/>
        <v>0</v>
      </c>
      <c r="AN202" s="35">
        <f t="shared" si="275"/>
        <v>0</v>
      </c>
      <c r="AO202" s="35">
        <f t="shared" si="275"/>
        <v>0</v>
      </c>
      <c r="AP202" s="36">
        <f t="shared" si="287"/>
        <v>3</v>
      </c>
      <c r="AQ202" s="36">
        <f t="shared" si="288"/>
        <v>120</v>
      </c>
      <c r="AR202" s="36">
        <f t="shared" si="268"/>
        <v>60</v>
      </c>
      <c r="AS202" s="36">
        <f t="shared" si="269"/>
        <v>30</v>
      </c>
      <c r="AT202" s="37">
        <f t="shared" si="289"/>
        <v>0</v>
      </c>
      <c r="AU202" s="37">
        <f t="shared" si="280"/>
        <v>0</v>
      </c>
      <c r="AV202" s="37">
        <f t="shared" si="281"/>
        <v>0</v>
      </c>
      <c r="AW202" s="37">
        <f t="shared" si="282"/>
        <v>0</v>
      </c>
      <c r="AX202" s="37">
        <f t="shared" si="283"/>
        <v>0</v>
      </c>
      <c r="AY202" s="37">
        <f t="shared" si="284"/>
        <v>0</v>
      </c>
      <c r="AZ202" s="37">
        <f t="shared" si="270"/>
        <v>0</v>
      </c>
      <c r="BA202" s="37">
        <f t="shared" si="285"/>
        <v>0</v>
      </c>
      <c r="BB202" s="4"/>
      <c r="BC202" s="37">
        <f t="shared" si="420"/>
        <v>0</v>
      </c>
      <c r="BD202" s="4"/>
      <c r="BE202" s="37">
        <f t="shared" si="421"/>
        <v>0</v>
      </c>
      <c r="BF202" s="4"/>
      <c r="BG202" s="4"/>
      <c r="BH202" s="37">
        <f t="shared" si="422"/>
        <v>0</v>
      </c>
      <c r="BI202" s="4"/>
      <c r="BJ202" s="37"/>
      <c r="BK202" s="37">
        <f t="shared" si="423"/>
        <v>0</v>
      </c>
      <c r="BL202" s="109"/>
      <c r="BM202" s="119"/>
      <c r="BN202" s="119"/>
      <c r="BO202" s="38"/>
    </row>
    <row r="203" spans="1:67">
      <c r="A203" s="110" t="s">
        <v>14</v>
      </c>
      <c r="B203" s="110">
        <v>6</v>
      </c>
      <c r="C203" s="106">
        <v>46821</v>
      </c>
      <c r="D203" s="106">
        <v>46848.999305555597</v>
      </c>
      <c r="E203" s="110" t="s">
        <v>15</v>
      </c>
      <c r="F203" s="112">
        <v>27.999305555596948</v>
      </c>
      <c r="G203" s="34" t="s">
        <v>74</v>
      </c>
      <c r="H203" s="35">
        <v>21</v>
      </c>
      <c r="I203" s="2"/>
      <c r="J203" s="2"/>
      <c r="K203" s="2"/>
      <c r="L203" s="2"/>
      <c r="M203" s="2"/>
      <c r="N203" s="2"/>
      <c r="O203" s="2"/>
      <c r="P203" s="2"/>
      <c r="Q203" s="35">
        <f t="shared" si="277"/>
        <v>0</v>
      </c>
      <c r="R203" s="3"/>
      <c r="S203" s="3"/>
      <c r="T203" s="3"/>
      <c r="U203" s="3"/>
      <c r="V203" s="3"/>
      <c r="W203" s="3"/>
      <c r="X203" s="3"/>
      <c r="Y203" s="3"/>
      <c r="Z203" s="35">
        <f t="shared" si="274"/>
        <v>0</v>
      </c>
      <c r="AA203" s="35">
        <f t="shared" si="274"/>
        <v>0</v>
      </c>
      <c r="AB203" s="35">
        <f t="shared" si="274"/>
        <v>0</v>
      </c>
      <c r="AC203" s="35">
        <f t="shared" si="274"/>
        <v>0</v>
      </c>
      <c r="AD203" s="35">
        <f t="shared" si="274"/>
        <v>0</v>
      </c>
      <c r="AE203" s="35">
        <f t="shared" si="274"/>
        <v>0</v>
      </c>
      <c r="AF203" s="35">
        <f t="shared" si="274"/>
        <v>0</v>
      </c>
      <c r="AG203" s="35">
        <f t="shared" si="274"/>
        <v>0</v>
      </c>
      <c r="AH203" s="35">
        <f t="shared" si="275"/>
        <v>0</v>
      </c>
      <c r="AI203" s="35">
        <f t="shared" si="275"/>
        <v>0</v>
      </c>
      <c r="AJ203" s="35">
        <f t="shared" si="275"/>
        <v>0</v>
      </c>
      <c r="AK203" s="35">
        <f t="shared" si="275"/>
        <v>0</v>
      </c>
      <c r="AL203" s="35">
        <f t="shared" si="275"/>
        <v>0</v>
      </c>
      <c r="AM203" s="35">
        <f t="shared" si="275"/>
        <v>0</v>
      </c>
      <c r="AN203" s="35">
        <f t="shared" si="275"/>
        <v>0</v>
      </c>
      <c r="AO203" s="35">
        <f t="shared" si="275"/>
        <v>0</v>
      </c>
      <c r="AP203" s="36">
        <f t="shared" si="287"/>
        <v>3</v>
      </c>
      <c r="AQ203" s="36">
        <f t="shared" si="288"/>
        <v>120</v>
      </c>
      <c r="AR203" s="36">
        <f t="shared" si="268"/>
        <v>60</v>
      </c>
      <c r="AS203" s="36">
        <f t="shared" si="269"/>
        <v>30</v>
      </c>
      <c r="AT203" s="37">
        <f t="shared" si="289"/>
        <v>0</v>
      </c>
      <c r="AU203" s="37">
        <f t="shared" si="280"/>
        <v>0</v>
      </c>
      <c r="AV203" s="37">
        <f t="shared" si="281"/>
        <v>0</v>
      </c>
      <c r="AW203" s="37">
        <f t="shared" si="282"/>
        <v>0</v>
      </c>
      <c r="AX203" s="37">
        <f t="shared" si="283"/>
        <v>0</v>
      </c>
      <c r="AY203" s="37">
        <f t="shared" si="284"/>
        <v>0</v>
      </c>
      <c r="AZ203" s="37">
        <f t="shared" si="270"/>
        <v>0</v>
      </c>
      <c r="BA203" s="37">
        <f t="shared" si="285"/>
        <v>0</v>
      </c>
      <c r="BB203" s="4"/>
      <c r="BC203" s="37">
        <f t="shared" si="420"/>
        <v>0</v>
      </c>
      <c r="BD203" s="4"/>
      <c r="BE203" s="37">
        <f t="shared" si="421"/>
        <v>0</v>
      </c>
      <c r="BF203" s="4"/>
      <c r="BG203" s="4"/>
      <c r="BH203" s="37">
        <f t="shared" si="422"/>
        <v>0</v>
      </c>
      <c r="BI203" s="4"/>
      <c r="BJ203" s="37">
        <f t="shared" ref="BJ203" si="450">Q203*BI203</f>
        <v>0</v>
      </c>
      <c r="BK203" s="37">
        <f t="shared" si="423"/>
        <v>0</v>
      </c>
      <c r="BL203" s="108">
        <f>SUM(BK203:BK204)</f>
        <v>0</v>
      </c>
      <c r="BM203" s="118">
        <f>BL203*0.1</f>
        <v>0</v>
      </c>
      <c r="BN203" s="118">
        <f>SUM(BL203:BM204)</f>
        <v>0</v>
      </c>
      <c r="BO203" s="38"/>
    </row>
    <row r="204" spans="1:67">
      <c r="A204" s="111"/>
      <c r="B204" s="111"/>
      <c r="C204" s="107"/>
      <c r="D204" s="107"/>
      <c r="E204" s="111"/>
      <c r="F204" s="113"/>
      <c r="G204" s="34" t="s">
        <v>75</v>
      </c>
      <c r="H204" s="35">
        <v>7</v>
      </c>
      <c r="I204" s="2"/>
      <c r="J204" s="2"/>
      <c r="K204" s="2"/>
      <c r="L204" s="2"/>
      <c r="M204" s="2"/>
      <c r="N204" s="2"/>
      <c r="O204" s="2"/>
      <c r="P204" s="2"/>
      <c r="Q204" s="35">
        <f t="shared" si="277"/>
        <v>0</v>
      </c>
      <c r="R204" s="3"/>
      <c r="S204" s="3"/>
      <c r="T204" s="3"/>
      <c r="U204" s="3"/>
      <c r="V204" s="3"/>
      <c r="W204" s="3"/>
      <c r="X204" s="3"/>
      <c r="Y204" s="3"/>
      <c r="Z204" s="35">
        <f t="shared" si="274"/>
        <v>0</v>
      </c>
      <c r="AA204" s="35">
        <f t="shared" si="274"/>
        <v>0</v>
      </c>
      <c r="AB204" s="35">
        <f t="shared" si="274"/>
        <v>0</v>
      </c>
      <c r="AC204" s="35">
        <f t="shared" si="274"/>
        <v>0</v>
      </c>
      <c r="AD204" s="35">
        <f t="shared" si="274"/>
        <v>0</v>
      </c>
      <c r="AE204" s="35">
        <f t="shared" si="274"/>
        <v>0</v>
      </c>
      <c r="AF204" s="35">
        <f t="shared" si="274"/>
        <v>0</v>
      </c>
      <c r="AG204" s="35">
        <f t="shared" si="274"/>
        <v>0</v>
      </c>
      <c r="AH204" s="35">
        <f t="shared" si="275"/>
        <v>0</v>
      </c>
      <c r="AI204" s="35">
        <f t="shared" si="275"/>
        <v>0</v>
      </c>
      <c r="AJ204" s="35">
        <f t="shared" si="275"/>
        <v>0</v>
      </c>
      <c r="AK204" s="35">
        <f t="shared" si="275"/>
        <v>0</v>
      </c>
      <c r="AL204" s="35">
        <f t="shared" si="275"/>
        <v>0</v>
      </c>
      <c r="AM204" s="35">
        <f t="shared" si="275"/>
        <v>0</v>
      </c>
      <c r="AN204" s="35">
        <f t="shared" si="275"/>
        <v>0</v>
      </c>
      <c r="AO204" s="35">
        <f t="shared" si="275"/>
        <v>0</v>
      </c>
      <c r="AP204" s="36">
        <f t="shared" si="287"/>
        <v>1</v>
      </c>
      <c r="AQ204" s="36">
        <f t="shared" si="288"/>
        <v>40</v>
      </c>
      <c r="AR204" s="36">
        <f t="shared" si="268"/>
        <v>20</v>
      </c>
      <c r="AS204" s="36">
        <f t="shared" si="269"/>
        <v>10</v>
      </c>
      <c r="AT204" s="37">
        <f t="shared" si="289"/>
        <v>0</v>
      </c>
      <c r="AU204" s="37">
        <f t="shared" si="280"/>
        <v>0</v>
      </c>
      <c r="AV204" s="37">
        <f t="shared" si="281"/>
        <v>0</v>
      </c>
      <c r="AW204" s="37">
        <f t="shared" si="282"/>
        <v>0</v>
      </c>
      <c r="AX204" s="37">
        <f t="shared" si="283"/>
        <v>0</v>
      </c>
      <c r="AY204" s="37">
        <f t="shared" si="284"/>
        <v>0</v>
      </c>
      <c r="AZ204" s="37">
        <f t="shared" si="270"/>
        <v>0</v>
      </c>
      <c r="BA204" s="37">
        <f t="shared" si="285"/>
        <v>0</v>
      </c>
      <c r="BB204" s="4"/>
      <c r="BC204" s="37">
        <f t="shared" si="420"/>
        <v>0</v>
      </c>
      <c r="BD204" s="4"/>
      <c r="BE204" s="37">
        <f t="shared" si="421"/>
        <v>0</v>
      </c>
      <c r="BF204" s="4"/>
      <c r="BG204" s="4"/>
      <c r="BH204" s="37">
        <f t="shared" si="422"/>
        <v>0</v>
      </c>
      <c r="BI204" s="4"/>
      <c r="BJ204" s="37"/>
      <c r="BK204" s="37">
        <f t="shared" si="423"/>
        <v>0</v>
      </c>
      <c r="BL204" s="109"/>
      <c r="BM204" s="119"/>
      <c r="BN204" s="119"/>
      <c r="BO204" s="38"/>
    </row>
    <row r="205" spans="1:67">
      <c r="A205" s="110" t="s">
        <v>14</v>
      </c>
      <c r="B205" s="120">
        <v>1</v>
      </c>
      <c r="C205" s="106">
        <v>46901</v>
      </c>
      <c r="D205" s="106">
        <v>46928.999305555597</v>
      </c>
      <c r="E205" s="110" t="s">
        <v>15</v>
      </c>
      <c r="F205" s="112">
        <v>28</v>
      </c>
      <c r="G205" s="34" t="s">
        <v>74</v>
      </c>
      <c r="H205" s="35">
        <v>21</v>
      </c>
      <c r="I205" s="2"/>
      <c r="J205" s="2"/>
      <c r="K205" s="2"/>
      <c r="L205" s="2"/>
      <c r="M205" s="2"/>
      <c r="N205" s="2"/>
      <c r="O205" s="2"/>
      <c r="P205" s="2"/>
      <c r="Q205" s="35">
        <f t="shared" si="277"/>
        <v>0</v>
      </c>
      <c r="R205" s="3"/>
      <c r="S205" s="3"/>
      <c r="T205" s="3"/>
      <c r="U205" s="3"/>
      <c r="V205" s="3"/>
      <c r="W205" s="3"/>
      <c r="X205" s="3"/>
      <c r="Y205" s="3"/>
      <c r="Z205" s="35">
        <f t="shared" si="274"/>
        <v>0</v>
      </c>
      <c r="AA205" s="35">
        <f t="shared" si="274"/>
        <v>0</v>
      </c>
      <c r="AB205" s="35">
        <f t="shared" si="274"/>
        <v>0</v>
      </c>
      <c r="AC205" s="35">
        <f t="shared" si="274"/>
        <v>0</v>
      </c>
      <c r="AD205" s="35">
        <f t="shared" si="274"/>
        <v>0</v>
      </c>
      <c r="AE205" s="35">
        <f t="shared" si="274"/>
        <v>0</v>
      </c>
      <c r="AF205" s="35">
        <f t="shared" si="274"/>
        <v>0</v>
      </c>
      <c r="AG205" s="35">
        <f t="shared" si="274"/>
        <v>0</v>
      </c>
      <c r="AH205" s="35">
        <f t="shared" si="275"/>
        <v>0</v>
      </c>
      <c r="AI205" s="35">
        <f t="shared" si="275"/>
        <v>0</v>
      </c>
      <c r="AJ205" s="35">
        <f t="shared" si="275"/>
        <v>0</v>
      </c>
      <c r="AK205" s="35">
        <f t="shared" si="275"/>
        <v>0</v>
      </c>
      <c r="AL205" s="35">
        <f t="shared" si="275"/>
        <v>0</v>
      </c>
      <c r="AM205" s="35">
        <f t="shared" si="275"/>
        <v>0</v>
      </c>
      <c r="AN205" s="35">
        <f t="shared" si="275"/>
        <v>0</v>
      </c>
      <c r="AO205" s="35">
        <f t="shared" si="275"/>
        <v>0</v>
      </c>
      <c r="AP205" s="36">
        <f t="shared" si="287"/>
        <v>3</v>
      </c>
      <c r="AQ205" s="36">
        <f t="shared" si="288"/>
        <v>120</v>
      </c>
      <c r="AR205" s="36">
        <f t="shared" si="268"/>
        <v>60</v>
      </c>
      <c r="AS205" s="36">
        <f t="shared" si="269"/>
        <v>30</v>
      </c>
      <c r="AT205" s="37">
        <f t="shared" si="289"/>
        <v>0</v>
      </c>
      <c r="AU205" s="37">
        <f t="shared" si="280"/>
        <v>0</v>
      </c>
      <c r="AV205" s="37">
        <f t="shared" si="281"/>
        <v>0</v>
      </c>
      <c r="AW205" s="37">
        <f t="shared" si="282"/>
        <v>0</v>
      </c>
      <c r="AX205" s="37">
        <f t="shared" si="283"/>
        <v>0</v>
      </c>
      <c r="AY205" s="37">
        <f t="shared" si="284"/>
        <v>0</v>
      </c>
      <c r="AZ205" s="37">
        <f t="shared" si="270"/>
        <v>0</v>
      </c>
      <c r="BA205" s="37">
        <f t="shared" si="285"/>
        <v>0</v>
      </c>
      <c r="BB205" s="4"/>
      <c r="BC205" s="37">
        <f t="shared" si="420"/>
        <v>0</v>
      </c>
      <c r="BD205" s="4"/>
      <c r="BE205" s="37">
        <f t="shared" si="421"/>
        <v>0</v>
      </c>
      <c r="BF205" s="4"/>
      <c r="BG205" s="4"/>
      <c r="BH205" s="37">
        <f t="shared" si="422"/>
        <v>0</v>
      </c>
      <c r="BI205" s="4"/>
      <c r="BJ205" s="37">
        <f t="shared" ref="BJ205" si="451">Q205*BI205</f>
        <v>0</v>
      </c>
      <c r="BK205" s="37">
        <f t="shared" si="423"/>
        <v>0</v>
      </c>
      <c r="BL205" s="108">
        <f>SUM(BK205:BK206)</f>
        <v>0</v>
      </c>
      <c r="BM205" s="118">
        <f>BL205*0.1</f>
        <v>0</v>
      </c>
      <c r="BN205" s="118">
        <f>SUM(BL205:BM206)</f>
        <v>0</v>
      </c>
      <c r="BO205" s="38"/>
    </row>
    <row r="206" spans="1:67">
      <c r="A206" s="111"/>
      <c r="B206" s="121"/>
      <c r="C206" s="107"/>
      <c r="D206" s="107"/>
      <c r="E206" s="111"/>
      <c r="F206" s="113"/>
      <c r="G206" s="34" t="s">
        <v>75</v>
      </c>
      <c r="H206" s="35">
        <v>7</v>
      </c>
      <c r="I206" s="2"/>
      <c r="J206" s="2"/>
      <c r="K206" s="2"/>
      <c r="L206" s="2"/>
      <c r="M206" s="2"/>
      <c r="N206" s="2"/>
      <c r="O206" s="2"/>
      <c r="P206" s="2"/>
      <c r="Q206" s="35">
        <f t="shared" si="277"/>
        <v>0</v>
      </c>
      <c r="R206" s="3"/>
      <c r="S206" s="3"/>
      <c r="T206" s="3"/>
      <c r="U206" s="3"/>
      <c r="V206" s="3"/>
      <c r="W206" s="3"/>
      <c r="X206" s="3"/>
      <c r="Y206" s="3"/>
      <c r="Z206" s="35">
        <f t="shared" si="274"/>
        <v>0</v>
      </c>
      <c r="AA206" s="35">
        <f t="shared" si="274"/>
        <v>0</v>
      </c>
      <c r="AB206" s="35">
        <f t="shared" si="274"/>
        <v>0</v>
      </c>
      <c r="AC206" s="35">
        <f t="shared" si="274"/>
        <v>0</v>
      </c>
      <c r="AD206" s="35">
        <f t="shared" si="274"/>
        <v>0</v>
      </c>
      <c r="AE206" s="35">
        <f t="shared" si="274"/>
        <v>0</v>
      </c>
      <c r="AF206" s="35">
        <f t="shared" si="274"/>
        <v>0</v>
      </c>
      <c r="AG206" s="35">
        <f t="shared" si="274"/>
        <v>0</v>
      </c>
      <c r="AH206" s="35">
        <f t="shared" si="275"/>
        <v>0</v>
      </c>
      <c r="AI206" s="35">
        <f t="shared" si="275"/>
        <v>0</v>
      </c>
      <c r="AJ206" s="35">
        <f t="shared" si="275"/>
        <v>0</v>
      </c>
      <c r="AK206" s="35">
        <f t="shared" si="275"/>
        <v>0</v>
      </c>
      <c r="AL206" s="35">
        <f t="shared" si="275"/>
        <v>0</v>
      </c>
      <c r="AM206" s="35">
        <f t="shared" si="275"/>
        <v>0</v>
      </c>
      <c r="AN206" s="35">
        <f t="shared" si="275"/>
        <v>0</v>
      </c>
      <c r="AO206" s="35">
        <f t="shared" si="275"/>
        <v>0</v>
      </c>
      <c r="AP206" s="36">
        <f t="shared" si="287"/>
        <v>1</v>
      </c>
      <c r="AQ206" s="36">
        <f t="shared" si="288"/>
        <v>40</v>
      </c>
      <c r="AR206" s="36">
        <f t="shared" si="268"/>
        <v>20</v>
      </c>
      <c r="AS206" s="36">
        <f t="shared" si="269"/>
        <v>10</v>
      </c>
      <c r="AT206" s="37">
        <f t="shared" si="289"/>
        <v>0</v>
      </c>
      <c r="AU206" s="37">
        <f t="shared" si="280"/>
        <v>0</v>
      </c>
      <c r="AV206" s="37">
        <f t="shared" si="281"/>
        <v>0</v>
      </c>
      <c r="AW206" s="37">
        <f t="shared" si="282"/>
        <v>0</v>
      </c>
      <c r="AX206" s="37">
        <f t="shared" si="283"/>
        <v>0</v>
      </c>
      <c r="AY206" s="37">
        <f t="shared" si="284"/>
        <v>0</v>
      </c>
      <c r="AZ206" s="37">
        <f t="shared" si="270"/>
        <v>0</v>
      </c>
      <c r="BA206" s="37">
        <f t="shared" si="285"/>
        <v>0</v>
      </c>
      <c r="BB206" s="4"/>
      <c r="BC206" s="37">
        <f t="shared" si="420"/>
        <v>0</v>
      </c>
      <c r="BD206" s="4"/>
      <c r="BE206" s="37">
        <f t="shared" si="421"/>
        <v>0</v>
      </c>
      <c r="BF206" s="4"/>
      <c r="BG206" s="4"/>
      <c r="BH206" s="37">
        <f t="shared" si="422"/>
        <v>0</v>
      </c>
      <c r="BI206" s="4"/>
      <c r="BJ206" s="37"/>
      <c r="BK206" s="37">
        <f t="shared" si="423"/>
        <v>0</v>
      </c>
      <c r="BL206" s="109"/>
      <c r="BM206" s="119"/>
      <c r="BN206" s="119"/>
      <c r="BO206" s="38"/>
    </row>
    <row r="207" spans="1:67">
      <c r="A207" s="110" t="s">
        <v>14</v>
      </c>
      <c r="B207" s="110">
        <v>5</v>
      </c>
      <c r="C207" s="106">
        <v>46981</v>
      </c>
      <c r="D207" s="106">
        <v>47100.999305555597</v>
      </c>
      <c r="E207" s="110" t="s">
        <v>4</v>
      </c>
      <c r="F207" s="112">
        <v>119.99930555559695</v>
      </c>
      <c r="G207" s="34" t="s">
        <v>74</v>
      </c>
      <c r="H207" s="35">
        <v>99</v>
      </c>
      <c r="I207" s="2"/>
      <c r="J207" s="2"/>
      <c r="K207" s="2"/>
      <c r="L207" s="2"/>
      <c r="M207" s="2"/>
      <c r="N207" s="2"/>
      <c r="O207" s="2"/>
      <c r="P207" s="2"/>
      <c r="Q207" s="35">
        <f t="shared" si="277"/>
        <v>0</v>
      </c>
      <c r="R207" s="3"/>
      <c r="S207" s="3"/>
      <c r="T207" s="3"/>
      <c r="U207" s="3"/>
      <c r="V207" s="3"/>
      <c r="W207" s="3"/>
      <c r="X207" s="3"/>
      <c r="Y207" s="3"/>
      <c r="Z207" s="35">
        <f t="shared" si="274"/>
        <v>0</v>
      </c>
      <c r="AA207" s="35">
        <f t="shared" si="274"/>
        <v>0</v>
      </c>
      <c r="AB207" s="35">
        <f t="shared" si="274"/>
        <v>0</v>
      </c>
      <c r="AC207" s="35">
        <f t="shared" si="274"/>
        <v>0</v>
      </c>
      <c r="AD207" s="35">
        <f t="shared" si="274"/>
        <v>0</v>
      </c>
      <c r="AE207" s="35">
        <f t="shared" si="274"/>
        <v>0</v>
      </c>
      <c r="AF207" s="35">
        <f t="shared" si="274"/>
        <v>0</v>
      </c>
      <c r="AG207" s="35">
        <f t="shared" si="274"/>
        <v>0</v>
      </c>
      <c r="AH207" s="35">
        <f t="shared" si="275"/>
        <v>0</v>
      </c>
      <c r="AI207" s="35">
        <f t="shared" si="275"/>
        <v>0</v>
      </c>
      <c r="AJ207" s="35">
        <f t="shared" si="275"/>
        <v>0</v>
      </c>
      <c r="AK207" s="35">
        <f t="shared" si="275"/>
        <v>0</v>
      </c>
      <c r="AL207" s="35">
        <f t="shared" si="275"/>
        <v>0</v>
      </c>
      <c r="AM207" s="35">
        <f t="shared" si="275"/>
        <v>0</v>
      </c>
      <c r="AN207" s="35">
        <f t="shared" si="275"/>
        <v>0</v>
      </c>
      <c r="AO207" s="35">
        <f t="shared" si="275"/>
        <v>0</v>
      </c>
      <c r="AP207" s="36">
        <f t="shared" si="287"/>
        <v>14.142857142857142</v>
      </c>
      <c r="AQ207" s="36">
        <f t="shared" si="288"/>
        <v>565.71428571428567</v>
      </c>
      <c r="AR207" s="36">
        <f t="shared" si="268"/>
        <v>282.85714285714283</v>
      </c>
      <c r="AS207" s="36">
        <f t="shared" si="269"/>
        <v>141.42857142857142</v>
      </c>
      <c r="AT207" s="37">
        <f t="shared" si="289"/>
        <v>0</v>
      </c>
      <c r="AU207" s="37">
        <f t="shared" si="280"/>
        <v>0</v>
      </c>
      <c r="AV207" s="37">
        <f t="shared" si="281"/>
        <v>0</v>
      </c>
      <c r="AW207" s="37">
        <f t="shared" si="282"/>
        <v>0</v>
      </c>
      <c r="AX207" s="37">
        <f t="shared" si="283"/>
        <v>0</v>
      </c>
      <c r="AY207" s="37">
        <f t="shared" si="284"/>
        <v>0</v>
      </c>
      <c r="AZ207" s="37">
        <f t="shared" si="270"/>
        <v>0</v>
      </c>
      <c r="BA207" s="37">
        <f t="shared" si="285"/>
        <v>0</v>
      </c>
      <c r="BB207" s="4"/>
      <c r="BC207" s="37">
        <f t="shared" si="420"/>
        <v>0</v>
      </c>
      <c r="BD207" s="4"/>
      <c r="BE207" s="37">
        <f t="shared" si="421"/>
        <v>0</v>
      </c>
      <c r="BF207" s="4"/>
      <c r="BG207" s="4"/>
      <c r="BH207" s="37">
        <f t="shared" si="422"/>
        <v>0</v>
      </c>
      <c r="BI207" s="4"/>
      <c r="BJ207" s="37">
        <f t="shared" ref="BJ207" si="452">Q207*BI207</f>
        <v>0</v>
      </c>
      <c r="BK207" s="37">
        <f t="shared" si="423"/>
        <v>0</v>
      </c>
      <c r="BL207" s="108">
        <f>SUM(BK207:BK208)</f>
        <v>0</v>
      </c>
      <c r="BM207" s="118">
        <f>BL207*0.1</f>
        <v>0</v>
      </c>
      <c r="BN207" s="118">
        <f>SUM(BL207:BM208)</f>
        <v>0</v>
      </c>
      <c r="BO207" s="38"/>
    </row>
    <row r="208" spans="1:67">
      <c r="A208" s="111"/>
      <c r="B208" s="111"/>
      <c r="C208" s="107"/>
      <c r="D208" s="107"/>
      <c r="E208" s="111"/>
      <c r="F208" s="113"/>
      <c r="G208" s="34" t="s">
        <v>75</v>
      </c>
      <c r="H208" s="35">
        <v>21</v>
      </c>
      <c r="I208" s="2"/>
      <c r="J208" s="2"/>
      <c r="K208" s="2"/>
      <c r="L208" s="2"/>
      <c r="M208" s="2"/>
      <c r="N208" s="2"/>
      <c r="O208" s="2"/>
      <c r="P208" s="2"/>
      <c r="Q208" s="35">
        <f t="shared" si="277"/>
        <v>0</v>
      </c>
      <c r="R208" s="3"/>
      <c r="S208" s="3"/>
      <c r="T208" s="3"/>
      <c r="U208" s="3"/>
      <c r="V208" s="3"/>
      <c r="W208" s="3"/>
      <c r="X208" s="3"/>
      <c r="Y208" s="3"/>
      <c r="Z208" s="35">
        <f t="shared" si="274"/>
        <v>0</v>
      </c>
      <c r="AA208" s="35">
        <f t="shared" si="274"/>
        <v>0</v>
      </c>
      <c r="AB208" s="35">
        <f t="shared" si="274"/>
        <v>0</v>
      </c>
      <c r="AC208" s="35">
        <f t="shared" si="274"/>
        <v>0</v>
      </c>
      <c r="AD208" s="35">
        <f t="shared" si="274"/>
        <v>0</v>
      </c>
      <c r="AE208" s="35">
        <f t="shared" si="274"/>
        <v>0</v>
      </c>
      <c r="AF208" s="35">
        <f t="shared" si="274"/>
        <v>0</v>
      </c>
      <c r="AG208" s="35">
        <f t="shared" si="274"/>
        <v>0</v>
      </c>
      <c r="AH208" s="35">
        <f t="shared" si="275"/>
        <v>0</v>
      </c>
      <c r="AI208" s="35">
        <f t="shared" si="275"/>
        <v>0</v>
      </c>
      <c r="AJ208" s="35">
        <f t="shared" si="275"/>
        <v>0</v>
      </c>
      <c r="AK208" s="35">
        <f t="shared" si="275"/>
        <v>0</v>
      </c>
      <c r="AL208" s="35">
        <f t="shared" si="275"/>
        <v>0</v>
      </c>
      <c r="AM208" s="35">
        <f t="shared" si="275"/>
        <v>0</v>
      </c>
      <c r="AN208" s="35">
        <f t="shared" si="275"/>
        <v>0</v>
      </c>
      <c r="AO208" s="35">
        <f t="shared" si="275"/>
        <v>0</v>
      </c>
      <c r="AP208" s="36">
        <f t="shared" si="287"/>
        <v>3</v>
      </c>
      <c r="AQ208" s="36">
        <f t="shared" si="288"/>
        <v>120</v>
      </c>
      <c r="AR208" s="36">
        <f t="shared" si="268"/>
        <v>60</v>
      </c>
      <c r="AS208" s="36">
        <f t="shared" si="269"/>
        <v>30</v>
      </c>
      <c r="AT208" s="37">
        <f t="shared" si="289"/>
        <v>0</v>
      </c>
      <c r="AU208" s="37">
        <f t="shared" si="280"/>
        <v>0</v>
      </c>
      <c r="AV208" s="37">
        <f t="shared" si="281"/>
        <v>0</v>
      </c>
      <c r="AW208" s="37">
        <f t="shared" si="282"/>
        <v>0</v>
      </c>
      <c r="AX208" s="37">
        <f t="shared" si="283"/>
        <v>0</v>
      </c>
      <c r="AY208" s="37">
        <f t="shared" si="284"/>
        <v>0</v>
      </c>
      <c r="AZ208" s="37">
        <f t="shared" si="270"/>
        <v>0</v>
      </c>
      <c r="BA208" s="37">
        <f t="shared" si="285"/>
        <v>0</v>
      </c>
      <c r="BB208" s="4"/>
      <c r="BC208" s="37">
        <f t="shared" si="420"/>
        <v>0</v>
      </c>
      <c r="BD208" s="4"/>
      <c r="BE208" s="37">
        <f t="shared" si="421"/>
        <v>0</v>
      </c>
      <c r="BF208" s="4"/>
      <c r="BG208" s="4"/>
      <c r="BH208" s="37">
        <f t="shared" si="422"/>
        <v>0</v>
      </c>
      <c r="BI208" s="4"/>
      <c r="BJ208" s="37"/>
      <c r="BK208" s="37">
        <f t="shared" si="423"/>
        <v>0</v>
      </c>
      <c r="BL208" s="109"/>
      <c r="BM208" s="119"/>
      <c r="BN208" s="119"/>
      <c r="BO208" s="38"/>
    </row>
    <row r="209" spans="1:67">
      <c r="A209" s="110" t="s">
        <v>14</v>
      </c>
      <c r="B209" s="110">
        <v>6</v>
      </c>
      <c r="C209" s="106">
        <v>47170</v>
      </c>
      <c r="D209" s="106">
        <v>47289.999305555597</v>
      </c>
      <c r="E209" s="110" t="s">
        <v>4</v>
      </c>
      <c r="F209" s="112">
        <v>119.99930555559695</v>
      </c>
      <c r="G209" s="34" t="s">
        <v>74</v>
      </c>
      <c r="H209" s="35">
        <v>99</v>
      </c>
      <c r="I209" s="2"/>
      <c r="J209" s="2"/>
      <c r="K209" s="2"/>
      <c r="L209" s="2"/>
      <c r="M209" s="2"/>
      <c r="N209" s="2"/>
      <c r="O209" s="2"/>
      <c r="P209" s="2"/>
      <c r="Q209" s="35">
        <f t="shared" si="277"/>
        <v>0</v>
      </c>
      <c r="R209" s="3"/>
      <c r="S209" s="3"/>
      <c r="T209" s="3"/>
      <c r="U209" s="3"/>
      <c r="V209" s="3"/>
      <c r="W209" s="3"/>
      <c r="X209" s="3"/>
      <c r="Y209" s="3"/>
      <c r="Z209" s="35">
        <f t="shared" si="274"/>
        <v>0</v>
      </c>
      <c r="AA209" s="35">
        <f t="shared" si="274"/>
        <v>0</v>
      </c>
      <c r="AB209" s="35">
        <f t="shared" ref="Z209:AG239" si="453">T209*1.5</f>
        <v>0</v>
      </c>
      <c r="AC209" s="35">
        <f t="shared" si="453"/>
        <v>0</v>
      </c>
      <c r="AD209" s="35">
        <f t="shared" si="453"/>
        <v>0</v>
      </c>
      <c r="AE209" s="35">
        <f t="shared" si="453"/>
        <v>0</v>
      </c>
      <c r="AF209" s="35">
        <f t="shared" si="453"/>
        <v>0</v>
      </c>
      <c r="AG209" s="35">
        <f t="shared" si="453"/>
        <v>0</v>
      </c>
      <c r="AH209" s="35">
        <f t="shared" si="275"/>
        <v>0</v>
      </c>
      <c r="AI209" s="35">
        <f t="shared" si="275"/>
        <v>0</v>
      </c>
      <c r="AJ209" s="35">
        <f t="shared" ref="AH209:AO239" si="454">T209*2</f>
        <v>0</v>
      </c>
      <c r="AK209" s="35">
        <f t="shared" si="454"/>
        <v>0</v>
      </c>
      <c r="AL209" s="35">
        <f t="shared" si="454"/>
        <v>0</v>
      </c>
      <c r="AM209" s="35">
        <f t="shared" si="454"/>
        <v>0</v>
      </c>
      <c r="AN209" s="35">
        <f t="shared" si="454"/>
        <v>0</v>
      </c>
      <c r="AO209" s="35">
        <f t="shared" si="454"/>
        <v>0</v>
      </c>
      <c r="AP209" s="36">
        <f t="shared" si="287"/>
        <v>14.142857142857142</v>
      </c>
      <c r="AQ209" s="36">
        <f t="shared" si="288"/>
        <v>565.71428571428567</v>
      </c>
      <c r="AR209" s="36">
        <f t="shared" si="268"/>
        <v>282.85714285714283</v>
      </c>
      <c r="AS209" s="36">
        <f t="shared" si="269"/>
        <v>141.42857142857142</v>
      </c>
      <c r="AT209" s="37">
        <f t="shared" si="289"/>
        <v>0</v>
      </c>
      <c r="AU209" s="37">
        <f t="shared" si="280"/>
        <v>0</v>
      </c>
      <c r="AV209" s="37">
        <f t="shared" si="281"/>
        <v>0</v>
      </c>
      <c r="AW209" s="37">
        <f t="shared" si="282"/>
        <v>0</v>
      </c>
      <c r="AX209" s="37">
        <f t="shared" si="283"/>
        <v>0</v>
      </c>
      <c r="AY209" s="37">
        <f t="shared" si="284"/>
        <v>0</v>
      </c>
      <c r="AZ209" s="37">
        <f t="shared" si="270"/>
        <v>0</v>
      </c>
      <c r="BA209" s="37">
        <f t="shared" si="285"/>
        <v>0</v>
      </c>
      <c r="BB209" s="4"/>
      <c r="BC209" s="37">
        <f t="shared" si="420"/>
        <v>0</v>
      </c>
      <c r="BD209" s="4"/>
      <c r="BE209" s="37">
        <f t="shared" si="421"/>
        <v>0</v>
      </c>
      <c r="BF209" s="4"/>
      <c r="BG209" s="4"/>
      <c r="BH209" s="37">
        <f t="shared" si="422"/>
        <v>0</v>
      </c>
      <c r="BI209" s="4"/>
      <c r="BJ209" s="37">
        <f t="shared" ref="BJ209" si="455">Q209*BI209</f>
        <v>0</v>
      </c>
      <c r="BK209" s="37">
        <f t="shared" si="423"/>
        <v>0</v>
      </c>
      <c r="BL209" s="108">
        <f>SUM(BK209:BK210)</f>
        <v>0</v>
      </c>
      <c r="BM209" s="118">
        <f>BL209*0.1</f>
        <v>0</v>
      </c>
      <c r="BN209" s="118">
        <f>SUM(BL209:BM210)</f>
        <v>0</v>
      </c>
      <c r="BO209" s="38"/>
    </row>
    <row r="210" spans="1:67">
      <c r="A210" s="111"/>
      <c r="B210" s="111"/>
      <c r="C210" s="107"/>
      <c r="D210" s="107"/>
      <c r="E210" s="111"/>
      <c r="F210" s="113"/>
      <c r="G210" s="34" t="s">
        <v>75</v>
      </c>
      <c r="H210" s="35">
        <v>21</v>
      </c>
      <c r="I210" s="2"/>
      <c r="J210" s="2"/>
      <c r="K210" s="2"/>
      <c r="L210" s="2"/>
      <c r="M210" s="2"/>
      <c r="N210" s="2"/>
      <c r="O210" s="2"/>
      <c r="P210" s="2"/>
      <c r="Q210" s="35">
        <f t="shared" si="277"/>
        <v>0</v>
      </c>
      <c r="R210" s="3"/>
      <c r="S210" s="3"/>
      <c r="T210" s="3"/>
      <c r="U210" s="3"/>
      <c r="V210" s="3"/>
      <c r="W210" s="3"/>
      <c r="X210" s="3"/>
      <c r="Y210" s="3"/>
      <c r="Z210" s="35">
        <f t="shared" si="453"/>
        <v>0</v>
      </c>
      <c r="AA210" s="35">
        <f t="shared" si="453"/>
        <v>0</v>
      </c>
      <c r="AB210" s="35">
        <f t="shared" si="453"/>
        <v>0</v>
      </c>
      <c r="AC210" s="35">
        <f t="shared" si="453"/>
        <v>0</v>
      </c>
      <c r="AD210" s="35">
        <f t="shared" si="453"/>
        <v>0</v>
      </c>
      <c r="AE210" s="35">
        <f t="shared" si="453"/>
        <v>0</v>
      </c>
      <c r="AF210" s="35">
        <f t="shared" si="453"/>
        <v>0</v>
      </c>
      <c r="AG210" s="35">
        <f t="shared" si="453"/>
        <v>0</v>
      </c>
      <c r="AH210" s="35">
        <f t="shared" si="454"/>
        <v>0</v>
      </c>
      <c r="AI210" s="35">
        <f t="shared" si="454"/>
        <v>0</v>
      </c>
      <c r="AJ210" s="35">
        <f t="shared" si="454"/>
        <v>0</v>
      </c>
      <c r="AK210" s="35">
        <f t="shared" si="454"/>
        <v>0</v>
      </c>
      <c r="AL210" s="35">
        <f t="shared" si="454"/>
        <v>0</v>
      </c>
      <c r="AM210" s="35">
        <f t="shared" si="454"/>
        <v>0</v>
      </c>
      <c r="AN210" s="35">
        <f t="shared" si="454"/>
        <v>0</v>
      </c>
      <c r="AO210" s="35">
        <f t="shared" si="454"/>
        <v>0</v>
      </c>
      <c r="AP210" s="36">
        <f t="shared" si="287"/>
        <v>3</v>
      </c>
      <c r="AQ210" s="36">
        <f t="shared" si="288"/>
        <v>120</v>
      </c>
      <c r="AR210" s="36">
        <f t="shared" si="268"/>
        <v>60</v>
      </c>
      <c r="AS210" s="36">
        <f t="shared" si="269"/>
        <v>30</v>
      </c>
      <c r="AT210" s="37">
        <f t="shared" si="289"/>
        <v>0</v>
      </c>
      <c r="AU210" s="37">
        <f t="shared" si="280"/>
        <v>0</v>
      </c>
      <c r="AV210" s="37">
        <f t="shared" si="281"/>
        <v>0</v>
      </c>
      <c r="AW210" s="37">
        <f t="shared" si="282"/>
        <v>0</v>
      </c>
      <c r="AX210" s="37">
        <f t="shared" si="283"/>
        <v>0</v>
      </c>
      <c r="AY210" s="37">
        <f t="shared" si="284"/>
        <v>0</v>
      </c>
      <c r="AZ210" s="37">
        <f t="shared" si="270"/>
        <v>0</v>
      </c>
      <c r="BA210" s="37">
        <f t="shared" si="285"/>
        <v>0</v>
      </c>
      <c r="BB210" s="4"/>
      <c r="BC210" s="37">
        <f t="shared" si="420"/>
        <v>0</v>
      </c>
      <c r="BD210" s="4"/>
      <c r="BE210" s="37">
        <f t="shared" si="421"/>
        <v>0</v>
      </c>
      <c r="BF210" s="4"/>
      <c r="BG210" s="4"/>
      <c r="BH210" s="37">
        <f t="shared" si="422"/>
        <v>0</v>
      </c>
      <c r="BI210" s="4"/>
      <c r="BJ210" s="37"/>
      <c r="BK210" s="37">
        <f t="shared" si="423"/>
        <v>0</v>
      </c>
      <c r="BL210" s="109"/>
      <c r="BM210" s="119"/>
      <c r="BN210" s="119"/>
      <c r="BO210" s="38"/>
    </row>
    <row r="211" spans="1:67">
      <c r="A211" s="110" t="s">
        <v>14</v>
      </c>
      <c r="B211" s="110">
        <v>2</v>
      </c>
      <c r="C211" s="106">
        <v>47238</v>
      </c>
      <c r="D211" s="106">
        <v>47265.999305555597</v>
      </c>
      <c r="E211" s="110" t="s">
        <v>15</v>
      </c>
      <c r="F211" s="112">
        <v>28</v>
      </c>
      <c r="G211" s="34" t="s">
        <v>74</v>
      </c>
      <c r="H211" s="35">
        <v>21</v>
      </c>
      <c r="I211" s="2"/>
      <c r="J211" s="2"/>
      <c r="K211" s="2"/>
      <c r="L211" s="2"/>
      <c r="M211" s="2"/>
      <c r="N211" s="2"/>
      <c r="O211" s="2"/>
      <c r="P211" s="2"/>
      <c r="Q211" s="35">
        <f t="shared" ref="Q211:Q212" si="456">SUM(I211:P211)</f>
        <v>0</v>
      </c>
      <c r="R211" s="3"/>
      <c r="S211" s="3"/>
      <c r="T211" s="3"/>
      <c r="U211" s="3"/>
      <c r="V211" s="3"/>
      <c r="W211" s="3"/>
      <c r="X211" s="3"/>
      <c r="Y211" s="3"/>
      <c r="Z211" s="35">
        <f t="shared" ref="Z211:AG212" si="457">R211*1.5</f>
        <v>0</v>
      </c>
      <c r="AA211" s="35">
        <f t="shared" si="457"/>
        <v>0</v>
      </c>
      <c r="AB211" s="35">
        <f t="shared" si="457"/>
        <v>0</v>
      </c>
      <c r="AC211" s="35">
        <f t="shared" si="457"/>
        <v>0</v>
      </c>
      <c r="AD211" s="35">
        <f t="shared" si="457"/>
        <v>0</v>
      </c>
      <c r="AE211" s="35">
        <f t="shared" si="457"/>
        <v>0</v>
      </c>
      <c r="AF211" s="35">
        <f t="shared" si="457"/>
        <v>0</v>
      </c>
      <c r="AG211" s="35">
        <f t="shared" si="457"/>
        <v>0</v>
      </c>
      <c r="AH211" s="35">
        <f t="shared" ref="AH211:AO212" si="458">R211*2</f>
        <v>0</v>
      </c>
      <c r="AI211" s="35">
        <f t="shared" si="458"/>
        <v>0</v>
      </c>
      <c r="AJ211" s="35">
        <f t="shared" si="458"/>
        <v>0</v>
      </c>
      <c r="AK211" s="35">
        <f t="shared" si="458"/>
        <v>0</v>
      </c>
      <c r="AL211" s="35">
        <f t="shared" si="458"/>
        <v>0</v>
      </c>
      <c r="AM211" s="35">
        <f t="shared" si="458"/>
        <v>0</v>
      </c>
      <c r="AN211" s="35">
        <f t="shared" si="458"/>
        <v>0</v>
      </c>
      <c r="AO211" s="35">
        <f t="shared" si="458"/>
        <v>0</v>
      </c>
      <c r="AP211" s="36">
        <f t="shared" ref="AP211:AP212" si="459">H211/7</f>
        <v>3</v>
      </c>
      <c r="AQ211" s="36">
        <f t="shared" ref="AQ211:AQ212" si="460">40*AP211</f>
        <v>120</v>
      </c>
      <c r="AR211" s="36">
        <f t="shared" ref="AR211:AR212" si="461">AP211*20</f>
        <v>60</v>
      </c>
      <c r="AS211" s="36">
        <f t="shared" ref="AS211:AS212" si="462">AP211*10</f>
        <v>30</v>
      </c>
      <c r="AT211" s="37">
        <f t="shared" ref="AT211:AT212" si="463">((AQ211*R211)+(AR211*Z211)+(AS211*AH211))*I211</f>
        <v>0</v>
      </c>
      <c r="AU211" s="37">
        <f t="shared" ref="AU211:AU212" si="464">((AQ211*S211)+(AR211*AA211)+(AS211*AI211))*J211</f>
        <v>0</v>
      </c>
      <c r="AV211" s="37">
        <f t="shared" ref="AV211:AV212" si="465">((AQ211*T211)+(AB211*AR211)+(AS211*AJ211))*K211</f>
        <v>0</v>
      </c>
      <c r="AW211" s="37">
        <f t="shared" ref="AW211:AW212" si="466">((AQ211*U211)+(AC211*AR211)+(AS211*AK211))*L211</f>
        <v>0</v>
      </c>
      <c r="AX211" s="37">
        <f t="shared" ref="AX211:AX212" si="467">((AQ211*V211)+(AD211*AR211)+(AS211*AL211))*M211</f>
        <v>0</v>
      </c>
      <c r="AY211" s="37">
        <f t="shared" ref="AY211:AY212" si="468">((AQ211*W211)+(AE211*AR211)+(AS211*AM211))*N211</f>
        <v>0</v>
      </c>
      <c r="AZ211" s="37">
        <f t="shared" ref="AZ211:AZ212" si="469">((AQ211*X211)+(AF211*AR211)+(AS211*AN211))*O211</f>
        <v>0</v>
      </c>
      <c r="BA211" s="37">
        <f t="shared" ref="BA211:BA212" si="470">((AQ211*Y211)+(AG211*AR211)+(AS211*AO211))*P211</f>
        <v>0</v>
      </c>
      <c r="BB211" s="4"/>
      <c r="BC211" s="37">
        <f t="shared" si="420"/>
        <v>0</v>
      </c>
      <c r="BD211" s="4"/>
      <c r="BE211" s="37">
        <f t="shared" si="421"/>
        <v>0</v>
      </c>
      <c r="BF211" s="4"/>
      <c r="BG211" s="4"/>
      <c r="BH211" s="37">
        <f t="shared" si="422"/>
        <v>0</v>
      </c>
      <c r="BI211" s="4"/>
      <c r="BJ211" s="37">
        <f t="shared" ref="BJ211" si="471">Q211*BI211</f>
        <v>0</v>
      </c>
      <c r="BK211" s="37">
        <f t="shared" si="423"/>
        <v>0</v>
      </c>
      <c r="BL211" s="108">
        <f t="shared" ref="BL211:BL215" si="472">SUM(BK211:BK212)</f>
        <v>0</v>
      </c>
      <c r="BM211" s="32"/>
      <c r="BN211" s="32"/>
      <c r="BO211" s="39"/>
    </row>
    <row r="212" spans="1:67">
      <c r="A212" s="111"/>
      <c r="B212" s="111"/>
      <c r="C212" s="107"/>
      <c r="D212" s="107"/>
      <c r="E212" s="111"/>
      <c r="F212" s="113"/>
      <c r="G212" s="34" t="s">
        <v>75</v>
      </c>
      <c r="H212" s="35">
        <v>7</v>
      </c>
      <c r="I212" s="2"/>
      <c r="J212" s="2"/>
      <c r="K212" s="2"/>
      <c r="L212" s="2"/>
      <c r="M212" s="2"/>
      <c r="N212" s="2"/>
      <c r="O212" s="2"/>
      <c r="P212" s="2"/>
      <c r="Q212" s="35">
        <f t="shared" si="456"/>
        <v>0</v>
      </c>
      <c r="R212" s="3"/>
      <c r="S212" s="3"/>
      <c r="T212" s="3"/>
      <c r="U212" s="3"/>
      <c r="V212" s="3"/>
      <c r="W212" s="3"/>
      <c r="X212" s="3"/>
      <c r="Y212" s="3"/>
      <c r="Z212" s="35">
        <f t="shared" si="457"/>
        <v>0</v>
      </c>
      <c r="AA212" s="35">
        <f t="shared" si="457"/>
        <v>0</v>
      </c>
      <c r="AB212" s="35">
        <f t="shared" si="457"/>
        <v>0</v>
      </c>
      <c r="AC212" s="35">
        <f t="shared" si="457"/>
        <v>0</v>
      </c>
      <c r="AD212" s="35">
        <f t="shared" si="457"/>
        <v>0</v>
      </c>
      <c r="AE212" s="35">
        <f t="shared" si="457"/>
        <v>0</v>
      </c>
      <c r="AF212" s="35">
        <f t="shared" si="457"/>
        <v>0</v>
      </c>
      <c r="AG212" s="35">
        <f t="shared" si="457"/>
        <v>0</v>
      </c>
      <c r="AH212" s="35">
        <f t="shared" si="458"/>
        <v>0</v>
      </c>
      <c r="AI212" s="35">
        <f t="shared" si="458"/>
        <v>0</v>
      </c>
      <c r="AJ212" s="35">
        <f t="shared" si="458"/>
        <v>0</v>
      </c>
      <c r="AK212" s="35">
        <f t="shared" si="458"/>
        <v>0</v>
      </c>
      <c r="AL212" s="35">
        <f t="shared" si="458"/>
        <v>0</v>
      </c>
      <c r="AM212" s="35">
        <f t="shared" si="458"/>
        <v>0</v>
      </c>
      <c r="AN212" s="35">
        <f t="shared" si="458"/>
        <v>0</v>
      </c>
      <c r="AO212" s="35">
        <f t="shared" si="458"/>
        <v>0</v>
      </c>
      <c r="AP212" s="36">
        <f t="shared" si="459"/>
        <v>1</v>
      </c>
      <c r="AQ212" s="36">
        <f t="shared" si="460"/>
        <v>40</v>
      </c>
      <c r="AR212" s="36">
        <f t="shared" si="461"/>
        <v>20</v>
      </c>
      <c r="AS212" s="36">
        <f t="shared" si="462"/>
        <v>10</v>
      </c>
      <c r="AT212" s="37">
        <f t="shared" si="463"/>
        <v>0</v>
      </c>
      <c r="AU212" s="37">
        <f t="shared" si="464"/>
        <v>0</v>
      </c>
      <c r="AV212" s="37">
        <f t="shared" si="465"/>
        <v>0</v>
      </c>
      <c r="AW212" s="37">
        <f t="shared" si="466"/>
        <v>0</v>
      </c>
      <c r="AX212" s="37">
        <f t="shared" si="467"/>
        <v>0</v>
      </c>
      <c r="AY212" s="37">
        <f t="shared" si="468"/>
        <v>0</v>
      </c>
      <c r="AZ212" s="37">
        <f t="shared" si="469"/>
        <v>0</v>
      </c>
      <c r="BA212" s="37">
        <f t="shared" si="470"/>
        <v>0</v>
      </c>
      <c r="BB212" s="4"/>
      <c r="BC212" s="37">
        <f t="shared" si="420"/>
        <v>0</v>
      </c>
      <c r="BD212" s="4"/>
      <c r="BE212" s="37">
        <f t="shared" si="421"/>
        <v>0</v>
      </c>
      <c r="BF212" s="4"/>
      <c r="BG212" s="4"/>
      <c r="BH212" s="37">
        <f t="shared" si="422"/>
        <v>0</v>
      </c>
      <c r="BI212" s="4"/>
      <c r="BJ212" s="37"/>
      <c r="BK212" s="37">
        <f t="shared" si="423"/>
        <v>0</v>
      </c>
      <c r="BL212" s="109"/>
      <c r="BM212" s="32"/>
      <c r="BN212" s="32"/>
      <c r="BO212" s="39"/>
    </row>
    <row r="213" spans="1:67">
      <c r="A213" s="110" t="s">
        <v>14</v>
      </c>
      <c r="B213" s="110">
        <v>3</v>
      </c>
      <c r="C213" s="106">
        <v>47364</v>
      </c>
      <c r="D213" s="106">
        <v>47391.999305555597</v>
      </c>
      <c r="E213" s="110" t="s">
        <v>15</v>
      </c>
      <c r="F213" s="112">
        <v>28</v>
      </c>
      <c r="G213" s="34" t="s">
        <v>74</v>
      </c>
      <c r="H213" s="35">
        <v>21</v>
      </c>
      <c r="I213" s="2"/>
      <c r="J213" s="2"/>
      <c r="K213" s="2"/>
      <c r="L213" s="2"/>
      <c r="M213" s="2"/>
      <c r="N213" s="2"/>
      <c r="O213" s="2"/>
      <c r="P213" s="2"/>
      <c r="Q213" s="35">
        <f t="shared" ref="Q213:Q216" si="473">SUM(I213:P213)</f>
        <v>0</v>
      </c>
      <c r="R213" s="3"/>
      <c r="S213" s="3"/>
      <c r="T213" s="3"/>
      <c r="U213" s="3"/>
      <c r="V213" s="3"/>
      <c r="W213" s="3"/>
      <c r="X213" s="3"/>
      <c r="Y213" s="3"/>
      <c r="Z213" s="35">
        <f t="shared" ref="Z213:Z216" si="474">R213*1.5</f>
        <v>0</v>
      </c>
      <c r="AA213" s="35">
        <f t="shared" ref="AA213:AA216" si="475">S213*1.5</f>
        <v>0</v>
      </c>
      <c r="AB213" s="35">
        <f t="shared" ref="AB213:AB216" si="476">T213*1.5</f>
        <v>0</v>
      </c>
      <c r="AC213" s="35">
        <f t="shared" ref="AC213:AC216" si="477">U213*1.5</f>
        <v>0</v>
      </c>
      <c r="AD213" s="35">
        <f t="shared" ref="AD213:AD216" si="478">V213*1.5</f>
        <v>0</v>
      </c>
      <c r="AE213" s="35">
        <f t="shared" ref="AE213:AE216" si="479">W213*1.5</f>
        <v>0</v>
      </c>
      <c r="AF213" s="35">
        <f t="shared" ref="AF213:AF216" si="480">X213*1.5</f>
        <v>0</v>
      </c>
      <c r="AG213" s="35">
        <f t="shared" ref="AG213:AG216" si="481">Y213*1.5</f>
        <v>0</v>
      </c>
      <c r="AH213" s="35">
        <f t="shared" ref="AH213:AH216" si="482">R213*2</f>
        <v>0</v>
      </c>
      <c r="AI213" s="35">
        <f t="shared" ref="AI213:AI216" si="483">S213*2</f>
        <v>0</v>
      </c>
      <c r="AJ213" s="35">
        <f t="shared" ref="AJ213:AJ216" si="484">T213*2</f>
        <v>0</v>
      </c>
      <c r="AK213" s="35">
        <f t="shared" ref="AK213:AK216" si="485">U213*2</f>
        <v>0</v>
      </c>
      <c r="AL213" s="35">
        <f t="shared" ref="AL213:AL216" si="486">V213*2</f>
        <v>0</v>
      </c>
      <c r="AM213" s="35">
        <f t="shared" ref="AM213:AM216" si="487">W213*2</f>
        <v>0</v>
      </c>
      <c r="AN213" s="35">
        <f t="shared" ref="AN213:AN216" si="488">X213*2</f>
        <v>0</v>
      </c>
      <c r="AO213" s="35">
        <f t="shared" ref="AO213:AO216" si="489">Y213*2</f>
        <v>0</v>
      </c>
      <c r="AP213" s="36">
        <f t="shared" ref="AP213:AP216" si="490">H213/7</f>
        <v>3</v>
      </c>
      <c r="AQ213" s="36">
        <f t="shared" ref="AQ213:AQ216" si="491">40*AP213</f>
        <v>120</v>
      </c>
      <c r="AR213" s="36">
        <f t="shared" ref="AR213:AR216" si="492">AP213*20</f>
        <v>60</v>
      </c>
      <c r="AS213" s="36">
        <f t="shared" ref="AS213:AS216" si="493">AP213*10</f>
        <v>30</v>
      </c>
      <c r="AT213" s="37">
        <f t="shared" ref="AT213:AT216" si="494">((AQ213*R213)+(AR213*Z213)+(AS213*AH213))*I213</f>
        <v>0</v>
      </c>
      <c r="AU213" s="37">
        <f t="shared" ref="AU213:AU216" si="495">((AQ213*S213)+(AR213*AA213)+(AS213*AI213))*J213</f>
        <v>0</v>
      </c>
      <c r="AV213" s="37">
        <f t="shared" ref="AV213:AV216" si="496">((AQ213*T213)+(AB213*AR213)+(AS213*AJ213))*K213</f>
        <v>0</v>
      </c>
      <c r="AW213" s="37">
        <f t="shared" ref="AW213:AW216" si="497">((AQ213*U213)+(AC213*AR213)+(AS213*AK213))*L213</f>
        <v>0</v>
      </c>
      <c r="AX213" s="37">
        <f t="shared" ref="AX213:AX216" si="498">((AQ213*V213)+(AD213*AR213)+(AS213*AL213))*M213</f>
        <v>0</v>
      </c>
      <c r="AY213" s="37">
        <f t="shared" ref="AY213:AY216" si="499">((AQ213*W213)+(AE213*AR213)+(AS213*AM213))*N213</f>
        <v>0</v>
      </c>
      <c r="AZ213" s="37">
        <f t="shared" ref="AZ213:AZ216" si="500">((AQ213*X213)+(AF213*AR213)+(AS213*AN213))*O213</f>
        <v>0</v>
      </c>
      <c r="BA213" s="37">
        <f t="shared" ref="BA213:BA216" si="501">((AQ213*Y213)+(AG213*AR213)+(AS213*AO213))*P213</f>
        <v>0</v>
      </c>
      <c r="BB213" s="4"/>
      <c r="BC213" s="37">
        <f t="shared" si="420"/>
        <v>0</v>
      </c>
      <c r="BD213" s="4"/>
      <c r="BE213" s="37">
        <f t="shared" si="421"/>
        <v>0</v>
      </c>
      <c r="BF213" s="4"/>
      <c r="BG213" s="4"/>
      <c r="BH213" s="37">
        <f t="shared" si="422"/>
        <v>0</v>
      </c>
      <c r="BI213" s="4"/>
      <c r="BJ213" s="37">
        <f t="shared" ref="BJ213" si="502">Q213*BI213</f>
        <v>0</v>
      </c>
      <c r="BK213" s="37">
        <f t="shared" si="423"/>
        <v>0</v>
      </c>
      <c r="BL213" s="108">
        <f t="shared" si="472"/>
        <v>0</v>
      </c>
      <c r="BM213" s="32"/>
      <c r="BN213" s="32"/>
      <c r="BO213" s="39"/>
    </row>
    <row r="214" spans="1:67">
      <c r="A214" s="111"/>
      <c r="B214" s="111"/>
      <c r="C214" s="107"/>
      <c r="D214" s="107"/>
      <c r="E214" s="111"/>
      <c r="F214" s="113"/>
      <c r="G214" s="34" t="s">
        <v>75</v>
      </c>
      <c r="H214" s="35">
        <v>7</v>
      </c>
      <c r="I214" s="2"/>
      <c r="J214" s="2"/>
      <c r="K214" s="2"/>
      <c r="L214" s="2"/>
      <c r="M214" s="2"/>
      <c r="N214" s="2"/>
      <c r="O214" s="2"/>
      <c r="P214" s="2"/>
      <c r="Q214" s="35">
        <f t="shared" si="473"/>
        <v>0</v>
      </c>
      <c r="R214" s="3"/>
      <c r="S214" s="3"/>
      <c r="T214" s="3"/>
      <c r="U214" s="3"/>
      <c r="V214" s="3"/>
      <c r="W214" s="3"/>
      <c r="X214" s="3"/>
      <c r="Y214" s="3"/>
      <c r="Z214" s="35">
        <f t="shared" si="474"/>
        <v>0</v>
      </c>
      <c r="AA214" s="35">
        <f t="shared" si="475"/>
        <v>0</v>
      </c>
      <c r="AB214" s="35">
        <f t="shared" si="476"/>
        <v>0</v>
      </c>
      <c r="AC214" s="35">
        <f t="shared" si="477"/>
        <v>0</v>
      </c>
      <c r="AD214" s="35">
        <f t="shared" si="478"/>
        <v>0</v>
      </c>
      <c r="AE214" s="35">
        <f t="shared" si="479"/>
        <v>0</v>
      </c>
      <c r="AF214" s="35">
        <f t="shared" si="480"/>
        <v>0</v>
      </c>
      <c r="AG214" s="35">
        <f t="shared" si="481"/>
        <v>0</v>
      </c>
      <c r="AH214" s="35">
        <f t="shared" si="482"/>
        <v>0</v>
      </c>
      <c r="AI214" s="35">
        <f t="shared" si="483"/>
        <v>0</v>
      </c>
      <c r="AJ214" s="35">
        <f t="shared" si="484"/>
        <v>0</v>
      </c>
      <c r="AK214" s="35">
        <f t="shared" si="485"/>
        <v>0</v>
      </c>
      <c r="AL214" s="35">
        <f t="shared" si="486"/>
        <v>0</v>
      </c>
      <c r="AM214" s="35">
        <f t="shared" si="487"/>
        <v>0</v>
      </c>
      <c r="AN214" s="35">
        <f t="shared" si="488"/>
        <v>0</v>
      </c>
      <c r="AO214" s="35">
        <f t="shared" si="489"/>
        <v>0</v>
      </c>
      <c r="AP214" s="36">
        <f t="shared" si="490"/>
        <v>1</v>
      </c>
      <c r="AQ214" s="36">
        <f t="shared" si="491"/>
        <v>40</v>
      </c>
      <c r="AR214" s="36">
        <f t="shared" si="492"/>
        <v>20</v>
      </c>
      <c r="AS214" s="36">
        <f t="shared" si="493"/>
        <v>10</v>
      </c>
      <c r="AT214" s="37">
        <f t="shared" si="494"/>
        <v>0</v>
      </c>
      <c r="AU214" s="37">
        <f t="shared" si="495"/>
        <v>0</v>
      </c>
      <c r="AV214" s="37">
        <f t="shared" si="496"/>
        <v>0</v>
      </c>
      <c r="AW214" s="37">
        <f t="shared" si="497"/>
        <v>0</v>
      </c>
      <c r="AX214" s="37">
        <f t="shared" si="498"/>
        <v>0</v>
      </c>
      <c r="AY214" s="37">
        <f t="shared" si="499"/>
        <v>0</v>
      </c>
      <c r="AZ214" s="37">
        <f t="shared" si="500"/>
        <v>0</v>
      </c>
      <c r="BA214" s="37">
        <f t="shared" si="501"/>
        <v>0</v>
      </c>
      <c r="BB214" s="4"/>
      <c r="BC214" s="37">
        <f t="shared" si="420"/>
        <v>0</v>
      </c>
      <c r="BD214" s="4"/>
      <c r="BE214" s="37">
        <f t="shared" si="421"/>
        <v>0</v>
      </c>
      <c r="BF214" s="4"/>
      <c r="BG214" s="4"/>
      <c r="BH214" s="37">
        <f t="shared" si="422"/>
        <v>0</v>
      </c>
      <c r="BI214" s="4"/>
      <c r="BJ214" s="37"/>
      <c r="BK214" s="37">
        <f t="shared" si="423"/>
        <v>0</v>
      </c>
      <c r="BL214" s="109"/>
      <c r="BM214" s="32"/>
      <c r="BN214" s="32"/>
      <c r="BO214" s="39"/>
    </row>
    <row r="215" spans="1:67">
      <c r="A215" s="110" t="s">
        <v>14</v>
      </c>
      <c r="B215" s="110">
        <v>4</v>
      </c>
      <c r="C215" s="106">
        <v>47530</v>
      </c>
      <c r="D215" s="106">
        <v>47558</v>
      </c>
      <c r="E215" s="110" t="s">
        <v>15</v>
      </c>
      <c r="F215" s="112">
        <v>28</v>
      </c>
      <c r="G215" s="34" t="s">
        <v>74</v>
      </c>
      <c r="H215" s="35">
        <v>21</v>
      </c>
      <c r="I215" s="2"/>
      <c r="J215" s="2"/>
      <c r="K215" s="2"/>
      <c r="L215" s="2"/>
      <c r="M215" s="2"/>
      <c r="N215" s="2"/>
      <c r="O215" s="2"/>
      <c r="P215" s="2"/>
      <c r="Q215" s="35">
        <f t="shared" si="473"/>
        <v>0</v>
      </c>
      <c r="R215" s="3"/>
      <c r="S215" s="3"/>
      <c r="T215" s="3"/>
      <c r="U215" s="3"/>
      <c r="V215" s="3"/>
      <c r="W215" s="3"/>
      <c r="X215" s="3"/>
      <c r="Y215" s="3"/>
      <c r="Z215" s="35">
        <f t="shared" si="474"/>
        <v>0</v>
      </c>
      <c r="AA215" s="35">
        <f t="shared" si="475"/>
        <v>0</v>
      </c>
      <c r="AB215" s="35">
        <f t="shared" si="476"/>
        <v>0</v>
      </c>
      <c r="AC215" s="35">
        <f t="shared" si="477"/>
        <v>0</v>
      </c>
      <c r="AD215" s="35">
        <f t="shared" si="478"/>
        <v>0</v>
      </c>
      <c r="AE215" s="35">
        <f t="shared" si="479"/>
        <v>0</v>
      </c>
      <c r="AF215" s="35">
        <f t="shared" si="480"/>
        <v>0</v>
      </c>
      <c r="AG215" s="35">
        <f t="shared" si="481"/>
        <v>0</v>
      </c>
      <c r="AH215" s="35">
        <f t="shared" si="482"/>
        <v>0</v>
      </c>
      <c r="AI215" s="35">
        <f t="shared" si="483"/>
        <v>0</v>
      </c>
      <c r="AJ215" s="35">
        <f t="shared" si="484"/>
        <v>0</v>
      </c>
      <c r="AK215" s="35">
        <f t="shared" si="485"/>
        <v>0</v>
      </c>
      <c r="AL215" s="35">
        <f t="shared" si="486"/>
        <v>0</v>
      </c>
      <c r="AM215" s="35">
        <f t="shared" si="487"/>
        <v>0</v>
      </c>
      <c r="AN215" s="35">
        <f t="shared" si="488"/>
        <v>0</v>
      </c>
      <c r="AO215" s="35">
        <f t="shared" si="489"/>
        <v>0</v>
      </c>
      <c r="AP215" s="36">
        <f t="shared" si="490"/>
        <v>3</v>
      </c>
      <c r="AQ215" s="36">
        <f t="shared" si="491"/>
        <v>120</v>
      </c>
      <c r="AR215" s="36">
        <f t="shared" si="492"/>
        <v>60</v>
      </c>
      <c r="AS215" s="36">
        <f t="shared" si="493"/>
        <v>30</v>
      </c>
      <c r="AT215" s="37">
        <f t="shared" si="494"/>
        <v>0</v>
      </c>
      <c r="AU215" s="37">
        <f t="shared" si="495"/>
        <v>0</v>
      </c>
      <c r="AV215" s="37">
        <f t="shared" si="496"/>
        <v>0</v>
      </c>
      <c r="AW215" s="37">
        <f t="shared" si="497"/>
        <v>0</v>
      </c>
      <c r="AX215" s="37">
        <f t="shared" si="498"/>
        <v>0</v>
      </c>
      <c r="AY215" s="37">
        <f t="shared" si="499"/>
        <v>0</v>
      </c>
      <c r="AZ215" s="37">
        <f t="shared" si="500"/>
        <v>0</v>
      </c>
      <c r="BA215" s="37">
        <f t="shared" si="501"/>
        <v>0</v>
      </c>
      <c r="BB215" s="4"/>
      <c r="BC215" s="37">
        <f t="shared" si="420"/>
        <v>0</v>
      </c>
      <c r="BD215" s="4"/>
      <c r="BE215" s="37">
        <f t="shared" si="421"/>
        <v>0</v>
      </c>
      <c r="BF215" s="4"/>
      <c r="BG215" s="4"/>
      <c r="BH215" s="37">
        <f t="shared" si="422"/>
        <v>0</v>
      </c>
      <c r="BI215" s="4"/>
      <c r="BJ215" s="37">
        <f t="shared" ref="BJ215" si="503">Q215*BI215</f>
        <v>0</v>
      </c>
      <c r="BK215" s="37">
        <f t="shared" si="423"/>
        <v>0</v>
      </c>
      <c r="BL215" s="108">
        <f t="shared" si="472"/>
        <v>0</v>
      </c>
      <c r="BM215" s="32"/>
      <c r="BN215" s="32"/>
      <c r="BO215" s="39"/>
    </row>
    <row r="216" spans="1:67">
      <c r="A216" s="111"/>
      <c r="B216" s="111"/>
      <c r="C216" s="107"/>
      <c r="D216" s="107"/>
      <c r="E216" s="111"/>
      <c r="F216" s="113"/>
      <c r="G216" s="34" t="s">
        <v>75</v>
      </c>
      <c r="H216" s="35">
        <v>7</v>
      </c>
      <c r="I216" s="2"/>
      <c r="J216" s="2"/>
      <c r="K216" s="2"/>
      <c r="L216" s="2"/>
      <c r="M216" s="2"/>
      <c r="N216" s="2"/>
      <c r="O216" s="2"/>
      <c r="P216" s="2"/>
      <c r="Q216" s="35">
        <f t="shared" si="473"/>
        <v>0</v>
      </c>
      <c r="R216" s="3"/>
      <c r="S216" s="3"/>
      <c r="T216" s="3"/>
      <c r="U216" s="3"/>
      <c r="V216" s="3"/>
      <c r="W216" s="3"/>
      <c r="X216" s="3"/>
      <c r="Y216" s="3"/>
      <c r="Z216" s="35">
        <f t="shared" si="474"/>
        <v>0</v>
      </c>
      <c r="AA216" s="35">
        <f t="shared" si="475"/>
        <v>0</v>
      </c>
      <c r="AB216" s="35">
        <f t="shared" si="476"/>
        <v>0</v>
      </c>
      <c r="AC216" s="35">
        <f t="shared" si="477"/>
        <v>0</v>
      </c>
      <c r="AD216" s="35">
        <f t="shared" si="478"/>
        <v>0</v>
      </c>
      <c r="AE216" s="35">
        <f t="shared" si="479"/>
        <v>0</v>
      </c>
      <c r="AF216" s="35">
        <f t="shared" si="480"/>
        <v>0</v>
      </c>
      <c r="AG216" s="35">
        <f t="shared" si="481"/>
        <v>0</v>
      </c>
      <c r="AH216" s="35">
        <f t="shared" si="482"/>
        <v>0</v>
      </c>
      <c r="AI216" s="35">
        <f t="shared" si="483"/>
        <v>0</v>
      </c>
      <c r="AJ216" s="35">
        <f t="shared" si="484"/>
        <v>0</v>
      </c>
      <c r="AK216" s="35">
        <f t="shared" si="485"/>
        <v>0</v>
      </c>
      <c r="AL216" s="35">
        <f t="shared" si="486"/>
        <v>0</v>
      </c>
      <c r="AM216" s="35">
        <f t="shared" si="487"/>
        <v>0</v>
      </c>
      <c r="AN216" s="35">
        <f t="shared" si="488"/>
        <v>0</v>
      </c>
      <c r="AO216" s="35">
        <f t="shared" si="489"/>
        <v>0</v>
      </c>
      <c r="AP216" s="36">
        <f t="shared" si="490"/>
        <v>1</v>
      </c>
      <c r="AQ216" s="36">
        <f t="shared" si="491"/>
        <v>40</v>
      </c>
      <c r="AR216" s="36">
        <f t="shared" si="492"/>
        <v>20</v>
      </c>
      <c r="AS216" s="36">
        <f t="shared" si="493"/>
        <v>10</v>
      </c>
      <c r="AT216" s="37">
        <f t="shared" si="494"/>
        <v>0</v>
      </c>
      <c r="AU216" s="37">
        <f t="shared" si="495"/>
        <v>0</v>
      </c>
      <c r="AV216" s="37">
        <f t="shared" si="496"/>
        <v>0</v>
      </c>
      <c r="AW216" s="37">
        <f t="shared" si="497"/>
        <v>0</v>
      </c>
      <c r="AX216" s="37">
        <f t="shared" si="498"/>
        <v>0</v>
      </c>
      <c r="AY216" s="37">
        <f t="shared" si="499"/>
        <v>0</v>
      </c>
      <c r="AZ216" s="37">
        <f t="shared" si="500"/>
        <v>0</v>
      </c>
      <c r="BA216" s="37">
        <f t="shared" si="501"/>
        <v>0</v>
      </c>
      <c r="BB216" s="4"/>
      <c r="BC216" s="37">
        <f t="shared" si="420"/>
        <v>0</v>
      </c>
      <c r="BD216" s="4"/>
      <c r="BE216" s="37">
        <f t="shared" si="421"/>
        <v>0</v>
      </c>
      <c r="BF216" s="4"/>
      <c r="BG216" s="4"/>
      <c r="BH216" s="37">
        <f t="shared" si="422"/>
        <v>0</v>
      </c>
      <c r="BI216" s="4"/>
      <c r="BJ216" s="37"/>
      <c r="BK216" s="37">
        <f t="shared" si="423"/>
        <v>0</v>
      </c>
      <c r="BL216" s="109"/>
      <c r="BM216" s="32"/>
      <c r="BN216" s="32"/>
      <c r="BO216" s="39">
        <f>SUM(BL195:BL216)</f>
        <v>0</v>
      </c>
    </row>
    <row r="217" spans="1:67">
      <c r="A217" s="110" t="s">
        <v>16</v>
      </c>
      <c r="B217" s="110">
        <v>4</v>
      </c>
      <c r="C217" s="106">
        <v>46324</v>
      </c>
      <c r="D217" s="106">
        <v>46442.999305555597</v>
      </c>
      <c r="E217" s="110" t="s">
        <v>4</v>
      </c>
      <c r="F217" s="112">
        <v>118.99930555559695</v>
      </c>
      <c r="G217" s="34" t="s">
        <v>74</v>
      </c>
      <c r="H217" s="35">
        <v>98</v>
      </c>
      <c r="I217" s="2"/>
      <c r="J217" s="2"/>
      <c r="K217" s="2"/>
      <c r="L217" s="2"/>
      <c r="M217" s="2"/>
      <c r="N217" s="2"/>
      <c r="O217" s="2"/>
      <c r="P217" s="2"/>
      <c r="Q217" s="35">
        <f t="shared" si="277"/>
        <v>0</v>
      </c>
      <c r="R217" s="3"/>
      <c r="S217" s="3"/>
      <c r="T217" s="3"/>
      <c r="U217" s="3"/>
      <c r="V217" s="3"/>
      <c r="W217" s="3"/>
      <c r="X217" s="3"/>
      <c r="Y217" s="3"/>
      <c r="Z217" s="35">
        <f t="shared" si="453"/>
        <v>0</v>
      </c>
      <c r="AA217" s="35">
        <f t="shared" si="453"/>
        <v>0</v>
      </c>
      <c r="AB217" s="35">
        <f t="shared" si="453"/>
        <v>0</v>
      </c>
      <c r="AC217" s="35">
        <f t="shared" si="453"/>
        <v>0</v>
      </c>
      <c r="AD217" s="35">
        <f t="shared" si="453"/>
        <v>0</v>
      </c>
      <c r="AE217" s="35">
        <f t="shared" si="453"/>
        <v>0</v>
      </c>
      <c r="AF217" s="35">
        <f t="shared" si="453"/>
        <v>0</v>
      </c>
      <c r="AG217" s="35">
        <f t="shared" si="453"/>
        <v>0</v>
      </c>
      <c r="AH217" s="35">
        <f t="shared" si="454"/>
        <v>0</v>
      </c>
      <c r="AI217" s="35">
        <f t="shared" si="454"/>
        <v>0</v>
      </c>
      <c r="AJ217" s="35">
        <f t="shared" si="454"/>
        <v>0</v>
      </c>
      <c r="AK217" s="35">
        <f t="shared" si="454"/>
        <v>0</v>
      </c>
      <c r="AL217" s="35">
        <f t="shared" si="454"/>
        <v>0</v>
      </c>
      <c r="AM217" s="35">
        <f t="shared" si="454"/>
        <v>0</v>
      </c>
      <c r="AN217" s="35">
        <f t="shared" si="454"/>
        <v>0</v>
      </c>
      <c r="AO217" s="35">
        <f t="shared" si="454"/>
        <v>0</v>
      </c>
      <c r="AP217" s="36">
        <f t="shared" si="287"/>
        <v>14</v>
      </c>
      <c r="AQ217" s="36">
        <f t="shared" si="288"/>
        <v>560</v>
      </c>
      <c r="AR217" s="36">
        <f t="shared" si="268"/>
        <v>280</v>
      </c>
      <c r="AS217" s="36">
        <f t="shared" si="269"/>
        <v>140</v>
      </c>
      <c r="AT217" s="37">
        <f t="shared" si="289"/>
        <v>0</v>
      </c>
      <c r="AU217" s="37">
        <f t="shared" si="280"/>
        <v>0</v>
      </c>
      <c r="AV217" s="37">
        <f t="shared" si="281"/>
        <v>0</v>
      </c>
      <c r="AW217" s="37">
        <f t="shared" si="282"/>
        <v>0</v>
      </c>
      <c r="AX217" s="37">
        <f t="shared" si="283"/>
        <v>0</v>
      </c>
      <c r="AY217" s="37">
        <f t="shared" si="284"/>
        <v>0</v>
      </c>
      <c r="AZ217" s="37">
        <f t="shared" si="270"/>
        <v>0</v>
      </c>
      <c r="BA217" s="37">
        <f t="shared" si="285"/>
        <v>0</v>
      </c>
      <c r="BB217" s="4"/>
      <c r="BC217" s="37">
        <f t="shared" si="420"/>
        <v>0</v>
      </c>
      <c r="BD217" s="4"/>
      <c r="BE217" s="37">
        <f t="shared" si="421"/>
        <v>0</v>
      </c>
      <c r="BF217" s="4"/>
      <c r="BG217" s="4"/>
      <c r="BH217" s="37">
        <f t="shared" si="422"/>
        <v>0</v>
      </c>
      <c r="BI217" s="4"/>
      <c r="BJ217" s="37">
        <f t="shared" ref="BJ217" si="504">Q217*BI217</f>
        <v>0</v>
      </c>
      <c r="BK217" s="37">
        <f t="shared" si="423"/>
        <v>0</v>
      </c>
      <c r="BL217" s="108">
        <f>SUM(BK217:BK218)</f>
        <v>0</v>
      </c>
      <c r="BM217" s="118">
        <f>BL217*0.1</f>
        <v>0</v>
      </c>
      <c r="BN217" s="118">
        <f>SUM(BL217:BM218)</f>
        <v>0</v>
      </c>
      <c r="BO217" s="38"/>
    </row>
    <row r="218" spans="1:67">
      <c r="A218" s="111"/>
      <c r="B218" s="111"/>
      <c r="C218" s="107"/>
      <c r="D218" s="107"/>
      <c r="E218" s="111"/>
      <c r="F218" s="113"/>
      <c r="G218" s="34" t="s">
        <v>75</v>
      </c>
      <c r="H218" s="35">
        <v>21</v>
      </c>
      <c r="I218" s="2"/>
      <c r="J218" s="2"/>
      <c r="K218" s="2"/>
      <c r="L218" s="2"/>
      <c r="M218" s="2"/>
      <c r="N218" s="2"/>
      <c r="O218" s="2"/>
      <c r="P218" s="2"/>
      <c r="Q218" s="35">
        <f t="shared" si="277"/>
        <v>0</v>
      </c>
      <c r="R218" s="3"/>
      <c r="S218" s="3"/>
      <c r="T218" s="3"/>
      <c r="U218" s="3"/>
      <c r="V218" s="3"/>
      <c r="W218" s="3"/>
      <c r="X218" s="3"/>
      <c r="Y218" s="3"/>
      <c r="Z218" s="35">
        <f t="shared" si="453"/>
        <v>0</v>
      </c>
      <c r="AA218" s="35">
        <f t="shared" si="453"/>
        <v>0</v>
      </c>
      <c r="AB218" s="35">
        <f t="shared" si="453"/>
        <v>0</v>
      </c>
      <c r="AC218" s="35">
        <f t="shared" si="453"/>
        <v>0</v>
      </c>
      <c r="AD218" s="35">
        <f t="shared" si="453"/>
        <v>0</v>
      </c>
      <c r="AE218" s="35">
        <f t="shared" si="453"/>
        <v>0</v>
      </c>
      <c r="AF218" s="35">
        <f t="shared" si="453"/>
        <v>0</v>
      </c>
      <c r="AG218" s="35">
        <f t="shared" si="453"/>
        <v>0</v>
      </c>
      <c r="AH218" s="35">
        <f t="shared" si="454"/>
        <v>0</v>
      </c>
      <c r="AI218" s="35">
        <f t="shared" si="454"/>
        <v>0</v>
      </c>
      <c r="AJ218" s="35">
        <f t="shared" si="454"/>
        <v>0</v>
      </c>
      <c r="AK218" s="35">
        <f t="shared" si="454"/>
        <v>0</v>
      </c>
      <c r="AL218" s="35">
        <f t="shared" si="454"/>
        <v>0</v>
      </c>
      <c r="AM218" s="35">
        <f t="shared" si="454"/>
        <v>0</v>
      </c>
      <c r="AN218" s="35">
        <f t="shared" si="454"/>
        <v>0</v>
      </c>
      <c r="AO218" s="35">
        <f t="shared" si="454"/>
        <v>0</v>
      </c>
      <c r="AP218" s="36">
        <f t="shared" si="287"/>
        <v>3</v>
      </c>
      <c r="AQ218" s="36">
        <f t="shared" si="288"/>
        <v>120</v>
      </c>
      <c r="AR218" s="36">
        <f t="shared" ref="AR218:AR242" si="505">AP218*20</f>
        <v>60</v>
      </c>
      <c r="AS218" s="36">
        <f t="shared" ref="AS218:AS242" si="506">AP218*10</f>
        <v>30</v>
      </c>
      <c r="AT218" s="37">
        <f t="shared" si="289"/>
        <v>0</v>
      </c>
      <c r="AU218" s="37">
        <f t="shared" si="280"/>
        <v>0</v>
      </c>
      <c r="AV218" s="37">
        <f t="shared" si="281"/>
        <v>0</v>
      </c>
      <c r="AW218" s="37">
        <f t="shared" si="282"/>
        <v>0</v>
      </c>
      <c r="AX218" s="37">
        <f t="shared" si="283"/>
        <v>0</v>
      </c>
      <c r="AY218" s="37">
        <f t="shared" si="284"/>
        <v>0</v>
      </c>
      <c r="AZ218" s="37">
        <f t="shared" ref="AZ218:AZ246" si="507">((AQ218*X218)+(AF218*AR218)+(AS218*AN218))*O218</f>
        <v>0</v>
      </c>
      <c r="BA218" s="37">
        <f t="shared" si="285"/>
        <v>0</v>
      </c>
      <c r="BB218" s="4"/>
      <c r="BC218" s="37">
        <f t="shared" si="420"/>
        <v>0</v>
      </c>
      <c r="BD218" s="4"/>
      <c r="BE218" s="37">
        <f t="shared" si="421"/>
        <v>0</v>
      </c>
      <c r="BF218" s="4"/>
      <c r="BG218" s="4"/>
      <c r="BH218" s="37">
        <f t="shared" si="422"/>
        <v>0</v>
      </c>
      <c r="BI218" s="4"/>
      <c r="BJ218" s="37"/>
      <c r="BK218" s="37">
        <f t="shared" si="423"/>
        <v>0</v>
      </c>
      <c r="BL218" s="109"/>
      <c r="BM218" s="119"/>
      <c r="BN218" s="119"/>
      <c r="BO218" s="38"/>
    </row>
    <row r="219" spans="1:67">
      <c r="A219" s="110" t="s">
        <v>16</v>
      </c>
      <c r="B219" s="110">
        <v>1</v>
      </c>
      <c r="C219" s="106">
        <v>46597</v>
      </c>
      <c r="D219" s="106">
        <v>46652.999305555597</v>
      </c>
      <c r="E219" s="110" t="s">
        <v>15</v>
      </c>
      <c r="F219" s="112">
        <v>55.999305555596948</v>
      </c>
      <c r="G219" s="34" t="s">
        <v>74</v>
      </c>
      <c r="H219" s="35">
        <v>42</v>
      </c>
      <c r="I219" s="2"/>
      <c r="J219" s="2"/>
      <c r="K219" s="2"/>
      <c r="L219" s="2"/>
      <c r="M219" s="2"/>
      <c r="N219" s="2"/>
      <c r="O219" s="2"/>
      <c r="P219" s="2"/>
      <c r="Q219" s="35">
        <f t="shared" si="277"/>
        <v>0</v>
      </c>
      <c r="R219" s="3"/>
      <c r="S219" s="3"/>
      <c r="T219" s="3"/>
      <c r="U219" s="3"/>
      <c r="V219" s="3"/>
      <c r="W219" s="3"/>
      <c r="X219" s="3"/>
      <c r="Y219" s="3"/>
      <c r="Z219" s="35">
        <f t="shared" si="453"/>
        <v>0</v>
      </c>
      <c r="AA219" s="35">
        <f t="shared" si="453"/>
        <v>0</v>
      </c>
      <c r="AB219" s="35">
        <f t="shared" si="453"/>
        <v>0</v>
      </c>
      <c r="AC219" s="35">
        <f t="shared" si="453"/>
        <v>0</v>
      </c>
      <c r="AD219" s="35">
        <f t="shared" si="453"/>
        <v>0</v>
      </c>
      <c r="AE219" s="35">
        <f t="shared" si="453"/>
        <v>0</v>
      </c>
      <c r="AF219" s="35">
        <f t="shared" si="453"/>
        <v>0</v>
      </c>
      <c r="AG219" s="35">
        <f t="shared" si="453"/>
        <v>0</v>
      </c>
      <c r="AH219" s="35">
        <f t="shared" si="454"/>
        <v>0</v>
      </c>
      <c r="AI219" s="35">
        <f t="shared" si="454"/>
        <v>0</v>
      </c>
      <c r="AJ219" s="35">
        <f t="shared" si="454"/>
        <v>0</v>
      </c>
      <c r="AK219" s="35">
        <f t="shared" si="454"/>
        <v>0</v>
      </c>
      <c r="AL219" s="35">
        <f t="shared" si="454"/>
        <v>0</v>
      </c>
      <c r="AM219" s="35">
        <f t="shared" si="454"/>
        <v>0</v>
      </c>
      <c r="AN219" s="35">
        <f t="shared" si="454"/>
        <v>0</v>
      </c>
      <c r="AO219" s="35">
        <f t="shared" si="454"/>
        <v>0</v>
      </c>
      <c r="AP219" s="36">
        <f t="shared" si="287"/>
        <v>6</v>
      </c>
      <c r="AQ219" s="36">
        <f t="shared" si="288"/>
        <v>240</v>
      </c>
      <c r="AR219" s="36">
        <f t="shared" si="505"/>
        <v>120</v>
      </c>
      <c r="AS219" s="36">
        <f t="shared" si="506"/>
        <v>60</v>
      </c>
      <c r="AT219" s="37">
        <f t="shared" si="289"/>
        <v>0</v>
      </c>
      <c r="AU219" s="37">
        <f t="shared" si="280"/>
        <v>0</v>
      </c>
      <c r="AV219" s="37">
        <f t="shared" si="281"/>
        <v>0</v>
      </c>
      <c r="AW219" s="37">
        <f t="shared" si="282"/>
        <v>0</v>
      </c>
      <c r="AX219" s="37">
        <f t="shared" si="283"/>
        <v>0</v>
      </c>
      <c r="AY219" s="37">
        <f t="shared" si="284"/>
        <v>0</v>
      </c>
      <c r="AZ219" s="37">
        <f t="shared" si="507"/>
        <v>0</v>
      </c>
      <c r="BA219" s="37">
        <f t="shared" si="285"/>
        <v>0</v>
      </c>
      <c r="BB219" s="4"/>
      <c r="BC219" s="37">
        <f t="shared" si="420"/>
        <v>0</v>
      </c>
      <c r="BD219" s="4"/>
      <c r="BE219" s="37">
        <f t="shared" si="421"/>
        <v>0</v>
      </c>
      <c r="BF219" s="4"/>
      <c r="BG219" s="4"/>
      <c r="BH219" s="37">
        <f t="shared" si="422"/>
        <v>0</v>
      </c>
      <c r="BI219" s="4"/>
      <c r="BJ219" s="37">
        <f t="shared" ref="BJ219" si="508">Q219*BI219</f>
        <v>0</v>
      </c>
      <c r="BK219" s="37">
        <f t="shared" si="423"/>
        <v>0</v>
      </c>
      <c r="BL219" s="108">
        <f>SUM(BK219:BK220)</f>
        <v>0</v>
      </c>
      <c r="BM219" s="118">
        <f>BL219*0.1</f>
        <v>0</v>
      </c>
      <c r="BN219" s="118">
        <f>SUM(BL219:BM220)</f>
        <v>0</v>
      </c>
      <c r="BO219" s="38"/>
    </row>
    <row r="220" spans="1:67">
      <c r="A220" s="111"/>
      <c r="B220" s="111"/>
      <c r="C220" s="107"/>
      <c r="D220" s="107"/>
      <c r="E220" s="111"/>
      <c r="F220" s="113"/>
      <c r="G220" s="34" t="s">
        <v>75</v>
      </c>
      <c r="H220" s="35">
        <v>14</v>
      </c>
      <c r="I220" s="2"/>
      <c r="J220" s="2"/>
      <c r="K220" s="2"/>
      <c r="L220" s="2"/>
      <c r="M220" s="2"/>
      <c r="N220" s="2"/>
      <c r="O220" s="2"/>
      <c r="P220" s="2"/>
      <c r="Q220" s="35">
        <f t="shared" si="277"/>
        <v>0</v>
      </c>
      <c r="R220" s="3"/>
      <c r="S220" s="3"/>
      <c r="T220" s="3"/>
      <c r="U220" s="3"/>
      <c r="V220" s="3"/>
      <c r="W220" s="3"/>
      <c r="X220" s="3"/>
      <c r="Y220" s="3"/>
      <c r="Z220" s="35">
        <f t="shared" si="453"/>
        <v>0</v>
      </c>
      <c r="AA220" s="35">
        <f t="shared" si="453"/>
        <v>0</v>
      </c>
      <c r="AB220" s="35">
        <f t="shared" si="453"/>
        <v>0</v>
      </c>
      <c r="AC220" s="35">
        <f t="shared" si="453"/>
        <v>0</v>
      </c>
      <c r="AD220" s="35">
        <f t="shared" si="453"/>
        <v>0</v>
      </c>
      <c r="AE220" s="35">
        <f t="shared" si="453"/>
        <v>0</v>
      </c>
      <c r="AF220" s="35">
        <f t="shared" si="453"/>
        <v>0</v>
      </c>
      <c r="AG220" s="35">
        <f t="shared" si="453"/>
        <v>0</v>
      </c>
      <c r="AH220" s="35">
        <f t="shared" si="454"/>
        <v>0</v>
      </c>
      <c r="AI220" s="35">
        <f t="shared" si="454"/>
        <v>0</v>
      </c>
      <c r="AJ220" s="35">
        <f t="shared" si="454"/>
        <v>0</v>
      </c>
      <c r="AK220" s="35">
        <f t="shared" si="454"/>
        <v>0</v>
      </c>
      <c r="AL220" s="35">
        <f t="shared" si="454"/>
        <v>0</v>
      </c>
      <c r="AM220" s="35">
        <f t="shared" si="454"/>
        <v>0</v>
      </c>
      <c r="AN220" s="35">
        <f t="shared" si="454"/>
        <v>0</v>
      </c>
      <c r="AO220" s="35">
        <f t="shared" si="454"/>
        <v>0</v>
      </c>
      <c r="AP220" s="36">
        <f t="shared" si="287"/>
        <v>2</v>
      </c>
      <c r="AQ220" s="36">
        <f t="shared" si="288"/>
        <v>80</v>
      </c>
      <c r="AR220" s="36">
        <f t="shared" si="505"/>
        <v>40</v>
      </c>
      <c r="AS220" s="36">
        <f t="shared" si="506"/>
        <v>20</v>
      </c>
      <c r="AT220" s="37">
        <f t="shared" si="289"/>
        <v>0</v>
      </c>
      <c r="AU220" s="37">
        <f t="shared" si="280"/>
        <v>0</v>
      </c>
      <c r="AV220" s="37">
        <f t="shared" si="281"/>
        <v>0</v>
      </c>
      <c r="AW220" s="37">
        <f t="shared" si="282"/>
        <v>0</v>
      </c>
      <c r="AX220" s="37">
        <f t="shared" si="283"/>
        <v>0</v>
      </c>
      <c r="AY220" s="37">
        <f t="shared" si="284"/>
        <v>0</v>
      </c>
      <c r="AZ220" s="37">
        <f t="shared" si="507"/>
        <v>0</v>
      </c>
      <c r="BA220" s="37">
        <f t="shared" si="285"/>
        <v>0</v>
      </c>
      <c r="BB220" s="4"/>
      <c r="BC220" s="37">
        <f t="shared" si="420"/>
        <v>0</v>
      </c>
      <c r="BD220" s="4"/>
      <c r="BE220" s="37">
        <f t="shared" si="421"/>
        <v>0</v>
      </c>
      <c r="BF220" s="4"/>
      <c r="BG220" s="4"/>
      <c r="BH220" s="37">
        <f t="shared" si="422"/>
        <v>0</v>
      </c>
      <c r="BI220" s="4"/>
      <c r="BJ220" s="37"/>
      <c r="BK220" s="37">
        <f t="shared" si="423"/>
        <v>0</v>
      </c>
      <c r="BL220" s="109"/>
      <c r="BM220" s="119"/>
      <c r="BN220" s="119"/>
      <c r="BO220" s="38"/>
    </row>
    <row r="221" spans="1:67">
      <c r="A221" s="110" t="s">
        <v>16</v>
      </c>
      <c r="B221" s="110">
        <v>6</v>
      </c>
      <c r="C221" s="106">
        <v>46709</v>
      </c>
      <c r="D221" s="106">
        <v>46827.999305555597</v>
      </c>
      <c r="E221" s="110" t="s">
        <v>4</v>
      </c>
      <c r="F221" s="112">
        <v>118.99930555559695</v>
      </c>
      <c r="G221" s="34" t="s">
        <v>74</v>
      </c>
      <c r="H221" s="35">
        <v>98</v>
      </c>
      <c r="I221" s="2"/>
      <c r="J221" s="2"/>
      <c r="K221" s="2"/>
      <c r="L221" s="2"/>
      <c r="M221" s="2"/>
      <c r="N221" s="2"/>
      <c r="O221" s="2"/>
      <c r="P221" s="2"/>
      <c r="Q221" s="35">
        <f t="shared" si="277"/>
        <v>0</v>
      </c>
      <c r="R221" s="3"/>
      <c r="S221" s="3"/>
      <c r="T221" s="3"/>
      <c r="U221" s="3"/>
      <c r="V221" s="3"/>
      <c r="W221" s="3"/>
      <c r="X221" s="3"/>
      <c r="Y221" s="3"/>
      <c r="Z221" s="35">
        <f t="shared" si="453"/>
        <v>0</v>
      </c>
      <c r="AA221" s="35">
        <f t="shared" si="453"/>
        <v>0</v>
      </c>
      <c r="AB221" s="35">
        <f t="shared" si="453"/>
        <v>0</v>
      </c>
      <c r="AC221" s="35">
        <f t="shared" si="453"/>
        <v>0</v>
      </c>
      <c r="AD221" s="35">
        <f t="shared" si="453"/>
        <v>0</v>
      </c>
      <c r="AE221" s="35">
        <f t="shared" si="453"/>
        <v>0</v>
      </c>
      <c r="AF221" s="35">
        <f t="shared" si="453"/>
        <v>0</v>
      </c>
      <c r="AG221" s="35">
        <f t="shared" si="453"/>
        <v>0</v>
      </c>
      <c r="AH221" s="35">
        <f t="shared" si="454"/>
        <v>0</v>
      </c>
      <c r="AI221" s="35">
        <f t="shared" si="454"/>
        <v>0</v>
      </c>
      <c r="AJ221" s="35">
        <f t="shared" si="454"/>
        <v>0</v>
      </c>
      <c r="AK221" s="35">
        <f t="shared" si="454"/>
        <v>0</v>
      </c>
      <c r="AL221" s="35">
        <f t="shared" si="454"/>
        <v>0</v>
      </c>
      <c r="AM221" s="35">
        <f t="shared" si="454"/>
        <v>0</v>
      </c>
      <c r="AN221" s="35">
        <f t="shared" si="454"/>
        <v>0</v>
      </c>
      <c r="AO221" s="35">
        <f t="shared" si="454"/>
        <v>0</v>
      </c>
      <c r="AP221" s="36">
        <f t="shared" si="287"/>
        <v>14</v>
      </c>
      <c r="AQ221" s="36">
        <f t="shared" si="288"/>
        <v>560</v>
      </c>
      <c r="AR221" s="36">
        <f t="shared" si="505"/>
        <v>280</v>
      </c>
      <c r="AS221" s="36">
        <f t="shared" si="506"/>
        <v>140</v>
      </c>
      <c r="AT221" s="37">
        <f t="shared" si="289"/>
        <v>0</v>
      </c>
      <c r="AU221" s="37">
        <f t="shared" si="280"/>
        <v>0</v>
      </c>
      <c r="AV221" s="37">
        <f t="shared" si="281"/>
        <v>0</v>
      </c>
      <c r="AW221" s="37">
        <f t="shared" si="282"/>
        <v>0</v>
      </c>
      <c r="AX221" s="37">
        <f t="shared" si="283"/>
        <v>0</v>
      </c>
      <c r="AY221" s="37">
        <f t="shared" si="284"/>
        <v>0</v>
      </c>
      <c r="AZ221" s="37">
        <f t="shared" si="507"/>
        <v>0</v>
      </c>
      <c r="BA221" s="37">
        <f t="shared" si="285"/>
        <v>0</v>
      </c>
      <c r="BB221" s="4"/>
      <c r="BC221" s="37">
        <f t="shared" si="420"/>
        <v>0</v>
      </c>
      <c r="BD221" s="4"/>
      <c r="BE221" s="37">
        <f t="shared" si="421"/>
        <v>0</v>
      </c>
      <c r="BF221" s="4"/>
      <c r="BG221" s="4"/>
      <c r="BH221" s="37">
        <f t="shared" si="422"/>
        <v>0</v>
      </c>
      <c r="BI221" s="4"/>
      <c r="BJ221" s="37">
        <f t="shared" ref="BJ221" si="509">Q221*BI221</f>
        <v>0</v>
      </c>
      <c r="BK221" s="37">
        <f t="shared" si="423"/>
        <v>0</v>
      </c>
      <c r="BL221" s="108">
        <f>SUM(BK221:BK222)</f>
        <v>0</v>
      </c>
      <c r="BM221" s="118">
        <f>BL221*0.1</f>
        <v>0</v>
      </c>
      <c r="BN221" s="118">
        <f>SUM(BL221:BM222)</f>
        <v>0</v>
      </c>
      <c r="BO221" s="38"/>
    </row>
    <row r="222" spans="1:67">
      <c r="A222" s="111"/>
      <c r="B222" s="111"/>
      <c r="C222" s="107"/>
      <c r="D222" s="107"/>
      <c r="E222" s="111"/>
      <c r="F222" s="113"/>
      <c r="G222" s="34" t="s">
        <v>75</v>
      </c>
      <c r="H222" s="35">
        <v>21</v>
      </c>
      <c r="I222" s="2"/>
      <c r="J222" s="2"/>
      <c r="K222" s="2"/>
      <c r="L222" s="2"/>
      <c r="M222" s="2"/>
      <c r="N222" s="2"/>
      <c r="O222" s="2"/>
      <c r="P222" s="2"/>
      <c r="Q222" s="35">
        <f t="shared" si="277"/>
        <v>0</v>
      </c>
      <c r="R222" s="3"/>
      <c r="S222" s="3"/>
      <c r="T222" s="3"/>
      <c r="U222" s="3"/>
      <c r="V222" s="3"/>
      <c r="W222" s="3"/>
      <c r="X222" s="3"/>
      <c r="Y222" s="3"/>
      <c r="Z222" s="35">
        <f t="shared" si="453"/>
        <v>0</v>
      </c>
      <c r="AA222" s="35">
        <f t="shared" si="453"/>
        <v>0</v>
      </c>
      <c r="AB222" s="35">
        <f t="shared" si="453"/>
        <v>0</v>
      </c>
      <c r="AC222" s="35">
        <f t="shared" si="453"/>
        <v>0</v>
      </c>
      <c r="AD222" s="35">
        <f t="shared" si="453"/>
        <v>0</v>
      </c>
      <c r="AE222" s="35">
        <f t="shared" si="453"/>
        <v>0</v>
      </c>
      <c r="AF222" s="35">
        <f t="shared" si="453"/>
        <v>0</v>
      </c>
      <c r="AG222" s="35">
        <f t="shared" si="453"/>
        <v>0</v>
      </c>
      <c r="AH222" s="35">
        <f t="shared" si="454"/>
        <v>0</v>
      </c>
      <c r="AI222" s="35">
        <f t="shared" si="454"/>
        <v>0</v>
      </c>
      <c r="AJ222" s="35">
        <f t="shared" si="454"/>
        <v>0</v>
      </c>
      <c r="AK222" s="35">
        <f t="shared" si="454"/>
        <v>0</v>
      </c>
      <c r="AL222" s="35">
        <f t="shared" si="454"/>
        <v>0</v>
      </c>
      <c r="AM222" s="35">
        <f t="shared" si="454"/>
        <v>0</v>
      </c>
      <c r="AN222" s="35">
        <f t="shared" si="454"/>
        <v>0</v>
      </c>
      <c r="AO222" s="35">
        <f t="shared" si="454"/>
        <v>0</v>
      </c>
      <c r="AP222" s="36">
        <f t="shared" si="287"/>
        <v>3</v>
      </c>
      <c r="AQ222" s="36">
        <f t="shared" si="288"/>
        <v>120</v>
      </c>
      <c r="AR222" s="36">
        <f t="shared" si="505"/>
        <v>60</v>
      </c>
      <c r="AS222" s="36">
        <f t="shared" si="506"/>
        <v>30</v>
      </c>
      <c r="AT222" s="37">
        <f t="shared" si="289"/>
        <v>0</v>
      </c>
      <c r="AU222" s="37">
        <f t="shared" si="280"/>
        <v>0</v>
      </c>
      <c r="AV222" s="37">
        <f t="shared" si="281"/>
        <v>0</v>
      </c>
      <c r="AW222" s="37">
        <f t="shared" si="282"/>
        <v>0</v>
      </c>
      <c r="AX222" s="37">
        <f t="shared" si="283"/>
        <v>0</v>
      </c>
      <c r="AY222" s="37">
        <f t="shared" si="284"/>
        <v>0</v>
      </c>
      <c r="AZ222" s="37">
        <f t="shared" si="507"/>
        <v>0</v>
      </c>
      <c r="BA222" s="37">
        <f t="shared" si="285"/>
        <v>0</v>
      </c>
      <c r="BB222" s="4"/>
      <c r="BC222" s="37">
        <f t="shared" si="420"/>
        <v>0</v>
      </c>
      <c r="BD222" s="4"/>
      <c r="BE222" s="37">
        <f t="shared" si="421"/>
        <v>0</v>
      </c>
      <c r="BF222" s="4"/>
      <c r="BG222" s="4"/>
      <c r="BH222" s="37">
        <f t="shared" si="422"/>
        <v>0</v>
      </c>
      <c r="BI222" s="4"/>
      <c r="BJ222" s="37"/>
      <c r="BK222" s="37">
        <f t="shared" si="423"/>
        <v>0</v>
      </c>
      <c r="BL222" s="109"/>
      <c r="BM222" s="119"/>
      <c r="BN222" s="119"/>
      <c r="BO222" s="38"/>
    </row>
    <row r="223" spans="1:67">
      <c r="A223" s="110" t="s">
        <v>16</v>
      </c>
      <c r="B223" s="110">
        <v>3</v>
      </c>
      <c r="C223" s="106">
        <v>47028</v>
      </c>
      <c r="D223" s="106">
        <v>47083.999305555597</v>
      </c>
      <c r="E223" s="110" t="s">
        <v>15</v>
      </c>
      <c r="F223" s="112">
        <v>55.999305555596948</v>
      </c>
      <c r="G223" s="34" t="s">
        <v>74</v>
      </c>
      <c r="H223" s="35">
        <v>42</v>
      </c>
      <c r="I223" s="2"/>
      <c r="J223" s="2"/>
      <c r="K223" s="2"/>
      <c r="L223" s="2"/>
      <c r="M223" s="2"/>
      <c r="N223" s="2"/>
      <c r="O223" s="2"/>
      <c r="P223" s="2"/>
      <c r="Q223" s="35">
        <f t="shared" ref="Q223:Q242" si="510">SUM(I223:P223)</f>
        <v>0</v>
      </c>
      <c r="R223" s="3"/>
      <c r="S223" s="3"/>
      <c r="T223" s="3"/>
      <c r="U223" s="3"/>
      <c r="V223" s="3"/>
      <c r="W223" s="3"/>
      <c r="X223" s="3"/>
      <c r="Y223" s="3"/>
      <c r="Z223" s="35">
        <f t="shared" si="453"/>
        <v>0</v>
      </c>
      <c r="AA223" s="35">
        <f t="shared" si="453"/>
        <v>0</v>
      </c>
      <c r="AB223" s="35">
        <f t="shared" si="453"/>
        <v>0</v>
      </c>
      <c r="AC223" s="35">
        <f t="shared" si="453"/>
        <v>0</v>
      </c>
      <c r="AD223" s="35">
        <f t="shared" si="453"/>
        <v>0</v>
      </c>
      <c r="AE223" s="35">
        <f t="shared" si="453"/>
        <v>0</v>
      </c>
      <c r="AF223" s="35">
        <f t="shared" si="453"/>
        <v>0</v>
      </c>
      <c r="AG223" s="35">
        <f t="shared" si="453"/>
        <v>0</v>
      </c>
      <c r="AH223" s="35">
        <f t="shared" si="454"/>
        <v>0</v>
      </c>
      <c r="AI223" s="35">
        <f t="shared" si="454"/>
        <v>0</v>
      </c>
      <c r="AJ223" s="35">
        <f t="shared" si="454"/>
        <v>0</v>
      </c>
      <c r="AK223" s="35">
        <f t="shared" si="454"/>
        <v>0</v>
      </c>
      <c r="AL223" s="35">
        <f t="shared" si="454"/>
        <v>0</v>
      </c>
      <c r="AM223" s="35">
        <f t="shared" si="454"/>
        <v>0</v>
      </c>
      <c r="AN223" s="35">
        <f t="shared" si="454"/>
        <v>0</v>
      </c>
      <c r="AO223" s="35">
        <f t="shared" si="454"/>
        <v>0</v>
      </c>
      <c r="AP223" s="36">
        <f t="shared" si="287"/>
        <v>6</v>
      </c>
      <c r="AQ223" s="36">
        <f t="shared" si="288"/>
        <v>240</v>
      </c>
      <c r="AR223" s="36">
        <f t="shared" si="505"/>
        <v>120</v>
      </c>
      <c r="AS223" s="36">
        <f t="shared" si="506"/>
        <v>60</v>
      </c>
      <c r="AT223" s="37">
        <f t="shared" si="289"/>
        <v>0</v>
      </c>
      <c r="AU223" s="37">
        <f t="shared" si="280"/>
        <v>0</v>
      </c>
      <c r="AV223" s="37">
        <f t="shared" si="281"/>
        <v>0</v>
      </c>
      <c r="AW223" s="37">
        <f t="shared" si="282"/>
        <v>0</v>
      </c>
      <c r="AX223" s="37">
        <f t="shared" si="283"/>
        <v>0</v>
      </c>
      <c r="AY223" s="37">
        <f t="shared" si="284"/>
        <v>0</v>
      </c>
      <c r="AZ223" s="37">
        <f t="shared" si="507"/>
        <v>0</v>
      </c>
      <c r="BA223" s="37">
        <f t="shared" si="285"/>
        <v>0</v>
      </c>
      <c r="BB223" s="4"/>
      <c r="BC223" s="37">
        <f t="shared" si="420"/>
        <v>0</v>
      </c>
      <c r="BD223" s="4"/>
      <c r="BE223" s="37">
        <f t="shared" si="421"/>
        <v>0</v>
      </c>
      <c r="BF223" s="4"/>
      <c r="BG223" s="4"/>
      <c r="BH223" s="37">
        <f t="shared" si="422"/>
        <v>0</v>
      </c>
      <c r="BI223" s="4"/>
      <c r="BJ223" s="37">
        <f t="shared" ref="BJ223" si="511">Q223*BI223</f>
        <v>0</v>
      </c>
      <c r="BK223" s="37">
        <f t="shared" si="423"/>
        <v>0</v>
      </c>
      <c r="BL223" s="108">
        <f>SUM(BK223:BK224)</f>
        <v>0</v>
      </c>
      <c r="BM223" s="118">
        <f>BL223*0.1</f>
        <v>0</v>
      </c>
      <c r="BN223" s="118">
        <f>SUM(BL223:BM224)</f>
        <v>0</v>
      </c>
      <c r="BO223" s="38"/>
    </row>
    <row r="224" spans="1:67">
      <c r="A224" s="111"/>
      <c r="B224" s="111"/>
      <c r="C224" s="107"/>
      <c r="D224" s="107"/>
      <c r="E224" s="111"/>
      <c r="F224" s="113"/>
      <c r="G224" s="34" t="s">
        <v>75</v>
      </c>
      <c r="H224" s="35">
        <v>14</v>
      </c>
      <c r="I224" s="2"/>
      <c r="J224" s="2"/>
      <c r="K224" s="2"/>
      <c r="L224" s="2"/>
      <c r="M224" s="2"/>
      <c r="N224" s="2"/>
      <c r="O224" s="2"/>
      <c r="P224" s="2"/>
      <c r="Q224" s="35">
        <f t="shared" si="510"/>
        <v>0</v>
      </c>
      <c r="R224" s="3"/>
      <c r="S224" s="3"/>
      <c r="T224" s="3"/>
      <c r="U224" s="3"/>
      <c r="V224" s="3"/>
      <c r="W224" s="3"/>
      <c r="X224" s="3"/>
      <c r="Y224" s="3"/>
      <c r="Z224" s="35">
        <f t="shared" si="453"/>
        <v>0</v>
      </c>
      <c r="AA224" s="35">
        <f t="shared" si="453"/>
        <v>0</v>
      </c>
      <c r="AB224" s="35">
        <f t="shared" si="453"/>
        <v>0</v>
      </c>
      <c r="AC224" s="35">
        <f t="shared" si="453"/>
        <v>0</v>
      </c>
      <c r="AD224" s="35">
        <f t="shared" si="453"/>
        <v>0</v>
      </c>
      <c r="AE224" s="35">
        <f t="shared" si="453"/>
        <v>0</v>
      </c>
      <c r="AF224" s="35">
        <f t="shared" si="453"/>
        <v>0</v>
      </c>
      <c r="AG224" s="35">
        <f t="shared" si="453"/>
        <v>0</v>
      </c>
      <c r="AH224" s="35">
        <f t="shared" si="454"/>
        <v>0</v>
      </c>
      <c r="AI224" s="35">
        <f t="shared" si="454"/>
        <v>0</v>
      </c>
      <c r="AJ224" s="35">
        <f t="shared" si="454"/>
        <v>0</v>
      </c>
      <c r="AK224" s="35">
        <f t="shared" si="454"/>
        <v>0</v>
      </c>
      <c r="AL224" s="35">
        <f t="shared" si="454"/>
        <v>0</v>
      </c>
      <c r="AM224" s="35">
        <f t="shared" si="454"/>
        <v>0</v>
      </c>
      <c r="AN224" s="35">
        <f t="shared" si="454"/>
        <v>0</v>
      </c>
      <c r="AO224" s="35">
        <f t="shared" si="454"/>
        <v>0</v>
      </c>
      <c r="AP224" s="36">
        <f t="shared" si="287"/>
        <v>2</v>
      </c>
      <c r="AQ224" s="36">
        <f t="shared" si="288"/>
        <v>80</v>
      </c>
      <c r="AR224" s="36">
        <f t="shared" si="505"/>
        <v>40</v>
      </c>
      <c r="AS224" s="36">
        <f t="shared" si="506"/>
        <v>20</v>
      </c>
      <c r="AT224" s="37">
        <f t="shared" si="289"/>
        <v>0</v>
      </c>
      <c r="AU224" s="37">
        <f t="shared" si="280"/>
        <v>0</v>
      </c>
      <c r="AV224" s="37">
        <f t="shared" si="281"/>
        <v>0</v>
      </c>
      <c r="AW224" s="37">
        <f t="shared" si="282"/>
        <v>0</v>
      </c>
      <c r="AX224" s="37">
        <f t="shared" si="283"/>
        <v>0</v>
      </c>
      <c r="AY224" s="37">
        <f t="shared" si="284"/>
        <v>0</v>
      </c>
      <c r="AZ224" s="37">
        <f t="shared" si="507"/>
        <v>0</v>
      </c>
      <c r="BA224" s="37">
        <f t="shared" si="285"/>
        <v>0</v>
      </c>
      <c r="BB224" s="4"/>
      <c r="BC224" s="37">
        <f t="shared" si="420"/>
        <v>0</v>
      </c>
      <c r="BD224" s="4"/>
      <c r="BE224" s="37">
        <f t="shared" si="421"/>
        <v>0</v>
      </c>
      <c r="BF224" s="4"/>
      <c r="BG224" s="4"/>
      <c r="BH224" s="37">
        <f t="shared" si="422"/>
        <v>0</v>
      </c>
      <c r="BI224" s="4"/>
      <c r="BJ224" s="37"/>
      <c r="BK224" s="37">
        <f t="shared" si="423"/>
        <v>0</v>
      </c>
      <c r="BL224" s="109"/>
      <c r="BM224" s="119"/>
      <c r="BN224" s="119"/>
      <c r="BO224" s="38"/>
    </row>
    <row r="225" spans="1:67">
      <c r="A225" s="110" t="s">
        <v>16</v>
      </c>
      <c r="B225" s="110">
        <v>5</v>
      </c>
      <c r="C225" s="106">
        <v>47136</v>
      </c>
      <c r="D225" s="106">
        <v>47191.999305555597</v>
      </c>
      <c r="E225" s="110" t="s">
        <v>15</v>
      </c>
      <c r="F225" s="112">
        <v>55.999305555596948</v>
      </c>
      <c r="G225" s="34" t="s">
        <v>74</v>
      </c>
      <c r="H225" s="35">
        <v>42</v>
      </c>
      <c r="I225" s="2"/>
      <c r="J225" s="2"/>
      <c r="K225" s="2"/>
      <c r="L225" s="2"/>
      <c r="M225" s="2"/>
      <c r="N225" s="2"/>
      <c r="O225" s="2"/>
      <c r="P225" s="2"/>
      <c r="Q225" s="35">
        <f t="shared" si="510"/>
        <v>0</v>
      </c>
      <c r="R225" s="3"/>
      <c r="S225" s="3"/>
      <c r="T225" s="3"/>
      <c r="U225" s="3"/>
      <c r="V225" s="3"/>
      <c r="W225" s="3"/>
      <c r="X225" s="3"/>
      <c r="Y225" s="3"/>
      <c r="Z225" s="35">
        <f t="shared" si="453"/>
        <v>0</v>
      </c>
      <c r="AA225" s="35">
        <f t="shared" si="453"/>
        <v>0</v>
      </c>
      <c r="AB225" s="35">
        <f t="shared" si="453"/>
        <v>0</v>
      </c>
      <c r="AC225" s="35">
        <f t="shared" si="453"/>
        <v>0</v>
      </c>
      <c r="AD225" s="35">
        <f t="shared" si="453"/>
        <v>0</v>
      </c>
      <c r="AE225" s="35">
        <f t="shared" si="453"/>
        <v>0</v>
      </c>
      <c r="AF225" s="35">
        <f t="shared" si="453"/>
        <v>0</v>
      </c>
      <c r="AG225" s="35">
        <f t="shared" si="453"/>
        <v>0</v>
      </c>
      <c r="AH225" s="35">
        <f t="shared" si="454"/>
        <v>0</v>
      </c>
      <c r="AI225" s="35">
        <f t="shared" si="454"/>
        <v>0</v>
      </c>
      <c r="AJ225" s="35">
        <f t="shared" si="454"/>
        <v>0</v>
      </c>
      <c r="AK225" s="35">
        <f t="shared" si="454"/>
        <v>0</v>
      </c>
      <c r="AL225" s="35">
        <f t="shared" si="454"/>
        <v>0</v>
      </c>
      <c r="AM225" s="35">
        <f t="shared" si="454"/>
        <v>0</v>
      </c>
      <c r="AN225" s="35">
        <f t="shared" si="454"/>
        <v>0</v>
      </c>
      <c r="AO225" s="35">
        <f t="shared" si="454"/>
        <v>0</v>
      </c>
      <c r="AP225" s="36">
        <f t="shared" si="287"/>
        <v>6</v>
      </c>
      <c r="AQ225" s="36">
        <f t="shared" si="288"/>
        <v>240</v>
      </c>
      <c r="AR225" s="36">
        <f t="shared" si="505"/>
        <v>120</v>
      </c>
      <c r="AS225" s="36">
        <f t="shared" si="506"/>
        <v>60</v>
      </c>
      <c r="AT225" s="37">
        <f t="shared" si="289"/>
        <v>0</v>
      </c>
      <c r="AU225" s="37">
        <f t="shared" ref="AU225:AU242" si="512">((AQ225*S225)+(AR225*AA225)+(AS225*AI225))*J225</f>
        <v>0</v>
      </c>
      <c r="AV225" s="37">
        <f t="shared" ref="AV225:AV242" si="513">((AQ225*T225)+(AB225*AR225)+(AS225*AJ225))*K225</f>
        <v>0</v>
      </c>
      <c r="AW225" s="37">
        <f t="shared" ref="AW225:AW242" si="514">((AQ225*U225)+(AC225*AR225)+(AS225*AK225))*L225</f>
        <v>0</v>
      </c>
      <c r="AX225" s="37">
        <f t="shared" ref="AX225:AX242" si="515">((AQ225*V225)+(AD225*AR225)+(AS225*AL225))*M225</f>
        <v>0</v>
      </c>
      <c r="AY225" s="37">
        <f t="shared" ref="AY225:AY242" si="516">((AQ225*W225)+(AE225*AR225)+(AS225*AM225))*N225</f>
        <v>0</v>
      </c>
      <c r="AZ225" s="37">
        <f t="shared" si="507"/>
        <v>0</v>
      </c>
      <c r="BA225" s="37">
        <f t="shared" ref="BA225:BA242" si="517">((AQ225*Y225)+(AG225*AR225)+(AS225*AO225))*P225</f>
        <v>0</v>
      </c>
      <c r="BB225" s="4"/>
      <c r="BC225" s="37">
        <f t="shared" si="420"/>
        <v>0</v>
      </c>
      <c r="BD225" s="4"/>
      <c r="BE225" s="37">
        <f t="shared" si="421"/>
        <v>0</v>
      </c>
      <c r="BF225" s="4"/>
      <c r="BG225" s="4"/>
      <c r="BH225" s="37">
        <f t="shared" si="422"/>
        <v>0</v>
      </c>
      <c r="BI225" s="4"/>
      <c r="BJ225" s="37">
        <f t="shared" ref="BJ225" si="518">Q225*BI225</f>
        <v>0</v>
      </c>
      <c r="BK225" s="37">
        <f t="shared" si="423"/>
        <v>0</v>
      </c>
      <c r="BL225" s="108">
        <f>SUM(BK225:BK226)</f>
        <v>0</v>
      </c>
      <c r="BM225" s="118">
        <f>BL225*0.1</f>
        <v>0</v>
      </c>
      <c r="BN225" s="118">
        <f>SUM(BL225:BM226)</f>
        <v>0</v>
      </c>
      <c r="BO225" s="38"/>
    </row>
    <row r="226" spans="1:67">
      <c r="A226" s="111"/>
      <c r="B226" s="111"/>
      <c r="C226" s="107"/>
      <c r="D226" s="107"/>
      <c r="E226" s="111"/>
      <c r="F226" s="113"/>
      <c r="G226" s="34" t="s">
        <v>75</v>
      </c>
      <c r="H226" s="35">
        <v>14</v>
      </c>
      <c r="I226" s="2"/>
      <c r="J226" s="2"/>
      <c r="K226" s="2"/>
      <c r="L226" s="2"/>
      <c r="M226" s="2"/>
      <c r="N226" s="2"/>
      <c r="O226" s="2"/>
      <c r="P226" s="2"/>
      <c r="Q226" s="35">
        <f t="shared" si="510"/>
        <v>0</v>
      </c>
      <c r="R226" s="3"/>
      <c r="S226" s="3"/>
      <c r="T226" s="3"/>
      <c r="U226" s="3"/>
      <c r="V226" s="3"/>
      <c r="W226" s="3"/>
      <c r="X226" s="3"/>
      <c r="Y226" s="3"/>
      <c r="Z226" s="35">
        <f t="shared" si="453"/>
        <v>0</v>
      </c>
      <c r="AA226" s="35">
        <f t="shared" si="453"/>
        <v>0</v>
      </c>
      <c r="AB226" s="35">
        <f t="shared" si="453"/>
        <v>0</v>
      </c>
      <c r="AC226" s="35">
        <f t="shared" si="453"/>
        <v>0</v>
      </c>
      <c r="AD226" s="35">
        <f t="shared" si="453"/>
        <v>0</v>
      </c>
      <c r="AE226" s="35">
        <f t="shared" si="453"/>
        <v>0</v>
      </c>
      <c r="AF226" s="35">
        <f t="shared" si="453"/>
        <v>0</v>
      </c>
      <c r="AG226" s="35">
        <f t="shared" si="453"/>
        <v>0</v>
      </c>
      <c r="AH226" s="35">
        <f t="shared" si="454"/>
        <v>0</v>
      </c>
      <c r="AI226" s="35">
        <f t="shared" si="454"/>
        <v>0</v>
      </c>
      <c r="AJ226" s="35">
        <f t="shared" si="454"/>
        <v>0</v>
      </c>
      <c r="AK226" s="35">
        <f t="shared" si="454"/>
        <v>0</v>
      </c>
      <c r="AL226" s="35">
        <f t="shared" si="454"/>
        <v>0</v>
      </c>
      <c r="AM226" s="35">
        <f t="shared" si="454"/>
        <v>0</v>
      </c>
      <c r="AN226" s="35">
        <f t="shared" si="454"/>
        <v>0</v>
      </c>
      <c r="AO226" s="35">
        <f t="shared" si="454"/>
        <v>0</v>
      </c>
      <c r="AP226" s="36">
        <f t="shared" ref="AP226:AP242" si="519">H226/7</f>
        <v>2</v>
      </c>
      <c r="AQ226" s="36">
        <f t="shared" ref="AQ226:AQ242" si="520">40*AP226</f>
        <v>80</v>
      </c>
      <c r="AR226" s="36">
        <f t="shared" si="505"/>
        <v>40</v>
      </c>
      <c r="AS226" s="36">
        <f t="shared" si="506"/>
        <v>20</v>
      </c>
      <c r="AT226" s="37">
        <f t="shared" ref="AT226:AT242" si="521">((AQ226*R226)+(AR226*Z226)+(AS226*AH226))*I226</f>
        <v>0</v>
      </c>
      <c r="AU226" s="37">
        <f t="shared" si="512"/>
        <v>0</v>
      </c>
      <c r="AV226" s="37">
        <f t="shared" si="513"/>
        <v>0</v>
      </c>
      <c r="AW226" s="37">
        <f t="shared" si="514"/>
        <v>0</v>
      </c>
      <c r="AX226" s="37">
        <f t="shared" si="515"/>
        <v>0</v>
      </c>
      <c r="AY226" s="37">
        <f t="shared" si="516"/>
        <v>0</v>
      </c>
      <c r="AZ226" s="37">
        <f t="shared" si="507"/>
        <v>0</v>
      </c>
      <c r="BA226" s="37">
        <f t="shared" si="517"/>
        <v>0</v>
      </c>
      <c r="BB226" s="4"/>
      <c r="BC226" s="37">
        <f t="shared" si="420"/>
        <v>0</v>
      </c>
      <c r="BD226" s="4"/>
      <c r="BE226" s="37">
        <f t="shared" si="421"/>
        <v>0</v>
      </c>
      <c r="BF226" s="4"/>
      <c r="BG226" s="4"/>
      <c r="BH226" s="37">
        <f t="shared" si="422"/>
        <v>0</v>
      </c>
      <c r="BI226" s="4"/>
      <c r="BJ226" s="37"/>
      <c r="BK226" s="37">
        <f t="shared" si="423"/>
        <v>0</v>
      </c>
      <c r="BL226" s="109"/>
      <c r="BM226" s="119"/>
      <c r="BN226" s="119"/>
      <c r="BO226" s="38"/>
    </row>
    <row r="227" spans="1:67">
      <c r="A227" s="110" t="s">
        <v>16</v>
      </c>
      <c r="B227" s="110">
        <v>2</v>
      </c>
      <c r="C227" s="106">
        <v>47395</v>
      </c>
      <c r="D227" s="106">
        <v>47513.999305555597</v>
      </c>
      <c r="E227" s="110" t="s">
        <v>4</v>
      </c>
      <c r="F227" s="112">
        <v>119</v>
      </c>
      <c r="G227" s="34" t="s">
        <v>74</v>
      </c>
      <c r="H227" s="35">
        <v>98</v>
      </c>
      <c r="I227" s="2"/>
      <c r="J227" s="2"/>
      <c r="K227" s="2"/>
      <c r="L227" s="2"/>
      <c r="M227" s="2"/>
      <c r="N227" s="2"/>
      <c r="O227" s="2"/>
      <c r="P227" s="2"/>
      <c r="Q227" s="35">
        <f t="shared" si="510"/>
        <v>0</v>
      </c>
      <c r="R227" s="3"/>
      <c r="S227" s="3"/>
      <c r="T227" s="3"/>
      <c r="U227" s="3"/>
      <c r="V227" s="3"/>
      <c r="W227" s="3"/>
      <c r="X227" s="3"/>
      <c r="Y227" s="3"/>
      <c r="Z227" s="35">
        <f t="shared" si="453"/>
        <v>0</v>
      </c>
      <c r="AA227" s="35">
        <f t="shared" si="453"/>
        <v>0</v>
      </c>
      <c r="AB227" s="35">
        <f t="shared" si="453"/>
        <v>0</v>
      </c>
      <c r="AC227" s="35">
        <f t="shared" si="453"/>
        <v>0</v>
      </c>
      <c r="AD227" s="35">
        <f t="shared" si="453"/>
        <v>0</v>
      </c>
      <c r="AE227" s="35">
        <f t="shared" si="453"/>
        <v>0</v>
      </c>
      <c r="AF227" s="35">
        <f t="shared" si="453"/>
        <v>0</v>
      </c>
      <c r="AG227" s="35">
        <f t="shared" si="453"/>
        <v>0</v>
      </c>
      <c r="AH227" s="35">
        <f t="shared" si="454"/>
        <v>0</v>
      </c>
      <c r="AI227" s="35">
        <f t="shared" si="454"/>
        <v>0</v>
      </c>
      <c r="AJ227" s="35">
        <f t="shared" si="454"/>
        <v>0</v>
      </c>
      <c r="AK227" s="35">
        <f t="shared" si="454"/>
        <v>0</v>
      </c>
      <c r="AL227" s="35">
        <f t="shared" si="454"/>
        <v>0</v>
      </c>
      <c r="AM227" s="35">
        <f t="shared" si="454"/>
        <v>0</v>
      </c>
      <c r="AN227" s="35">
        <f t="shared" si="454"/>
        <v>0</v>
      </c>
      <c r="AO227" s="35">
        <f t="shared" si="454"/>
        <v>0</v>
      </c>
      <c r="AP227" s="36">
        <f t="shared" si="519"/>
        <v>14</v>
      </c>
      <c r="AQ227" s="36">
        <f t="shared" si="520"/>
        <v>560</v>
      </c>
      <c r="AR227" s="36">
        <f t="shared" si="505"/>
        <v>280</v>
      </c>
      <c r="AS227" s="36">
        <f t="shared" si="506"/>
        <v>140</v>
      </c>
      <c r="AT227" s="37">
        <f t="shared" si="521"/>
        <v>0</v>
      </c>
      <c r="AU227" s="37">
        <f t="shared" si="512"/>
        <v>0</v>
      </c>
      <c r="AV227" s="37">
        <f t="shared" si="513"/>
        <v>0</v>
      </c>
      <c r="AW227" s="37">
        <f t="shared" si="514"/>
        <v>0</v>
      </c>
      <c r="AX227" s="37">
        <f t="shared" si="515"/>
        <v>0</v>
      </c>
      <c r="AY227" s="37">
        <f t="shared" si="516"/>
        <v>0</v>
      </c>
      <c r="AZ227" s="37">
        <f t="shared" si="507"/>
        <v>0</v>
      </c>
      <c r="BA227" s="37">
        <f t="shared" si="517"/>
        <v>0</v>
      </c>
      <c r="BB227" s="4"/>
      <c r="BC227" s="37">
        <f t="shared" si="420"/>
        <v>0</v>
      </c>
      <c r="BD227" s="4"/>
      <c r="BE227" s="37">
        <f t="shared" si="421"/>
        <v>0</v>
      </c>
      <c r="BF227" s="4"/>
      <c r="BG227" s="4"/>
      <c r="BH227" s="37">
        <f t="shared" si="422"/>
        <v>0</v>
      </c>
      <c r="BI227" s="4"/>
      <c r="BJ227" s="37">
        <f t="shared" ref="BJ227" si="522">Q227*BI227</f>
        <v>0</v>
      </c>
      <c r="BK227" s="37">
        <f t="shared" si="423"/>
        <v>0</v>
      </c>
      <c r="BL227" s="108">
        <f>SUM(BK227:BK228)</f>
        <v>0</v>
      </c>
      <c r="BM227" s="118">
        <f>BL227*0.1</f>
        <v>0</v>
      </c>
      <c r="BN227" s="118">
        <f>SUM(BL227:BM228)</f>
        <v>0</v>
      </c>
      <c r="BO227" s="38"/>
    </row>
    <row r="228" spans="1:67">
      <c r="A228" s="111"/>
      <c r="B228" s="111"/>
      <c r="C228" s="107"/>
      <c r="D228" s="107"/>
      <c r="E228" s="111"/>
      <c r="F228" s="113"/>
      <c r="G228" s="34" t="s">
        <v>75</v>
      </c>
      <c r="H228" s="35">
        <v>21</v>
      </c>
      <c r="I228" s="2"/>
      <c r="J228" s="2"/>
      <c r="K228" s="2"/>
      <c r="L228" s="2"/>
      <c r="M228" s="2"/>
      <c r="N228" s="2"/>
      <c r="O228" s="2"/>
      <c r="P228" s="2"/>
      <c r="Q228" s="35">
        <f t="shared" si="510"/>
        <v>0</v>
      </c>
      <c r="R228" s="3"/>
      <c r="S228" s="3"/>
      <c r="T228" s="3"/>
      <c r="U228" s="3"/>
      <c r="V228" s="3"/>
      <c r="W228" s="3"/>
      <c r="X228" s="3"/>
      <c r="Y228" s="3"/>
      <c r="Z228" s="35">
        <f t="shared" si="453"/>
        <v>0</v>
      </c>
      <c r="AA228" s="35">
        <f t="shared" si="453"/>
        <v>0</v>
      </c>
      <c r="AB228" s="35">
        <f t="shared" si="453"/>
        <v>0</v>
      </c>
      <c r="AC228" s="35">
        <f t="shared" si="453"/>
        <v>0</v>
      </c>
      <c r="AD228" s="35">
        <f t="shared" si="453"/>
        <v>0</v>
      </c>
      <c r="AE228" s="35">
        <f t="shared" si="453"/>
        <v>0</v>
      </c>
      <c r="AF228" s="35">
        <f t="shared" si="453"/>
        <v>0</v>
      </c>
      <c r="AG228" s="35">
        <f t="shared" si="453"/>
        <v>0</v>
      </c>
      <c r="AH228" s="35">
        <f t="shared" si="454"/>
        <v>0</v>
      </c>
      <c r="AI228" s="35">
        <f t="shared" si="454"/>
        <v>0</v>
      </c>
      <c r="AJ228" s="35">
        <f t="shared" si="454"/>
        <v>0</v>
      </c>
      <c r="AK228" s="35">
        <f t="shared" si="454"/>
        <v>0</v>
      </c>
      <c r="AL228" s="35">
        <f t="shared" si="454"/>
        <v>0</v>
      </c>
      <c r="AM228" s="35">
        <f t="shared" si="454"/>
        <v>0</v>
      </c>
      <c r="AN228" s="35">
        <f t="shared" si="454"/>
        <v>0</v>
      </c>
      <c r="AO228" s="35">
        <f t="shared" si="454"/>
        <v>0</v>
      </c>
      <c r="AP228" s="36">
        <f t="shared" si="519"/>
        <v>3</v>
      </c>
      <c r="AQ228" s="36">
        <f t="shared" si="520"/>
        <v>120</v>
      </c>
      <c r="AR228" s="36">
        <f t="shared" si="505"/>
        <v>60</v>
      </c>
      <c r="AS228" s="36">
        <f t="shared" si="506"/>
        <v>30</v>
      </c>
      <c r="AT228" s="37">
        <f t="shared" si="521"/>
        <v>0</v>
      </c>
      <c r="AU228" s="37">
        <f t="shared" si="512"/>
        <v>0</v>
      </c>
      <c r="AV228" s="37">
        <f t="shared" si="513"/>
        <v>0</v>
      </c>
      <c r="AW228" s="37">
        <f t="shared" si="514"/>
        <v>0</v>
      </c>
      <c r="AX228" s="37">
        <f t="shared" si="515"/>
        <v>0</v>
      </c>
      <c r="AY228" s="37">
        <f t="shared" si="516"/>
        <v>0</v>
      </c>
      <c r="AZ228" s="37">
        <f t="shared" si="507"/>
        <v>0</v>
      </c>
      <c r="BA228" s="37">
        <f t="shared" si="517"/>
        <v>0</v>
      </c>
      <c r="BB228" s="4"/>
      <c r="BC228" s="37">
        <f t="shared" si="420"/>
        <v>0</v>
      </c>
      <c r="BD228" s="4"/>
      <c r="BE228" s="37">
        <f t="shared" si="421"/>
        <v>0</v>
      </c>
      <c r="BF228" s="4"/>
      <c r="BG228" s="4"/>
      <c r="BH228" s="37">
        <f t="shared" si="422"/>
        <v>0</v>
      </c>
      <c r="BI228" s="4"/>
      <c r="BJ228" s="37"/>
      <c r="BK228" s="37">
        <f t="shared" si="423"/>
        <v>0</v>
      </c>
      <c r="BL228" s="109"/>
      <c r="BM228" s="119"/>
      <c r="BN228" s="119"/>
      <c r="BO228" s="38"/>
    </row>
    <row r="229" spans="1:67">
      <c r="A229" s="110" t="s">
        <v>16</v>
      </c>
      <c r="B229" s="110">
        <v>4</v>
      </c>
      <c r="C229" s="106">
        <v>47577</v>
      </c>
      <c r="D229" s="106">
        <v>47631.999305555597</v>
      </c>
      <c r="E229" s="110" t="s">
        <v>15</v>
      </c>
      <c r="F229" s="112">
        <v>55</v>
      </c>
      <c r="G229" s="34" t="s">
        <v>74</v>
      </c>
      <c r="H229" s="35">
        <v>41</v>
      </c>
      <c r="I229" s="2"/>
      <c r="J229" s="2"/>
      <c r="K229" s="2"/>
      <c r="L229" s="2"/>
      <c r="M229" s="2"/>
      <c r="N229" s="2"/>
      <c r="O229" s="2"/>
      <c r="P229" s="2"/>
      <c r="Q229" s="35">
        <f t="shared" ref="Q229:Q230" si="523">SUM(I229:P229)</f>
        <v>0</v>
      </c>
      <c r="R229" s="3"/>
      <c r="S229" s="3"/>
      <c r="T229" s="3"/>
      <c r="U229" s="3"/>
      <c r="V229" s="3"/>
      <c r="W229" s="3"/>
      <c r="X229" s="3"/>
      <c r="Y229" s="3"/>
      <c r="Z229" s="35">
        <f t="shared" ref="Z229:Z230" si="524">R229*1.5</f>
        <v>0</v>
      </c>
      <c r="AA229" s="35">
        <f t="shared" ref="AA229:AA230" si="525">S229*1.5</f>
        <v>0</v>
      </c>
      <c r="AB229" s="35">
        <f t="shared" ref="AB229:AB230" si="526">T229*1.5</f>
        <v>0</v>
      </c>
      <c r="AC229" s="35">
        <f t="shared" ref="AC229:AC230" si="527">U229*1.5</f>
        <v>0</v>
      </c>
      <c r="AD229" s="35">
        <f t="shared" ref="AD229:AD230" si="528">V229*1.5</f>
        <v>0</v>
      </c>
      <c r="AE229" s="35">
        <f t="shared" ref="AE229:AE230" si="529">W229*1.5</f>
        <v>0</v>
      </c>
      <c r="AF229" s="35">
        <f t="shared" ref="AF229:AF230" si="530">X229*1.5</f>
        <v>0</v>
      </c>
      <c r="AG229" s="35">
        <f t="shared" ref="AG229:AG230" si="531">Y229*1.5</f>
        <v>0</v>
      </c>
      <c r="AH229" s="35">
        <f t="shared" ref="AH229:AH230" si="532">R229*2</f>
        <v>0</v>
      </c>
      <c r="AI229" s="35">
        <f t="shared" ref="AI229:AI230" si="533">S229*2</f>
        <v>0</v>
      </c>
      <c r="AJ229" s="35">
        <f t="shared" ref="AJ229:AJ230" si="534">T229*2</f>
        <v>0</v>
      </c>
      <c r="AK229" s="35">
        <f t="shared" ref="AK229:AK230" si="535">U229*2</f>
        <v>0</v>
      </c>
      <c r="AL229" s="35">
        <f t="shared" ref="AL229:AL230" si="536">V229*2</f>
        <v>0</v>
      </c>
      <c r="AM229" s="35">
        <f t="shared" ref="AM229:AM230" si="537">W229*2</f>
        <v>0</v>
      </c>
      <c r="AN229" s="35">
        <f t="shared" ref="AN229:AN230" si="538">X229*2</f>
        <v>0</v>
      </c>
      <c r="AO229" s="35">
        <f t="shared" ref="AO229:AO230" si="539">Y229*2</f>
        <v>0</v>
      </c>
      <c r="AP229" s="36">
        <f t="shared" ref="AP229:AP230" si="540">H229/7</f>
        <v>5.8571428571428568</v>
      </c>
      <c r="AQ229" s="36">
        <f t="shared" ref="AQ229:AQ230" si="541">40*AP229</f>
        <v>234.28571428571428</v>
      </c>
      <c r="AR229" s="36">
        <f t="shared" ref="AR229:AR230" si="542">AP229*20</f>
        <v>117.14285714285714</v>
      </c>
      <c r="AS229" s="36">
        <f t="shared" ref="AS229:AS230" si="543">AP229*10</f>
        <v>58.571428571428569</v>
      </c>
      <c r="AT229" s="37">
        <f t="shared" ref="AT229:AT230" si="544">((AQ229*R229)+(AR229*Z229)+(AS229*AH229))*I229</f>
        <v>0</v>
      </c>
      <c r="AU229" s="37">
        <f t="shared" ref="AU229:AU230" si="545">((AQ229*S229)+(AR229*AA229)+(AS229*AI229))*J229</f>
        <v>0</v>
      </c>
      <c r="AV229" s="37">
        <f t="shared" ref="AV229:AV230" si="546">((AQ229*T229)+(AB229*AR229)+(AS229*AJ229))*K229</f>
        <v>0</v>
      </c>
      <c r="AW229" s="37">
        <f t="shared" ref="AW229:AW230" si="547">((AQ229*U229)+(AC229*AR229)+(AS229*AK229))*L229</f>
        <v>0</v>
      </c>
      <c r="AX229" s="37">
        <f t="shared" ref="AX229:AX230" si="548">((AQ229*V229)+(AD229*AR229)+(AS229*AL229))*M229</f>
        <v>0</v>
      </c>
      <c r="AY229" s="37">
        <f t="shared" ref="AY229:AY230" si="549">((AQ229*W229)+(AE229*AR229)+(AS229*AM229))*N229</f>
        <v>0</v>
      </c>
      <c r="AZ229" s="37">
        <f t="shared" ref="AZ229:AZ230" si="550">((AQ229*X229)+(AF229*AR229)+(AS229*AN229))*O229</f>
        <v>0</v>
      </c>
      <c r="BA229" s="37">
        <f t="shared" ref="BA229:BA230" si="551">((AQ229*Y229)+(AG229*AR229)+(AS229*AO229))*P229</f>
        <v>0</v>
      </c>
      <c r="BB229" s="4"/>
      <c r="BC229" s="37">
        <f t="shared" si="420"/>
        <v>0</v>
      </c>
      <c r="BD229" s="4"/>
      <c r="BE229" s="37">
        <f t="shared" si="421"/>
        <v>0</v>
      </c>
      <c r="BF229" s="4"/>
      <c r="BG229" s="4"/>
      <c r="BH229" s="37">
        <f t="shared" si="422"/>
        <v>0</v>
      </c>
      <c r="BI229" s="4"/>
      <c r="BJ229" s="37">
        <f t="shared" ref="BJ229" si="552">Q229*BI229</f>
        <v>0</v>
      </c>
      <c r="BK229" s="37">
        <f t="shared" si="423"/>
        <v>0</v>
      </c>
      <c r="BL229" s="108">
        <f>SUM(BK229:BK230)</f>
        <v>0</v>
      </c>
      <c r="BM229" s="32"/>
      <c r="BN229" s="32"/>
      <c r="BO229" s="39"/>
    </row>
    <row r="230" spans="1:67">
      <c r="A230" s="111"/>
      <c r="B230" s="111"/>
      <c r="C230" s="107"/>
      <c r="D230" s="107"/>
      <c r="E230" s="111"/>
      <c r="F230" s="113"/>
      <c r="G230" s="34" t="s">
        <v>75</v>
      </c>
      <c r="H230" s="35">
        <v>14</v>
      </c>
      <c r="I230" s="2"/>
      <c r="J230" s="2"/>
      <c r="K230" s="2"/>
      <c r="L230" s="2"/>
      <c r="M230" s="2"/>
      <c r="N230" s="2"/>
      <c r="O230" s="2"/>
      <c r="P230" s="2"/>
      <c r="Q230" s="35">
        <f t="shared" si="523"/>
        <v>0</v>
      </c>
      <c r="R230" s="3"/>
      <c r="S230" s="3"/>
      <c r="T230" s="3"/>
      <c r="U230" s="3"/>
      <c r="V230" s="3"/>
      <c r="W230" s="3"/>
      <c r="X230" s="3"/>
      <c r="Y230" s="3"/>
      <c r="Z230" s="35">
        <f t="shared" si="524"/>
        <v>0</v>
      </c>
      <c r="AA230" s="35">
        <f t="shared" si="525"/>
        <v>0</v>
      </c>
      <c r="AB230" s="35">
        <f t="shared" si="526"/>
        <v>0</v>
      </c>
      <c r="AC230" s="35">
        <f t="shared" si="527"/>
        <v>0</v>
      </c>
      <c r="AD230" s="35">
        <f t="shared" si="528"/>
        <v>0</v>
      </c>
      <c r="AE230" s="35">
        <f t="shared" si="529"/>
        <v>0</v>
      </c>
      <c r="AF230" s="35">
        <f t="shared" si="530"/>
        <v>0</v>
      </c>
      <c r="AG230" s="35">
        <f t="shared" si="531"/>
        <v>0</v>
      </c>
      <c r="AH230" s="35">
        <f t="shared" si="532"/>
        <v>0</v>
      </c>
      <c r="AI230" s="35">
        <f t="shared" si="533"/>
        <v>0</v>
      </c>
      <c r="AJ230" s="35">
        <f t="shared" si="534"/>
        <v>0</v>
      </c>
      <c r="AK230" s="35">
        <f t="shared" si="535"/>
        <v>0</v>
      </c>
      <c r="AL230" s="35">
        <f t="shared" si="536"/>
        <v>0</v>
      </c>
      <c r="AM230" s="35">
        <f t="shared" si="537"/>
        <v>0</v>
      </c>
      <c r="AN230" s="35">
        <f t="shared" si="538"/>
        <v>0</v>
      </c>
      <c r="AO230" s="35">
        <f t="shared" si="539"/>
        <v>0</v>
      </c>
      <c r="AP230" s="36">
        <f t="shared" si="540"/>
        <v>2</v>
      </c>
      <c r="AQ230" s="36">
        <f t="shared" si="541"/>
        <v>80</v>
      </c>
      <c r="AR230" s="36">
        <f t="shared" si="542"/>
        <v>40</v>
      </c>
      <c r="AS230" s="36">
        <f t="shared" si="543"/>
        <v>20</v>
      </c>
      <c r="AT230" s="37">
        <f t="shared" si="544"/>
        <v>0</v>
      </c>
      <c r="AU230" s="37">
        <f t="shared" si="545"/>
        <v>0</v>
      </c>
      <c r="AV230" s="37">
        <f t="shared" si="546"/>
        <v>0</v>
      </c>
      <c r="AW230" s="37">
        <f t="shared" si="547"/>
        <v>0</v>
      </c>
      <c r="AX230" s="37">
        <f t="shared" si="548"/>
        <v>0</v>
      </c>
      <c r="AY230" s="37">
        <f t="shared" si="549"/>
        <v>0</v>
      </c>
      <c r="AZ230" s="37">
        <f t="shared" si="550"/>
        <v>0</v>
      </c>
      <c r="BA230" s="37">
        <f t="shared" si="551"/>
        <v>0</v>
      </c>
      <c r="BB230" s="4"/>
      <c r="BC230" s="37">
        <f t="shared" si="420"/>
        <v>0</v>
      </c>
      <c r="BD230" s="4"/>
      <c r="BE230" s="37">
        <f t="shared" si="421"/>
        <v>0</v>
      </c>
      <c r="BF230" s="4"/>
      <c r="BG230" s="4"/>
      <c r="BH230" s="37">
        <f t="shared" si="422"/>
        <v>0</v>
      </c>
      <c r="BI230" s="4"/>
      <c r="BJ230" s="37"/>
      <c r="BK230" s="37">
        <f t="shared" si="423"/>
        <v>0</v>
      </c>
      <c r="BL230" s="109"/>
      <c r="BM230" s="32"/>
      <c r="BN230" s="32"/>
      <c r="BO230" s="39">
        <f>SUM(BL217:BL230)</f>
        <v>0</v>
      </c>
    </row>
    <row r="231" spans="1:67">
      <c r="A231" s="110" t="s">
        <v>18</v>
      </c>
      <c r="B231" s="110">
        <v>1</v>
      </c>
      <c r="C231" s="106">
        <v>47042.25</v>
      </c>
      <c r="D231" s="106">
        <v>47222.25</v>
      </c>
      <c r="E231" s="110" t="s">
        <v>4</v>
      </c>
      <c r="F231" s="112">
        <v>180</v>
      </c>
      <c r="G231" s="34" t="s">
        <v>74</v>
      </c>
      <c r="H231" s="35">
        <v>60</v>
      </c>
      <c r="I231" s="2"/>
      <c r="J231" s="2"/>
      <c r="K231" s="2"/>
      <c r="L231" s="2"/>
      <c r="M231" s="2"/>
      <c r="N231" s="2"/>
      <c r="O231" s="2"/>
      <c r="P231" s="2"/>
      <c r="Q231" s="35">
        <f t="shared" si="510"/>
        <v>0</v>
      </c>
      <c r="R231" s="3"/>
      <c r="S231" s="3"/>
      <c r="T231" s="3"/>
      <c r="U231" s="3"/>
      <c r="V231" s="3"/>
      <c r="W231" s="3"/>
      <c r="X231" s="3"/>
      <c r="Y231" s="3"/>
      <c r="Z231" s="35">
        <f t="shared" si="453"/>
        <v>0</v>
      </c>
      <c r="AA231" s="35">
        <f t="shared" si="453"/>
        <v>0</v>
      </c>
      <c r="AB231" s="35">
        <f t="shared" si="453"/>
        <v>0</v>
      </c>
      <c r="AC231" s="35">
        <f t="shared" si="453"/>
        <v>0</v>
      </c>
      <c r="AD231" s="35">
        <f t="shared" si="453"/>
        <v>0</v>
      </c>
      <c r="AE231" s="35">
        <f t="shared" si="453"/>
        <v>0</v>
      </c>
      <c r="AF231" s="35">
        <f t="shared" si="453"/>
        <v>0</v>
      </c>
      <c r="AG231" s="35">
        <f t="shared" si="453"/>
        <v>0</v>
      </c>
      <c r="AH231" s="35">
        <f t="shared" si="454"/>
        <v>0</v>
      </c>
      <c r="AI231" s="35">
        <f t="shared" si="454"/>
        <v>0</v>
      </c>
      <c r="AJ231" s="35">
        <f t="shared" si="454"/>
        <v>0</v>
      </c>
      <c r="AK231" s="35">
        <f t="shared" si="454"/>
        <v>0</v>
      </c>
      <c r="AL231" s="35">
        <f t="shared" si="454"/>
        <v>0</v>
      </c>
      <c r="AM231" s="35">
        <f t="shared" si="454"/>
        <v>0</v>
      </c>
      <c r="AN231" s="35">
        <f t="shared" si="454"/>
        <v>0</v>
      </c>
      <c r="AO231" s="35">
        <f t="shared" si="454"/>
        <v>0</v>
      </c>
      <c r="AP231" s="36">
        <f t="shared" si="519"/>
        <v>8.5714285714285712</v>
      </c>
      <c r="AQ231" s="36">
        <f t="shared" si="520"/>
        <v>342.85714285714283</v>
      </c>
      <c r="AR231" s="36">
        <f t="shared" si="505"/>
        <v>171.42857142857142</v>
      </c>
      <c r="AS231" s="36">
        <f t="shared" si="506"/>
        <v>85.714285714285708</v>
      </c>
      <c r="AT231" s="37">
        <f t="shared" si="521"/>
        <v>0</v>
      </c>
      <c r="AU231" s="37">
        <f t="shared" si="512"/>
        <v>0</v>
      </c>
      <c r="AV231" s="37">
        <f t="shared" si="513"/>
        <v>0</v>
      </c>
      <c r="AW231" s="37">
        <f t="shared" si="514"/>
        <v>0</v>
      </c>
      <c r="AX231" s="37">
        <f t="shared" si="515"/>
        <v>0</v>
      </c>
      <c r="AY231" s="37">
        <f t="shared" si="516"/>
        <v>0</v>
      </c>
      <c r="AZ231" s="37">
        <f t="shared" si="507"/>
        <v>0</v>
      </c>
      <c r="BA231" s="37">
        <f t="shared" si="517"/>
        <v>0</v>
      </c>
      <c r="BB231" s="4"/>
      <c r="BC231" s="37">
        <f t="shared" si="420"/>
        <v>0</v>
      </c>
      <c r="BD231" s="4"/>
      <c r="BE231" s="37">
        <f t="shared" si="421"/>
        <v>0</v>
      </c>
      <c r="BF231" s="4"/>
      <c r="BG231" s="4"/>
      <c r="BH231" s="37">
        <f t="shared" si="422"/>
        <v>0</v>
      </c>
      <c r="BI231" s="4"/>
      <c r="BJ231" s="37">
        <f t="shared" ref="BJ231" si="553">Q231*BI231</f>
        <v>0</v>
      </c>
      <c r="BK231" s="37">
        <f t="shared" si="423"/>
        <v>0</v>
      </c>
      <c r="BL231" s="108">
        <f>SUM(BK231:BK232)</f>
        <v>0</v>
      </c>
      <c r="BM231" s="118">
        <f>BL231*0.1</f>
        <v>0</v>
      </c>
      <c r="BN231" s="118">
        <f>SUM(BL231:BM232)</f>
        <v>0</v>
      </c>
      <c r="BO231" s="38"/>
    </row>
    <row r="232" spans="1:67">
      <c r="A232" s="111"/>
      <c r="B232" s="111"/>
      <c r="C232" s="107"/>
      <c r="D232" s="107"/>
      <c r="E232" s="111"/>
      <c r="F232" s="113"/>
      <c r="G232" s="34" t="s">
        <v>75</v>
      </c>
      <c r="H232" s="35">
        <v>30</v>
      </c>
      <c r="I232" s="2"/>
      <c r="J232" s="2"/>
      <c r="K232" s="2"/>
      <c r="L232" s="2"/>
      <c r="M232" s="2"/>
      <c r="N232" s="2"/>
      <c r="O232" s="2"/>
      <c r="P232" s="2"/>
      <c r="Q232" s="35">
        <f t="shared" si="510"/>
        <v>0</v>
      </c>
      <c r="R232" s="3"/>
      <c r="S232" s="3"/>
      <c r="T232" s="3"/>
      <c r="U232" s="3"/>
      <c r="V232" s="3"/>
      <c r="W232" s="3"/>
      <c r="X232" s="3"/>
      <c r="Y232" s="3"/>
      <c r="Z232" s="35">
        <f t="shared" si="453"/>
        <v>0</v>
      </c>
      <c r="AA232" s="35">
        <f t="shared" si="453"/>
        <v>0</v>
      </c>
      <c r="AB232" s="35">
        <f t="shared" si="453"/>
        <v>0</v>
      </c>
      <c r="AC232" s="35">
        <f t="shared" si="453"/>
        <v>0</v>
      </c>
      <c r="AD232" s="35">
        <f t="shared" si="453"/>
        <v>0</v>
      </c>
      <c r="AE232" s="35">
        <f t="shared" si="453"/>
        <v>0</v>
      </c>
      <c r="AF232" s="35">
        <f t="shared" si="453"/>
        <v>0</v>
      </c>
      <c r="AG232" s="35">
        <f t="shared" si="453"/>
        <v>0</v>
      </c>
      <c r="AH232" s="35">
        <f t="shared" si="454"/>
        <v>0</v>
      </c>
      <c r="AI232" s="35">
        <f t="shared" si="454"/>
        <v>0</v>
      </c>
      <c r="AJ232" s="35">
        <f t="shared" si="454"/>
        <v>0</v>
      </c>
      <c r="AK232" s="35">
        <f t="shared" si="454"/>
        <v>0</v>
      </c>
      <c r="AL232" s="35">
        <f t="shared" si="454"/>
        <v>0</v>
      </c>
      <c r="AM232" s="35">
        <f t="shared" si="454"/>
        <v>0</v>
      </c>
      <c r="AN232" s="35">
        <f t="shared" si="454"/>
        <v>0</v>
      </c>
      <c r="AO232" s="35">
        <f t="shared" si="454"/>
        <v>0</v>
      </c>
      <c r="AP232" s="36">
        <f t="shared" si="519"/>
        <v>4.2857142857142856</v>
      </c>
      <c r="AQ232" s="36">
        <f t="shared" si="520"/>
        <v>171.42857142857142</v>
      </c>
      <c r="AR232" s="36">
        <f t="shared" si="505"/>
        <v>85.714285714285708</v>
      </c>
      <c r="AS232" s="36">
        <f t="shared" si="506"/>
        <v>42.857142857142854</v>
      </c>
      <c r="AT232" s="37">
        <f t="shared" si="521"/>
        <v>0</v>
      </c>
      <c r="AU232" s="37">
        <f t="shared" si="512"/>
        <v>0</v>
      </c>
      <c r="AV232" s="37">
        <f t="shared" si="513"/>
        <v>0</v>
      </c>
      <c r="AW232" s="37">
        <f t="shared" si="514"/>
        <v>0</v>
      </c>
      <c r="AX232" s="37">
        <f t="shared" si="515"/>
        <v>0</v>
      </c>
      <c r="AY232" s="37">
        <f t="shared" si="516"/>
        <v>0</v>
      </c>
      <c r="AZ232" s="37">
        <f t="shared" si="507"/>
        <v>0</v>
      </c>
      <c r="BA232" s="37">
        <f t="shared" si="517"/>
        <v>0</v>
      </c>
      <c r="BB232" s="4"/>
      <c r="BC232" s="37">
        <f t="shared" si="420"/>
        <v>0</v>
      </c>
      <c r="BD232" s="4"/>
      <c r="BE232" s="37">
        <f t="shared" si="421"/>
        <v>0</v>
      </c>
      <c r="BF232" s="4"/>
      <c r="BG232" s="4"/>
      <c r="BH232" s="37">
        <f t="shared" si="422"/>
        <v>0</v>
      </c>
      <c r="BI232" s="4"/>
      <c r="BJ232" s="37"/>
      <c r="BK232" s="37">
        <f t="shared" si="423"/>
        <v>0</v>
      </c>
      <c r="BL232" s="109"/>
      <c r="BM232" s="119"/>
      <c r="BN232" s="119"/>
      <c r="BO232" s="38"/>
    </row>
    <row r="233" spans="1:67">
      <c r="A233" s="110" t="s">
        <v>18</v>
      </c>
      <c r="B233" s="110">
        <v>2</v>
      </c>
      <c r="C233" s="106">
        <v>47182.25</v>
      </c>
      <c r="D233" s="106">
        <v>47362.25</v>
      </c>
      <c r="E233" s="110" t="s">
        <v>4</v>
      </c>
      <c r="F233" s="112">
        <v>180</v>
      </c>
      <c r="G233" s="34" t="s">
        <v>74</v>
      </c>
      <c r="H233" s="35">
        <v>60</v>
      </c>
      <c r="I233" s="2"/>
      <c r="J233" s="2"/>
      <c r="K233" s="2"/>
      <c r="L233" s="2"/>
      <c r="M233" s="2"/>
      <c r="N233" s="2"/>
      <c r="O233" s="2"/>
      <c r="P233" s="2"/>
      <c r="Q233" s="35">
        <f t="shared" si="510"/>
        <v>0</v>
      </c>
      <c r="R233" s="3"/>
      <c r="S233" s="3"/>
      <c r="T233" s="3"/>
      <c r="U233" s="3"/>
      <c r="V233" s="3"/>
      <c r="W233" s="3"/>
      <c r="X233" s="3"/>
      <c r="Y233" s="3"/>
      <c r="Z233" s="35">
        <f t="shared" si="453"/>
        <v>0</v>
      </c>
      <c r="AA233" s="35">
        <f t="shared" si="453"/>
        <v>0</v>
      </c>
      <c r="AB233" s="35">
        <f t="shared" si="453"/>
        <v>0</v>
      </c>
      <c r="AC233" s="35">
        <f t="shared" si="453"/>
        <v>0</v>
      </c>
      <c r="AD233" s="35">
        <f t="shared" si="453"/>
        <v>0</v>
      </c>
      <c r="AE233" s="35">
        <f t="shared" si="453"/>
        <v>0</v>
      </c>
      <c r="AF233" s="35">
        <f t="shared" si="453"/>
        <v>0</v>
      </c>
      <c r="AG233" s="35">
        <f t="shared" si="453"/>
        <v>0</v>
      </c>
      <c r="AH233" s="35">
        <f t="shared" si="454"/>
        <v>0</v>
      </c>
      <c r="AI233" s="35">
        <f t="shared" si="454"/>
        <v>0</v>
      </c>
      <c r="AJ233" s="35">
        <f t="shared" si="454"/>
        <v>0</v>
      </c>
      <c r="AK233" s="35">
        <f t="shared" si="454"/>
        <v>0</v>
      </c>
      <c r="AL233" s="35">
        <f t="shared" si="454"/>
        <v>0</v>
      </c>
      <c r="AM233" s="35">
        <f t="shared" si="454"/>
        <v>0</v>
      </c>
      <c r="AN233" s="35">
        <f t="shared" si="454"/>
        <v>0</v>
      </c>
      <c r="AO233" s="35">
        <f t="shared" si="454"/>
        <v>0</v>
      </c>
      <c r="AP233" s="36">
        <f t="shared" si="519"/>
        <v>8.5714285714285712</v>
      </c>
      <c r="AQ233" s="36">
        <f t="shared" si="520"/>
        <v>342.85714285714283</v>
      </c>
      <c r="AR233" s="36">
        <f t="shared" si="505"/>
        <v>171.42857142857142</v>
      </c>
      <c r="AS233" s="36">
        <f t="shared" si="506"/>
        <v>85.714285714285708</v>
      </c>
      <c r="AT233" s="37">
        <f t="shared" si="521"/>
        <v>0</v>
      </c>
      <c r="AU233" s="37">
        <f t="shared" si="512"/>
        <v>0</v>
      </c>
      <c r="AV233" s="37">
        <f t="shared" si="513"/>
        <v>0</v>
      </c>
      <c r="AW233" s="37">
        <f t="shared" si="514"/>
        <v>0</v>
      </c>
      <c r="AX233" s="37">
        <f t="shared" si="515"/>
        <v>0</v>
      </c>
      <c r="AY233" s="37">
        <f t="shared" si="516"/>
        <v>0</v>
      </c>
      <c r="AZ233" s="37">
        <f t="shared" si="507"/>
        <v>0</v>
      </c>
      <c r="BA233" s="37">
        <f t="shared" si="517"/>
        <v>0</v>
      </c>
      <c r="BB233" s="4"/>
      <c r="BC233" s="37">
        <f t="shared" si="420"/>
        <v>0</v>
      </c>
      <c r="BD233" s="4"/>
      <c r="BE233" s="37">
        <f t="shared" si="421"/>
        <v>0</v>
      </c>
      <c r="BF233" s="4"/>
      <c r="BG233" s="4"/>
      <c r="BH233" s="37">
        <f t="shared" si="422"/>
        <v>0</v>
      </c>
      <c r="BI233" s="4"/>
      <c r="BJ233" s="37">
        <f t="shared" ref="BJ233" si="554">Q233*BI233</f>
        <v>0</v>
      </c>
      <c r="BK233" s="37">
        <f t="shared" si="423"/>
        <v>0</v>
      </c>
      <c r="BL233" s="108">
        <f>SUM(BK233:BK234)</f>
        <v>0</v>
      </c>
      <c r="BM233" s="118">
        <f>BL233*0.1</f>
        <v>0</v>
      </c>
      <c r="BN233" s="118">
        <f>SUM(BL233:BM234)</f>
        <v>0</v>
      </c>
      <c r="BO233" s="38"/>
    </row>
    <row r="234" spans="1:67">
      <c r="A234" s="111"/>
      <c r="B234" s="111"/>
      <c r="C234" s="107"/>
      <c r="D234" s="107"/>
      <c r="E234" s="111"/>
      <c r="F234" s="113"/>
      <c r="G234" s="34" t="s">
        <v>75</v>
      </c>
      <c r="H234" s="35">
        <v>30</v>
      </c>
      <c r="I234" s="2"/>
      <c r="J234" s="2"/>
      <c r="K234" s="2"/>
      <c r="L234" s="2"/>
      <c r="M234" s="2"/>
      <c r="N234" s="2"/>
      <c r="O234" s="2"/>
      <c r="P234" s="2"/>
      <c r="Q234" s="35">
        <f t="shared" si="510"/>
        <v>0</v>
      </c>
      <c r="R234" s="3"/>
      <c r="S234" s="3"/>
      <c r="T234" s="3"/>
      <c r="U234" s="3"/>
      <c r="V234" s="3"/>
      <c r="W234" s="3"/>
      <c r="X234" s="3"/>
      <c r="Y234" s="3"/>
      <c r="Z234" s="35">
        <f t="shared" si="453"/>
        <v>0</v>
      </c>
      <c r="AA234" s="35">
        <f t="shared" si="453"/>
        <v>0</v>
      </c>
      <c r="AB234" s="35">
        <f t="shared" si="453"/>
        <v>0</v>
      </c>
      <c r="AC234" s="35">
        <f t="shared" si="453"/>
        <v>0</v>
      </c>
      <c r="AD234" s="35">
        <f t="shared" si="453"/>
        <v>0</v>
      </c>
      <c r="AE234" s="35">
        <f t="shared" si="453"/>
        <v>0</v>
      </c>
      <c r="AF234" s="35">
        <f t="shared" si="453"/>
        <v>0</v>
      </c>
      <c r="AG234" s="35">
        <f t="shared" si="453"/>
        <v>0</v>
      </c>
      <c r="AH234" s="35">
        <f t="shared" si="454"/>
        <v>0</v>
      </c>
      <c r="AI234" s="35">
        <f t="shared" si="454"/>
        <v>0</v>
      </c>
      <c r="AJ234" s="35">
        <f t="shared" si="454"/>
        <v>0</v>
      </c>
      <c r="AK234" s="35">
        <f t="shared" si="454"/>
        <v>0</v>
      </c>
      <c r="AL234" s="35">
        <f t="shared" si="454"/>
        <v>0</v>
      </c>
      <c r="AM234" s="35">
        <f t="shared" si="454"/>
        <v>0</v>
      </c>
      <c r="AN234" s="35">
        <f t="shared" si="454"/>
        <v>0</v>
      </c>
      <c r="AO234" s="35">
        <f t="shared" si="454"/>
        <v>0</v>
      </c>
      <c r="AP234" s="36">
        <f t="shared" si="519"/>
        <v>4.2857142857142856</v>
      </c>
      <c r="AQ234" s="36">
        <f t="shared" si="520"/>
        <v>171.42857142857142</v>
      </c>
      <c r="AR234" s="36">
        <f t="shared" si="505"/>
        <v>85.714285714285708</v>
      </c>
      <c r="AS234" s="36">
        <f t="shared" si="506"/>
        <v>42.857142857142854</v>
      </c>
      <c r="AT234" s="37">
        <f t="shared" si="521"/>
        <v>0</v>
      </c>
      <c r="AU234" s="37">
        <f t="shared" si="512"/>
        <v>0</v>
      </c>
      <c r="AV234" s="37">
        <f t="shared" si="513"/>
        <v>0</v>
      </c>
      <c r="AW234" s="37">
        <f t="shared" si="514"/>
        <v>0</v>
      </c>
      <c r="AX234" s="37">
        <f t="shared" si="515"/>
        <v>0</v>
      </c>
      <c r="AY234" s="37">
        <f t="shared" si="516"/>
        <v>0</v>
      </c>
      <c r="AZ234" s="37">
        <f t="shared" si="507"/>
        <v>0</v>
      </c>
      <c r="BA234" s="37">
        <f t="shared" si="517"/>
        <v>0</v>
      </c>
      <c r="BB234" s="4"/>
      <c r="BC234" s="37">
        <f t="shared" si="420"/>
        <v>0</v>
      </c>
      <c r="BD234" s="4"/>
      <c r="BE234" s="37">
        <f t="shared" si="421"/>
        <v>0</v>
      </c>
      <c r="BF234" s="4"/>
      <c r="BG234" s="4"/>
      <c r="BH234" s="37">
        <f t="shared" si="422"/>
        <v>0</v>
      </c>
      <c r="BI234" s="4"/>
      <c r="BJ234" s="37"/>
      <c r="BK234" s="37">
        <f t="shared" si="423"/>
        <v>0</v>
      </c>
      <c r="BL234" s="109"/>
      <c r="BM234" s="119"/>
      <c r="BN234" s="119"/>
      <c r="BO234" s="39">
        <f>SUM(BL231:BL234)</f>
        <v>0</v>
      </c>
    </row>
    <row r="235" spans="1:67">
      <c r="A235" s="110" t="s">
        <v>19</v>
      </c>
      <c r="B235" s="110">
        <v>1</v>
      </c>
      <c r="C235" s="106">
        <v>46308</v>
      </c>
      <c r="D235" s="106">
        <v>46350.999305555597</v>
      </c>
      <c r="E235" s="110" t="s">
        <v>15</v>
      </c>
      <c r="F235" s="112">
        <v>42.999305555596948</v>
      </c>
      <c r="G235" s="34" t="s">
        <v>74</v>
      </c>
      <c r="H235" s="35">
        <v>29</v>
      </c>
      <c r="I235" s="2"/>
      <c r="J235" s="2"/>
      <c r="K235" s="2"/>
      <c r="L235" s="2"/>
      <c r="M235" s="2"/>
      <c r="N235" s="2"/>
      <c r="O235" s="2"/>
      <c r="P235" s="2"/>
      <c r="Q235" s="35">
        <f t="shared" si="510"/>
        <v>0</v>
      </c>
      <c r="R235" s="3"/>
      <c r="S235" s="3"/>
      <c r="T235" s="3"/>
      <c r="U235" s="3"/>
      <c r="V235" s="3"/>
      <c r="W235" s="3"/>
      <c r="X235" s="3"/>
      <c r="Y235" s="3"/>
      <c r="Z235" s="35">
        <f t="shared" si="453"/>
        <v>0</v>
      </c>
      <c r="AA235" s="35">
        <f t="shared" si="453"/>
        <v>0</v>
      </c>
      <c r="AB235" s="35">
        <f t="shared" si="453"/>
        <v>0</v>
      </c>
      <c r="AC235" s="35">
        <f t="shared" si="453"/>
        <v>0</v>
      </c>
      <c r="AD235" s="35">
        <f t="shared" si="453"/>
        <v>0</v>
      </c>
      <c r="AE235" s="35">
        <f t="shared" si="453"/>
        <v>0</v>
      </c>
      <c r="AF235" s="35">
        <f t="shared" si="453"/>
        <v>0</v>
      </c>
      <c r="AG235" s="35">
        <f t="shared" si="453"/>
        <v>0</v>
      </c>
      <c r="AH235" s="35">
        <f t="shared" si="454"/>
        <v>0</v>
      </c>
      <c r="AI235" s="35">
        <f t="shared" si="454"/>
        <v>0</v>
      </c>
      <c r="AJ235" s="35">
        <f t="shared" si="454"/>
        <v>0</v>
      </c>
      <c r="AK235" s="35">
        <f t="shared" si="454"/>
        <v>0</v>
      </c>
      <c r="AL235" s="35">
        <f t="shared" si="454"/>
        <v>0</v>
      </c>
      <c r="AM235" s="35">
        <f t="shared" si="454"/>
        <v>0</v>
      </c>
      <c r="AN235" s="35">
        <f t="shared" si="454"/>
        <v>0</v>
      </c>
      <c r="AO235" s="35">
        <f t="shared" si="454"/>
        <v>0</v>
      </c>
      <c r="AP235" s="36">
        <f t="shared" si="519"/>
        <v>4.1428571428571432</v>
      </c>
      <c r="AQ235" s="36">
        <f t="shared" si="520"/>
        <v>165.71428571428572</v>
      </c>
      <c r="AR235" s="36">
        <f t="shared" si="505"/>
        <v>82.857142857142861</v>
      </c>
      <c r="AS235" s="36">
        <f t="shared" si="506"/>
        <v>41.428571428571431</v>
      </c>
      <c r="AT235" s="37">
        <f t="shared" si="521"/>
        <v>0</v>
      </c>
      <c r="AU235" s="37">
        <f t="shared" si="512"/>
        <v>0</v>
      </c>
      <c r="AV235" s="37">
        <f t="shared" si="513"/>
        <v>0</v>
      </c>
      <c r="AW235" s="37">
        <f t="shared" si="514"/>
        <v>0</v>
      </c>
      <c r="AX235" s="37">
        <f t="shared" si="515"/>
        <v>0</v>
      </c>
      <c r="AY235" s="37">
        <f t="shared" si="516"/>
        <v>0</v>
      </c>
      <c r="AZ235" s="37">
        <f t="shared" si="507"/>
        <v>0</v>
      </c>
      <c r="BA235" s="37">
        <f t="shared" si="517"/>
        <v>0</v>
      </c>
      <c r="BB235" s="4"/>
      <c r="BC235" s="37">
        <f t="shared" si="420"/>
        <v>0</v>
      </c>
      <c r="BD235" s="4"/>
      <c r="BE235" s="37">
        <f t="shared" si="421"/>
        <v>0</v>
      </c>
      <c r="BF235" s="4"/>
      <c r="BG235" s="4"/>
      <c r="BH235" s="37">
        <f t="shared" si="422"/>
        <v>0</v>
      </c>
      <c r="BI235" s="4"/>
      <c r="BJ235" s="37">
        <f t="shared" ref="BJ235" si="555">Q235*BI235</f>
        <v>0</v>
      </c>
      <c r="BK235" s="37">
        <f t="shared" si="423"/>
        <v>0</v>
      </c>
      <c r="BL235" s="108">
        <f>SUM(BK235:BK236)</f>
        <v>0</v>
      </c>
      <c r="BM235" s="118">
        <f>BL235*0.1</f>
        <v>0</v>
      </c>
      <c r="BN235" s="118">
        <f>SUM(BL235:BM236)</f>
        <v>0</v>
      </c>
      <c r="BO235" s="38"/>
    </row>
    <row r="236" spans="1:67">
      <c r="A236" s="111"/>
      <c r="B236" s="111"/>
      <c r="C236" s="107"/>
      <c r="D236" s="107"/>
      <c r="E236" s="111"/>
      <c r="F236" s="113"/>
      <c r="G236" s="34" t="s">
        <v>75</v>
      </c>
      <c r="H236" s="35">
        <v>14</v>
      </c>
      <c r="I236" s="2"/>
      <c r="J236" s="2"/>
      <c r="K236" s="2"/>
      <c r="L236" s="2"/>
      <c r="M236" s="2"/>
      <c r="N236" s="2"/>
      <c r="O236" s="2"/>
      <c r="P236" s="2"/>
      <c r="Q236" s="35">
        <f t="shared" si="510"/>
        <v>0</v>
      </c>
      <c r="R236" s="3"/>
      <c r="S236" s="3"/>
      <c r="T236" s="3"/>
      <c r="U236" s="3"/>
      <c r="V236" s="3"/>
      <c r="W236" s="3"/>
      <c r="X236" s="3"/>
      <c r="Y236" s="3"/>
      <c r="Z236" s="35">
        <f t="shared" si="453"/>
        <v>0</v>
      </c>
      <c r="AA236" s="35">
        <f t="shared" si="453"/>
        <v>0</v>
      </c>
      <c r="AB236" s="35">
        <f t="shared" si="453"/>
        <v>0</v>
      </c>
      <c r="AC236" s="35">
        <f t="shared" si="453"/>
        <v>0</v>
      </c>
      <c r="AD236" s="35">
        <f t="shared" si="453"/>
        <v>0</v>
      </c>
      <c r="AE236" s="35">
        <f t="shared" si="453"/>
        <v>0</v>
      </c>
      <c r="AF236" s="35">
        <f t="shared" si="453"/>
        <v>0</v>
      </c>
      <c r="AG236" s="35">
        <f t="shared" si="453"/>
        <v>0</v>
      </c>
      <c r="AH236" s="35">
        <f t="shared" si="454"/>
        <v>0</v>
      </c>
      <c r="AI236" s="35">
        <f t="shared" si="454"/>
        <v>0</v>
      </c>
      <c r="AJ236" s="35">
        <f t="shared" si="454"/>
        <v>0</v>
      </c>
      <c r="AK236" s="35">
        <f t="shared" si="454"/>
        <v>0</v>
      </c>
      <c r="AL236" s="35">
        <f t="shared" si="454"/>
        <v>0</v>
      </c>
      <c r="AM236" s="35">
        <f t="shared" si="454"/>
        <v>0</v>
      </c>
      <c r="AN236" s="35">
        <f t="shared" si="454"/>
        <v>0</v>
      </c>
      <c r="AO236" s="35">
        <f t="shared" si="454"/>
        <v>0</v>
      </c>
      <c r="AP236" s="36">
        <f t="shared" si="519"/>
        <v>2</v>
      </c>
      <c r="AQ236" s="36">
        <f t="shared" si="520"/>
        <v>80</v>
      </c>
      <c r="AR236" s="36">
        <f t="shared" si="505"/>
        <v>40</v>
      </c>
      <c r="AS236" s="36">
        <f t="shared" si="506"/>
        <v>20</v>
      </c>
      <c r="AT236" s="37">
        <f t="shared" si="521"/>
        <v>0</v>
      </c>
      <c r="AU236" s="37">
        <f t="shared" si="512"/>
        <v>0</v>
      </c>
      <c r="AV236" s="37">
        <f t="shared" si="513"/>
        <v>0</v>
      </c>
      <c r="AW236" s="37">
        <f t="shared" si="514"/>
        <v>0</v>
      </c>
      <c r="AX236" s="37">
        <f t="shared" si="515"/>
        <v>0</v>
      </c>
      <c r="AY236" s="37">
        <f t="shared" si="516"/>
        <v>0</v>
      </c>
      <c r="AZ236" s="37">
        <f t="shared" si="507"/>
        <v>0</v>
      </c>
      <c r="BA236" s="37">
        <f t="shared" si="517"/>
        <v>0</v>
      </c>
      <c r="BB236" s="4"/>
      <c r="BC236" s="37">
        <f t="shared" si="420"/>
        <v>0</v>
      </c>
      <c r="BD236" s="4"/>
      <c r="BE236" s="37">
        <f t="shared" si="421"/>
        <v>0</v>
      </c>
      <c r="BF236" s="4"/>
      <c r="BG236" s="4"/>
      <c r="BH236" s="37">
        <f t="shared" si="422"/>
        <v>0</v>
      </c>
      <c r="BI236" s="4"/>
      <c r="BJ236" s="37"/>
      <c r="BK236" s="37">
        <f t="shared" si="423"/>
        <v>0</v>
      </c>
      <c r="BL236" s="109"/>
      <c r="BM236" s="119"/>
      <c r="BN236" s="119"/>
      <c r="BO236" s="38"/>
    </row>
    <row r="237" spans="1:67">
      <c r="A237" s="110" t="s">
        <v>19</v>
      </c>
      <c r="B237" s="110">
        <v>5</v>
      </c>
      <c r="C237" s="106">
        <v>46608</v>
      </c>
      <c r="D237" s="106">
        <v>46650.999305555597</v>
      </c>
      <c r="E237" s="110" t="s">
        <v>15</v>
      </c>
      <c r="F237" s="112">
        <v>42.999305555596948</v>
      </c>
      <c r="G237" s="34" t="s">
        <v>74</v>
      </c>
      <c r="H237" s="35">
        <v>29</v>
      </c>
      <c r="I237" s="2"/>
      <c r="J237" s="2"/>
      <c r="K237" s="2"/>
      <c r="L237" s="2"/>
      <c r="M237" s="2"/>
      <c r="N237" s="2"/>
      <c r="O237" s="2"/>
      <c r="P237" s="2"/>
      <c r="Q237" s="35">
        <f t="shared" si="510"/>
        <v>0</v>
      </c>
      <c r="R237" s="3"/>
      <c r="S237" s="3"/>
      <c r="T237" s="3"/>
      <c r="U237" s="3"/>
      <c r="V237" s="3"/>
      <c r="W237" s="3"/>
      <c r="X237" s="3"/>
      <c r="Y237" s="3"/>
      <c r="Z237" s="35">
        <f t="shared" si="453"/>
        <v>0</v>
      </c>
      <c r="AA237" s="35">
        <f t="shared" si="453"/>
        <v>0</v>
      </c>
      <c r="AB237" s="35">
        <f t="shared" si="453"/>
        <v>0</v>
      </c>
      <c r="AC237" s="35">
        <f t="shared" si="453"/>
        <v>0</v>
      </c>
      <c r="AD237" s="35">
        <f t="shared" si="453"/>
        <v>0</v>
      </c>
      <c r="AE237" s="35">
        <f t="shared" si="453"/>
        <v>0</v>
      </c>
      <c r="AF237" s="35">
        <f t="shared" si="453"/>
        <v>0</v>
      </c>
      <c r="AG237" s="35">
        <f t="shared" si="453"/>
        <v>0</v>
      </c>
      <c r="AH237" s="35">
        <f t="shared" si="454"/>
        <v>0</v>
      </c>
      <c r="AI237" s="35">
        <f t="shared" si="454"/>
        <v>0</v>
      </c>
      <c r="AJ237" s="35">
        <f t="shared" si="454"/>
        <v>0</v>
      </c>
      <c r="AK237" s="35">
        <f t="shared" si="454"/>
        <v>0</v>
      </c>
      <c r="AL237" s="35">
        <f t="shared" si="454"/>
        <v>0</v>
      </c>
      <c r="AM237" s="35">
        <f t="shared" si="454"/>
        <v>0</v>
      </c>
      <c r="AN237" s="35">
        <f t="shared" si="454"/>
        <v>0</v>
      </c>
      <c r="AO237" s="35">
        <f t="shared" si="454"/>
        <v>0</v>
      </c>
      <c r="AP237" s="36">
        <f t="shared" si="519"/>
        <v>4.1428571428571432</v>
      </c>
      <c r="AQ237" s="36">
        <f t="shared" si="520"/>
        <v>165.71428571428572</v>
      </c>
      <c r="AR237" s="36">
        <f t="shared" si="505"/>
        <v>82.857142857142861</v>
      </c>
      <c r="AS237" s="36">
        <f t="shared" si="506"/>
        <v>41.428571428571431</v>
      </c>
      <c r="AT237" s="37">
        <f t="shared" si="521"/>
        <v>0</v>
      </c>
      <c r="AU237" s="37">
        <f t="shared" si="512"/>
        <v>0</v>
      </c>
      <c r="AV237" s="37">
        <f t="shared" si="513"/>
        <v>0</v>
      </c>
      <c r="AW237" s="37">
        <f t="shared" si="514"/>
        <v>0</v>
      </c>
      <c r="AX237" s="37">
        <f t="shared" si="515"/>
        <v>0</v>
      </c>
      <c r="AY237" s="37">
        <f t="shared" si="516"/>
        <v>0</v>
      </c>
      <c r="AZ237" s="37">
        <f t="shared" si="507"/>
        <v>0</v>
      </c>
      <c r="BA237" s="37">
        <f t="shared" si="517"/>
        <v>0</v>
      </c>
      <c r="BB237" s="4"/>
      <c r="BC237" s="37">
        <f t="shared" si="420"/>
        <v>0</v>
      </c>
      <c r="BD237" s="4"/>
      <c r="BE237" s="37">
        <f t="shared" si="421"/>
        <v>0</v>
      </c>
      <c r="BF237" s="4"/>
      <c r="BG237" s="4"/>
      <c r="BH237" s="37">
        <f t="shared" si="422"/>
        <v>0</v>
      </c>
      <c r="BI237" s="4"/>
      <c r="BJ237" s="37">
        <f t="shared" ref="BJ237" si="556">Q237*BI237</f>
        <v>0</v>
      </c>
      <c r="BK237" s="37">
        <f t="shared" si="423"/>
        <v>0</v>
      </c>
      <c r="BL237" s="108">
        <f>SUM(BK237:BK238)</f>
        <v>0</v>
      </c>
      <c r="BM237" s="118">
        <f>BL237*0.1</f>
        <v>0</v>
      </c>
      <c r="BN237" s="118">
        <f>SUM(BL237:BM238)</f>
        <v>0</v>
      </c>
      <c r="BO237" s="38"/>
    </row>
    <row r="238" spans="1:67">
      <c r="A238" s="111"/>
      <c r="B238" s="111"/>
      <c r="C238" s="107"/>
      <c r="D238" s="107"/>
      <c r="E238" s="111"/>
      <c r="F238" s="113"/>
      <c r="G238" s="34" t="s">
        <v>75</v>
      </c>
      <c r="H238" s="35">
        <v>14</v>
      </c>
      <c r="I238" s="2"/>
      <c r="J238" s="2"/>
      <c r="K238" s="2"/>
      <c r="L238" s="2"/>
      <c r="M238" s="2"/>
      <c r="N238" s="2"/>
      <c r="O238" s="2"/>
      <c r="P238" s="2"/>
      <c r="Q238" s="35">
        <f t="shared" si="510"/>
        <v>0</v>
      </c>
      <c r="R238" s="3"/>
      <c r="S238" s="3"/>
      <c r="T238" s="3"/>
      <c r="U238" s="3"/>
      <c r="V238" s="3"/>
      <c r="W238" s="3"/>
      <c r="X238" s="3"/>
      <c r="Y238" s="3"/>
      <c r="Z238" s="35">
        <f t="shared" si="453"/>
        <v>0</v>
      </c>
      <c r="AA238" s="35">
        <f t="shared" si="453"/>
        <v>0</v>
      </c>
      <c r="AB238" s="35">
        <f t="shared" si="453"/>
        <v>0</v>
      </c>
      <c r="AC238" s="35">
        <f t="shared" si="453"/>
        <v>0</v>
      </c>
      <c r="AD238" s="35">
        <f t="shared" si="453"/>
        <v>0</v>
      </c>
      <c r="AE238" s="35">
        <f t="shared" si="453"/>
        <v>0</v>
      </c>
      <c r="AF238" s="35">
        <f t="shared" si="453"/>
        <v>0</v>
      </c>
      <c r="AG238" s="35">
        <f t="shared" si="453"/>
        <v>0</v>
      </c>
      <c r="AH238" s="35">
        <f t="shared" si="454"/>
        <v>0</v>
      </c>
      <c r="AI238" s="35">
        <f t="shared" si="454"/>
        <v>0</v>
      </c>
      <c r="AJ238" s="35">
        <f t="shared" si="454"/>
        <v>0</v>
      </c>
      <c r="AK238" s="35">
        <f t="shared" si="454"/>
        <v>0</v>
      </c>
      <c r="AL238" s="35">
        <f t="shared" si="454"/>
        <v>0</v>
      </c>
      <c r="AM238" s="35">
        <f t="shared" si="454"/>
        <v>0</v>
      </c>
      <c r="AN238" s="35">
        <f t="shared" si="454"/>
        <v>0</v>
      </c>
      <c r="AO238" s="35">
        <f t="shared" si="454"/>
        <v>0</v>
      </c>
      <c r="AP238" s="36">
        <f t="shared" si="519"/>
        <v>2</v>
      </c>
      <c r="AQ238" s="36">
        <f t="shared" si="520"/>
        <v>80</v>
      </c>
      <c r="AR238" s="36">
        <f t="shared" si="505"/>
        <v>40</v>
      </c>
      <c r="AS238" s="36">
        <f t="shared" si="506"/>
        <v>20</v>
      </c>
      <c r="AT238" s="37">
        <f t="shared" si="521"/>
        <v>0</v>
      </c>
      <c r="AU238" s="37">
        <f t="shared" si="512"/>
        <v>0</v>
      </c>
      <c r="AV238" s="37">
        <f t="shared" si="513"/>
        <v>0</v>
      </c>
      <c r="AW238" s="37">
        <f t="shared" si="514"/>
        <v>0</v>
      </c>
      <c r="AX238" s="37">
        <f t="shared" si="515"/>
        <v>0</v>
      </c>
      <c r="AY238" s="37">
        <f t="shared" si="516"/>
        <v>0</v>
      </c>
      <c r="AZ238" s="37">
        <f t="shared" si="507"/>
        <v>0</v>
      </c>
      <c r="BA238" s="37">
        <f t="shared" si="517"/>
        <v>0</v>
      </c>
      <c r="BB238" s="4"/>
      <c r="BC238" s="37">
        <f t="shared" si="420"/>
        <v>0</v>
      </c>
      <c r="BD238" s="4"/>
      <c r="BE238" s="37">
        <f t="shared" si="421"/>
        <v>0</v>
      </c>
      <c r="BF238" s="4"/>
      <c r="BG238" s="4"/>
      <c r="BH238" s="37">
        <f t="shared" si="422"/>
        <v>0</v>
      </c>
      <c r="BI238" s="4"/>
      <c r="BJ238" s="37"/>
      <c r="BK238" s="37">
        <f t="shared" si="423"/>
        <v>0</v>
      </c>
      <c r="BL238" s="109"/>
      <c r="BM238" s="119"/>
      <c r="BN238" s="119"/>
      <c r="BO238" s="38"/>
    </row>
    <row r="239" spans="1:67">
      <c r="A239" s="110" t="s">
        <v>19</v>
      </c>
      <c r="B239" s="110">
        <v>4</v>
      </c>
      <c r="C239" s="106">
        <v>46649</v>
      </c>
      <c r="D239" s="106">
        <v>46691.999305555597</v>
      </c>
      <c r="E239" s="110" t="s">
        <v>15</v>
      </c>
      <c r="F239" s="112">
        <v>42.999305555596948</v>
      </c>
      <c r="G239" s="34" t="s">
        <v>74</v>
      </c>
      <c r="H239" s="35">
        <v>29</v>
      </c>
      <c r="I239" s="2"/>
      <c r="J239" s="2"/>
      <c r="K239" s="2"/>
      <c r="L239" s="2"/>
      <c r="M239" s="2"/>
      <c r="N239" s="2"/>
      <c r="O239" s="2"/>
      <c r="P239" s="2"/>
      <c r="Q239" s="35">
        <f t="shared" si="510"/>
        <v>0</v>
      </c>
      <c r="R239" s="3"/>
      <c r="S239" s="3"/>
      <c r="T239" s="3"/>
      <c r="U239" s="3"/>
      <c r="V239" s="3"/>
      <c r="W239" s="3"/>
      <c r="X239" s="3"/>
      <c r="Y239" s="3"/>
      <c r="Z239" s="35">
        <f t="shared" si="453"/>
        <v>0</v>
      </c>
      <c r="AA239" s="35">
        <f t="shared" ref="Z239:AG242" si="557">S239*1.5</f>
        <v>0</v>
      </c>
      <c r="AB239" s="35">
        <f t="shared" si="557"/>
        <v>0</v>
      </c>
      <c r="AC239" s="35">
        <f t="shared" si="557"/>
        <v>0</v>
      </c>
      <c r="AD239" s="35">
        <f t="shared" si="557"/>
        <v>0</v>
      </c>
      <c r="AE239" s="35">
        <f t="shared" si="557"/>
        <v>0</v>
      </c>
      <c r="AF239" s="35">
        <f t="shared" si="557"/>
        <v>0</v>
      </c>
      <c r="AG239" s="35">
        <f t="shared" si="557"/>
        <v>0</v>
      </c>
      <c r="AH239" s="35">
        <f t="shared" si="454"/>
        <v>0</v>
      </c>
      <c r="AI239" s="35">
        <f t="shared" ref="AH239:AO242" si="558">S239*2</f>
        <v>0</v>
      </c>
      <c r="AJ239" s="35">
        <f t="shared" si="558"/>
        <v>0</v>
      </c>
      <c r="AK239" s="35">
        <f t="shared" si="558"/>
        <v>0</v>
      </c>
      <c r="AL239" s="35">
        <f t="shared" si="558"/>
        <v>0</v>
      </c>
      <c r="AM239" s="35">
        <f t="shared" si="558"/>
        <v>0</v>
      </c>
      <c r="AN239" s="35">
        <f t="shared" si="558"/>
        <v>0</v>
      </c>
      <c r="AO239" s="35">
        <f t="shared" si="558"/>
        <v>0</v>
      </c>
      <c r="AP239" s="36">
        <f t="shared" si="519"/>
        <v>4.1428571428571432</v>
      </c>
      <c r="AQ239" s="36">
        <f t="shared" si="520"/>
        <v>165.71428571428572</v>
      </c>
      <c r="AR239" s="36">
        <f t="shared" si="505"/>
        <v>82.857142857142861</v>
      </c>
      <c r="AS239" s="36">
        <f t="shared" si="506"/>
        <v>41.428571428571431</v>
      </c>
      <c r="AT239" s="37">
        <f t="shared" si="521"/>
        <v>0</v>
      </c>
      <c r="AU239" s="37">
        <f t="shared" si="512"/>
        <v>0</v>
      </c>
      <c r="AV239" s="37">
        <f t="shared" si="513"/>
        <v>0</v>
      </c>
      <c r="AW239" s="37">
        <f t="shared" si="514"/>
        <v>0</v>
      </c>
      <c r="AX239" s="37">
        <f t="shared" si="515"/>
        <v>0</v>
      </c>
      <c r="AY239" s="37">
        <f t="shared" si="516"/>
        <v>0</v>
      </c>
      <c r="AZ239" s="37">
        <f t="shared" si="507"/>
        <v>0</v>
      </c>
      <c r="BA239" s="37">
        <f t="shared" si="517"/>
        <v>0</v>
      </c>
      <c r="BB239" s="4"/>
      <c r="BC239" s="37">
        <f t="shared" si="420"/>
        <v>0</v>
      </c>
      <c r="BD239" s="4"/>
      <c r="BE239" s="37">
        <f t="shared" si="421"/>
        <v>0</v>
      </c>
      <c r="BF239" s="4"/>
      <c r="BG239" s="4"/>
      <c r="BH239" s="37">
        <f t="shared" si="422"/>
        <v>0</v>
      </c>
      <c r="BI239" s="4"/>
      <c r="BJ239" s="37">
        <f t="shared" ref="BJ239" si="559">Q239*BI239</f>
        <v>0</v>
      </c>
      <c r="BK239" s="37">
        <f t="shared" si="423"/>
        <v>0</v>
      </c>
      <c r="BL239" s="108">
        <f>SUM(BK239:BK240)</f>
        <v>0</v>
      </c>
      <c r="BM239" s="118">
        <f>BL239*0.1</f>
        <v>0</v>
      </c>
      <c r="BN239" s="118">
        <f>SUM(BL239:BM240)</f>
        <v>0</v>
      </c>
      <c r="BO239" s="38"/>
    </row>
    <row r="240" spans="1:67">
      <c r="A240" s="111"/>
      <c r="B240" s="111"/>
      <c r="C240" s="107"/>
      <c r="D240" s="107"/>
      <c r="E240" s="111"/>
      <c r="F240" s="113"/>
      <c r="G240" s="34" t="s">
        <v>75</v>
      </c>
      <c r="H240" s="35">
        <v>14</v>
      </c>
      <c r="I240" s="2"/>
      <c r="J240" s="2"/>
      <c r="K240" s="2"/>
      <c r="L240" s="2"/>
      <c r="M240" s="2"/>
      <c r="N240" s="2"/>
      <c r="O240" s="2"/>
      <c r="P240" s="2"/>
      <c r="Q240" s="35">
        <f t="shared" si="510"/>
        <v>0</v>
      </c>
      <c r="R240" s="3"/>
      <c r="S240" s="3"/>
      <c r="T240" s="3"/>
      <c r="U240" s="3"/>
      <c r="V240" s="3"/>
      <c r="W240" s="3"/>
      <c r="X240" s="3"/>
      <c r="Y240" s="3"/>
      <c r="Z240" s="35">
        <f t="shared" si="557"/>
        <v>0</v>
      </c>
      <c r="AA240" s="35">
        <f t="shared" si="557"/>
        <v>0</v>
      </c>
      <c r="AB240" s="35">
        <f t="shared" si="557"/>
        <v>0</v>
      </c>
      <c r="AC240" s="35">
        <f t="shared" si="557"/>
        <v>0</v>
      </c>
      <c r="AD240" s="35">
        <f t="shared" si="557"/>
        <v>0</v>
      </c>
      <c r="AE240" s="35">
        <f t="shared" si="557"/>
        <v>0</v>
      </c>
      <c r="AF240" s="35">
        <f t="shared" si="557"/>
        <v>0</v>
      </c>
      <c r="AG240" s="35">
        <f t="shared" si="557"/>
        <v>0</v>
      </c>
      <c r="AH240" s="35">
        <f t="shared" si="558"/>
        <v>0</v>
      </c>
      <c r="AI240" s="35">
        <f t="shared" si="558"/>
        <v>0</v>
      </c>
      <c r="AJ240" s="35">
        <f t="shared" si="558"/>
        <v>0</v>
      </c>
      <c r="AK240" s="35">
        <f t="shared" si="558"/>
        <v>0</v>
      </c>
      <c r="AL240" s="35">
        <f t="shared" si="558"/>
        <v>0</v>
      </c>
      <c r="AM240" s="35">
        <f t="shared" si="558"/>
        <v>0</v>
      </c>
      <c r="AN240" s="35">
        <f t="shared" si="558"/>
        <v>0</v>
      </c>
      <c r="AO240" s="35">
        <f t="shared" si="558"/>
        <v>0</v>
      </c>
      <c r="AP240" s="36">
        <f t="shared" si="519"/>
        <v>2</v>
      </c>
      <c r="AQ240" s="36">
        <f t="shared" si="520"/>
        <v>80</v>
      </c>
      <c r="AR240" s="36">
        <f t="shared" si="505"/>
        <v>40</v>
      </c>
      <c r="AS240" s="36">
        <f t="shared" si="506"/>
        <v>20</v>
      </c>
      <c r="AT240" s="37">
        <f t="shared" si="521"/>
        <v>0</v>
      </c>
      <c r="AU240" s="37">
        <f t="shared" si="512"/>
        <v>0</v>
      </c>
      <c r="AV240" s="37">
        <f t="shared" si="513"/>
        <v>0</v>
      </c>
      <c r="AW240" s="37">
        <f t="shared" si="514"/>
        <v>0</v>
      </c>
      <c r="AX240" s="37">
        <f t="shared" si="515"/>
        <v>0</v>
      </c>
      <c r="AY240" s="37">
        <f t="shared" si="516"/>
        <v>0</v>
      </c>
      <c r="AZ240" s="37">
        <f t="shared" si="507"/>
        <v>0</v>
      </c>
      <c r="BA240" s="37">
        <f t="shared" si="517"/>
        <v>0</v>
      </c>
      <c r="BB240" s="4"/>
      <c r="BC240" s="37">
        <f t="shared" si="420"/>
        <v>0</v>
      </c>
      <c r="BD240" s="4"/>
      <c r="BE240" s="37">
        <f t="shared" si="421"/>
        <v>0</v>
      </c>
      <c r="BF240" s="4"/>
      <c r="BG240" s="4"/>
      <c r="BH240" s="37">
        <f t="shared" si="422"/>
        <v>0</v>
      </c>
      <c r="BI240" s="4"/>
      <c r="BJ240" s="37"/>
      <c r="BK240" s="37">
        <f t="shared" si="423"/>
        <v>0</v>
      </c>
      <c r="BL240" s="109"/>
      <c r="BM240" s="119"/>
      <c r="BN240" s="119"/>
      <c r="BO240" s="38"/>
    </row>
    <row r="241" spans="1:67">
      <c r="A241" s="110" t="s">
        <v>19</v>
      </c>
      <c r="B241" s="110">
        <v>2</v>
      </c>
      <c r="C241" s="106">
        <v>46659</v>
      </c>
      <c r="D241" s="106">
        <v>46674.999305555597</v>
      </c>
      <c r="E241" s="110" t="s">
        <v>10</v>
      </c>
      <c r="F241" s="112">
        <v>15.999305555596948</v>
      </c>
      <c r="G241" s="34" t="s">
        <v>74</v>
      </c>
      <c r="H241" s="35">
        <v>9</v>
      </c>
      <c r="I241" s="2"/>
      <c r="J241" s="2"/>
      <c r="K241" s="2"/>
      <c r="L241" s="2"/>
      <c r="M241" s="2"/>
      <c r="N241" s="2"/>
      <c r="O241" s="2"/>
      <c r="P241" s="2"/>
      <c r="Q241" s="35">
        <f t="shared" si="510"/>
        <v>0</v>
      </c>
      <c r="R241" s="3"/>
      <c r="S241" s="3"/>
      <c r="T241" s="3"/>
      <c r="U241" s="3"/>
      <c r="V241" s="3"/>
      <c r="W241" s="3"/>
      <c r="X241" s="3"/>
      <c r="Y241" s="3"/>
      <c r="Z241" s="35">
        <f t="shared" si="557"/>
        <v>0</v>
      </c>
      <c r="AA241" s="35">
        <f t="shared" si="557"/>
        <v>0</v>
      </c>
      <c r="AB241" s="35">
        <f t="shared" si="557"/>
        <v>0</v>
      </c>
      <c r="AC241" s="35">
        <f t="shared" si="557"/>
        <v>0</v>
      </c>
      <c r="AD241" s="35">
        <f t="shared" si="557"/>
        <v>0</v>
      </c>
      <c r="AE241" s="35">
        <f t="shared" si="557"/>
        <v>0</v>
      </c>
      <c r="AF241" s="35">
        <f t="shared" si="557"/>
        <v>0</v>
      </c>
      <c r="AG241" s="35">
        <f t="shared" si="557"/>
        <v>0</v>
      </c>
      <c r="AH241" s="35">
        <f t="shared" si="558"/>
        <v>0</v>
      </c>
      <c r="AI241" s="35">
        <f t="shared" si="558"/>
        <v>0</v>
      </c>
      <c r="AJ241" s="35">
        <f t="shared" si="558"/>
        <v>0</v>
      </c>
      <c r="AK241" s="35">
        <f t="shared" si="558"/>
        <v>0</v>
      </c>
      <c r="AL241" s="35">
        <f t="shared" si="558"/>
        <v>0</v>
      </c>
      <c r="AM241" s="35">
        <f t="shared" si="558"/>
        <v>0</v>
      </c>
      <c r="AN241" s="35">
        <f t="shared" si="558"/>
        <v>0</v>
      </c>
      <c r="AO241" s="35">
        <f t="shared" si="558"/>
        <v>0</v>
      </c>
      <c r="AP241" s="36">
        <f t="shared" si="519"/>
        <v>1.2857142857142858</v>
      </c>
      <c r="AQ241" s="36">
        <f t="shared" si="520"/>
        <v>51.428571428571431</v>
      </c>
      <c r="AR241" s="36">
        <f t="shared" si="505"/>
        <v>25.714285714285715</v>
      </c>
      <c r="AS241" s="36">
        <f t="shared" si="506"/>
        <v>12.857142857142858</v>
      </c>
      <c r="AT241" s="37">
        <f t="shared" si="521"/>
        <v>0</v>
      </c>
      <c r="AU241" s="37">
        <f t="shared" si="512"/>
        <v>0</v>
      </c>
      <c r="AV241" s="37">
        <f t="shared" si="513"/>
        <v>0</v>
      </c>
      <c r="AW241" s="37">
        <f t="shared" si="514"/>
        <v>0</v>
      </c>
      <c r="AX241" s="37">
        <f t="shared" si="515"/>
        <v>0</v>
      </c>
      <c r="AY241" s="37">
        <f t="shared" si="516"/>
        <v>0</v>
      </c>
      <c r="AZ241" s="37">
        <f t="shared" si="507"/>
        <v>0</v>
      </c>
      <c r="BA241" s="37">
        <f t="shared" si="517"/>
        <v>0</v>
      </c>
      <c r="BB241" s="4"/>
      <c r="BC241" s="37">
        <f t="shared" si="420"/>
        <v>0</v>
      </c>
      <c r="BD241" s="4"/>
      <c r="BE241" s="37">
        <f t="shared" si="421"/>
        <v>0</v>
      </c>
      <c r="BF241" s="4"/>
      <c r="BG241" s="4"/>
      <c r="BH241" s="37">
        <f t="shared" si="422"/>
        <v>0</v>
      </c>
      <c r="BI241" s="4"/>
      <c r="BJ241" s="37">
        <f t="shared" ref="BJ241" si="560">Q241*BI241</f>
        <v>0</v>
      </c>
      <c r="BK241" s="37">
        <f t="shared" si="423"/>
        <v>0</v>
      </c>
      <c r="BL241" s="108">
        <f>SUM(BK241:BK242)</f>
        <v>0</v>
      </c>
      <c r="BM241" s="118">
        <f>BL241*0.1</f>
        <v>0</v>
      </c>
      <c r="BN241" s="118">
        <f>SUM(BL241:BM242)</f>
        <v>0</v>
      </c>
      <c r="BO241" s="38"/>
    </row>
    <row r="242" spans="1:67">
      <c r="A242" s="111"/>
      <c r="B242" s="111"/>
      <c r="C242" s="107"/>
      <c r="D242" s="107"/>
      <c r="E242" s="111"/>
      <c r="F242" s="113"/>
      <c r="G242" s="34" t="s">
        <v>75</v>
      </c>
      <c r="H242" s="35">
        <v>7</v>
      </c>
      <c r="I242" s="2"/>
      <c r="J242" s="2"/>
      <c r="K242" s="2"/>
      <c r="L242" s="2"/>
      <c r="M242" s="2"/>
      <c r="N242" s="2"/>
      <c r="O242" s="2"/>
      <c r="P242" s="2"/>
      <c r="Q242" s="35">
        <f t="shared" si="510"/>
        <v>0</v>
      </c>
      <c r="R242" s="3"/>
      <c r="S242" s="3"/>
      <c r="T242" s="3"/>
      <c r="U242" s="3"/>
      <c r="V242" s="3"/>
      <c r="W242" s="3"/>
      <c r="X242" s="3"/>
      <c r="Y242" s="3"/>
      <c r="Z242" s="35">
        <f t="shared" si="557"/>
        <v>0</v>
      </c>
      <c r="AA242" s="35">
        <f t="shared" si="557"/>
        <v>0</v>
      </c>
      <c r="AB242" s="35">
        <f t="shared" si="557"/>
        <v>0</v>
      </c>
      <c r="AC242" s="35">
        <f t="shared" si="557"/>
        <v>0</v>
      </c>
      <c r="AD242" s="35">
        <f t="shared" si="557"/>
        <v>0</v>
      </c>
      <c r="AE242" s="35">
        <f t="shared" si="557"/>
        <v>0</v>
      </c>
      <c r="AF242" s="35">
        <f t="shared" si="557"/>
        <v>0</v>
      </c>
      <c r="AG242" s="35">
        <f t="shared" si="557"/>
        <v>0</v>
      </c>
      <c r="AH242" s="35">
        <f t="shared" si="558"/>
        <v>0</v>
      </c>
      <c r="AI242" s="35">
        <f t="shared" si="558"/>
        <v>0</v>
      </c>
      <c r="AJ242" s="35">
        <f t="shared" si="558"/>
        <v>0</v>
      </c>
      <c r="AK242" s="35">
        <f t="shared" si="558"/>
        <v>0</v>
      </c>
      <c r="AL242" s="35">
        <f t="shared" si="558"/>
        <v>0</v>
      </c>
      <c r="AM242" s="35">
        <f t="shared" si="558"/>
        <v>0</v>
      </c>
      <c r="AN242" s="35">
        <f t="shared" si="558"/>
        <v>0</v>
      </c>
      <c r="AO242" s="35">
        <f t="shared" si="558"/>
        <v>0</v>
      </c>
      <c r="AP242" s="36">
        <f t="shared" si="519"/>
        <v>1</v>
      </c>
      <c r="AQ242" s="36">
        <f t="shared" si="520"/>
        <v>40</v>
      </c>
      <c r="AR242" s="36">
        <f t="shared" si="505"/>
        <v>20</v>
      </c>
      <c r="AS242" s="36">
        <f t="shared" si="506"/>
        <v>10</v>
      </c>
      <c r="AT242" s="37">
        <f t="shared" si="521"/>
        <v>0</v>
      </c>
      <c r="AU242" s="37">
        <f t="shared" si="512"/>
        <v>0</v>
      </c>
      <c r="AV242" s="37">
        <f t="shared" si="513"/>
        <v>0</v>
      </c>
      <c r="AW242" s="37">
        <f t="shared" si="514"/>
        <v>0</v>
      </c>
      <c r="AX242" s="37">
        <f t="shared" si="515"/>
        <v>0</v>
      </c>
      <c r="AY242" s="37">
        <f t="shared" si="516"/>
        <v>0</v>
      </c>
      <c r="AZ242" s="37">
        <f t="shared" si="507"/>
        <v>0</v>
      </c>
      <c r="BA242" s="37">
        <f t="shared" si="517"/>
        <v>0</v>
      </c>
      <c r="BB242" s="4"/>
      <c r="BC242" s="37">
        <f t="shared" si="420"/>
        <v>0</v>
      </c>
      <c r="BD242" s="4"/>
      <c r="BE242" s="37">
        <f t="shared" si="421"/>
        <v>0</v>
      </c>
      <c r="BF242" s="4"/>
      <c r="BG242" s="4"/>
      <c r="BH242" s="37">
        <f t="shared" si="422"/>
        <v>0</v>
      </c>
      <c r="BI242" s="4"/>
      <c r="BJ242" s="37"/>
      <c r="BK242" s="37">
        <f t="shared" si="423"/>
        <v>0</v>
      </c>
      <c r="BL242" s="109"/>
      <c r="BM242" s="119"/>
      <c r="BN242" s="119"/>
      <c r="BO242" s="38"/>
    </row>
    <row r="243" spans="1:67">
      <c r="A243" s="110" t="s">
        <v>19</v>
      </c>
      <c r="B243" s="110">
        <v>5</v>
      </c>
      <c r="C243" s="106">
        <v>47133</v>
      </c>
      <c r="D243" s="106">
        <v>47182.999305555597</v>
      </c>
      <c r="E243" s="110" t="s">
        <v>4</v>
      </c>
      <c r="F243" s="112">
        <v>49.999305555596948</v>
      </c>
      <c r="G243" s="34" t="s">
        <v>74</v>
      </c>
      <c r="H243" s="35">
        <v>36</v>
      </c>
      <c r="I243" s="2"/>
      <c r="J243" s="2"/>
      <c r="K243" s="2"/>
      <c r="L243" s="2"/>
      <c r="M243" s="2"/>
      <c r="N243" s="2"/>
      <c r="O243" s="2"/>
      <c r="P243" s="2"/>
      <c r="Q243" s="35">
        <f t="shared" ref="Q243:Q244" si="561">SUM(I243:P243)</f>
        <v>0</v>
      </c>
      <c r="R243" s="3"/>
      <c r="S243" s="3"/>
      <c r="T243" s="3"/>
      <c r="U243" s="3"/>
      <c r="V243" s="3"/>
      <c r="W243" s="3"/>
      <c r="X243" s="3"/>
      <c r="Y243" s="3"/>
      <c r="Z243" s="35">
        <f t="shared" ref="Z243:Z244" si="562">R243*1.5</f>
        <v>0</v>
      </c>
      <c r="AA243" s="35">
        <f t="shared" ref="AA243:AA244" si="563">S243*1.5</f>
        <v>0</v>
      </c>
      <c r="AB243" s="35">
        <f t="shared" ref="AB243:AB244" si="564">T243*1.5</f>
        <v>0</v>
      </c>
      <c r="AC243" s="35">
        <f t="shared" ref="AC243:AC244" si="565">U243*1.5</f>
        <v>0</v>
      </c>
      <c r="AD243" s="35">
        <f t="shared" ref="AD243:AD244" si="566">V243*1.5</f>
        <v>0</v>
      </c>
      <c r="AE243" s="35">
        <f t="shared" ref="AE243:AE244" si="567">W243*1.5</f>
        <v>0</v>
      </c>
      <c r="AF243" s="35">
        <f t="shared" ref="AF243:AF244" si="568">X243*1.5</f>
        <v>0</v>
      </c>
      <c r="AG243" s="35">
        <f t="shared" ref="AG243:AG244" si="569">Y243*1.5</f>
        <v>0</v>
      </c>
      <c r="AH243" s="35">
        <f t="shared" ref="AH243:AH244" si="570">R243*2</f>
        <v>0</v>
      </c>
      <c r="AI243" s="35">
        <f t="shared" ref="AI243:AI244" si="571">S243*2</f>
        <v>0</v>
      </c>
      <c r="AJ243" s="35">
        <f t="shared" ref="AJ243:AJ244" si="572">T243*2</f>
        <v>0</v>
      </c>
      <c r="AK243" s="35">
        <f t="shared" ref="AK243:AK244" si="573">U243*2</f>
        <v>0</v>
      </c>
      <c r="AL243" s="35">
        <f t="shared" ref="AL243:AL244" si="574">V243*2</f>
        <v>0</v>
      </c>
      <c r="AM243" s="35">
        <f t="shared" ref="AM243:AM244" si="575">W243*2</f>
        <v>0</v>
      </c>
      <c r="AN243" s="35">
        <f t="shared" ref="AN243:AN244" si="576">X243*2</f>
        <v>0</v>
      </c>
      <c r="AO243" s="35">
        <f t="shared" ref="AO243:AO244" si="577">Y243*2</f>
        <v>0</v>
      </c>
      <c r="AP243" s="36">
        <f t="shared" ref="AP243:AP244" si="578">H243/7</f>
        <v>5.1428571428571432</v>
      </c>
      <c r="AQ243" s="36">
        <f t="shared" ref="AQ243:AQ244" si="579">40*AP243</f>
        <v>205.71428571428572</v>
      </c>
      <c r="AR243" s="36">
        <f t="shared" ref="AR243:AR244" si="580">AP243*20</f>
        <v>102.85714285714286</v>
      </c>
      <c r="AS243" s="36">
        <f t="shared" ref="AS243:AS244" si="581">AP243*10</f>
        <v>51.428571428571431</v>
      </c>
      <c r="AT243" s="37">
        <f t="shared" ref="AT243:AT244" si="582">((AQ243*R243)+(AR243*Z243)+(AS243*AH243))*I243</f>
        <v>0</v>
      </c>
      <c r="AU243" s="37">
        <f t="shared" ref="AU243:AU244" si="583">((AQ243*S243)+(AR243*AA243)+(AS243*AI243))*J243</f>
        <v>0</v>
      </c>
      <c r="AV243" s="37">
        <f t="shared" ref="AV243:AV244" si="584">((AQ243*T243)+(AB243*AR243)+(AS243*AJ243))*K243</f>
        <v>0</v>
      </c>
      <c r="AW243" s="37">
        <f t="shared" ref="AW243:AW244" si="585">((AQ243*U243)+(AC243*AR243)+(AS243*AK243))*L243</f>
        <v>0</v>
      </c>
      <c r="AX243" s="37">
        <f t="shared" ref="AX243:AX244" si="586">((AQ243*V243)+(AD243*AR243)+(AS243*AL243))*M243</f>
        <v>0</v>
      </c>
      <c r="AY243" s="37">
        <f t="shared" ref="AY243:AY244" si="587">((AQ243*W243)+(AE243*AR243)+(AS243*AM243))*N243</f>
        <v>0</v>
      </c>
      <c r="AZ243" s="37">
        <f t="shared" si="507"/>
        <v>0</v>
      </c>
      <c r="BA243" s="37">
        <f t="shared" ref="BA243:BA244" si="588">((AQ243*Y243)+(AG243*AR243)+(AS243*AO243))*P243</f>
        <v>0</v>
      </c>
      <c r="BB243" s="4"/>
      <c r="BC243" s="37">
        <f t="shared" si="420"/>
        <v>0</v>
      </c>
      <c r="BD243" s="4"/>
      <c r="BE243" s="37">
        <f t="shared" si="421"/>
        <v>0</v>
      </c>
      <c r="BF243" s="4"/>
      <c r="BG243" s="4"/>
      <c r="BH243" s="37">
        <f t="shared" si="422"/>
        <v>0</v>
      </c>
      <c r="BI243" s="4"/>
      <c r="BJ243" s="37">
        <f t="shared" ref="BJ243" si="589">Q243*BI243</f>
        <v>0</v>
      </c>
      <c r="BK243" s="37">
        <f t="shared" si="423"/>
        <v>0</v>
      </c>
      <c r="BL243" s="108">
        <f>SUM(BK243:BK244)</f>
        <v>0</v>
      </c>
      <c r="BM243" s="118">
        <f>BL243*0.1</f>
        <v>0</v>
      </c>
      <c r="BN243" s="118">
        <f>SUM(BL243:BM244)</f>
        <v>0</v>
      </c>
      <c r="BO243" s="38"/>
    </row>
    <row r="244" spans="1:67">
      <c r="A244" s="111"/>
      <c r="B244" s="111"/>
      <c r="C244" s="107"/>
      <c r="D244" s="107"/>
      <c r="E244" s="111"/>
      <c r="F244" s="113"/>
      <c r="G244" s="34" t="s">
        <v>75</v>
      </c>
      <c r="H244" s="35">
        <v>14</v>
      </c>
      <c r="I244" s="2"/>
      <c r="J244" s="2"/>
      <c r="K244" s="2"/>
      <c r="L244" s="2"/>
      <c r="M244" s="2"/>
      <c r="N244" s="2"/>
      <c r="O244" s="2"/>
      <c r="P244" s="2"/>
      <c r="Q244" s="35">
        <f t="shared" si="561"/>
        <v>0</v>
      </c>
      <c r="R244" s="3"/>
      <c r="S244" s="3"/>
      <c r="T244" s="3"/>
      <c r="U244" s="3"/>
      <c r="V244" s="3"/>
      <c r="W244" s="3"/>
      <c r="X244" s="3"/>
      <c r="Y244" s="3"/>
      <c r="Z244" s="35">
        <f t="shared" si="562"/>
        <v>0</v>
      </c>
      <c r="AA244" s="35">
        <f t="shared" si="563"/>
        <v>0</v>
      </c>
      <c r="AB244" s="35">
        <f t="shared" si="564"/>
        <v>0</v>
      </c>
      <c r="AC244" s="35">
        <f t="shared" si="565"/>
        <v>0</v>
      </c>
      <c r="AD244" s="35">
        <f t="shared" si="566"/>
        <v>0</v>
      </c>
      <c r="AE244" s="35">
        <f t="shared" si="567"/>
        <v>0</v>
      </c>
      <c r="AF244" s="35">
        <f t="shared" si="568"/>
        <v>0</v>
      </c>
      <c r="AG244" s="35">
        <f t="shared" si="569"/>
        <v>0</v>
      </c>
      <c r="AH244" s="35">
        <f t="shared" si="570"/>
        <v>0</v>
      </c>
      <c r="AI244" s="35">
        <f t="shared" si="571"/>
        <v>0</v>
      </c>
      <c r="AJ244" s="35">
        <f t="shared" si="572"/>
        <v>0</v>
      </c>
      <c r="AK244" s="35">
        <f t="shared" si="573"/>
        <v>0</v>
      </c>
      <c r="AL244" s="35">
        <f t="shared" si="574"/>
        <v>0</v>
      </c>
      <c r="AM244" s="35">
        <f t="shared" si="575"/>
        <v>0</v>
      </c>
      <c r="AN244" s="35">
        <f t="shared" si="576"/>
        <v>0</v>
      </c>
      <c r="AO244" s="35">
        <f t="shared" si="577"/>
        <v>0</v>
      </c>
      <c r="AP244" s="36">
        <f t="shared" si="578"/>
        <v>2</v>
      </c>
      <c r="AQ244" s="36">
        <f t="shared" si="579"/>
        <v>80</v>
      </c>
      <c r="AR244" s="36">
        <f t="shared" si="580"/>
        <v>40</v>
      </c>
      <c r="AS244" s="36">
        <f t="shared" si="581"/>
        <v>20</v>
      </c>
      <c r="AT244" s="37">
        <f t="shared" si="582"/>
        <v>0</v>
      </c>
      <c r="AU244" s="37">
        <f t="shared" si="583"/>
        <v>0</v>
      </c>
      <c r="AV244" s="37">
        <f t="shared" si="584"/>
        <v>0</v>
      </c>
      <c r="AW244" s="37">
        <f t="shared" si="585"/>
        <v>0</v>
      </c>
      <c r="AX244" s="37">
        <f t="shared" si="586"/>
        <v>0</v>
      </c>
      <c r="AY244" s="37">
        <f t="shared" si="587"/>
        <v>0</v>
      </c>
      <c r="AZ244" s="37">
        <f t="shared" si="507"/>
        <v>0</v>
      </c>
      <c r="BA244" s="37">
        <f t="shared" si="588"/>
        <v>0</v>
      </c>
      <c r="BB244" s="4"/>
      <c r="BC244" s="37">
        <f t="shared" si="420"/>
        <v>0</v>
      </c>
      <c r="BD244" s="4"/>
      <c r="BE244" s="37">
        <f t="shared" si="421"/>
        <v>0</v>
      </c>
      <c r="BF244" s="4"/>
      <c r="BG244" s="4"/>
      <c r="BH244" s="37">
        <f t="shared" si="422"/>
        <v>0</v>
      </c>
      <c r="BI244" s="4"/>
      <c r="BJ244" s="37"/>
      <c r="BK244" s="37">
        <f t="shared" si="423"/>
        <v>0</v>
      </c>
      <c r="BL244" s="109"/>
      <c r="BM244" s="119"/>
      <c r="BN244" s="119"/>
      <c r="BO244" s="38"/>
    </row>
    <row r="245" spans="1:67">
      <c r="A245" s="110" t="s">
        <v>19</v>
      </c>
      <c r="B245" s="110">
        <v>3</v>
      </c>
      <c r="C245" s="106">
        <v>47253</v>
      </c>
      <c r="D245" s="106">
        <v>47293.999305555597</v>
      </c>
      <c r="E245" s="110" t="s">
        <v>13</v>
      </c>
      <c r="F245" s="112">
        <v>40.999305555596948</v>
      </c>
      <c r="G245" s="34" t="s">
        <v>74</v>
      </c>
      <c r="H245" s="35">
        <v>27</v>
      </c>
      <c r="I245" s="2"/>
      <c r="J245" s="2"/>
      <c r="K245" s="2"/>
      <c r="L245" s="2"/>
      <c r="M245" s="2"/>
      <c r="N245" s="2"/>
      <c r="O245" s="2"/>
      <c r="P245" s="2"/>
      <c r="Q245" s="35">
        <f>SUM(I245:P245)</f>
        <v>0</v>
      </c>
      <c r="R245" s="3"/>
      <c r="S245" s="3"/>
      <c r="T245" s="3"/>
      <c r="U245" s="3"/>
      <c r="V245" s="3"/>
      <c r="W245" s="3"/>
      <c r="X245" s="3"/>
      <c r="Y245" s="3"/>
      <c r="Z245" s="35">
        <f t="shared" ref="Z245:AG246" si="590">R245*1.5</f>
        <v>0</v>
      </c>
      <c r="AA245" s="35">
        <f t="shared" si="590"/>
        <v>0</v>
      </c>
      <c r="AB245" s="35">
        <f t="shared" si="590"/>
        <v>0</v>
      </c>
      <c r="AC245" s="35">
        <f t="shared" si="590"/>
        <v>0</v>
      </c>
      <c r="AD245" s="35">
        <f t="shared" si="590"/>
        <v>0</v>
      </c>
      <c r="AE245" s="35">
        <f t="shared" si="590"/>
        <v>0</v>
      </c>
      <c r="AF245" s="35">
        <f t="shared" si="590"/>
        <v>0</v>
      </c>
      <c r="AG245" s="35">
        <f t="shared" si="590"/>
        <v>0</v>
      </c>
      <c r="AH245" s="35">
        <f t="shared" ref="AH245:AO246" si="591">R245*2</f>
        <v>0</v>
      </c>
      <c r="AI245" s="35">
        <f t="shared" si="591"/>
        <v>0</v>
      </c>
      <c r="AJ245" s="35">
        <f t="shared" si="591"/>
        <v>0</v>
      </c>
      <c r="AK245" s="35">
        <f t="shared" si="591"/>
        <v>0</v>
      </c>
      <c r="AL245" s="35">
        <f t="shared" si="591"/>
        <v>0</v>
      </c>
      <c r="AM245" s="35">
        <f t="shared" si="591"/>
        <v>0</v>
      </c>
      <c r="AN245" s="35">
        <f t="shared" si="591"/>
        <v>0</v>
      </c>
      <c r="AO245" s="35">
        <f t="shared" si="591"/>
        <v>0</v>
      </c>
      <c r="AP245" s="36">
        <f>H245/7</f>
        <v>3.8571428571428572</v>
      </c>
      <c r="AQ245" s="36">
        <f>40*AP245</f>
        <v>154.28571428571428</v>
      </c>
      <c r="AR245" s="36">
        <f>AP245*20</f>
        <v>77.142857142857139</v>
      </c>
      <c r="AS245" s="36">
        <f>AP245*10</f>
        <v>38.571428571428569</v>
      </c>
      <c r="AT245" s="37">
        <f>((AQ245*R245)+(AR245*Z245)+(AS245*AH245))*I245</f>
        <v>0</v>
      </c>
      <c r="AU245" s="37">
        <f>((AQ245*S245)+(AR245*AA245)+(AS245*AI245))*J245</f>
        <v>0</v>
      </c>
      <c r="AV245" s="37">
        <f>((AQ245*T245)+(AB245*AR245)+(AS245*AJ245))*K245</f>
        <v>0</v>
      </c>
      <c r="AW245" s="37">
        <f>((AQ245*U245)+(AC245*AR245)+(AS245*AK245))*L245</f>
        <v>0</v>
      </c>
      <c r="AX245" s="37">
        <f>((AQ245*V245)+(AD245*AR245)+(AS245*AL245))*M245</f>
        <v>0</v>
      </c>
      <c r="AY245" s="37">
        <f>((AQ245*W245)+(AE245*AR245)+(AS245*AM245))*N245</f>
        <v>0</v>
      </c>
      <c r="AZ245" s="37">
        <f t="shared" si="507"/>
        <v>0</v>
      </c>
      <c r="BA245" s="37">
        <f>((AQ245*Y245)+(AG245*AR245)+(AS245*AO245))*P245</f>
        <v>0</v>
      </c>
      <c r="BB245" s="4"/>
      <c r="BC245" s="37">
        <f t="shared" si="420"/>
        <v>0</v>
      </c>
      <c r="BD245" s="4"/>
      <c r="BE245" s="37">
        <f t="shared" si="421"/>
        <v>0</v>
      </c>
      <c r="BF245" s="4"/>
      <c r="BG245" s="4"/>
      <c r="BH245" s="37">
        <f t="shared" si="422"/>
        <v>0</v>
      </c>
      <c r="BI245" s="4"/>
      <c r="BJ245" s="37">
        <f t="shared" ref="BJ245" si="592">Q245*BI245</f>
        <v>0</v>
      </c>
      <c r="BK245" s="37">
        <f t="shared" si="423"/>
        <v>0</v>
      </c>
      <c r="BL245" s="108">
        <f>SUM(BK245:BK246)</f>
        <v>0</v>
      </c>
      <c r="BM245" s="118">
        <f>BL245*0.1</f>
        <v>0</v>
      </c>
      <c r="BN245" s="118">
        <f>SUM(BL245:BM246)</f>
        <v>0</v>
      </c>
      <c r="BO245" s="38"/>
    </row>
    <row r="246" spans="1:67">
      <c r="A246" s="111"/>
      <c r="B246" s="111"/>
      <c r="C246" s="107"/>
      <c r="D246" s="107"/>
      <c r="E246" s="111"/>
      <c r="F246" s="113"/>
      <c r="G246" s="34" t="s">
        <v>75</v>
      </c>
      <c r="H246" s="35">
        <v>14</v>
      </c>
      <c r="I246" s="2"/>
      <c r="J246" s="2"/>
      <c r="K246" s="2"/>
      <c r="L246" s="2"/>
      <c r="M246" s="2"/>
      <c r="N246" s="2"/>
      <c r="O246" s="2"/>
      <c r="P246" s="2"/>
      <c r="Q246" s="35">
        <f>SUM(I246:P246)</f>
        <v>0</v>
      </c>
      <c r="R246" s="3"/>
      <c r="S246" s="3"/>
      <c r="T246" s="3"/>
      <c r="U246" s="3"/>
      <c r="V246" s="3"/>
      <c r="W246" s="3"/>
      <c r="X246" s="3"/>
      <c r="Y246" s="3"/>
      <c r="Z246" s="35">
        <f t="shared" si="590"/>
        <v>0</v>
      </c>
      <c r="AA246" s="35">
        <f t="shared" si="590"/>
        <v>0</v>
      </c>
      <c r="AB246" s="35">
        <f t="shared" si="590"/>
        <v>0</v>
      </c>
      <c r="AC246" s="35">
        <f t="shared" si="590"/>
        <v>0</v>
      </c>
      <c r="AD246" s="35">
        <f t="shared" si="590"/>
        <v>0</v>
      </c>
      <c r="AE246" s="35">
        <f t="shared" si="590"/>
        <v>0</v>
      </c>
      <c r="AF246" s="35">
        <f t="shared" si="590"/>
        <v>0</v>
      </c>
      <c r="AG246" s="35">
        <f t="shared" si="590"/>
        <v>0</v>
      </c>
      <c r="AH246" s="35">
        <f t="shared" si="591"/>
        <v>0</v>
      </c>
      <c r="AI246" s="35">
        <f t="shared" si="591"/>
        <v>0</v>
      </c>
      <c r="AJ246" s="35">
        <f t="shared" si="591"/>
        <v>0</v>
      </c>
      <c r="AK246" s="35">
        <f t="shared" si="591"/>
        <v>0</v>
      </c>
      <c r="AL246" s="35">
        <f t="shared" si="591"/>
        <v>0</v>
      </c>
      <c r="AM246" s="35">
        <f t="shared" si="591"/>
        <v>0</v>
      </c>
      <c r="AN246" s="35">
        <f t="shared" si="591"/>
        <v>0</v>
      </c>
      <c r="AO246" s="35">
        <f t="shared" si="591"/>
        <v>0</v>
      </c>
      <c r="AP246" s="36">
        <f>H246/7</f>
        <v>2</v>
      </c>
      <c r="AQ246" s="36">
        <f>40*AP246</f>
        <v>80</v>
      </c>
      <c r="AR246" s="36">
        <f>AP246*20</f>
        <v>40</v>
      </c>
      <c r="AS246" s="36">
        <f>AP246*10</f>
        <v>20</v>
      </c>
      <c r="AT246" s="37">
        <f>((AQ246*R246)+(AR246*Z246)+(AS246*AH246))*I246</f>
        <v>0</v>
      </c>
      <c r="AU246" s="37">
        <f>((AQ246*S246)+(AR246*AA246)+(AS246*AI246))*J246</f>
        <v>0</v>
      </c>
      <c r="AV246" s="37">
        <f>((AQ246*T246)+(AB246*AR246)+(AS246*AJ246))*K246</f>
        <v>0</v>
      </c>
      <c r="AW246" s="37">
        <f>((AQ246*U246)+(AC246*AR246)+(AS246*AK246))*L246</f>
        <v>0</v>
      </c>
      <c r="AX246" s="37">
        <f>((AQ246*V246)+(AD246*AR246)+(AS246*AL246))*M246</f>
        <v>0</v>
      </c>
      <c r="AY246" s="37">
        <f>((AQ246*W246)+(AE246*AR246)+(AS246*AM246))*N246</f>
        <v>0</v>
      </c>
      <c r="AZ246" s="37">
        <f t="shared" si="507"/>
        <v>0</v>
      </c>
      <c r="BA246" s="37">
        <f>((AQ246*Y246)+(AG246*AR246)+(AS246*AO246))*P246</f>
        <v>0</v>
      </c>
      <c r="BB246" s="4"/>
      <c r="BC246" s="37">
        <f t="shared" si="420"/>
        <v>0</v>
      </c>
      <c r="BD246" s="4"/>
      <c r="BE246" s="37">
        <f t="shared" si="421"/>
        <v>0</v>
      </c>
      <c r="BF246" s="4"/>
      <c r="BG246" s="4"/>
      <c r="BH246" s="37">
        <f t="shared" si="422"/>
        <v>0</v>
      </c>
      <c r="BI246" s="4"/>
      <c r="BJ246" s="37"/>
      <c r="BK246" s="37">
        <f t="shared" si="423"/>
        <v>0</v>
      </c>
      <c r="BL246" s="109"/>
      <c r="BM246" s="119"/>
      <c r="BN246" s="119"/>
      <c r="BO246" s="38"/>
    </row>
    <row r="247" spans="1:67">
      <c r="A247" s="110" t="s">
        <v>19</v>
      </c>
      <c r="B247" s="110">
        <v>2</v>
      </c>
      <c r="C247" s="106">
        <v>47430</v>
      </c>
      <c r="D247" s="106">
        <v>47462.999305555597</v>
      </c>
      <c r="E247" s="110" t="s">
        <v>13</v>
      </c>
      <c r="F247" s="112">
        <v>43</v>
      </c>
      <c r="G247" s="34" t="s">
        <v>74</v>
      </c>
      <c r="H247" s="35">
        <v>29</v>
      </c>
      <c r="I247" s="2"/>
      <c r="J247" s="2"/>
      <c r="K247" s="2"/>
      <c r="L247" s="2"/>
      <c r="M247" s="2"/>
      <c r="N247" s="2"/>
      <c r="O247" s="2"/>
      <c r="P247" s="2"/>
      <c r="Q247" s="35">
        <f t="shared" ref="Q247:Q250" si="593">SUM(I247:P247)</f>
        <v>0</v>
      </c>
      <c r="R247" s="3"/>
      <c r="S247" s="3"/>
      <c r="T247" s="3"/>
      <c r="U247" s="3"/>
      <c r="V247" s="3"/>
      <c r="W247" s="3"/>
      <c r="X247" s="3"/>
      <c r="Y247" s="3"/>
      <c r="Z247" s="35">
        <f t="shared" ref="Z247:Z250" si="594">R247*1.5</f>
        <v>0</v>
      </c>
      <c r="AA247" s="35">
        <f t="shared" ref="AA247:AA250" si="595">S247*1.5</f>
        <v>0</v>
      </c>
      <c r="AB247" s="35">
        <f t="shared" ref="AB247:AB250" si="596">T247*1.5</f>
        <v>0</v>
      </c>
      <c r="AC247" s="35">
        <f t="shared" ref="AC247:AC250" si="597">U247*1.5</f>
        <v>0</v>
      </c>
      <c r="AD247" s="35">
        <f t="shared" ref="AD247:AD250" si="598">V247*1.5</f>
        <v>0</v>
      </c>
      <c r="AE247" s="35">
        <f t="shared" ref="AE247:AE250" si="599">W247*1.5</f>
        <v>0</v>
      </c>
      <c r="AF247" s="35">
        <f t="shared" ref="AF247:AF250" si="600">X247*1.5</f>
        <v>0</v>
      </c>
      <c r="AG247" s="35">
        <f t="shared" ref="AG247:AG250" si="601">Y247*1.5</f>
        <v>0</v>
      </c>
      <c r="AH247" s="35">
        <f t="shared" ref="AH247:AH250" si="602">R247*2</f>
        <v>0</v>
      </c>
      <c r="AI247" s="35">
        <f t="shared" ref="AI247:AI250" si="603">S247*2</f>
        <v>0</v>
      </c>
      <c r="AJ247" s="35">
        <f t="shared" ref="AJ247:AJ250" si="604">T247*2</f>
        <v>0</v>
      </c>
      <c r="AK247" s="35">
        <f t="shared" ref="AK247:AK250" si="605">U247*2</f>
        <v>0</v>
      </c>
      <c r="AL247" s="35">
        <f t="shared" ref="AL247:AL250" si="606">V247*2</f>
        <v>0</v>
      </c>
      <c r="AM247" s="35">
        <f t="shared" ref="AM247:AM250" si="607">W247*2</f>
        <v>0</v>
      </c>
      <c r="AN247" s="35">
        <f t="shared" ref="AN247:AN250" si="608">X247*2</f>
        <v>0</v>
      </c>
      <c r="AO247" s="35">
        <f t="shared" ref="AO247:AO250" si="609">Y247*2</f>
        <v>0</v>
      </c>
      <c r="AP247" s="36">
        <f t="shared" ref="AP247:AP250" si="610">H247/7</f>
        <v>4.1428571428571432</v>
      </c>
      <c r="AQ247" s="36">
        <f t="shared" ref="AQ247:AQ252" si="611">40*AP247</f>
        <v>165.71428571428572</v>
      </c>
      <c r="AR247" s="36">
        <f t="shared" ref="AR247:AR250" si="612">AP247*20</f>
        <v>82.857142857142861</v>
      </c>
      <c r="AS247" s="36">
        <f t="shared" ref="AS247:AS250" si="613">AP247*10</f>
        <v>41.428571428571431</v>
      </c>
      <c r="AT247" s="37">
        <f t="shared" ref="AT247:AT250" si="614">((AQ247*R247)+(AR247*Z247)+(AS247*AH247))*I247</f>
        <v>0</v>
      </c>
      <c r="AU247" s="37">
        <f t="shared" ref="AU247:AU250" si="615">((AQ247*S247)+(AR247*AA247)+(AS247*AI247))*J247</f>
        <v>0</v>
      </c>
      <c r="AV247" s="37">
        <f t="shared" ref="AV247:AV250" si="616">((AQ247*T247)+(AB247*AR247)+(AS247*AJ247))*K247</f>
        <v>0</v>
      </c>
      <c r="AW247" s="37">
        <f t="shared" ref="AW247:AW250" si="617">((AQ247*U247)+(AC247*AR247)+(AS247*AK247))*L247</f>
        <v>0</v>
      </c>
      <c r="AX247" s="37">
        <f t="shared" ref="AX247:AX250" si="618">((AQ247*V247)+(AD247*AR247)+(AS247*AL247))*M247</f>
        <v>0</v>
      </c>
      <c r="AY247" s="37">
        <f t="shared" ref="AY247:AY250" si="619">((AQ247*W247)+(AE247*AR247)+(AS247*AM247))*N247</f>
        <v>0</v>
      </c>
      <c r="AZ247" s="37">
        <f t="shared" ref="AZ247:AZ250" si="620">((AQ247*X247)+(AF247*AR247)+(AS247*AN247))*O247</f>
        <v>0</v>
      </c>
      <c r="BA247" s="37">
        <f t="shared" ref="BA247:BA250" si="621">((AQ247*Y247)+(AG247*AR247)+(AS247*AO247))*P247</f>
        <v>0</v>
      </c>
      <c r="BB247" s="4"/>
      <c r="BC247" s="37">
        <f t="shared" si="420"/>
        <v>0</v>
      </c>
      <c r="BD247" s="4"/>
      <c r="BE247" s="37">
        <f t="shared" si="421"/>
        <v>0</v>
      </c>
      <c r="BF247" s="4"/>
      <c r="BG247" s="4"/>
      <c r="BH247" s="37">
        <f t="shared" si="422"/>
        <v>0</v>
      </c>
      <c r="BI247" s="4"/>
      <c r="BJ247" s="37">
        <f t="shared" ref="BJ247" si="622">Q247*BI247</f>
        <v>0</v>
      </c>
      <c r="BK247" s="37">
        <f t="shared" si="423"/>
        <v>0</v>
      </c>
      <c r="BL247" s="108">
        <f t="shared" ref="BL247" si="623">SUM(BK247:BK248)</f>
        <v>0</v>
      </c>
      <c r="BM247" s="31"/>
      <c r="BN247" s="31"/>
      <c r="BO247" s="39"/>
    </row>
    <row r="248" spans="1:67">
      <c r="A248" s="111"/>
      <c r="B248" s="111"/>
      <c r="C248" s="107"/>
      <c r="D248" s="107"/>
      <c r="E248" s="111"/>
      <c r="F248" s="113"/>
      <c r="G248" s="34" t="s">
        <v>75</v>
      </c>
      <c r="H248" s="35">
        <v>14</v>
      </c>
      <c r="I248" s="2"/>
      <c r="J248" s="2"/>
      <c r="K248" s="2"/>
      <c r="L248" s="2"/>
      <c r="M248" s="2"/>
      <c r="N248" s="2"/>
      <c r="O248" s="2"/>
      <c r="P248" s="2"/>
      <c r="Q248" s="35">
        <f t="shared" si="593"/>
        <v>0</v>
      </c>
      <c r="R248" s="3"/>
      <c r="S248" s="3"/>
      <c r="T248" s="3"/>
      <c r="U248" s="3"/>
      <c r="V248" s="3"/>
      <c r="W248" s="3"/>
      <c r="X248" s="3"/>
      <c r="Y248" s="3"/>
      <c r="Z248" s="35">
        <f t="shared" si="594"/>
        <v>0</v>
      </c>
      <c r="AA248" s="35">
        <f t="shared" si="595"/>
        <v>0</v>
      </c>
      <c r="AB248" s="35">
        <f t="shared" si="596"/>
        <v>0</v>
      </c>
      <c r="AC248" s="35">
        <f t="shared" si="597"/>
        <v>0</v>
      </c>
      <c r="AD248" s="35">
        <f t="shared" si="598"/>
        <v>0</v>
      </c>
      <c r="AE248" s="35">
        <f t="shared" si="599"/>
        <v>0</v>
      </c>
      <c r="AF248" s="35">
        <f t="shared" si="600"/>
        <v>0</v>
      </c>
      <c r="AG248" s="35">
        <f t="shared" si="601"/>
        <v>0</v>
      </c>
      <c r="AH248" s="35">
        <f t="shared" si="602"/>
        <v>0</v>
      </c>
      <c r="AI248" s="35">
        <f t="shared" si="603"/>
        <v>0</v>
      </c>
      <c r="AJ248" s="35">
        <f t="shared" si="604"/>
        <v>0</v>
      </c>
      <c r="AK248" s="35">
        <f t="shared" si="605"/>
        <v>0</v>
      </c>
      <c r="AL248" s="35">
        <f t="shared" si="606"/>
        <v>0</v>
      </c>
      <c r="AM248" s="35">
        <f t="shared" si="607"/>
        <v>0</v>
      </c>
      <c r="AN248" s="35">
        <f t="shared" si="608"/>
        <v>0</v>
      </c>
      <c r="AO248" s="35">
        <f t="shared" si="609"/>
        <v>0</v>
      </c>
      <c r="AP248" s="36">
        <f t="shared" si="610"/>
        <v>2</v>
      </c>
      <c r="AQ248" s="36">
        <f t="shared" si="611"/>
        <v>80</v>
      </c>
      <c r="AR248" s="36">
        <f t="shared" si="612"/>
        <v>40</v>
      </c>
      <c r="AS248" s="36">
        <f t="shared" si="613"/>
        <v>20</v>
      </c>
      <c r="AT248" s="37">
        <f t="shared" si="614"/>
        <v>0</v>
      </c>
      <c r="AU248" s="37">
        <f t="shared" si="615"/>
        <v>0</v>
      </c>
      <c r="AV248" s="37">
        <f t="shared" si="616"/>
        <v>0</v>
      </c>
      <c r="AW248" s="37">
        <f t="shared" si="617"/>
        <v>0</v>
      </c>
      <c r="AX248" s="37">
        <f t="shared" si="618"/>
        <v>0</v>
      </c>
      <c r="AY248" s="37">
        <f t="shared" si="619"/>
        <v>0</v>
      </c>
      <c r="AZ248" s="37">
        <f t="shared" si="620"/>
        <v>0</v>
      </c>
      <c r="BA248" s="37">
        <f t="shared" si="621"/>
        <v>0</v>
      </c>
      <c r="BB248" s="4"/>
      <c r="BC248" s="37">
        <f t="shared" si="420"/>
        <v>0</v>
      </c>
      <c r="BD248" s="4"/>
      <c r="BE248" s="37">
        <f t="shared" si="421"/>
        <v>0</v>
      </c>
      <c r="BF248" s="4"/>
      <c r="BG248" s="4"/>
      <c r="BH248" s="37">
        <f t="shared" si="422"/>
        <v>0</v>
      </c>
      <c r="BI248" s="4"/>
      <c r="BJ248" s="37"/>
      <c r="BK248" s="37">
        <f t="shared" si="423"/>
        <v>0</v>
      </c>
      <c r="BL248" s="109"/>
      <c r="BM248" s="31"/>
      <c r="BN248" s="31"/>
      <c r="BO248" s="39"/>
    </row>
    <row r="249" spans="1:67">
      <c r="A249" s="110" t="s">
        <v>19</v>
      </c>
      <c r="B249" s="110">
        <v>1</v>
      </c>
      <c r="C249" s="106">
        <v>47253</v>
      </c>
      <c r="D249" s="106">
        <v>47489.999305555597</v>
      </c>
      <c r="E249" s="110" t="s">
        <v>13</v>
      </c>
      <c r="F249" s="112">
        <v>60</v>
      </c>
      <c r="G249" s="34" t="s">
        <v>74</v>
      </c>
      <c r="H249" s="35">
        <v>46</v>
      </c>
      <c r="I249" s="2"/>
      <c r="J249" s="2"/>
      <c r="K249" s="2"/>
      <c r="L249" s="2"/>
      <c r="M249" s="2"/>
      <c r="N249" s="2"/>
      <c r="O249" s="2"/>
      <c r="P249" s="2"/>
      <c r="Q249" s="35">
        <f t="shared" si="593"/>
        <v>0</v>
      </c>
      <c r="R249" s="3"/>
      <c r="S249" s="3"/>
      <c r="T249" s="3"/>
      <c r="U249" s="3"/>
      <c r="V249" s="3"/>
      <c r="W249" s="3"/>
      <c r="X249" s="3"/>
      <c r="Y249" s="3"/>
      <c r="Z249" s="35">
        <f t="shared" si="594"/>
        <v>0</v>
      </c>
      <c r="AA249" s="35">
        <f t="shared" si="595"/>
        <v>0</v>
      </c>
      <c r="AB249" s="35">
        <f t="shared" si="596"/>
        <v>0</v>
      </c>
      <c r="AC249" s="35">
        <f t="shared" si="597"/>
        <v>0</v>
      </c>
      <c r="AD249" s="35">
        <f t="shared" si="598"/>
        <v>0</v>
      </c>
      <c r="AE249" s="35">
        <f t="shared" si="599"/>
        <v>0</v>
      </c>
      <c r="AF249" s="35">
        <f t="shared" si="600"/>
        <v>0</v>
      </c>
      <c r="AG249" s="35">
        <f t="shared" si="601"/>
        <v>0</v>
      </c>
      <c r="AH249" s="35">
        <f t="shared" si="602"/>
        <v>0</v>
      </c>
      <c r="AI249" s="35">
        <f t="shared" si="603"/>
        <v>0</v>
      </c>
      <c r="AJ249" s="35">
        <f t="shared" si="604"/>
        <v>0</v>
      </c>
      <c r="AK249" s="35">
        <f t="shared" si="605"/>
        <v>0</v>
      </c>
      <c r="AL249" s="35">
        <f t="shared" si="606"/>
        <v>0</v>
      </c>
      <c r="AM249" s="35">
        <f t="shared" si="607"/>
        <v>0</v>
      </c>
      <c r="AN249" s="35">
        <f t="shared" si="608"/>
        <v>0</v>
      </c>
      <c r="AO249" s="35">
        <f t="shared" si="609"/>
        <v>0</v>
      </c>
      <c r="AP249" s="36">
        <f t="shared" si="610"/>
        <v>6.5714285714285712</v>
      </c>
      <c r="AQ249" s="36">
        <f t="shared" si="611"/>
        <v>262.85714285714283</v>
      </c>
      <c r="AR249" s="36">
        <f t="shared" si="612"/>
        <v>131.42857142857142</v>
      </c>
      <c r="AS249" s="36">
        <f t="shared" si="613"/>
        <v>65.714285714285708</v>
      </c>
      <c r="AT249" s="37">
        <f t="shared" si="614"/>
        <v>0</v>
      </c>
      <c r="AU249" s="37">
        <f t="shared" si="615"/>
        <v>0</v>
      </c>
      <c r="AV249" s="37">
        <f t="shared" si="616"/>
        <v>0</v>
      </c>
      <c r="AW249" s="37">
        <f t="shared" si="617"/>
        <v>0</v>
      </c>
      <c r="AX249" s="37">
        <f t="shared" si="618"/>
        <v>0</v>
      </c>
      <c r="AY249" s="37">
        <f t="shared" si="619"/>
        <v>0</v>
      </c>
      <c r="AZ249" s="37">
        <f t="shared" si="620"/>
        <v>0</v>
      </c>
      <c r="BA249" s="37">
        <f t="shared" si="621"/>
        <v>0</v>
      </c>
      <c r="BB249" s="4"/>
      <c r="BC249" s="37">
        <f t="shared" si="420"/>
        <v>0</v>
      </c>
      <c r="BD249" s="4"/>
      <c r="BE249" s="37">
        <f t="shared" si="421"/>
        <v>0</v>
      </c>
      <c r="BF249" s="4"/>
      <c r="BG249" s="4"/>
      <c r="BH249" s="37">
        <f t="shared" si="422"/>
        <v>0</v>
      </c>
      <c r="BI249" s="4"/>
      <c r="BJ249" s="37">
        <f t="shared" ref="BJ249" si="624">Q249*BI249</f>
        <v>0</v>
      </c>
      <c r="BK249" s="37">
        <f t="shared" si="423"/>
        <v>0</v>
      </c>
      <c r="BL249" s="108">
        <f t="shared" ref="BL249:BL251" si="625">SUM(BK249:BK250)</f>
        <v>0</v>
      </c>
      <c r="BM249" s="31"/>
      <c r="BN249" s="31"/>
      <c r="BO249" s="39"/>
    </row>
    <row r="250" spans="1:67">
      <c r="A250" s="111"/>
      <c r="B250" s="111"/>
      <c r="C250" s="107"/>
      <c r="D250" s="107"/>
      <c r="E250" s="111"/>
      <c r="F250" s="113"/>
      <c r="G250" s="34" t="s">
        <v>75</v>
      </c>
      <c r="H250" s="35">
        <v>14</v>
      </c>
      <c r="I250" s="2"/>
      <c r="J250" s="2"/>
      <c r="K250" s="2"/>
      <c r="L250" s="2"/>
      <c r="M250" s="2"/>
      <c r="N250" s="2"/>
      <c r="O250" s="2"/>
      <c r="P250" s="2"/>
      <c r="Q250" s="35">
        <f t="shared" si="593"/>
        <v>0</v>
      </c>
      <c r="R250" s="3"/>
      <c r="S250" s="3"/>
      <c r="T250" s="3"/>
      <c r="U250" s="3"/>
      <c r="V250" s="3"/>
      <c r="W250" s="3"/>
      <c r="X250" s="3"/>
      <c r="Y250" s="3"/>
      <c r="Z250" s="35">
        <f t="shared" si="594"/>
        <v>0</v>
      </c>
      <c r="AA250" s="35">
        <f t="shared" si="595"/>
        <v>0</v>
      </c>
      <c r="AB250" s="35">
        <f t="shared" si="596"/>
        <v>0</v>
      </c>
      <c r="AC250" s="35">
        <f t="shared" si="597"/>
        <v>0</v>
      </c>
      <c r="AD250" s="35">
        <f t="shared" si="598"/>
        <v>0</v>
      </c>
      <c r="AE250" s="35">
        <f t="shared" si="599"/>
        <v>0</v>
      </c>
      <c r="AF250" s="35">
        <f t="shared" si="600"/>
        <v>0</v>
      </c>
      <c r="AG250" s="35">
        <f t="shared" si="601"/>
        <v>0</v>
      </c>
      <c r="AH250" s="35">
        <f t="shared" si="602"/>
        <v>0</v>
      </c>
      <c r="AI250" s="35">
        <f t="shared" si="603"/>
        <v>0</v>
      </c>
      <c r="AJ250" s="35">
        <f t="shared" si="604"/>
        <v>0</v>
      </c>
      <c r="AK250" s="35">
        <f t="shared" si="605"/>
        <v>0</v>
      </c>
      <c r="AL250" s="35">
        <f t="shared" si="606"/>
        <v>0</v>
      </c>
      <c r="AM250" s="35">
        <f t="shared" si="607"/>
        <v>0</v>
      </c>
      <c r="AN250" s="35">
        <f t="shared" si="608"/>
        <v>0</v>
      </c>
      <c r="AO250" s="35">
        <f t="shared" si="609"/>
        <v>0</v>
      </c>
      <c r="AP250" s="36">
        <f t="shared" si="610"/>
        <v>2</v>
      </c>
      <c r="AQ250" s="36">
        <f t="shared" si="611"/>
        <v>80</v>
      </c>
      <c r="AR250" s="36">
        <f t="shared" si="612"/>
        <v>40</v>
      </c>
      <c r="AS250" s="36">
        <f t="shared" si="613"/>
        <v>20</v>
      </c>
      <c r="AT250" s="37">
        <f t="shared" si="614"/>
        <v>0</v>
      </c>
      <c r="AU250" s="37">
        <f t="shared" si="615"/>
        <v>0</v>
      </c>
      <c r="AV250" s="37">
        <f t="shared" si="616"/>
        <v>0</v>
      </c>
      <c r="AW250" s="37">
        <f t="shared" si="617"/>
        <v>0</v>
      </c>
      <c r="AX250" s="37">
        <f t="shared" si="618"/>
        <v>0</v>
      </c>
      <c r="AY250" s="37">
        <f t="shared" si="619"/>
        <v>0</v>
      </c>
      <c r="AZ250" s="37">
        <f t="shared" si="620"/>
        <v>0</v>
      </c>
      <c r="BA250" s="37">
        <f t="shared" si="621"/>
        <v>0</v>
      </c>
      <c r="BB250" s="4"/>
      <c r="BC250" s="37">
        <f t="shared" si="420"/>
        <v>0</v>
      </c>
      <c r="BD250" s="4"/>
      <c r="BE250" s="37">
        <f t="shared" si="421"/>
        <v>0</v>
      </c>
      <c r="BF250" s="4"/>
      <c r="BG250" s="4"/>
      <c r="BH250" s="37">
        <f t="shared" si="422"/>
        <v>0</v>
      </c>
      <c r="BI250" s="4"/>
      <c r="BJ250" s="37"/>
      <c r="BK250" s="37">
        <f t="shared" si="423"/>
        <v>0</v>
      </c>
      <c r="BL250" s="109"/>
      <c r="BM250" s="31"/>
      <c r="BN250" s="31"/>
      <c r="BO250" s="38"/>
    </row>
    <row r="251" spans="1:67">
      <c r="A251" s="110" t="s">
        <v>19</v>
      </c>
      <c r="B251" s="110">
        <v>3</v>
      </c>
      <c r="C251" s="106">
        <v>47511</v>
      </c>
      <c r="D251" s="106">
        <v>47570.999305555597</v>
      </c>
      <c r="E251" s="110" t="s">
        <v>4</v>
      </c>
      <c r="F251" s="112">
        <v>60</v>
      </c>
      <c r="G251" s="34" t="s">
        <v>74</v>
      </c>
      <c r="H251" s="35">
        <v>46</v>
      </c>
      <c r="I251" s="2"/>
      <c r="J251" s="2"/>
      <c r="K251" s="2"/>
      <c r="L251" s="2"/>
      <c r="M251" s="2"/>
      <c r="N251" s="2"/>
      <c r="O251" s="2"/>
      <c r="P251" s="2"/>
      <c r="Q251" s="35">
        <f t="shared" ref="Q251:Q252" si="626">SUM(I251:P251)</f>
        <v>0</v>
      </c>
      <c r="R251" s="3"/>
      <c r="S251" s="3"/>
      <c r="T251" s="3"/>
      <c r="U251" s="3"/>
      <c r="V251" s="3"/>
      <c r="W251" s="3"/>
      <c r="X251" s="3"/>
      <c r="Y251" s="3"/>
      <c r="Z251" s="35">
        <f t="shared" ref="Z251:Z252" si="627">R251*1.5</f>
        <v>0</v>
      </c>
      <c r="AA251" s="35">
        <f t="shared" ref="AA251:AA252" si="628">S251*1.5</f>
        <v>0</v>
      </c>
      <c r="AB251" s="35">
        <f t="shared" ref="AB251:AB252" si="629">T251*1.5</f>
        <v>0</v>
      </c>
      <c r="AC251" s="35">
        <f t="shared" ref="AC251:AC252" si="630">U251*1.5</f>
        <v>0</v>
      </c>
      <c r="AD251" s="35">
        <f t="shared" ref="AD251:AD252" si="631">V251*1.5</f>
        <v>0</v>
      </c>
      <c r="AE251" s="35">
        <f t="shared" ref="AE251:AE252" si="632">W251*1.5</f>
        <v>0</v>
      </c>
      <c r="AF251" s="35">
        <f t="shared" ref="AF251:AF252" si="633">X251*1.5</f>
        <v>0</v>
      </c>
      <c r="AG251" s="35">
        <f t="shared" ref="AG251:AG252" si="634">Y251*1.5</f>
        <v>0</v>
      </c>
      <c r="AH251" s="35">
        <f t="shared" ref="AH251:AH252" si="635">R251*2</f>
        <v>0</v>
      </c>
      <c r="AI251" s="35">
        <f t="shared" ref="AI251:AI252" si="636">S251*2</f>
        <v>0</v>
      </c>
      <c r="AJ251" s="35">
        <f t="shared" ref="AJ251:AJ252" si="637">T251*2</f>
        <v>0</v>
      </c>
      <c r="AK251" s="35">
        <f t="shared" ref="AK251:AK252" si="638">U251*2</f>
        <v>0</v>
      </c>
      <c r="AL251" s="35">
        <f t="shared" ref="AL251:AL252" si="639">V251*2</f>
        <v>0</v>
      </c>
      <c r="AM251" s="35">
        <f t="shared" ref="AM251:AM252" si="640">W251*2</f>
        <v>0</v>
      </c>
      <c r="AN251" s="35">
        <f t="shared" ref="AN251:AN252" si="641">X251*2</f>
        <v>0</v>
      </c>
      <c r="AO251" s="35">
        <f t="shared" ref="AO251:AO252" si="642">Y251*2</f>
        <v>0</v>
      </c>
      <c r="AP251" s="36">
        <f t="shared" ref="AP251:AP252" si="643">H251/7</f>
        <v>6.5714285714285712</v>
      </c>
      <c r="AQ251" s="36">
        <f t="shared" si="611"/>
        <v>262.85714285714283</v>
      </c>
      <c r="AR251" s="36">
        <f t="shared" ref="AR251:AR252" si="644">AP251*20</f>
        <v>131.42857142857142</v>
      </c>
      <c r="AS251" s="36">
        <f t="shared" ref="AS251:AS252" si="645">AP251*10</f>
        <v>65.714285714285708</v>
      </c>
      <c r="AT251" s="37">
        <f t="shared" ref="AT251:AT252" si="646">((AQ251*R251)+(AR251*Z251)+(AS251*AH251))*I251</f>
        <v>0</v>
      </c>
      <c r="AU251" s="37">
        <f t="shared" ref="AU251:AU252" si="647">((AQ251*S251)+(AR251*AA251)+(AS251*AI251))*J251</f>
        <v>0</v>
      </c>
      <c r="AV251" s="37">
        <f t="shared" ref="AV251:AV252" si="648">((AQ251*T251)+(AB251*AR251)+(AS251*AJ251))*K251</f>
        <v>0</v>
      </c>
      <c r="AW251" s="37">
        <f t="shared" ref="AW251:AW252" si="649">((AQ251*U251)+(AC251*AR251)+(AS251*AK251))*L251</f>
        <v>0</v>
      </c>
      <c r="AX251" s="37">
        <f t="shared" ref="AX251:AX252" si="650">((AQ251*V251)+(AD251*AR251)+(AS251*AL251))*M251</f>
        <v>0</v>
      </c>
      <c r="AY251" s="37">
        <f t="shared" ref="AY251:AY252" si="651">((AQ251*W251)+(AE251*AR251)+(AS251*AM251))*N251</f>
        <v>0</v>
      </c>
      <c r="AZ251" s="37">
        <f t="shared" ref="AZ251:AZ252" si="652">((AQ251*X251)+(AF251*AR251)+(AS251*AN251))*O251</f>
        <v>0</v>
      </c>
      <c r="BA251" s="37">
        <f t="shared" ref="BA251:BA252" si="653">((AQ251*Y251)+(AG251*AR251)+(AS251*AO251))*P251</f>
        <v>0</v>
      </c>
      <c r="BB251" s="4"/>
      <c r="BC251" s="37">
        <f t="shared" si="420"/>
        <v>0</v>
      </c>
      <c r="BD251" s="4"/>
      <c r="BE251" s="37">
        <f t="shared" si="421"/>
        <v>0</v>
      </c>
      <c r="BF251" s="4"/>
      <c r="BG251" s="4"/>
      <c r="BH251" s="37">
        <f t="shared" si="422"/>
        <v>0</v>
      </c>
      <c r="BI251" s="4"/>
      <c r="BJ251" s="37">
        <f t="shared" ref="BJ251" si="654">Q251*BI251</f>
        <v>0</v>
      </c>
      <c r="BK251" s="37">
        <f t="shared" si="423"/>
        <v>0</v>
      </c>
      <c r="BL251" s="108">
        <f t="shared" si="625"/>
        <v>0</v>
      </c>
      <c r="BM251" s="31"/>
      <c r="BN251" s="31"/>
      <c r="BO251" s="39"/>
    </row>
    <row r="252" spans="1:67">
      <c r="A252" s="111"/>
      <c r="B252" s="111"/>
      <c r="C252" s="107"/>
      <c r="D252" s="107"/>
      <c r="E252" s="111"/>
      <c r="F252" s="113"/>
      <c r="G252" s="34" t="s">
        <v>75</v>
      </c>
      <c r="H252" s="35">
        <v>14</v>
      </c>
      <c r="I252" s="2"/>
      <c r="J252" s="2"/>
      <c r="K252" s="2"/>
      <c r="L252" s="2"/>
      <c r="M252" s="2"/>
      <c r="N252" s="2"/>
      <c r="O252" s="2"/>
      <c r="P252" s="2"/>
      <c r="Q252" s="35">
        <f t="shared" si="626"/>
        <v>0</v>
      </c>
      <c r="R252" s="3"/>
      <c r="S252" s="3"/>
      <c r="T252" s="3"/>
      <c r="U252" s="3"/>
      <c r="V252" s="3"/>
      <c r="W252" s="3"/>
      <c r="X252" s="3"/>
      <c r="Y252" s="3"/>
      <c r="Z252" s="35">
        <f t="shared" si="627"/>
        <v>0</v>
      </c>
      <c r="AA252" s="35">
        <f t="shared" si="628"/>
        <v>0</v>
      </c>
      <c r="AB252" s="35">
        <f t="shared" si="629"/>
        <v>0</v>
      </c>
      <c r="AC252" s="35">
        <f t="shared" si="630"/>
        <v>0</v>
      </c>
      <c r="AD252" s="35">
        <f t="shared" si="631"/>
        <v>0</v>
      </c>
      <c r="AE252" s="35">
        <f t="shared" si="632"/>
        <v>0</v>
      </c>
      <c r="AF252" s="35">
        <f t="shared" si="633"/>
        <v>0</v>
      </c>
      <c r="AG252" s="35">
        <f t="shared" si="634"/>
        <v>0</v>
      </c>
      <c r="AH252" s="35">
        <f t="shared" si="635"/>
        <v>0</v>
      </c>
      <c r="AI252" s="35">
        <f t="shared" si="636"/>
        <v>0</v>
      </c>
      <c r="AJ252" s="35">
        <f t="shared" si="637"/>
        <v>0</v>
      </c>
      <c r="AK252" s="35">
        <f t="shared" si="638"/>
        <v>0</v>
      </c>
      <c r="AL252" s="35">
        <f t="shared" si="639"/>
        <v>0</v>
      </c>
      <c r="AM252" s="35">
        <f t="shared" si="640"/>
        <v>0</v>
      </c>
      <c r="AN252" s="35">
        <f t="shared" si="641"/>
        <v>0</v>
      </c>
      <c r="AO252" s="35">
        <f t="shared" si="642"/>
        <v>0</v>
      </c>
      <c r="AP252" s="36">
        <f t="shared" si="643"/>
        <v>2</v>
      </c>
      <c r="AQ252" s="36">
        <f t="shared" si="611"/>
        <v>80</v>
      </c>
      <c r="AR252" s="36">
        <f t="shared" si="644"/>
        <v>40</v>
      </c>
      <c r="AS252" s="36">
        <f t="shared" si="645"/>
        <v>20</v>
      </c>
      <c r="AT252" s="37">
        <f t="shared" si="646"/>
        <v>0</v>
      </c>
      <c r="AU252" s="37">
        <f t="shared" si="647"/>
        <v>0</v>
      </c>
      <c r="AV252" s="37">
        <f t="shared" si="648"/>
        <v>0</v>
      </c>
      <c r="AW252" s="37">
        <f t="shared" si="649"/>
        <v>0</v>
      </c>
      <c r="AX252" s="37">
        <f t="shared" si="650"/>
        <v>0</v>
      </c>
      <c r="AY252" s="37">
        <f t="shared" si="651"/>
        <v>0</v>
      </c>
      <c r="AZ252" s="37">
        <f t="shared" si="652"/>
        <v>0</v>
      </c>
      <c r="BA252" s="37">
        <f t="shared" si="653"/>
        <v>0</v>
      </c>
      <c r="BB252" s="4"/>
      <c r="BC252" s="37">
        <f t="shared" si="420"/>
        <v>0</v>
      </c>
      <c r="BD252" s="4"/>
      <c r="BE252" s="37">
        <f t="shared" si="421"/>
        <v>0</v>
      </c>
      <c r="BF252" s="4"/>
      <c r="BG252" s="4"/>
      <c r="BH252" s="37">
        <f t="shared" si="422"/>
        <v>0</v>
      </c>
      <c r="BI252" s="4"/>
      <c r="BJ252" s="37"/>
      <c r="BK252" s="37">
        <f t="shared" si="423"/>
        <v>0</v>
      </c>
      <c r="BL252" s="109"/>
      <c r="BM252" s="31"/>
      <c r="BN252" s="31"/>
      <c r="BO252" s="39">
        <f>SUM(BL235:BL252)</f>
        <v>0</v>
      </c>
    </row>
    <row r="253" spans="1:67">
      <c r="A253" s="110" t="s">
        <v>109</v>
      </c>
      <c r="B253" s="110">
        <v>5</v>
      </c>
      <c r="C253" s="106">
        <v>46435</v>
      </c>
      <c r="D253" s="106">
        <v>46486</v>
      </c>
      <c r="E253" s="110" t="s">
        <v>15</v>
      </c>
      <c r="F253" s="112">
        <v>52</v>
      </c>
      <c r="G253" s="34" t="s">
        <v>74</v>
      </c>
      <c r="H253" s="35">
        <v>38</v>
      </c>
      <c r="I253" s="2"/>
      <c r="J253" s="2"/>
      <c r="K253" s="2"/>
      <c r="L253" s="2"/>
      <c r="M253" s="2"/>
      <c r="N253" s="2"/>
      <c r="O253" s="2"/>
      <c r="P253" s="2"/>
      <c r="Q253" s="35">
        <f t="shared" ref="Q253:Q278" si="655">SUM(I253:P253)</f>
        <v>0</v>
      </c>
      <c r="R253" s="3"/>
      <c r="S253" s="3"/>
      <c r="T253" s="3"/>
      <c r="U253" s="3"/>
      <c r="V253" s="3"/>
      <c r="W253" s="3"/>
      <c r="X253" s="3"/>
      <c r="Y253" s="3"/>
      <c r="Z253" s="35">
        <f t="shared" ref="Z253:Z278" si="656">R253*1.5</f>
        <v>0</v>
      </c>
      <c r="AA253" s="35">
        <f t="shared" ref="AA253:AA278" si="657">S253*1.5</f>
        <v>0</v>
      </c>
      <c r="AB253" s="35">
        <f t="shared" ref="AB253:AB278" si="658">T253*1.5</f>
        <v>0</v>
      </c>
      <c r="AC253" s="35">
        <f t="shared" ref="AC253:AC278" si="659">U253*1.5</f>
        <v>0</v>
      </c>
      <c r="AD253" s="35">
        <f t="shared" ref="AD253:AD278" si="660">V253*1.5</f>
        <v>0</v>
      </c>
      <c r="AE253" s="35">
        <f t="shared" ref="AE253:AE278" si="661">W253*1.5</f>
        <v>0</v>
      </c>
      <c r="AF253" s="35">
        <f t="shared" ref="AF253:AF278" si="662">X253*1.5</f>
        <v>0</v>
      </c>
      <c r="AG253" s="35">
        <f t="shared" ref="AG253:AG278" si="663">Y253*1.5</f>
        <v>0</v>
      </c>
      <c r="AH253" s="35">
        <f t="shared" ref="AH253:AH278" si="664">R253*2</f>
        <v>0</v>
      </c>
      <c r="AI253" s="35">
        <f t="shared" ref="AI253:AI278" si="665">S253*2</f>
        <v>0</v>
      </c>
      <c r="AJ253" s="35">
        <f t="shared" ref="AJ253:AJ278" si="666">T253*2</f>
        <v>0</v>
      </c>
      <c r="AK253" s="35">
        <f t="shared" ref="AK253:AK278" si="667">U253*2</f>
        <v>0</v>
      </c>
      <c r="AL253" s="35">
        <f t="shared" ref="AL253:AL278" si="668">V253*2</f>
        <v>0</v>
      </c>
      <c r="AM253" s="35">
        <f t="shared" ref="AM253:AM278" si="669">W253*2</f>
        <v>0</v>
      </c>
      <c r="AN253" s="35">
        <f t="shared" ref="AN253:AN278" si="670">X253*2</f>
        <v>0</v>
      </c>
      <c r="AO253" s="35">
        <f t="shared" ref="AO253:AO278" si="671">Y253*2</f>
        <v>0</v>
      </c>
      <c r="AP253" s="36">
        <f t="shared" ref="AP253:AP278" si="672">H253/7</f>
        <v>5.4285714285714288</v>
      </c>
      <c r="AQ253" s="36">
        <f t="shared" ref="AQ253:AQ278" si="673">40*AP253</f>
        <v>217.14285714285717</v>
      </c>
      <c r="AR253" s="36">
        <f t="shared" ref="AR253:AR278" si="674">AP253*20</f>
        <v>108.57142857142858</v>
      </c>
      <c r="AS253" s="36">
        <f t="shared" ref="AS253:AS278" si="675">AP253*10</f>
        <v>54.285714285714292</v>
      </c>
      <c r="AT253" s="37">
        <f t="shared" ref="AT253:AT278" si="676">((AQ253*R253)+(AR253*Z253)+(AS253*AH253))*I253</f>
        <v>0</v>
      </c>
      <c r="AU253" s="37">
        <f t="shared" ref="AU253:AU278" si="677">((AQ253*S253)+(AR253*AA253)+(AS253*AI253))*J253</f>
        <v>0</v>
      </c>
      <c r="AV253" s="37">
        <f t="shared" ref="AV253:AV278" si="678">((AQ253*T253)+(AB253*AR253)+(AS253*AJ253))*K253</f>
        <v>0</v>
      </c>
      <c r="AW253" s="37">
        <f t="shared" ref="AW253:AW278" si="679">((AQ253*U253)+(AC253*AR253)+(AS253*AK253))*L253</f>
        <v>0</v>
      </c>
      <c r="AX253" s="37">
        <f t="shared" ref="AX253:AX278" si="680">((AQ253*V253)+(AD253*AR253)+(AS253*AL253))*M253</f>
        <v>0</v>
      </c>
      <c r="AY253" s="37">
        <f t="shared" ref="AY253:AY278" si="681">((AQ253*W253)+(AE253*AR253)+(AS253*AM253))*N253</f>
        <v>0</v>
      </c>
      <c r="AZ253" s="37">
        <f t="shared" ref="AZ253:AZ278" si="682">((AQ253*X253)+(AF253*AR253)+(AS253*AN253))*O253</f>
        <v>0</v>
      </c>
      <c r="BA253" s="37">
        <f t="shared" ref="BA253:BA278" si="683">((AQ253*Y253)+(AG253*AR253)+(AS253*AO253))*P253</f>
        <v>0</v>
      </c>
      <c r="BB253" s="4"/>
      <c r="BC253" s="37">
        <f t="shared" si="420"/>
        <v>0</v>
      </c>
      <c r="BD253" s="4"/>
      <c r="BE253" s="37">
        <f t="shared" si="421"/>
        <v>0</v>
      </c>
      <c r="BF253" s="4"/>
      <c r="BG253" s="4"/>
      <c r="BH253" s="37">
        <f t="shared" si="422"/>
        <v>0</v>
      </c>
      <c r="BI253" s="4"/>
      <c r="BJ253" s="37">
        <f t="shared" ref="BJ253" si="684">Q253*BI253</f>
        <v>0</v>
      </c>
      <c r="BK253" s="37">
        <f t="shared" si="423"/>
        <v>0</v>
      </c>
      <c r="BL253" s="108">
        <f>SUM(BK253:BK254)</f>
        <v>0</v>
      </c>
      <c r="BM253" s="31"/>
      <c r="BN253" s="31"/>
      <c r="BO253" s="39"/>
    </row>
    <row r="254" spans="1:67">
      <c r="A254" s="111"/>
      <c r="B254" s="111"/>
      <c r="C254" s="107"/>
      <c r="D254" s="107"/>
      <c r="E254" s="111"/>
      <c r="F254" s="113"/>
      <c r="G254" s="34" t="s">
        <v>75</v>
      </c>
      <c r="H254" s="35">
        <v>14</v>
      </c>
      <c r="I254" s="2"/>
      <c r="J254" s="2"/>
      <c r="K254" s="2"/>
      <c r="L254" s="2"/>
      <c r="M254" s="2"/>
      <c r="N254" s="2"/>
      <c r="O254" s="2"/>
      <c r="P254" s="2"/>
      <c r="Q254" s="35">
        <f t="shared" si="655"/>
        <v>0</v>
      </c>
      <c r="R254" s="3"/>
      <c r="S254" s="3"/>
      <c r="T254" s="3"/>
      <c r="U254" s="3"/>
      <c r="V254" s="3"/>
      <c r="W254" s="3"/>
      <c r="X254" s="3"/>
      <c r="Y254" s="3"/>
      <c r="Z254" s="35">
        <f t="shared" si="656"/>
        <v>0</v>
      </c>
      <c r="AA254" s="35">
        <f t="shared" si="657"/>
        <v>0</v>
      </c>
      <c r="AB254" s="35">
        <f t="shared" si="658"/>
        <v>0</v>
      </c>
      <c r="AC254" s="35">
        <f t="shared" si="659"/>
        <v>0</v>
      </c>
      <c r="AD254" s="35">
        <f t="shared" si="660"/>
        <v>0</v>
      </c>
      <c r="AE254" s="35">
        <f t="shared" si="661"/>
        <v>0</v>
      </c>
      <c r="AF254" s="35">
        <f t="shared" si="662"/>
        <v>0</v>
      </c>
      <c r="AG254" s="35">
        <f t="shared" si="663"/>
        <v>0</v>
      </c>
      <c r="AH254" s="35">
        <f t="shared" si="664"/>
        <v>0</v>
      </c>
      <c r="AI254" s="35">
        <f t="shared" si="665"/>
        <v>0</v>
      </c>
      <c r="AJ254" s="35">
        <f t="shared" si="666"/>
        <v>0</v>
      </c>
      <c r="AK254" s="35">
        <f t="shared" si="667"/>
        <v>0</v>
      </c>
      <c r="AL254" s="35">
        <f t="shared" si="668"/>
        <v>0</v>
      </c>
      <c r="AM254" s="35">
        <f t="shared" si="669"/>
        <v>0</v>
      </c>
      <c r="AN254" s="35">
        <f t="shared" si="670"/>
        <v>0</v>
      </c>
      <c r="AO254" s="35">
        <f t="shared" si="671"/>
        <v>0</v>
      </c>
      <c r="AP254" s="36">
        <f t="shared" si="672"/>
        <v>2</v>
      </c>
      <c r="AQ254" s="36">
        <f t="shared" si="673"/>
        <v>80</v>
      </c>
      <c r="AR254" s="36">
        <f t="shared" si="674"/>
        <v>40</v>
      </c>
      <c r="AS254" s="36">
        <f t="shared" si="675"/>
        <v>20</v>
      </c>
      <c r="AT254" s="37">
        <f t="shared" si="676"/>
        <v>0</v>
      </c>
      <c r="AU254" s="37">
        <f t="shared" si="677"/>
        <v>0</v>
      </c>
      <c r="AV254" s="37">
        <f t="shared" si="678"/>
        <v>0</v>
      </c>
      <c r="AW254" s="37">
        <f t="shared" si="679"/>
        <v>0</v>
      </c>
      <c r="AX254" s="37">
        <f t="shared" si="680"/>
        <v>0</v>
      </c>
      <c r="AY254" s="37">
        <f t="shared" si="681"/>
        <v>0</v>
      </c>
      <c r="AZ254" s="37">
        <f t="shared" si="682"/>
        <v>0</v>
      </c>
      <c r="BA254" s="37">
        <f t="shared" si="683"/>
        <v>0</v>
      </c>
      <c r="BB254" s="4"/>
      <c r="BC254" s="37">
        <f t="shared" si="420"/>
        <v>0</v>
      </c>
      <c r="BD254" s="4"/>
      <c r="BE254" s="37">
        <f t="shared" si="421"/>
        <v>0</v>
      </c>
      <c r="BF254" s="4"/>
      <c r="BG254" s="4"/>
      <c r="BH254" s="37">
        <f t="shared" si="422"/>
        <v>0</v>
      </c>
      <c r="BI254" s="4"/>
      <c r="BJ254" s="37"/>
      <c r="BK254" s="37">
        <f t="shared" si="423"/>
        <v>0</v>
      </c>
      <c r="BL254" s="109"/>
      <c r="BM254" s="31"/>
      <c r="BN254" s="31"/>
      <c r="BO254" s="39"/>
    </row>
    <row r="255" spans="1:67">
      <c r="A255" s="110" t="s">
        <v>109</v>
      </c>
      <c r="B255" s="110">
        <v>6</v>
      </c>
      <c r="C255" s="106">
        <v>46573</v>
      </c>
      <c r="D255" s="106">
        <v>46658</v>
      </c>
      <c r="E255" s="110" t="s">
        <v>13</v>
      </c>
      <c r="F255" s="112">
        <v>86</v>
      </c>
      <c r="G255" s="34" t="s">
        <v>74</v>
      </c>
      <c r="H255" s="35">
        <v>65</v>
      </c>
      <c r="I255" s="2"/>
      <c r="J255" s="2"/>
      <c r="K255" s="2"/>
      <c r="L255" s="2"/>
      <c r="M255" s="2"/>
      <c r="N255" s="2"/>
      <c r="O255" s="2"/>
      <c r="P255" s="2"/>
      <c r="Q255" s="35">
        <f t="shared" si="655"/>
        <v>0</v>
      </c>
      <c r="R255" s="3"/>
      <c r="S255" s="3"/>
      <c r="T255" s="3"/>
      <c r="U255" s="3"/>
      <c r="V255" s="3"/>
      <c r="W255" s="3"/>
      <c r="X255" s="3"/>
      <c r="Y255" s="3"/>
      <c r="Z255" s="35">
        <f t="shared" si="656"/>
        <v>0</v>
      </c>
      <c r="AA255" s="35">
        <f t="shared" si="657"/>
        <v>0</v>
      </c>
      <c r="AB255" s="35">
        <f t="shared" si="658"/>
        <v>0</v>
      </c>
      <c r="AC255" s="35">
        <f t="shared" si="659"/>
        <v>0</v>
      </c>
      <c r="AD255" s="35">
        <f t="shared" si="660"/>
        <v>0</v>
      </c>
      <c r="AE255" s="35">
        <f t="shared" si="661"/>
        <v>0</v>
      </c>
      <c r="AF255" s="35">
        <f t="shared" si="662"/>
        <v>0</v>
      </c>
      <c r="AG255" s="35">
        <f t="shared" si="663"/>
        <v>0</v>
      </c>
      <c r="AH255" s="35">
        <f t="shared" si="664"/>
        <v>0</v>
      </c>
      <c r="AI255" s="35">
        <f t="shared" si="665"/>
        <v>0</v>
      </c>
      <c r="AJ255" s="35">
        <f t="shared" si="666"/>
        <v>0</v>
      </c>
      <c r="AK255" s="35">
        <f t="shared" si="667"/>
        <v>0</v>
      </c>
      <c r="AL255" s="35">
        <f t="shared" si="668"/>
        <v>0</v>
      </c>
      <c r="AM255" s="35">
        <f t="shared" si="669"/>
        <v>0</v>
      </c>
      <c r="AN255" s="35">
        <f t="shared" si="670"/>
        <v>0</v>
      </c>
      <c r="AO255" s="35">
        <f t="shared" si="671"/>
        <v>0</v>
      </c>
      <c r="AP255" s="36">
        <f t="shared" si="672"/>
        <v>9.2857142857142865</v>
      </c>
      <c r="AQ255" s="36">
        <f t="shared" si="673"/>
        <v>371.42857142857144</v>
      </c>
      <c r="AR255" s="36">
        <f t="shared" si="674"/>
        <v>185.71428571428572</v>
      </c>
      <c r="AS255" s="36">
        <f t="shared" si="675"/>
        <v>92.857142857142861</v>
      </c>
      <c r="AT255" s="37">
        <f t="shared" si="676"/>
        <v>0</v>
      </c>
      <c r="AU255" s="37">
        <f t="shared" si="677"/>
        <v>0</v>
      </c>
      <c r="AV255" s="37">
        <f t="shared" si="678"/>
        <v>0</v>
      </c>
      <c r="AW255" s="37">
        <f t="shared" si="679"/>
        <v>0</v>
      </c>
      <c r="AX255" s="37">
        <f t="shared" si="680"/>
        <v>0</v>
      </c>
      <c r="AY255" s="37">
        <f t="shared" si="681"/>
        <v>0</v>
      </c>
      <c r="AZ255" s="37">
        <f t="shared" si="682"/>
        <v>0</v>
      </c>
      <c r="BA255" s="37">
        <f t="shared" si="683"/>
        <v>0</v>
      </c>
      <c r="BB255" s="4"/>
      <c r="BC255" s="37">
        <f t="shared" si="420"/>
        <v>0</v>
      </c>
      <c r="BD255" s="4"/>
      <c r="BE255" s="37">
        <f t="shared" si="421"/>
        <v>0</v>
      </c>
      <c r="BF255" s="4"/>
      <c r="BG255" s="4"/>
      <c r="BH255" s="37">
        <f t="shared" si="422"/>
        <v>0</v>
      </c>
      <c r="BI255" s="4"/>
      <c r="BJ255" s="37">
        <f t="shared" ref="BJ255" si="685">Q255*BI255</f>
        <v>0</v>
      </c>
      <c r="BK255" s="37">
        <f t="shared" si="423"/>
        <v>0</v>
      </c>
      <c r="BL255" s="108">
        <f>SUM(BK255:BK256)</f>
        <v>0</v>
      </c>
      <c r="BM255" s="31"/>
      <c r="BN255" s="31"/>
      <c r="BO255" s="39"/>
    </row>
    <row r="256" spans="1:67">
      <c r="A256" s="111"/>
      <c r="B256" s="111"/>
      <c r="C256" s="107"/>
      <c r="D256" s="107"/>
      <c r="E256" s="111"/>
      <c r="F256" s="113"/>
      <c r="G256" s="34" t="s">
        <v>75</v>
      </c>
      <c r="H256" s="35">
        <v>21</v>
      </c>
      <c r="I256" s="2"/>
      <c r="J256" s="2"/>
      <c r="K256" s="2"/>
      <c r="L256" s="2"/>
      <c r="M256" s="2"/>
      <c r="N256" s="2"/>
      <c r="O256" s="2"/>
      <c r="P256" s="2"/>
      <c r="Q256" s="35">
        <f t="shared" si="655"/>
        <v>0</v>
      </c>
      <c r="R256" s="3"/>
      <c r="S256" s="3"/>
      <c r="T256" s="3"/>
      <c r="U256" s="3"/>
      <c r="V256" s="3"/>
      <c r="W256" s="3"/>
      <c r="X256" s="3"/>
      <c r="Y256" s="3"/>
      <c r="Z256" s="35">
        <f t="shared" si="656"/>
        <v>0</v>
      </c>
      <c r="AA256" s="35">
        <f t="shared" si="657"/>
        <v>0</v>
      </c>
      <c r="AB256" s="35">
        <f t="shared" si="658"/>
        <v>0</v>
      </c>
      <c r="AC256" s="35">
        <f t="shared" si="659"/>
        <v>0</v>
      </c>
      <c r="AD256" s="35">
        <f t="shared" si="660"/>
        <v>0</v>
      </c>
      <c r="AE256" s="35">
        <f t="shared" si="661"/>
        <v>0</v>
      </c>
      <c r="AF256" s="35">
        <f t="shared" si="662"/>
        <v>0</v>
      </c>
      <c r="AG256" s="35">
        <f t="shared" si="663"/>
        <v>0</v>
      </c>
      <c r="AH256" s="35">
        <f t="shared" si="664"/>
        <v>0</v>
      </c>
      <c r="AI256" s="35">
        <f t="shared" si="665"/>
        <v>0</v>
      </c>
      <c r="AJ256" s="35">
        <f t="shared" si="666"/>
        <v>0</v>
      </c>
      <c r="AK256" s="35">
        <f t="shared" si="667"/>
        <v>0</v>
      </c>
      <c r="AL256" s="35">
        <f t="shared" si="668"/>
        <v>0</v>
      </c>
      <c r="AM256" s="35">
        <f t="shared" si="669"/>
        <v>0</v>
      </c>
      <c r="AN256" s="35">
        <f t="shared" si="670"/>
        <v>0</v>
      </c>
      <c r="AO256" s="35">
        <f t="shared" si="671"/>
        <v>0</v>
      </c>
      <c r="AP256" s="36">
        <f t="shared" si="672"/>
        <v>3</v>
      </c>
      <c r="AQ256" s="36">
        <f t="shared" si="673"/>
        <v>120</v>
      </c>
      <c r="AR256" s="36">
        <f t="shared" si="674"/>
        <v>60</v>
      </c>
      <c r="AS256" s="36">
        <f t="shared" si="675"/>
        <v>30</v>
      </c>
      <c r="AT256" s="37">
        <f t="shared" si="676"/>
        <v>0</v>
      </c>
      <c r="AU256" s="37">
        <f t="shared" si="677"/>
        <v>0</v>
      </c>
      <c r="AV256" s="37">
        <f t="shared" si="678"/>
        <v>0</v>
      </c>
      <c r="AW256" s="37">
        <f t="shared" si="679"/>
        <v>0</v>
      </c>
      <c r="AX256" s="37">
        <f t="shared" si="680"/>
        <v>0</v>
      </c>
      <c r="AY256" s="37">
        <f t="shared" si="681"/>
        <v>0</v>
      </c>
      <c r="AZ256" s="37">
        <f t="shared" si="682"/>
        <v>0</v>
      </c>
      <c r="BA256" s="37">
        <f t="shared" si="683"/>
        <v>0</v>
      </c>
      <c r="BB256" s="4"/>
      <c r="BC256" s="37">
        <f t="shared" si="420"/>
        <v>0</v>
      </c>
      <c r="BD256" s="4"/>
      <c r="BE256" s="37">
        <f t="shared" si="421"/>
        <v>0</v>
      </c>
      <c r="BF256" s="4"/>
      <c r="BG256" s="4"/>
      <c r="BH256" s="37">
        <f t="shared" si="422"/>
        <v>0</v>
      </c>
      <c r="BI256" s="4"/>
      <c r="BJ256" s="37"/>
      <c r="BK256" s="37">
        <f t="shared" si="423"/>
        <v>0</v>
      </c>
      <c r="BL256" s="109"/>
      <c r="BM256" s="31"/>
      <c r="BN256" s="31"/>
      <c r="BO256" s="39"/>
    </row>
    <row r="257" spans="1:67">
      <c r="A257" s="110" t="s">
        <v>109</v>
      </c>
      <c r="B257" s="110">
        <v>3</v>
      </c>
      <c r="C257" s="106">
        <v>46650</v>
      </c>
      <c r="D257" s="106">
        <v>46745</v>
      </c>
      <c r="E257" s="110" t="s">
        <v>4</v>
      </c>
      <c r="F257" s="112">
        <v>96</v>
      </c>
      <c r="G257" s="34" t="s">
        <v>74</v>
      </c>
      <c r="H257" s="35">
        <v>75</v>
      </c>
      <c r="I257" s="2"/>
      <c r="J257" s="2"/>
      <c r="K257" s="2"/>
      <c r="L257" s="2"/>
      <c r="M257" s="2"/>
      <c r="N257" s="2"/>
      <c r="O257" s="2"/>
      <c r="P257" s="2"/>
      <c r="Q257" s="35">
        <f t="shared" si="655"/>
        <v>0</v>
      </c>
      <c r="R257" s="3"/>
      <c r="S257" s="3"/>
      <c r="T257" s="3"/>
      <c r="U257" s="3"/>
      <c r="V257" s="3"/>
      <c r="W257" s="3"/>
      <c r="X257" s="3"/>
      <c r="Y257" s="3"/>
      <c r="Z257" s="35">
        <f t="shared" si="656"/>
        <v>0</v>
      </c>
      <c r="AA257" s="35">
        <f t="shared" si="657"/>
        <v>0</v>
      </c>
      <c r="AB257" s="35">
        <f t="shared" si="658"/>
        <v>0</v>
      </c>
      <c r="AC257" s="35">
        <f t="shared" si="659"/>
        <v>0</v>
      </c>
      <c r="AD257" s="35">
        <f t="shared" si="660"/>
        <v>0</v>
      </c>
      <c r="AE257" s="35">
        <f t="shared" si="661"/>
        <v>0</v>
      </c>
      <c r="AF257" s="35">
        <f t="shared" si="662"/>
        <v>0</v>
      </c>
      <c r="AG257" s="35">
        <f t="shared" si="663"/>
        <v>0</v>
      </c>
      <c r="AH257" s="35">
        <f t="shared" si="664"/>
        <v>0</v>
      </c>
      <c r="AI257" s="35">
        <f t="shared" si="665"/>
        <v>0</v>
      </c>
      <c r="AJ257" s="35">
        <f t="shared" si="666"/>
        <v>0</v>
      </c>
      <c r="AK257" s="35">
        <f t="shared" si="667"/>
        <v>0</v>
      </c>
      <c r="AL257" s="35">
        <f t="shared" si="668"/>
        <v>0</v>
      </c>
      <c r="AM257" s="35">
        <f t="shared" si="669"/>
        <v>0</v>
      </c>
      <c r="AN257" s="35">
        <f t="shared" si="670"/>
        <v>0</v>
      </c>
      <c r="AO257" s="35">
        <f t="shared" si="671"/>
        <v>0</v>
      </c>
      <c r="AP257" s="36">
        <f t="shared" si="672"/>
        <v>10.714285714285714</v>
      </c>
      <c r="AQ257" s="36">
        <f t="shared" si="673"/>
        <v>428.57142857142856</v>
      </c>
      <c r="AR257" s="36">
        <f t="shared" si="674"/>
        <v>214.28571428571428</v>
      </c>
      <c r="AS257" s="36">
        <f t="shared" si="675"/>
        <v>107.14285714285714</v>
      </c>
      <c r="AT257" s="37">
        <f t="shared" si="676"/>
        <v>0</v>
      </c>
      <c r="AU257" s="37">
        <f t="shared" si="677"/>
        <v>0</v>
      </c>
      <c r="AV257" s="37">
        <f t="shared" si="678"/>
        <v>0</v>
      </c>
      <c r="AW257" s="37">
        <f t="shared" si="679"/>
        <v>0</v>
      </c>
      <c r="AX257" s="37">
        <f t="shared" si="680"/>
        <v>0</v>
      </c>
      <c r="AY257" s="37">
        <f t="shared" si="681"/>
        <v>0</v>
      </c>
      <c r="AZ257" s="37">
        <f t="shared" si="682"/>
        <v>0</v>
      </c>
      <c r="BA257" s="37">
        <f t="shared" si="683"/>
        <v>0</v>
      </c>
      <c r="BB257" s="4"/>
      <c r="BC257" s="37">
        <f t="shared" si="420"/>
        <v>0</v>
      </c>
      <c r="BD257" s="4"/>
      <c r="BE257" s="37">
        <f t="shared" si="421"/>
        <v>0</v>
      </c>
      <c r="BF257" s="4"/>
      <c r="BG257" s="4"/>
      <c r="BH257" s="37">
        <f t="shared" si="422"/>
        <v>0</v>
      </c>
      <c r="BI257" s="4"/>
      <c r="BJ257" s="37">
        <f t="shared" ref="BJ257" si="686">Q257*BI257</f>
        <v>0</v>
      </c>
      <c r="BK257" s="37">
        <f t="shared" si="423"/>
        <v>0</v>
      </c>
      <c r="BL257" s="108">
        <f>SUM(BK257:BK258)</f>
        <v>0</v>
      </c>
      <c r="BM257" s="31"/>
      <c r="BN257" s="31"/>
      <c r="BO257" s="39"/>
    </row>
    <row r="258" spans="1:67">
      <c r="A258" s="111"/>
      <c r="B258" s="111"/>
      <c r="C258" s="107"/>
      <c r="D258" s="107"/>
      <c r="E258" s="111"/>
      <c r="F258" s="113"/>
      <c r="G258" s="34" t="s">
        <v>75</v>
      </c>
      <c r="H258" s="35">
        <v>21</v>
      </c>
      <c r="I258" s="2"/>
      <c r="J258" s="2"/>
      <c r="K258" s="2"/>
      <c r="L258" s="2"/>
      <c r="M258" s="2"/>
      <c r="N258" s="2"/>
      <c r="O258" s="2"/>
      <c r="P258" s="2"/>
      <c r="Q258" s="35">
        <f t="shared" si="655"/>
        <v>0</v>
      </c>
      <c r="R258" s="3"/>
      <c r="S258" s="3"/>
      <c r="T258" s="3"/>
      <c r="U258" s="3"/>
      <c r="V258" s="3"/>
      <c r="W258" s="3"/>
      <c r="X258" s="3"/>
      <c r="Y258" s="3"/>
      <c r="Z258" s="35">
        <f t="shared" si="656"/>
        <v>0</v>
      </c>
      <c r="AA258" s="35">
        <f t="shared" si="657"/>
        <v>0</v>
      </c>
      <c r="AB258" s="35">
        <f t="shared" si="658"/>
        <v>0</v>
      </c>
      <c r="AC258" s="35">
        <f t="shared" si="659"/>
        <v>0</v>
      </c>
      <c r="AD258" s="35">
        <f t="shared" si="660"/>
        <v>0</v>
      </c>
      <c r="AE258" s="35">
        <f t="shared" si="661"/>
        <v>0</v>
      </c>
      <c r="AF258" s="35">
        <f t="shared" si="662"/>
        <v>0</v>
      </c>
      <c r="AG258" s="35">
        <f t="shared" si="663"/>
        <v>0</v>
      </c>
      <c r="AH258" s="35">
        <f t="shared" si="664"/>
        <v>0</v>
      </c>
      <c r="AI258" s="35">
        <f t="shared" si="665"/>
        <v>0</v>
      </c>
      <c r="AJ258" s="35">
        <f t="shared" si="666"/>
        <v>0</v>
      </c>
      <c r="AK258" s="35">
        <f t="shared" si="667"/>
        <v>0</v>
      </c>
      <c r="AL258" s="35">
        <f t="shared" si="668"/>
        <v>0</v>
      </c>
      <c r="AM258" s="35">
        <f t="shared" si="669"/>
        <v>0</v>
      </c>
      <c r="AN258" s="35">
        <f t="shared" si="670"/>
        <v>0</v>
      </c>
      <c r="AO258" s="35">
        <f t="shared" si="671"/>
        <v>0</v>
      </c>
      <c r="AP258" s="36">
        <f t="shared" si="672"/>
        <v>3</v>
      </c>
      <c r="AQ258" s="36">
        <f t="shared" si="673"/>
        <v>120</v>
      </c>
      <c r="AR258" s="36">
        <f t="shared" si="674"/>
        <v>60</v>
      </c>
      <c r="AS258" s="36">
        <f t="shared" si="675"/>
        <v>30</v>
      </c>
      <c r="AT258" s="37">
        <f t="shared" si="676"/>
        <v>0</v>
      </c>
      <c r="AU258" s="37">
        <f t="shared" si="677"/>
        <v>0</v>
      </c>
      <c r="AV258" s="37">
        <f t="shared" si="678"/>
        <v>0</v>
      </c>
      <c r="AW258" s="37">
        <f t="shared" si="679"/>
        <v>0</v>
      </c>
      <c r="AX258" s="37">
        <f t="shared" si="680"/>
        <v>0</v>
      </c>
      <c r="AY258" s="37">
        <f t="shared" si="681"/>
        <v>0</v>
      </c>
      <c r="AZ258" s="37">
        <f t="shared" si="682"/>
        <v>0</v>
      </c>
      <c r="BA258" s="37">
        <f t="shared" si="683"/>
        <v>0</v>
      </c>
      <c r="BB258" s="4"/>
      <c r="BC258" s="37">
        <f t="shared" si="420"/>
        <v>0</v>
      </c>
      <c r="BD258" s="4"/>
      <c r="BE258" s="37">
        <f t="shared" si="421"/>
        <v>0</v>
      </c>
      <c r="BF258" s="4"/>
      <c r="BG258" s="4"/>
      <c r="BH258" s="37">
        <f t="shared" si="422"/>
        <v>0</v>
      </c>
      <c r="BI258" s="4"/>
      <c r="BJ258" s="37"/>
      <c r="BK258" s="37">
        <f t="shared" si="423"/>
        <v>0</v>
      </c>
      <c r="BL258" s="109"/>
      <c r="BM258" s="31"/>
      <c r="BN258" s="31"/>
      <c r="BO258" s="39"/>
    </row>
    <row r="259" spans="1:67">
      <c r="A259" s="110" t="s">
        <v>109</v>
      </c>
      <c r="B259" s="110">
        <v>2</v>
      </c>
      <c r="C259" s="106">
        <v>46758</v>
      </c>
      <c r="D259" s="106">
        <v>46843</v>
      </c>
      <c r="E259" s="110" t="s">
        <v>13</v>
      </c>
      <c r="F259" s="112">
        <v>86</v>
      </c>
      <c r="G259" s="34" t="s">
        <v>74</v>
      </c>
      <c r="H259" s="35">
        <v>65</v>
      </c>
      <c r="I259" s="2"/>
      <c r="J259" s="2"/>
      <c r="K259" s="2"/>
      <c r="L259" s="2"/>
      <c r="M259" s="2"/>
      <c r="N259" s="2"/>
      <c r="O259" s="2"/>
      <c r="P259" s="2"/>
      <c r="Q259" s="35">
        <f t="shared" si="655"/>
        <v>0</v>
      </c>
      <c r="R259" s="3"/>
      <c r="S259" s="3"/>
      <c r="T259" s="3"/>
      <c r="U259" s="3"/>
      <c r="V259" s="3"/>
      <c r="W259" s="3"/>
      <c r="X259" s="3"/>
      <c r="Y259" s="3"/>
      <c r="Z259" s="35">
        <f t="shared" si="656"/>
        <v>0</v>
      </c>
      <c r="AA259" s="35">
        <f t="shared" si="657"/>
        <v>0</v>
      </c>
      <c r="AB259" s="35">
        <f t="shared" si="658"/>
        <v>0</v>
      </c>
      <c r="AC259" s="35">
        <f t="shared" si="659"/>
        <v>0</v>
      </c>
      <c r="AD259" s="35">
        <f t="shared" si="660"/>
        <v>0</v>
      </c>
      <c r="AE259" s="35">
        <f t="shared" si="661"/>
        <v>0</v>
      </c>
      <c r="AF259" s="35">
        <f t="shared" si="662"/>
        <v>0</v>
      </c>
      <c r="AG259" s="35">
        <f t="shared" si="663"/>
        <v>0</v>
      </c>
      <c r="AH259" s="35">
        <f t="shared" si="664"/>
        <v>0</v>
      </c>
      <c r="AI259" s="35">
        <f t="shared" si="665"/>
        <v>0</v>
      </c>
      <c r="AJ259" s="35">
        <f t="shared" si="666"/>
        <v>0</v>
      </c>
      <c r="AK259" s="35">
        <f t="shared" si="667"/>
        <v>0</v>
      </c>
      <c r="AL259" s="35">
        <f t="shared" si="668"/>
        <v>0</v>
      </c>
      <c r="AM259" s="35">
        <f t="shared" si="669"/>
        <v>0</v>
      </c>
      <c r="AN259" s="35">
        <f t="shared" si="670"/>
        <v>0</v>
      </c>
      <c r="AO259" s="35">
        <f t="shared" si="671"/>
        <v>0</v>
      </c>
      <c r="AP259" s="36">
        <f t="shared" si="672"/>
        <v>9.2857142857142865</v>
      </c>
      <c r="AQ259" s="36">
        <f t="shared" si="673"/>
        <v>371.42857142857144</v>
      </c>
      <c r="AR259" s="36">
        <f t="shared" si="674"/>
        <v>185.71428571428572</v>
      </c>
      <c r="AS259" s="36">
        <f t="shared" si="675"/>
        <v>92.857142857142861</v>
      </c>
      <c r="AT259" s="37">
        <f t="shared" si="676"/>
        <v>0</v>
      </c>
      <c r="AU259" s="37">
        <f t="shared" si="677"/>
        <v>0</v>
      </c>
      <c r="AV259" s="37">
        <f t="shared" si="678"/>
        <v>0</v>
      </c>
      <c r="AW259" s="37">
        <f t="shared" si="679"/>
        <v>0</v>
      </c>
      <c r="AX259" s="37">
        <f t="shared" si="680"/>
        <v>0</v>
      </c>
      <c r="AY259" s="37">
        <f t="shared" si="681"/>
        <v>0</v>
      </c>
      <c r="AZ259" s="37">
        <f t="shared" si="682"/>
        <v>0</v>
      </c>
      <c r="BA259" s="37">
        <f t="shared" si="683"/>
        <v>0</v>
      </c>
      <c r="BB259" s="4"/>
      <c r="BC259" s="37">
        <f t="shared" si="420"/>
        <v>0</v>
      </c>
      <c r="BD259" s="4"/>
      <c r="BE259" s="37">
        <f t="shared" si="421"/>
        <v>0</v>
      </c>
      <c r="BF259" s="4"/>
      <c r="BG259" s="4"/>
      <c r="BH259" s="37">
        <f t="shared" si="422"/>
        <v>0</v>
      </c>
      <c r="BI259" s="4"/>
      <c r="BJ259" s="37">
        <f t="shared" ref="BJ259" si="687">Q259*BI259</f>
        <v>0</v>
      </c>
      <c r="BK259" s="37">
        <f t="shared" si="423"/>
        <v>0</v>
      </c>
      <c r="BL259" s="108">
        <f>SUM(BK259:BK260)</f>
        <v>0</v>
      </c>
      <c r="BM259" s="31"/>
      <c r="BN259" s="31"/>
      <c r="BO259" s="39"/>
    </row>
    <row r="260" spans="1:67">
      <c r="A260" s="111"/>
      <c r="B260" s="111"/>
      <c r="C260" s="107"/>
      <c r="D260" s="107"/>
      <c r="E260" s="111"/>
      <c r="F260" s="113"/>
      <c r="G260" s="34" t="s">
        <v>75</v>
      </c>
      <c r="H260" s="35">
        <v>21</v>
      </c>
      <c r="I260" s="2"/>
      <c r="J260" s="2"/>
      <c r="K260" s="2"/>
      <c r="L260" s="2"/>
      <c r="M260" s="2"/>
      <c r="N260" s="2"/>
      <c r="O260" s="2"/>
      <c r="P260" s="2"/>
      <c r="Q260" s="35">
        <f t="shared" si="655"/>
        <v>0</v>
      </c>
      <c r="R260" s="3"/>
      <c r="S260" s="3"/>
      <c r="T260" s="3"/>
      <c r="U260" s="3"/>
      <c r="V260" s="3"/>
      <c r="W260" s="3"/>
      <c r="X260" s="3"/>
      <c r="Y260" s="3"/>
      <c r="Z260" s="35">
        <f t="shared" si="656"/>
        <v>0</v>
      </c>
      <c r="AA260" s="35">
        <f t="shared" si="657"/>
        <v>0</v>
      </c>
      <c r="AB260" s="35">
        <f t="shared" si="658"/>
        <v>0</v>
      </c>
      <c r="AC260" s="35">
        <f t="shared" si="659"/>
        <v>0</v>
      </c>
      <c r="AD260" s="35">
        <f t="shared" si="660"/>
        <v>0</v>
      </c>
      <c r="AE260" s="35">
        <f t="shared" si="661"/>
        <v>0</v>
      </c>
      <c r="AF260" s="35">
        <f t="shared" si="662"/>
        <v>0</v>
      </c>
      <c r="AG260" s="35">
        <f t="shared" si="663"/>
        <v>0</v>
      </c>
      <c r="AH260" s="35">
        <f t="shared" si="664"/>
        <v>0</v>
      </c>
      <c r="AI260" s="35">
        <f t="shared" si="665"/>
        <v>0</v>
      </c>
      <c r="AJ260" s="35">
        <f t="shared" si="666"/>
        <v>0</v>
      </c>
      <c r="AK260" s="35">
        <f t="shared" si="667"/>
        <v>0</v>
      </c>
      <c r="AL260" s="35">
        <f t="shared" si="668"/>
        <v>0</v>
      </c>
      <c r="AM260" s="35">
        <f t="shared" si="669"/>
        <v>0</v>
      </c>
      <c r="AN260" s="35">
        <f t="shared" si="670"/>
        <v>0</v>
      </c>
      <c r="AO260" s="35">
        <f t="shared" si="671"/>
        <v>0</v>
      </c>
      <c r="AP260" s="36">
        <f t="shared" si="672"/>
        <v>3</v>
      </c>
      <c r="AQ260" s="36">
        <f t="shared" si="673"/>
        <v>120</v>
      </c>
      <c r="AR260" s="36">
        <f t="shared" si="674"/>
        <v>60</v>
      </c>
      <c r="AS260" s="36">
        <f t="shared" si="675"/>
        <v>30</v>
      </c>
      <c r="AT260" s="37">
        <f t="shared" si="676"/>
        <v>0</v>
      </c>
      <c r="AU260" s="37">
        <f t="shared" si="677"/>
        <v>0</v>
      </c>
      <c r="AV260" s="37">
        <f t="shared" si="678"/>
        <v>0</v>
      </c>
      <c r="AW260" s="37">
        <f t="shared" si="679"/>
        <v>0</v>
      </c>
      <c r="AX260" s="37">
        <f t="shared" si="680"/>
        <v>0</v>
      </c>
      <c r="AY260" s="37">
        <f t="shared" si="681"/>
        <v>0</v>
      </c>
      <c r="AZ260" s="37">
        <f t="shared" si="682"/>
        <v>0</v>
      </c>
      <c r="BA260" s="37">
        <f t="shared" si="683"/>
        <v>0</v>
      </c>
      <c r="BB260" s="4"/>
      <c r="BC260" s="37">
        <f t="shared" ref="BC260:BC322" si="688">(BB260*(I260+J260+K260+N260+P260))*H260</f>
        <v>0</v>
      </c>
      <c r="BD260" s="4"/>
      <c r="BE260" s="37">
        <f t="shared" ref="BE260:BE322" si="689">BD260*(I260+J260+K260+N260+P260)</f>
        <v>0</v>
      </c>
      <c r="BF260" s="4"/>
      <c r="BG260" s="4"/>
      <c r="BH260" s="37">
        <f t="shared" ref="BH260:BH322" si="690">BG260*(I260+J260+P260+N260)</f>
        <v>0</v>
      </c>
      <c r="BI260" s="4"/>
      <c r="BJ260" s="37"/>
      <c r="BK260" s="37">
        <f t="shared" ref="BK260:BK322" si="691">SUM(AT260:BA260)+BC260+BE260+BF260+BH260+BJ260</f>
        <v>0</v>
      </c>
      <c r="BL260" s="109"/>
      <c r="BM260" s="31"/>
      <c r="BN260" s="31"/>
      <c r="BO260" s="39"/>
    </row>
    <row r="261" spans="1:67">
      <c r="A261" s="110" t="s">
        <v>109</v>
      </c>
      <c r="B261" s="110">
        <v>4</v>
      </c>
      <c r="C261" s="106">
        <v>46989</v>
      </c>
      <c r="D261" s="106">
        <v>47074</v>
      </c>
      <c r="E261" s="110" t="s">
        <v>13</v>
      </c>
      <c r="F261" s="112">
        <v>86</v>
      </c>
      <c r="G261" s="34" t="s">
        <v>74</v>
      </c>
      <c r="H261" s="35">
        <v>65</v>
      </c>
      <c r="I261" s="2"/>
      <c r="J261" s="2"/>
      <c r="K261" s="2"/>
      <c r="L261" s="2"/>
      <c r="M261" s="2"/>
      <c r="N261" s="2"/>
      <c r="O261" s="2"/>
      <c r="P261" s="2"/>
      <c r="Q261" s="35">
        <f t="shared" si="655"/>
        <v>0</v>
      </c>
      <c r="R261" s="3"/>
      <c r="S261" s="3"/>
      <c r="T261" s="3"/>
      <c r="U261" s="3"/>
      <c r="V261" s="3"/>
      <c r="W261" s="3"/>
      <c r="X261" s="3"/>
      <c r="Y261" s="3"/>
      <c r="Z261" s="35">
        <f t="shared" si="656"/>
        <v>0</v>
      </c>
      <c r="AA261" s="35">
        <f t="shared" si="657"/>
        <v>0</v>
      </c>
      <c r="AB261" s="35">
        <f t="shared" si="658"/>
        <v>0</v>
      </c>
      <c r="AC261" s="35">
        <f t="shared" si="659"/>
        <v>0</v>
      </c>
      <c r="AD261" s="35">
        <f t="shared" si="660"/>
        <v>0</v>
      </c>
      <c r="AE261" s="35">
        <f t="shared" si="661"/>
        <v>0</v>
      </c>
      <c r="AF261" s="35">
        <f t="shared" si="662"/>
        <v>0</v>
      </c>
      <c r="AG261" s="35">
        <f t="shared" si="663"/>
        <v>0</v>
      </c>
      <c r="AH261" s="35">
        <f t="shared" si="664"/>
        <v>0</v>
      </c>
      <c r="AI261" s="35">
        <f t="shared" si="665"/>
        <v>0</v>
      </c>
      <c r="AJ261" s="35">
        <f t="shared" si="666"/>
        <v>0</v>
      </c>
      <c r="AK261" s="35">
        <f t="shared" si="667"/>
        <v>0</v>
      </c>
      <c r="AL261" s="35">
        <f t="shared" si="668"/>
        <v>0</v>
      </c>
      <c r="AM261" s="35">
        <f t="shared" si="669"/>
        <v>0</v>
      </c>
      <c r="AN261" s="35">
        <f t="shared" si="670"/>
        <v>0</v>
      </c>
      <c r="AO261" s="35">
        <f t="shared" si="671"/>
        <v>0</v>
      </c>
      <c r="AP261" s="36">
        <f t="shared" si="672"/>
        <v>9.2857142857142865</v>
      </c>
      <c r="AQ261" s="36">
        <f t="shared" si="673"/>
        <v>371.42857142857144</v>
      </c>
      <c r="AR261" s="36">
        <f t="shared" si="674"/>
        <v>185.71428571428572</v>
      </c>
      <c r="AS261" s="36">
        <f t="shared" si="675"/>
        <v>92.857142857142861</v>
      </c>
      <c r="AT261" s="37">
        <f t="shared" si="676"/>
        <v>0</v>
      </c>
      <c r="AU261" s="37">
        <f t="shared" si="677"/>
        <v>0</v>
      </c>
      <c r="AV261" s="37">
        <f t="shared" si="678"/>
        <v>0</v>
      </c>
      <c r="AW261" s="37">
        <f t="shared" si="679"/>
        <v>0</v>
      </c>
      <c r="AX261" s="37">
        <f t="shared" si="680"/>
        <v>0</v>
      </c>
      <c r="AY261" s="37">
        <f t="shared" si="681"/>
        <v>0</v>
      </c>
      <c r="AZ261" s="37">
        <f t="shared" si="682"/>
        <v>0</v>
      </c>
      <c r="BA261" s="37">
        <f t="shared" si="683"/>
        <v>0</v>
      </c>
      <c r="BB261" s="4"/>
      <c r="BC261" s="37">
        <f t="shared" si="688"/>
        <v>0</v>
      </c>
      <c r="BD261" s="4"/>
      <c r="BE261" s="37">
        <f t="shared" si="689"/>
        <v>0</v>
      </c>
      <c r="BF261" s="4"/>
      <c r="BG261" s="4"/>
      <c r="BH261" s="37">
        <f t="shared" si="690"/>
        <v>0</v>
      </c>
      <c r="BI261" s="4"/>
      <c r="BJ261" s="37">
        <f t="shared" ref="BJ261" si="692">Q261*BI261</f>
        <v>0</v>
      </c>
      <c r="BK261" s="37">
        <f t="shared" si="691"/>
        <v>0</v>
      </c>
      <c r="BL261" s="108">
        <f>SUM(BK261:BK262)</f>
        <v>0</v>
      </c>
      <c r="BM261" s="31"/>
      <c r="BN261" s="31"/>
      <c r="BO261" s="39"/>
    </row>
    <row r="262" spans="1:67">
      <c r="A262" s="111"/>
      <c r="B262" s="111"/>
      <c r="C262" s="107"/>
      <c r="D262" s="107"/>
      <c r="E262" s="111"/>
      <c r="F262" s="113"/>
      <c r="G262" s="34" t="s">
        <v>75</v>
      </c>
      <c r="H262" s="35">
        <v>21</v>
      </c>
      <c r="I262" s="2"/>
      <c r="J262" s="2"/>
      <c r="K262" s="2"/>
      <c r="L262" s="2"/>
      <c r="M262" s="2"/>
      <c r="N262" s="2"/>
      <c r="O262" s="2"/>
      <c r="P262" s="2"/>
      <c r="Q262" s="35">
        <f t="shared" si="655"/>
        <v>0</v>
      </c>
      <c r="R262" s="3"/>
      <c r="S262" s="3"/>
      <c r="T262" s="3"/>
      <c r="U262" s="3"/>
      <c r="V262" s="3"/>
      <c r="W262" s="3"/>
      <c r="X262" s="3"/>
      <c r="Y262" s="3"/>
      <c r="Z262" s="35">
        <f t="shared" si="656"/>
        <v>0</v>
      </c>
      <c r="AA262" s="35">
        <f t="shared" si="657"/>
        <v>0</v>
      </c>
      <c r="AB262" s="35">
        <f t="shared" si="658"/>
        <v>0</v>
      </c>
      <c r="AC262" s="35">
        <f t="shared" si="659"/>
        <v>0</v>
      </c>
      <c r="AD262" s="35">
        <f t="shared" si="660"/>
        <v>0</v>
      </c>
      <c r="AE262" s="35">
        <f t="shared" si="661"/>
        <v>0</v>
      </c>
      <c r="AF262" s="35">
        <f t="shared" si="662"/>
        <v>0</v>
      </c>
      <c r="AG262" s="35">
        <f t="shared" si="663"/>
        <v>0</v>
      </c>
      <c r="AH262" s="35">
        <f t="shared" si="664"/>
        <v>0</v>
      </c>
      <c r="AI262" s="35">
        <f t="shared" si="665"/>
        <v>0</v>
      </c>
      <c r="AJ262" s="35">
        <f t="shared" si="666"/>
        <v>0</v>
      </c>
      <c r="AK262" s="35">
        <f t="shared" si="667"/>
        <v>0</v>
      </c>
      <c r="AL262" s="35">
        <f t="shared" si="668"/>
        <v>0</v>
      </c>
      <c r="AM262" s="35">
        <f t="shared" si="669"/>
        <v>0</v>
      </c>
      <c r="AN262" s="35">
        <f t="shared" si="670"/>
        <v>0</v>
      </c>
      <c r="AO262" s="35">
        <f t="shared" si="671"/>
        <v>0</v>
      </c>
      <c r="AP262" s="36">
        <f t="shared" si="672"/>
        <v>3</v>
      </c>
      <c r="AQ262" s="36">
        <f t="shared" si="673"/>
        <v>120</v>
      </c>
      <c r="AR262" s="36">
        <f t="shared" si="674"/>
        <v>60</v>
      </c>
      <c r="AS262" s="36">
        <f t="shared" si="675"/>
        <v>30</v>
      </c>
      <c r="AT262" s="37">
        <f t="shared" si="676"/>
        <v>0</v>
      </c>
      <c r="AU262" s="37">
        <f t="shared" si="677"/>
        <v>0</v>
      </c>
      <c r="AV262" s="37">
        <f t="shared" si="678"/>
        <v>0</v>
      </c>
      <c r="AW262" s="37">
        <f t="shared" si="679"/>
        <v>0</v>
      </c>
      <c r="AX262" s="37">
        <f t="shared" si="680"/>
        <v>0</v>
      </c>
      <c r="AY262" s="37">
        <f t="shared" si="681"/>
        <v>0</v>
      </c>
      <c r="AZ262" s="37">
        <f t="shared" si="682"/>
        <v>0</v>
      </c>
      <c r="BA262" s="37">
        <f t="shared" si="683"/>
        <v>0</v>
      </c>
      <c r="BB262" s="4"/>
      <c r="BC262" s="37">
        <f t="shared" si="688"/>
        <v>0</v>
      </c>
      <c r="BD262" s="4"/>
      <c r="BE262" s="37">
        <f t="shared" si="689"/>
        <v>0</v>
      </c>
      <c r="BF262" s="4"/>
      <c r="BG262" s="4"/>
      <c r="BH262" s="37">
        <f t="shared" si="690"/>
        <v>0</v>
      </c>
      <c r="BI262" s="4"/>
      <c r="BJ262" s="37"/>
      <c r="BK262" s="37">
        <f t="shared" si="691"/>
        <v>0</v>
      </c>
      <c r="BL262" s="109"/>
      <c r="BM262" s="31"/>
      <c r="BN262" s="31"/>
      <c r="BO262" s="39"/>
    </row>
    <row r="263" spans="1:67">
      <c r="A263" s="110" t="s">
        <v>109</v>
      </c>
      <c r="B263" s="110">
        <v>1</v>
      </c>
      <c r="C263" s="106">
        <v>47323</v>
      </c>
      <c r="D263" s="106">
        <v>47408</v>
      </c>
      <c r="E263" s="110" t="s">
        <v>13</v>
      </c>
      <c r="F263" s="112">
        <v>86</v>
      </c>
      <c r="G263" s="34" t="s">
        <v>74</v>
      </c>
      <c r="H263" s="35">
        <v>65</v>
      </c>
      <c r="I263" s="2"/>
      <c r="J263" s="2"/>
      <c r="K263" s="2"/>
      <c r="L263" s="2"/>
      <c r="M263" s="2"/>
      <c r="N263" s="2"/>
      <c r="O263" s="2"/>
      <c r="P263" s="2"/>
      <c r="Q263" s="35">
        <f>SUM(I263:P263)</f>
        <v>0</v>
      </c>
      <c r="R263" s="3"/>
      <c r="S263" s="3"/>
      <c r="T263" s="3"/>
      <c r="U263" s="3"/>
      <c r="V263" s="3"/>
      <c r="W263" s="3"/>
      <c r="X263" s="3"/>
      <c r="Y263" s="3"/>
      <c r="Z263" s="35">
        <f t="shared" si="656"/>
        <v>0</v>
      </c>
      <c r="AA263" s="35">
        <f t="shared" si="657"/>
        <v>0</v>
      </c>
      <c r="AB263" s="35">
        <f t="shared" si="658"/>
        <v>0</v>
      </c>
      <c r="AC263" s="35">
        <f t="shared" si="659"/>
        <v>0</v>
      </c>
      <c r="AD263" s="35">
        <f t="shared" si="660"/>
        <v>0</v>
      </c>
      <c r="AE263" s="35">
        <f t="shared" si="661"/>
        <v>0</v>
      </c>
      <c r="AF263" s="35">
        <f t="shared" si="662"/>
        <v>0</v>
      </c>
      <c r="AG263" s="35">
        <f t="shared" si="663"/>
        <v>0</v>
      </c>
      <c r="AH263" s="35">
        <f t="shared" si="664"/>
        <v>0</v>
      </c>
      <c r="AI263" s="35">
        <f t="shared" si="665"/>
        <v>0</v>
      </c>
      <c r="AJ263" s="35">
        <f t="shared" si="666"/>
        <v>0</v>
      </c>
      <c r="AK263" s="35">
        <f t="shared" si="667"/>
        <v>0</v>
      </c>
      <c r="AL263" s="35">
        <f t="shared" si="668"/>
        <v>0</v>
      </c>
      <c r="AM263" s="35">
        <f t="shared" si="669"/>
        <v>0</v>
      </c>
      <c r="AN263" s="35">
        <f t="shared" si="670"/>
        <v>0</v>
      </c>
      <c r="AO263" s="35">
        <f t="shared" si="671"/>
        <v>0</v>
      </c>
      <c r="AP263" s="36">
        <f t="shared" si="672"/>
        <v>9.2857142857142865</v>
      </c>
      <c r="AQ263" s="36">
        <f t="shared" si="673"/>
        <v>371.42857142857144</v>
      </c>
      <c r="AR263" s="36">
        <f t="shared" si="674"/>
        <v>185.71428571428572</v>
      </c>
      <c r="AS263" s="36">
        <f t="shared" si="675"/>
        <v>92.857142857142861</v>
      </c>
      <c r="AT263" s="37">
        <f>((AQ263*R263)+(AR263*Z263)+(AS263*AH263))*I263</f>
        <v>0</v>
      </c>
      <c r="AU263" s="37">
        <f>((AQ263*S263)+(AR263*AA263)+(AS263*AI263))*J263</f>
        <v>0</v>
      </c>
      <c r="AV263" s="37">
        <f>((AQ263*T263)+(AB263*AR263)+(AS263*AJ263))*K263</f>
        <v>0</v>
      </c>
      <c r="AW263" s="37">
        <f>((AQ263*U263)+(AC263*AR263)+(AS263*AK263))*L263</f>
        <v>0</v>
      </c>
      <c r="AX263" s="37">
        <f>((AQ263*V263)+(AD263*AR263)+(AS263*AL263))*M263</f>
        <v>0</v>
      </c>
      <c r="AY263" s="37">
        <f>((AQ263*W263)+(AE263*AR263)+(AS263*AM263))*N263</f>
        <v>0</v>
      </c>
      <c r="AZ263" s="37">
        <f>((AQ263*X263)+(AF263*AR263)+(AS263*AN263))*O263</f>
        <v>0</v>
      </c>
      <c r="BA263" s="37">
        <f>((AQ263*Y263)+(AG263*AR263)+(AS263*AO263))*P263</f>
        <v>0</v>
      </c>
      <c r="BB263" s="4"/>
      <c r="BC263" s="37">
        <f t="shared" si="688"/>
        <v>0</v>
      </c>
      <c r="BD263" s="4"/>
      <c r="BE263" s="37">
        <f t="shared" si="689"/>
        <v>0</v>
      </c>
      <c r="BF263" s="4"/>
      <c r="BG263" s="4"/>
      <c r="BH263" s="37">
        <f t="shared" si="690"/>
        <v>0</v>
      </c>
      <c r="BI263" s="4"/>
      <c r="BJ263" s="37">
        <f t="shared" ref="BJ263" si="693">Q263*BI263</f>
        <v>0</v>
      </c>
      <c r="BK263" s="37">
        <f t="shared" si="691"/>
        <v>0</v>
      </c>
      <c r="BL263" s="108">
        <f>SUM(BK263:BK264)</f>
        <v>0</v>
      </c>
      <c r="BM263" s="31"/>
      <c r="BN263" s="31"/>
      <c r="BO263" s="39"/>
    </row>
    <row r="264" spans="1:67">
      <c r="A264" s="111"/>
      <c r="B264" s="111"/>
      <c r="C264" s="107"/>
      <c r="D264" s="107"/>
      <c r="E264" s="111"/>
      <c r="F264" s="113"/>
      <c r="G264" s="34" t="s">
        <v>75</v>
      </c>
      <c r="H264" s="35">
        <v>21</v>
      </c>
      <c r="I264" s="2"/>
      <c r="J264" s="2"/>
      <c r="K264" s="2"/>
      <c r="L264" s="2"/>
      <c r="M264" s="2"/>
      <c r="N264" s="2"/>
      <c r="O264" s="2"/>
      <c r="P264" s="2"/>
      <c r="Q264" s="35">
        <f>SUM(I264:P264)</f>
        <v>0</v>
      </c>
      <c r="R264" s="3"/>
      <c r="S264" s="3"/>
      <c r="T264" s="3"/>
      <c r="U264" s="3"/>
      <c r="V264" s="3"/>
      <c r="W264" s="3"/>
      <c r="X264" s="3"/>
      <c r="Y264" s="3"/>
      <c r="Z264" s="35">
        <f t="shared" si="656"/>
        <v>0</v>
      </c>
      <c r="AA264" s="35">
        <f t="shared" si="657"/>
        <v>0</v>
      </c>
      <c r="AB264" s="35">
        <f t="shared" si="658"/>
        <v>0</v>
      </c>
      <c r="AC264" s="35">
        <f t="shared" si="659"/>
        <v>0</v>
      </c>
      <c r="AD264" s="35">
        <f t="shared" si="660"/>
        <v>0</v>
      </c>
      <c r="AE264" s="35">
        <f t="shared" si="661"/>
        <v>0</v>
      </c>
      <c r="AF264" s="35">
        <f t="shared" si="662"/>
        <v>0</v>
      </c>
      <c r="AG264" s="35">
        <f t="shared" si="663"/>
        <v>0</v>
      </c>
      <c r="AH264" s="35">
        <f t="shared" si="664"/>
        <v>0</v>
      </c>
      <c r="AI264" s="35">
        <f t="shared" si="665"/>
        <v>0</v>
      </c>
      <c r="AJ264" s="35">
        <f t="shared" si="666"/>
        <v>0</v>
      </c>
      <c r="AK264" s="35">
        <f t="shared" si="667"/>
        <v>0</v>
      </c>
      <c r="AL264" s="35">
        <f t="shared" si="668"/>
        <v>0</v>
      </c>
      <c r="AM264" s="35">
        <f t="shared" si="669"/>
        <v>0</v>
      </c>
      <c r="AN264" s="35">
        <f t="shared" si="670"/>
        <v>0</v>
      </c>
      <c r="AO264" s="35">
        <f t="shared" si="671"/>
        <v>0</v>
      </c>
      <c r="AP264" s="36">
        <f t="shared" si="672"/>
        <v>3</v>
      </c>
      <c r="AQ264" s="36">
        <f t="shared" si="673"/>
        <v>120</v>
      </c>
      <c r="AR264" s="36">
        <f t="shared" si="674"/>
        <v>60</v>
      </c>
      <c r="AS264" s="36">
        <f t="shared" si="675"/>
        <v>30</v>
      </c>
      <c r="AT264" s="37">
        <f>((AQ264*R264)+(AR264*Z264)+(AS264*AH264))*I264</f>
        <v>0</v>
      </c>
      <c r="AU264" s="37">
        <f>((AQ264*S264)+(AR264*AA264)+(AS264*AI264))*J264</f>
        <v>0</v>
      </c>
      <c r="AV264" s="37">
        <f>((AQ264*T264)+(AB264*AR264)+(AS264*AJ264))*K264</f>
        <v>0</v>
      </c>
      <c r="AW264" s="37">
        <f>((AQ264*U264)+(AC264*AR264)+(AS264*AK264))*L264</f>
        <v>0</v>
      </c>
      <c r="AX264" s="37">
        <f>((AQ264*V264)+(AD264*AR264)+(AS264*AL264))*M264</f>
        <v>0</v>
      </c>
      <c r="AY264" s="37">
        <f>((AQ264*W264)+(AE264*AR264)+(AS264*AM264))*N264</f>
        <v>0</v>
      </c>
      <c r="AZ264" s="37">
        <f>((AQ264*X264)+(AF264*AR264)+(AS264*AN264))*O264</f>
        <v>0</v>
      </c>
      <c r="BA264" s="37">
        <f>((AQ264*Y264)+(AG264*AR264)+(AS264*AO264))*P264</f>
        <v>0</v>
      </c>
      <c r="BB264" s="4"/>
      <c r="BC264" s="37">
        <f t="shared" si="688"/>
        <v>0</v>
      </c>
      <c r="BD264" s="4"/>
      <c r="BE264" s="37">
        <f t="shared" si="689"/>
        <v>0</v>
      </c>
      <c r="BF264" s="4"/>
      <c r="BG264" s="4"/>
      <c r="BH264" s="37">
        <f t="shared" si="690"/>
        <v>0</v>
      </c>
      <c r="BI264" s="4"/>
      <c r="BJ264" s="37"/>
      <c r="BK264" s="37">
        <f t="shared" si="691"/>
        <v>0</v>
      </c>
      <c r="BL264" s="109"/>
      <c r="BM264" s="31"/>
      <c r="BN264" s="31"/>
      <c r="BO264" s="38"/>
    </row>
    <row r="265" spans="1:67">
      <c r="A265" s="110" t="s">
        <v>109</v>
      </c>
      <c r="B265" s="110">
        <v>5</v>
      </c>
      <c r="C265" s="106">
        <v>47513</v>
      </c>
      <c r="D265" s="106">
        <v>47598.999305555597</v>
      </c>
      <c r="E265" s="110" t="s">
        <v>13</v>
      </c>
      <c r="F265" s="112">
        <v>86</v>
      </c>
      <c r="G265" s="34" t="s">
        <v>74</v>
      </c>
      <c r="H265" s="35">
        <v>65</v>
      </c>
      <c r="I265" s="2"/>
      <c r="J265" s="2"/>
      <c r="K265" s="2"/>
      <c r="L265" s="2"/>
      <c r="M265" s="2"/>
      <c r="N265" s="2"/>
      <c r="O265" s="2"/>
      <c r="P265" s="2"/>
      <c r="Q265" s="35">
        <f>SUM(I265:P265)</f>
        <v>0</v>
      </c>
      <c r="R265" s="3"/>
      <c r="S265" s="3"/>
      <c r="T265" s="3"/>
      <c r="U265" s="3"/>
      <c r="V265" s="3"/>
      <c r="W265" s="3"/>
      <c r="X265" s="3"/>
      <c r="Y265" s="3"/>
      <c r="Z265" s="35">
        <f t="shared" ref="Z265:Z266" si="694">R265*1.5</f>
        <v>0</v>
      </c>
      <c r="AA265" s="35">
        <f t="shared" ref="AA265:AA266" si="695">S265*1.5</f>
        <v>0</v>
      </c>
      <c r="AB265" s="35">
        <f t="shared" ref="AB265:AB266" si="696">T265*1.5</f>
        <v>0</v>
      </c>
      <c r="AC265" s="35">
        <f t="shared" ref="AC265:AC266" si="697">U265*1.5</f>
        <v>0</v>
      </c>
      <c r="AD265" s="35">
        <f t="shared" ref="AD265:AD266" si="698">V265*1.5</f>
        <v>0</v>
      </c>
      <c r="AE265" s="35">
        <f t="shared" ref="AE265:AE266" si="699">W265*1.5</f>
        <v>0</v>
      </c>
      <c r="AF265" s="35">
        <f t="shared" ref="AF265:AF266" si="700">X265*1.5</f>
        <v>0</v>
      </c>
      <c r="AG265" s="35">
        <f t="shared" ref="AG265:AG266" si="701">Y265*1.5</f>
        <v>0</v>
      </c>
      <c r="AH265" s="35">
        <f t="shared" ref="AH265:AH266" si="702">R265*2</f>
        <v>0</v>
      </c>
      <c r="AI265" s="35">
        <f t="shared" ref="AI265:AI266" si="703">S265*2</f>
        <v>0</v>
      </c>
      <c r="AJ265" s="35">
        <f t="shared" ref="AJ265:AJ266" si="704">T265*2</f>
        <v>0</v>
      </c>
      <c r="AK265" s="35">
        <f t="shared" ref="AK265:AK266" si="705">U265*2</f>
        <v>0</v>
      </c>
      <c r="AL265" s="35">
        <f t="shared" ref="AL265:AL266" si="706">V265*2</f>
        <v>0</v>
      </c>
      <c r="AM265" s="35">
        <f t="shared" ref="AM265:AM266" si="707">W265*2</f>
        <v>0</v>
      </c>
      <c r="AN265" s="35">
        <f t="shared" ref="AN265:AN266" si="708">X265*2</f>
        <v>0</v>
      </c>
      <c r="AO265" s="35">
        <f t="shared" ref="AO265:AO266" si="709">Y265*2</f>
        <v>0</v>
      </c>
      <c r="AP265" s="36">
        <f t="shared" ref="AP265:AP266" si="710">H265/7</f>
        <v>9.2857142857142865</v>
      </c>
      <c r="AQ265" s="36">
        <f t="shared" ref="AQ265:AQ266" si="711">40*AP265</f>
        <v>371.42857142857144</v>
      </c>
      <c r="AR265" s="36">
        <f t="shared" ref="AR265:AR266" si="712">AP265*20</f>
        <v>185.71428571428572</v>
      </c>
      <c r="AS265" s="36">
        <f t="shared" ref="AS265:AS266" si="713">AP265*10</f>
        <v>92.857142857142861</v>
      </c>
      <c r="AT265" s="37">
        <f t="shared" ref="AT265:AT266" si="714">((AQ265*R265)+(AR265*Z265)+(AS265*AH265))*I265</f>
        <v>0</v>
      </c>
      <c r="AU265" s="37">
        <f t="shared" ref="AU265:AU266" si="715">((AQ265*S265)+(AR265*AA265)+(AS265*AI265))*J265</f>
        <v>0</v>
      </c>
      <c r="AV265" s="37">
        <f t="shared" ref="AV265:AV266" si="716">((AQ265*T265)+(AB265*AR265)+(AS265*AJ265))*K265</f>
        <v>0</v>
      </c>
      <c r="AW265" s="37">
        <f t="shared" ref="AW265:AW266" si="717">((AQ265*U265)+(AC265*AR265)+(AS265*AK265))*L265</f>
        <v>0</v>
      </c>
      <c r="AX265" s="37">
        <f t="shared" ref="AX265:AX266" si="718">((AQ265*V265)+(AD265*AR265)+(AS265*AL265))*M265</f>
        <v>0</v>
      </c>
      <c r="AY265" s="37">
        <f t="shared" ref="AY265:AY266" si="719">((AQ265*W265)+(AE265*AR265)+(AS265*AM265))*N265</f>
        <v>0</v>
      </c>
      <c r="AZ265" s="37">
        <f t="shared" ref="AZ265:AZ266" si="720">((AQ265*X265)+(AF265*AR265)+(AS265*AN265))*O265</f>
        <v>0</v>
      </c>
      <c r="BA265" s="37">
        <f t="shared" ref="BA265:BA266" si="721">((AQ265*Y265)+(AG265*AR265)+(AS265*AO265))*P265</f>
        <v>0</v>
      </c>
      <c r="BB265" s="4"/>
      <c r="BC265" s="37">
        <f t="shared" si="688"/>
        <v>0</v>
      </c>
      <c r="BD265" s="4"/>
      <c r="BE265" s="37">
        <f t="shared" si="689"/>
        <v>0</v>
      </c>
      <c r="BF265" s="4"/>
      <c r="BG265" s="4"/>
      <c r="BH265" s="37">
        <f t="shared" si="690"/>
        <v>0</v>
      </c>
      <c r="BI265" s="4"/>
      <c r="BJ265" s="37">
        <f t="shared" ref="BJ265" si="722">Q265*BI265</f>
        <v>0</v>
      </c>
      <c r="BK265" s="37">
        <f t="shared" si="691"/>
        <v>0</v>
      </c>
      <c r="BL265" s="108">
        <f>SUM(BK265:BK266)</f>
        <v>0</v>
      </c>
      <c r="BM265" s="31"/>
      <c r="BN265" s="31"/>
      <c r="BO265" s="39"/>
    </row>
    <row r="266" spans="1:67">
      <c r="A266" s="111"/>
      <c r="B266" s="111"/>
      <c r="C266" s="107"/>
      <c r="D266" s="107"/>
      <c r="E266" s="111"/>
      <c r="F266" s="113"/>
      <c r="G266" s="34" t="s">
        <v>75</v>
      </c>
      <c r="H266" s="35">
        <v>21</v>
      </c>
      <c r="I266" s="2"/>
      <c r="J266" s="2"/>
      <c r="K266" s="2"/>
      <c r="L266" s="2"/>
      <c r="M266" s="2"/>
      <c r="N266" s="2"/>
      <c r="O266" s="2"/>
      <c r="P266" s="2"/>
      <c r="Q266" s="35">
        <f>SUM(I266:P266)</f>
        <v>0</v>
      </c>
      <c r="R266" s="3"/>
      <c r="S266" s="3"/>
      <c r="T266" s="3"/>
      <c r="U266" s="3"/>
      <c r="V266" s="3"/>
      <c r="W266" s="3"/>
      <c r="X266" s="3"/>
      <c r="Y266" s="3"/>
      <c r="Z266" s="35">
        <f t="shared" si="694"/>
        <v>0</v>
      </c>
      <c r="AA266" s="35">
        <f t="shared" si="695"/>
        <v>0</v>
      </c>
      <c r="AB266" s="35">
        <f t="shared" si="696"/>
        <v>0</v>
      </c>
      <c r="AC266" s="35">
        <f t="shared" si="697"/>
        <v>0</v>
      </c>
      <c r="AD266" s="35">
        <f t="shared" si="698"/>
        <v>0</v>
      </c>
      <c r="AE266" s="35">
        <f t="shared" si="699"/>
        <v>0</v>
      </c>
      <c r="AF266" s="35">
        <f t="shared" si="700"/>
        <v>0</v>
      </c>
      <c r="AG266" s="35">
        <f t="shared" si="701"/>
        <v>0</v>
      </c>
      <c r="AH266" s="35">
        <f t="shared" si="702"/>
        <v>0</v>
      </c>
      <c r="AI266" s="35">
        <f t="shared" si="703"/>
        <v>0</v>
      </c>
      <c r="AJ266" s="35">
        <f t="shared" si="704"/>
        <v>0</v>
      </c>
      <c r="AK266" s="35">
        <f t="shared" si="705"/>
        <v>0</v>
      </c>
      <c r="AL266" s="35">
        <f t="shared" si="706"/>
        <v>0</v>
      </c>
      <c r="AM266" s="35">
        <f t="shared" si="707"/>
        <v>0</v>
      </c>
      <c r="AN266" s="35">
        <f t="shared" si="708"/>
        <v>0</v>
      </c>
      <c r="AO266" s="35">
        <f t="shared" si="709"/>
        <v>0</v>
      </c>
      <c r="AP266" s="36">
        <f t="shared" si="710"/>
        <v>3</v>
      </c>
      <c r="AQ266" s="36">
        <f t="shared" si="711"/>
        <v>120</v>
      </c>
      <c r="AR266" s="36">
        <f t="shared" si="712"/>
        <v>60</v>
      </c>
      <c r="AS266" s="36">
        <f t="shared" si="713"/>
        <v>30</v>
      </c>
      <c r="AT266" s="37">
        <f t="shared" si="714"/>
        <v>0</v>
      </c>
      <c r="AU266" s="37">
        <f t="shared" si="715"/>
        <v>0</v>
      </c>
      <c r="AV266" s="37">
        <f t="shared" si="716"/>
        <v>0</v>
      </c>
      <c r="AW266" s="37">
        <f t="shared" si="717"/>
        <v>0</v>
      </c>
      <c r="AX266" s="37">
        <f t="shared" si="718"/>
        <v>0</v>
      </c>
      <c r="AY266" s="37">
        <f t="shared" si="719"/>
        <v>0</v>
      </c>
      <c r="AZ266" s="37">
        <f t="shared" si="720"/>
        <v>0</v>
      </c>
      <c r="BA266" s="37">
        <f t="shared" si="721"/>
        <v>0</v>
      </c>
      <c r="BB266" s="4"/>
      <c r="BC266" s="37">
        <f t="shared" si="688"/>
        <v>0</v>
      </c>
      <c r="BD266" s="4"/>
      <c r="BE266" s="37">
        <f t="shared" si="689"/>
        <v>0</v>
      </c>
      <c r="BF266" s="4"/>
      <c r="BG266" s="4"/>
      <c r="BH266" s="37">
        <f t="shared" si="690"/>
        <v>0</v>
      </c>
      <c r="BI266" s="4"/>
      <c r="BJ266" s="37"/>
      <c r="BK266" s="37">
        <f t="shared" si="691"/>
        <v>0</v>
      </c>
      <c r="BL266" s="109"/>
      <c r="BM266" s="31"/>
      <c r="BN266" s="31"/>
      <c r="BO266" s="39">
        <f>SUM(BL253:BL266)</f>
        <v>0</v>
      </c>
    </row>
    <row r="267" spans="1:67">
      <c r="A267" s="110" t="s">
        <v>110</v>
      </c>
      <c r="B267" s="110">
        <v>3</v>
      </c>
      <c r="C267" s="106">
        <v>46422</v>
      </c>
      <c r="D267" s="106">
        <v>46541.999305555553</v>
      </c>
      <c r="E267" s="110" t="s">
        <v>13</v>
      </c>
      <c r="F267" s="112">
        <v>119.99930555555329</v>
      </c>
      <c r="G267" s="34" t="s">
        <v>74</v>
      </c>
      <c r="H267" s="35">
        <v>99</v>
      </c>
      <c r="I267" s="2"/>
      <c r="J267" s="2"/>
      <c r="K267" s="2"/>
      <c r="L267" s="2"/>
      <c r="M267" s="2"/>
      <c r="N267" s="2"/>
      <c r="O267" s="2"/>
      <c r="P267" s="2"/>
      <c r="Q267" s="35">
        <f t="shared" si="655"/>
        <v>0</v>
      </c>
      <c r="R267" s="3"/>
      <c r="S267" s="3"/>
      <c r="T267" s="3"/>
      <c r="U267" s="3"/>
      <c r="V267" s="3"/>
      <c r="W267" s="3"/>
      <c r="X267" s="3"/>
      <c r="Y267" s="3"/>
      <c r="Z267" s="35">
        <f t="shared" si="656"/>
        <v>0</v>
      </c>
      <c r="AA267" s="35">
        <f t="shared" si="657"/>
        <v>0</v>
      </c>
      <c r="AB267" s="35">
        <f t="shared" si="658"/>
        <v>0</v>
      </c>
      <c r="AC267" s="35">
        <f t="shared" si="659"/>
        <v>0</v>
      </c>
      <c r="AD267" s="35">
        <f t="shared" si="660"/>
        <v>0</v>
      </c>
      <c r="AE267" s="35">
        <f t="shared" si="661"/>
        <v>0</v>
      </c>
      <c r="AF267" s="35">
        <f t="shared" si="662"/>
        <v>0</v>
      </c>
      <c r="AG267" s="35">
        <f t="shared" si="663"/>
        <v>0</v>
      </c>
      <c r="AH267" s="35">
        <f t="shared" si="664"/>
        <v>0</v>
      </c>
      <c r="AI267" s="35">
        <f t="shared" si="665"/>
        <v>0</v>
      </c>
      <c r="AJ267" s="35">
        <f t="shared" si="666"/>
        <v>0</v>
      </c>
      <c r="AK267" s="35">
        <f t="shared" si="667"/>
        <v>0</v>
      </c>
      <c r="AL267" s="35">
        <f t="shared" si="668"/>
        <v>0</v>
      </c>
      <c r="AM267" s="35">
        <f t="shared" si="669"/>
        <v>0</v>
      </c>
      <c r="AN267" s="35">
        <f t="shared" si="670"/>
        <v>0</v>
      </c>
      <c r="AO267" s="35">
        <f t="shared" si="671"/>
        <v>0</v>
      </c>
      <c r="AP267" s="36">
        <f t="shared" si="672"/>
        <v>14.142857142857142</v>
      </c>
      <c r="AQ267" s="36">
        <f t="shared" si="673"/>
        <v>565.71428571428567</v>
      </c>
      <c r="AR267" s="36">
        <f t="shared" si="674"/>
        <v>282.85714285714283</v>
      </c>
      <c r="AS267" s="36">
        <f t="shared" si="675"/>
        <v>141.42857142857142</v>
      </c>
      <c r="AT267" s="37">
        <f t="shared" si="676"/>
        <v>0</v>
      </c>
      <c r="AU267" s="37">
        <f t="shared" si="677"/>
        <v>0</v>
      </c>
      <c r="AV267" s="37">
        <f t="shared" si="678"/>
        <v>0</v>
      </c>
      <c r="AW267" s="37">
        <f t="shared" si="679"/>
        <v>0</v>
      </c>
      <c r="AX267" s="37">
        <f t="shared" si="680"/>
        <v>0</v>
      </c>
      <c r="AY267" s="37">
        <f t="shared" si="681"/>
        <v>0</v>
      </c>
      <c r="AZ267" s="37">
        <f t="shared" si="682"/>
        <v>0</v>
      </c>
      <c r="BA267" s="37">
        <f t="shared" si="683"/>
        <v>0</v>
      </c>
      <c r="BB267" s="4"/>
      <c r="BC267" s="37">
        <f t="shared" si="688"/>
        <v>0</v>
      </c>
      <c r="BD267" s="4"/>
      <c r="BE267" s="37">
        <f t="shared" si="689"/>
        <v>0</v>
      </c>
      <c r="BF267" s="4"/>
      <c r="BG267" s="4"/>
      <c r="BH267" s="37">
        <f t="shared" si="690"/>
        <v>0</v>
      </c>
      <c r="BI267" s="4"/>
      <c r="BJ267" s="37">
        <f t="shared" ref="BJ267" si="723">Q267*BI267</f>
        <v>0</v>
      </c>
      <c r="BK267" s="37">
        <f t="shared" si="691"/>
        <v>0</v>
      </c>
      <c r="BL267" s="108">
        <f>SUM(BK267:BK268)</f>
        <v>0</v>
      </c>
      <c r="BM267" s="31"/>
      <c r="BN267" s="31"/>
      <c r="BO267" s="39"/>
    </row>
    <row r="268" spans="1:67">
      <c r="A268" s="111"/>
      <c r="B268" s="111"/>
      <c r="C268" s="107"/>
      <c r="D268" s="107"/>
      <c r="E268" s="111"/>
      <c r="F268" s="113"/>
      <c r="G268" s="34" t="s">
        <v>75</v>
      </c>
      <c r="H268" s="35">
        <v>21</v>
      </c>
      <c r="I268" s="2"/>
      <c r="J268" s="2"/>
      <c r="K268" s="2"/>
      <c r="L268" s="2"/>
      <c r="M268" s="2"/>
      <c r="N268" s="2"/>
      <c r="O268" s="2"/>
      <c r="P268" s="2"/>
      <c r="Q268" s="35">
        <f t="shared" si="655"/>
        <v>0</v>
      </c>
      <c r="R268" s="3"/>
      <c r="S268" s="3"/>
      <c r="T268" s="3"/>
      <c r="U268" s="3"/>
      <c r="V268" s="3"/>
      <c r="W268" s="3"/>
      <c r="X268" s="3"/>
      <c r="Y268" s="3"/>
      <c r="Z268" s="35">
        <f t="shared" si="656"/>
        <v>0</v>
      </c>
      <c r="AA268" s="35">
        <f t="shared" si="657"/>
        <v>0</v>
      </c>
      <c r="AB268" s="35">
        <f t="shared" si="658"/>
        <v>0</v>
      </c>
      <c r="AC268" s="35">
        <f t="shared" si="659"/>
        <v>0</v>
      </c>
      <c r="AD268" s="35">
        <f t="shared" si="660"/>
        <v>0</v>
      </c>
      <c r="AE268" s="35">
        <f t="shared" si="661"/>
        <v>0</v>
      </c>
      <c r="AF268" s="35">
        <f t="shared" si="662"/>
        <v>0</v>
      </c>
      <c r="AG268" s="35">
        <f t="shared" si="663"/>
        <v>0</v>
      </c>
      <c r="AH268" s="35">
        <f t="shared" si="664"/>
        <v>0</v>
      </c>
      <c r="AI268" s="35">
        <f t="shared" si="665"/>
        <v>0</v>
      </c>
      <c r="AJ268" s="35">
        <f t="shared" si="666"/>
        <v>0</v>
      </c>
      <c r="AK268" s="35">
        <f t="shared" si="667"/>
        <v>0</v>
      </c>
      <c r="AL268" s="35">
        <f t="shared" si="668"/>
        <v>0</v>
      </c>
      <c r="AM268" s="35">
        <f t="shared" si="669"/>
        <v>0</v>
      </c>
      <c r="AN268" s="35">
        <f t="shared" si="670"/>
        <v>0</v>
      </c>
      <c r="AO268" s="35">
        <f t="shared" si="671"/>
        <v>0</v>
      </c>
      <c r="AP268" s="36">
        <f t="shared" si="672"/>
        <v>3</v>
      </c>
      <c r="AQ268" s="36">
        <f t="shared" si="673"/>
        <v>120</v>
      </c>
      <c r="AR268" s="36">
        <f t="shared" si="674"/>
        <v>60</v>
      </c>
      <c r="AS268" s="36">
        <f t="shared" si="675"/>
        <v>30</v>
      </c>
      <c r="AT268" s="37">
        <f t="shared" si="676"/>
        <v>0</v>
      </c>
      <c r="AU268" s="37">
        <f t="shared" si="677"/>
        <v>0</v>
      </c>
      <c r="AV268" s="37">
        <f t="shared" si="678"/>
        <v>0</v>
      </c>
      <c r="AW268" s="37">
        <f t="shared" si="679"/>
        <v>0</v>
      </c>
      <c r="AX268" s="37">
        <f t="shared" si="680"/>
        <v>0</v>
      </c>
      <c r="AY268" s="37">
        <f t="shared" si="681"/>
        <v>0</v>
      </c>
      <c r="AZ268" s="37">
        <f t="shared" si="682"/>
        <v>0</v>
      </c>
      <c r="BA268" s="37">
        <f t="shared" si="683"/>
        <v>0</v>
      </c>
      <c r="BB268" s="4"/>
      <c r="BC268" s="37">
        <f t="shared" si="688"/>
        <v>0</v>
      </c>
      <c r="BD268" s="4"/>
      <c r="BE268" s="37">
        <f t="shared" si="689"/>
        <v>0</v>
      </c>
      <c r="BF268" s="4"/>
      <c r="BG268" s="4"/>
      <c r="BH268" s="37">
        <f t="shared" si="690"/>
        <v>0</v>
      </c>
      <c r="BI268" s="4"/>
      <c r="BJ268" s="37"/>
      <c r="BK268" s="37">
        <f t="shared" si="691"/>
        <v>0</v>
      </c>
      <c r="BL268" s="109"/>
      <c r="BM268" s="31"/>
      <c r="BN268" s="31"/>
      <c r="BO268" s="39"/>
    </row>
    <row r="269" spans="1:67">
      <c r="A269" s="110" t="s">
        <v>110</v>
      </c>
      <c r="B269" s="110">
        <v>4</v>
      </c>
      <c r="C269" s="106">
        <v>46608</v>
      </c>
      <c r="D269" s="106">
        <v>46737.999305555553</v>
      </c>
      <c r="E269" s="110" t="s">
        <v>13</v>
      </c>
      <c r="F269" s="112">
        <v>129.99930555555329</v>
      </c>
      <c r="G269" s="34" t="s">
        <v>74</v>
      </c>
      <c r="H269" s="35">
        <v>109</v>
      </c>
      <c r="I269" s="2"/>
      <c r="J269" s="2"/>
      <c r="K269" s="2"/>
      <c r="L269" s="2"/>
      <c r="M269" s="2"/>
      <c r="N269" s="2"/>
      <c r="O269" s="2"/>
      <c r="P269" s="2"/>
      <c r="Q269" s="35">
        <f t="shared" si="655"/>
        <v>0</v>
      </c>
      <c r="R269" s="3"/>
      <c r="S269" s="3"/>
      <c r="T269" s="3"/>
      <c r="U269" s="3"/>
      <c r="V269" s="3"/>
      <c r="W269" s="3"/>
      <c r="X269" s="3"/>
      <c r="Y269" s="3"/>
      <c r="Z269" s="35">
        <f t="shared" si="656"/>
        <v>0</v>
      </c>
      <c r="AA269" s="35">
        <f t="shared" si="657"/>
        <v>0</v>
      </c>
      <c r="AB269" s="35">
        <f t="shared" si="658"/>
        <v>0</v>
      </c>
      <c r="AC269" s="35">
        <f t="shared" si="659"/>
        <v>0</v>
      </c>
      <c r="AD269" s="35">
        <f t="shared" si="660"/>
        <v>0</v>
      </c>
      <c r="AE269" s="35">
        <f t="shared" si="661"/>
        <v>0</v>
      </c>
      <c r="AF269" s="35">
        <f t="shared" si="662"/>
        <v>0</v>
      </c>
      <c r="AG269" s="35">
        <f t="shared" si="663"/>
        <v>0</v>
      </c>
      <c r="AH269" s="35">
        <f t="shared" si="664"/>
        <v>0</v>
      </c>
      <c r="AI269" s="35">
        <f t="shared" si="665"/>
        <v>0</v>
      </c>
      <c r="AJ269" s="35">
        <f t="shared" si="666"/>
        <v>0</v>
      </c>
      <c r="AK269" s="35">
        <f t="shared" si="667"/>
        <v>0</v>
      </c>
      <c r="AL269" s="35">
        <f t="shared" si="668"/>
        <v>0</v>
      </c>
      <c r="AM269" s="35">
        <f t="shared" si="669"/>
        <v>0</v>
      </c>
      <c r="AN269" s="35">
        <f t="shared" si="670"/>
        <v>0</v>
      </c>
      <c r="AO269" s="35">
        <f t="shared" si="671"/>
        <v>0</v>
      </c>
      <c r="AP269" s="36">
        <f t="shared" si="672"/>
        <v>15.571428571428571</v>
      </c>
      <c r="AQ269" s="36">
        <f t="shared" si="673"/>
        <v>622.85714285714289</v>
      </c>
      <c r="AR269" s="36">
        <f t="shared" si="674"/>
        <v>311.42857142857144</v>
      </c>
      <c r="AS269" s="36">
        <f t="shared" si="675"/>
        <v>155.71428571428572</v>
      </c>
      <c r="AT269" s="37">
        <f t="shared" si="676"/>
        <v>0</v>
      </c>
      <c r="AU269" s="37">
        <f t="shared" si="677"/>
        <v>0</v>
      </c>
      <c r="AV269" s="37">
        <f t="shared" si="678"/>
        <v>0</v>
      </c>
      <c r="AW269" s="37">
        <f t="shared" si="679"/>
        <v>0</v>
      </c>
      <c r="AX269" s="37">
        <f t="shared" si="680"/>
        <v>0</v>
      </c>
      <c r="AY269" s="37">
        <f t="shared" si="681"/>
        <v>0</v>
      </c>
      <c r="AZ269" s="37">
        <f t="shared" si="682"/>
        <v>0</v>
      </c>
      <c r="BA269" s="37">
        <f t="shared" si="683"/>
        <v>0</v>
      </c>
      <c r="BB269" s="4"/>
      <c r="BC269" s="37">
        <f t="shared" si="688"/>
        <v>0</v>
      </c>
      <c r="BD269" s="4"/>
      <c r="BE269" s="37">
        <f t="shared" si="689"/>
        <v>0</v>
      </c>
      <c r="BF269" s="4"/>
      <c r="BG269" s="4"/>
      <c r="BH269" s="37">
        <f t="shared" si="690"/>
        <v>0</v>
      </c>
      <c r="BI269" s="4"/>
      <c r="BJ269" s="37">
        <f t="shared" ref="BJ269" si="724">Q269*BI269</f>
        <v>0</v>
      </c>
      <c r="BK269" s="37">
        <f t="shared" si="691"/>
        <v>0</v>
      </c>
      <c r="BL269" s="108">
        <f>SUM(BK269:BK270)</f>
        <v>0</v>
      </c>
      <c r="BM269" s="31"/>
      <c r="BN269" s="31"/>
      <c r="BO269" s="39"/>
    </row>
    <row r="270" spans="1:67">
      <c r="A270" s="111"/>
      <c r="B270" s="111"/>
      <c r="C270" s="107"/>
      <c r="D270" s="107"/>
      <c r="E270" s="111"/>
      <c r="F270" s="113"/>
      <c r="G270" s="34" t="s">
        <v>75</v>
      </c>
      <c r="H270" s="35">
        <v>21</v>
      </c>
      <c r="I270" s="2"/>
      <c r="J270" s="2"/>
      <c r="K270" s="2"/>
      <c r="L270" s="2"/>
      <c r="M270" s="2"/>
      <c r="N270" s="2"/>
      <c r="O270" s="2"/>
      <c r="P270" s="2"/>
      <c r="Q270" s="35">
        <f t="shared" si="655"/>
        <v>0</v>
      </c>
      <c r="R270" s="3"/>
      <c r="S270" s="3"/>
      <c r="T270" s="3"/>
      <c r="U270" s="3"/>
      <c r="V270" s="3"/>
      <c r="W270" s="3"/>
      <c r="X270" s="3"/>
      <c r="Y270" s="3"/>
      <c r="Z270" s="35">
        <f t="shared" si="656"/>
        <v>0</v>
      </c>
      <c r="AA270" s="35">
        <f t="shared" si="657"/>
        <v>0</v>
      </c>
      <c r="AB270" s="35">
        <f t="shared" si="658"/>
        <v>0</v>
      </c>
      <c r="AC270" s="35">
        <f t="shared" si="659"/>
        <v>0</v>
      </c>
      <c r="AD270" s="35">
        <f t="shared" si="660"/>
        <v>0</v>
      </c>
      <c r="AE270" s="35">
        <f t="shared" si="661"/>
        <v>0</v>
      </c>
      <c r="AF270" s="35">
        <f t="shared" si="662"/>
        <v>0</v>
      </c>
      <c r="AG270" s="35">
        <f t="shared" si="663"/>
        <v>0</v>
      </c>
      <c r="AH270" s="35">
        <f t="shared" si="664"/>
        <v>0</v>
      </c>
      <c r="AI270" s="35">
        <f t="shared" si="665"/>
        <v>0</v>
      </c>
      <c r="AJ270" s="35">
        <f t="shared" si="666"/>
        <v>0</v>
      </c>
      <c r="AK270" s="35">
        <f t="shared" si="667"/>
        <v>0</v>
      </c>
      <c r="AL270" s="35">
        <f t="shared" si="668"/>
        <v>0</v>
      </c>
      <c r="AM270" s="35">
        <f t="shared" si="669"/>
        <v>0</v>
      </c>
      <c r="AN270" s="35">
        <f t="shared" si="670"/>
        <v>0</v>
      </c>
      <c r="AO270" s="35">
        <f t="shared" si="671"/>
        <v>0</v>
      </c>
      <c r="AP270" s="36">
        <f t="shared" si="672"/>
        <v>3</v>
      </c>
      <c r="AQ270" s="36">
        <f t="shared" si="673"/>
        <v>120</v>
      </c>
      <c r="AR270" s="36">
        <f t="shared" si="674"/>
        <v>60</v>
      </c>
      <c r="AS270" s="36">
        <f t="shared" si="675"/>
        <v>30</v>
      </c>
      <c r="AT270" s="37">
        <f t="shared" si="676"/>
        <v>0</v>
      </c>
      <c r="AU270" s="37">
        <f t="shared" si="677"/>
        <v>0</v>
      </c>
      <c r="AV270" s="37">
        <f t="shared" si="678"/>
        <v>0</v>
      </c>
      <c r="AW270" s="37">
        <f t="shared" si="679"/>
        <v>0</v>
      </c>
      <c r="AX270" s="37">
        <f t="shared" si="680"/>
        <v>0</v>
      </c>
      <c r="AY270" s="37">
        <f t="shared" si="681"/>
        <v>0</v>
      </c>
      <c r="AZ270" s="37">
        <f t="shared" si="682"/>
        <v>0</v>
      </c>
      <c r="BA270" s="37">
        <f t="shared" si="683"/>
        <v>0</v>
      </c>
      <c r="BB270" s="4"/>
      <c r="BC270" s="37">
        <f t="shared" si="688"/>
        <v>0</v>
      </c>
      <c r="BD270" s="4"/>
      <c r="BE270" s="37">
        <f t="shared" si="689"/>
        <v>0</v>
      </c>
      <c r="BF270" s="4"/>
      <c r="BG270" s="4"/>
      <c r="BH270" s="37">
        <f t="shared" si="690"/>
        <v>0</v>
      </c>
      <c r="BI270" s="4"/>
      <c r="BJ270" s="37"/>
      <c r="BK270" s="37">
        <f t="shared" si="691"/>
        <v>0</v>
      </c>
      <c r="BL270" s="109"/>
      <c r="BM270" s="31"/>
      <c r="BN270" s="31"/>
      <c r="BO270" s="39"/>
    </row>
    <row r="271" spans="1:67">
      <c r="A271" s="110" t="s">
        <v>110</v>
      </c>
      <c r="B271" s="110">
        <v>5</v>
      </c>
      <c r="C271" s="106">
        <v>46608</v>
      </c>
      <c r="D271" s="106">
        <v>46737.999305555597</v>
      </c>
      <c r="E271" s="110" t="s">
        <v>13</v>
      </c>
      <c r="F271" s="112">
        <v>129.99930555559695</v>
      </c>
      <c r="G271" s="34" t="s">
        <v>74</v>
      </c>
      <c r="H271" s="35">
        <v>109</v>
      </c>
      <c r="I271" s="2"/>
      <c r="J271" s="2"/>
      <c r="K271" s="2"/>
      <c r="L271" s="2"/>
      <c r="M271" s="2"/>
      <c r="N271" s="2"/>
      <c r="O271" s="2"/>
      <c r="P271" s="2"/>
      <c r="Q271" s="35">
        <f t="shared" si="655"/>
        <v>0</v>
      </c>
      <c r="R271" s="3"/>
      <c r="S271" s="3"/>
      <c r="T271" s="3"/>
      <c r="U271" s="3"/>
      <c r="V271" s="3"/>
      <c r="W271" s="3"/>
      <c r="X271" s="3"/>
      <c r="Y271" s="3"/>
      <c r="Z271" s="35">
        <f t="shared" si="656"/>
        <v>0</v>
      </c>
      <c r="AA271" s="35">
        <f t="shared" si="657"/>
        <v>0</v>
      </c>
      <c r="AB271" s="35">
        <f t="shared" si="658"/>
        <v>0</v>
      </c>
      <c r="AC271" s="35">
        <f t="shared" si="659"/>
        <v>0</v>
      </c>
      <c r="AD271" s="35">
        <f t="shared" si="660"/>
        <v>0</v>
      </c>
      <c r="AE271" s="35">
        <f t="shared" si="661"/>
        <v>0</v>
      </c>
      <c r="AF271" s="35">
        <f t="shared" si="662"/>
        <v>0</v>
      </c>
      <c r="AG271" s="35">
        <f t="shared" si="663"/>
        <v>0</v>
      </c>
      <c r="AH271" s="35">
        <f t="shared" si="664"/>
        <v>0</v>
      </c>
      <c r="AI271" s="35">
        <f t="shared" si="665"/>
        <v>0</v>
      </c>
      <c r="AJ271" s="35">
        <f t="shared" si="666"/>
        <v>0</v>
      </c>
      <c r="AK271" s="35">
        <f t="shared" si="667"/>
        <v>0</v>
      </c>
      <c r="AL271" s="35">
        <f t="shared" si="668"/>
        <v>0</v>
      </c>
      <c r="AM271" s="35">
        <f t="shared" si="669"/>
        <v>0</v>
      </c>
      <c r="AN271" s="35">
        <f t="shared" si="670"/>
        <v>0</v>
      </c>
      <c r="AO271" s="35">
        <f t="shared" si="671"/>
        <v>0</v>
      </c>
      <c r="AP271" s="36">
        <f t="shared" si="672"/>
        <v>15.571428571428571</v>
      </c>
      <c r="AQ271" s="36">
        <f t="shared" si="673"/>
        <v>622.85714285714289</v>
      </c>
      <c r="AR271" s="36">
        <f t="shared" si="674"/>
        <v>311.42857142857144</v>
      </c>
      <c r="AS271" s="36">
        <f t="shared" si="675"/>
        <v>155.71428571428572</v>
      </c>
      <c r="AT271" s="37">
        <f t="shared" si="676"/>
        <v>0</v>
      </c>
      <c r="AU271" s="37">
        <f t="shared" si="677"/>
        <v>0</v>
      </c>
      <c r="AV271" s="37">
        <f t="shared" si="678"/>
        <v>0</v>
      </c>
      <c r="AW271" s="37">
        <f t="shared" si="679"/>
        <v>0</v>
      </c>
      <c r="AX271" s="37">
        <f t="shared" si="680"/>
        <v>0</v>
      </c>
      <c r="AY271" s="37">
        <f t="shared" si="681"/>
        <v>0</v>
      </c>
      <c r="AZ271" s="37">
        <f t="shared" si="682"/>
        <v>0</v>
      </c>
      <c r="BA271" s="37">
        <f t="shared" si="683"/>
        <v>0</v>
      </c>
      <c r="BB271" s="4"/>
      <c r="BC271" s="37">
        <f t="shared" si="688"/>
        <v>0</v>
      </c>
      <c r="BD271" s="4"/>
      <c r="BE271" s="37">
        <f t="shared" si="689"/>
        <v>0</v>
      </c>
      <c r="BF271" s="4"/>
      <c r="BG271" s="4"/>
      <c r="BH271" s="37">
        <f t="shared" si="690"/>
        <v>0</v>
      </c>
      <c r="BI271" s="4"/>
      <c r="BJ271" s="37">
        <f t="shared" ref="BJ271" si="725">Q271*BI271</f>
        <v>0</v>
      </c>
      <c r="BK271" s="37">
        <f t="shared" si="691"/>
        <v>0</v>
      </c>
      <c r="BL271" s="108">
        <f>SUM(BK271:BK272)</f>
        <v>0</v>
      </c>
      <c r="BM271" s="31"/>
      <c r="BN271" s="31"/>
      <c r="BO271" s="39"/>
    </row>
    <row r="272" spans="1:67">
      <c r="A272" s="111"/>
      <c r="B272" s="111"/>
      <c r="C272" s="107"/>
      <c r="D272" s="107"/>
      <c r="E272" s="111"/>
      <c r="F272" s="113"/>
      <c r="G272" s="34" t="s">
        <v>75</v>
      </c>
      <c r="H272" s="35">
        <v>21</v>
      </c>
      <c r="I272" s="2"/>
      <c r="J272" s="2"/>
      <c r="K272" s="2"/>
      <c r="L272" s="2"/>
      <c r="M272" s="2"/>
      <c r="N272" s="2"/>
      <c r="O272" s="2"/>
      <c r="P272" s="2"/>
      <c r="Q272" s="35">
        <f t="shared" si="655"/>
        <v>0</v>
      </c>
      <c r="R272" s="3"/>
      <c r="S272" s="3"/>
      <c r="T272" s="3"/>
      <c r="U272" s="3"/>
      <c r="V272" s="3"/>
      <c r="W272" s="3"/>
      <c r="X272" s="3"/>
      <c r="Y272" s="3"/>
      <c r="Z272" s="35">
        <f t="shared" si="656"/>
        <v>0</v>
      </c>
      <c r="AA272" s="35">
        <f t="shared" si="657"/>
        <v>0</v>
      </c>
      <c r="AB272" s="35">
        <f t="shared" si="658"/>
        <v>0</v>
      </c>
      <c r="AC272" s="35">
        <f t="shared" si="659"/>
        <v>0</v>
      </c>
      <c r="AD272" s="35">
        <f t="shared" si="660"/>
        <v>0</v>
      </c>
      <c r="AE272" s="35">
        <f t="shared" si="661"/>
        <v>0</v>
      </c>
      <c r="AF272" s="35">
        <f t="shared" si="662"/>
        <v>0</v>
      </c>
      <c r="AG272" s="35">
        <f t="shared" si="663"/>
        <v>0</v>
      </c>
      <c r="AH272" s="35">
        <f t="shared" si="664"/>
        <v>0</v>
      </c>
      <c r="AI272" s="35">
        <f t="shared" si="665"/>
        <v>0</v>
      </c>
      <c r="AJ272" s="35">
        <f t="shared" si="666"/>
        <v>0</v>
      </c>
      <c r="AK272" s="35">
        <f t="shared" si="667"/>
        <v>0</v>
      </c>
      <c r="AL272" s="35">
        <f t="shared" si="668"/>
        <v>0</v>
      </c>
      <c r="AM272" s="35">
        <f t="shared" si="669"/>
        <v>0</v>
      </c>
      <c r="AN272" s="35">
        <f t="shared" si="670"/>
        <v>0</v>
      </c>
      <c r="AO272" s="35">
        <f t="shared" si="671"/>
        <v>0</v>
      </c>
      <c r="AP272" s="36">
        <f t="shared" si="672"/>
        <v>3</v>
      </c>
      <c r="AQ272" s="36">
        <f t="shared" si="673"/>
        <v>120</v>
      </c>
      <c r="AR272" s="36">
        <f t="shared" si="674"/>
        <v>60</v>
      </c>
      <c r="AS272" s="36">
        <f t="shared" si="675"/>
        <v>30</v>
      </c>
      <c r="AT272" s="37">
        <f t="shared" si="676"/>
        <v>0</v>
      </c>
      <c r="AU272" s="37">
        <f t="shared" si="677"/>
        <v>0</v>
      </c>
      <c r="AV272" s="37">
        <f t="shared" si="678"/>
        <v>0</v>
      </c>
      <c r="AW272" s="37">
        <f t="shared" si="679"/>
        <v>0</v>
      </c>
      <c r="AX272" s="37">
        <f t="shared" si="680"/>
        <v>0</v>
      </c>
      <c r="AY272" s="37">
        <f t="shared" si="681"/>
        <v>0</v>
      </c>
      <c r="AZ272" s="37">
        <f t="shared" si="682"/>
        <v>0</v>
      </c>
      <c r="BA272" s="37">
        <f t="shared" si="683"/>
        <v>0</v>
      </c>
      <c r="BB272" s="4"/>
      <c r="BC272" s="37">
        <f t="shared" si="688"/>
        <v>0</v>
      </c>
      <c r="BD272" s="4"/>
      <c r="BE272" s="37">
        <f t="shared" si="689"/>
        <v>0</v>
      </c>
      <c r="BF272" s="4"/>
      <c r="BG272" s="4"/>
      <c r="BH272" s="37">
        <f t="shared" si="690"/>
        <v>0</v>
      </c>
      <c r="BI272" s="4"/>
      <c r="BJ272" s="37"/>
      <c r="BK272" s="37">
        <f t="shared" si="691"/>
        <v>0</v>
      </c>
      <c r="BL272" s="109"/>
      <c r="BM272" s="31"/>
      <c r="BN272" s="31"/>
      <c r="BO272" s="39"/>
    </row>
    <row r="273" spans="1:67">
      <c r="A273" s="110" t="s">
        <v>110</v>
      </c>
      <c r="B273" s="110">
        <v>6</v>
      </c>
      <c r="C273" s="106">
        <v>46608</v>
      </c>
      <c r="D273" s="106">
        <v>46757.999305555597</v>
      </c>
      <c r="E273" s="110" t="s">
        <v>15</v>
      </c>
      <c r="F273" s="112">
        <v>149.99930555559695</v>
      </c>
      <c r="G273" s="34" t="s">
        <v>74</v>
      </c>
      <c r="H273" s="35">
        <v>120</v>
      </c>
      <c r="I273" s="2"/>
      <c r="J273" s="2"/>
      <c r="K273" s="2"/>
      <c r="L273" s="2"/>
      <c r="M273" s="2"/>
      <c r="N273" s="2"/>
      <c r="O273" s="2"/>
      <c r="P273" s="2"/>
      <c r="Q273" s="35">
        <f t="shared" si="655"/>
        <v>0</v>
      </c>
      <c r="R273" s="3"/>
      <c r="S273" s="3"/>
      <c r="T273" s="3"/>
      <c r="U273" s="3"/>
      <c r="V273" s="3"/>
      <c r="W273" s="3"/>
      <c r="X273" s="3"/>
      <c r="Y273" s="3"/>
      <c r="Z273" s="35">
        <f t="shared" si="656"/>
        <v>0</v>
      </c>
      <c r="AA273" s="35">
        <f t="shared" si="657"/>
        <v>0</v>
      </c>
      <c r="AB273" s="35">
        <f t="shared" si="658"/>
        <v>0</v>
      </c>
      <c r="AC273" s="35">
        <f t="shared" si="659"/>
        <v>0</v>
      </c>
      <c r="AD273" s="35">
        <f t="shared" si="660"/>
        <v>0</v>
      </c>
      <c r="AE273" s="35">
        <f t="shared" si="661"/>
        <v>0</v>
      </c>
      <c r="AF273" s="35">
        <f t="shared" si="662"/>
        <v>0</v>
      </c>
      <c r="AG273" s="35">
        <f t="shared" si="663"/>
        <v>0</v>
      </c>
      <c r="AH273" s="35">
        <f t="shared" si="664"/>
        <v>0</v>
      </c>
      <c r="AI273" s="35">
        <f t="shared" si="665"/>
        <v>0</v>
      </c>
      <c r="AJ273" s="35">
        <f t="shared" si="666"/>
        <v>0</v>
      </c>
      <c r="AK273" s="35">
        <f t="shared" si="667"/>
        <v>0</v>
      </c>
      <c r="AL273" s="35">
        <f t="shared" si="668"/>
        <v>0</v>
      </c>
      <c r="AM273" s="35">
        <f t="shared" si="669"/>
        <v>0</v>
      </c>
      <c r="AN273" s="35">
        <f t="shared" si="670"/>
        <v>0</v>
      </c>
      <c r="AO273" s="35">
        <f t="shared" si="671"/>
        <v>0</v>
      </c>
      <c r="AP273" s="36">
        <f t="shared" si="672"/>
        <v>17.142857142857142</v>
      </c>
      <c r="AQ273" s="36">
        <f t="shared" si="673"/>
        <v>685.71428571428567</v>
      </c>
      <c r="AR273" s="36">
        <f t="shared" si="674"/>
        <v>342.85714285714283</v>
      </c>
      <c r="AS273" s="36">
        <f t="shared" si="675"/>
        <v>171.42857142857142</v>
      </c>
      <c r="AT273" s="37">
        <f t="shared" si="676"/>
        <v>0</v>
      </c>
      <c r="AU273" s="37">
        <f t="shared" si="677"/>
        <v>0</v>
      </c>
      <c r="AV273" s="37">
        <f t="shared" si="678"/>
        <v>0</v>
      </c>
      <c r="AW273" s="37">
        <f t="shared" si="679"/>
        <v>0</v>
      </c>
      <c r="AX273" s="37">
        <f t="shared" si="680"/>
        <v>0</v>
      </c>
      <c r="AY273" s="37">
        <f t="shared" si="681"/>
        <v>0</v>
      </c>
      <c r="AZ273" s="37">
        <f t="shared" si="682"/>
        <v>0</v>
      </c>
      <c r="BA273" s="37">
        <f t="shared" si="683"/>
        <v>0</v>
      </c>
      <c r="BB273" s="4"/>
      <c r="BC273" s="37">
        <f t="shared" si="688"/>
        <v>0</v>
      </c>
      <c r="BD273" s="4"/>
      <c r="BE273" s="37">
        <f t="shared" si="689"/>
        <v>0</v>
      </c>
      <c r="BF273" s="4"/>
      <c r="BG273" s="4"/>
      <c r="BH273" s="37">
        <f t="shared" si="690"/>
        <v>0</v>
      </c>
      <c r="BI273" s="4"/>
      <c r="BJ273" s="37">
        <f t="shared" ref="BJ273" si="726">Q273*BI273</f>
        <v>0</v>
      </c>
      <c r="BK273" s="37">
        <f t="shared" si="691"/>
        <v>0</v>
      </c>
      <c r="BL273" s="108">
        <f>SUM(BK273:BK274)</f>
        <v>0</v>
      </c>
      <c r="BM273" s="31"/>
      <c r="BN273" s="31"/>
      <c r="BO273" s="39"/>
    </row>
    <row r="274" spans="1:67">
      <c r="A274" s="111"/>
      <c r="B274" s="111"/>
      <c r="C274" s="107"/>
      <c r="D274" s="107"/>
      <c r="E274" s="111"/>
      <c r="F274" s="113"/>
      <c r="G274" s="34" t="s">
        <v>75</v>
      </c>
      <c r="H274" s="35">
        <v>30</v>
      </c>
      <c r="I274" s="2"/>
      <c r="J274" s="2"/>
      <c r="K274" s="2"/>
      <c r="L274" s="2"/>
      <c r="M274" s="2"/>
      <c r="N274" s="2"/>
      <c r="O274" s="2"/>
      <c r="P274" s="2"/>
      <c r="Q274" s="35">
        <f t="shared" si="655"/>
        <v>0</v>
      </c>
      <c r="R274" s="3"/>
      <c r="S274" s="3"/>
      <c r="T274" s="3"/>
      <c r="U274" s="3"/>
      <c r="V274" s="3"/>
      <c r="W274" s="3"/>
      <c r="X274" s="3"/>
      <c r="Y274" s="3"/>
      <c r="Z274" s="35">
        <f t="shared" si="656"/>
        <v>0</v>
      </c>
      <c r="AA274" s="35">
        <f t="shared" si="657"/>
        <v>0</v>
      </c>
      <c r="AB274" s="35">
        <f t="shared" si="658"/>
        <v>0</v>
      </c>
      <c r="AC274" s="35">
        <f t="shared" si="659"/>
        <v>0</v>
      </c>
      <c r="AD274" s="35">
        <f t="shared" si="660"/>
        <v>0</v>
      </c>
      <c r="AE274" s="35">
        <f t="shared" si="661"/>
        <v>0</v>
      </c>
      <c r="AF274" s="35">
        <f t="shared" si="662"/>
        <v>0</v>
      </c>
      <c r="AG274" s="35">
        <f t="shared" si="663"/>
        <v>0</v>
      </c>
      <c r="AH274" s="35">
        <f t="shared" si="664"/>
        <v>0</v>
      </c>
      <c r="AI274" s="35">
        <f t="shared" si="665"/>
        <v>0</v>
      </c>
      <c r="AJ274" s="35">
        <f t="shared" si="666"/>
        <v>0</v>
      </c>
      <c r="AK274" s="35">
        <f t="shared" si="667"/>
        <v>0</v>
      </c>
      <c r="AL274" s="35">
        <f t="shared" si="668"/>
        <v>0</v>
      </c>
      <c r="AM274" s="35">
        <f t="shared" si="669"/>
        <v>0</v>
      </c>
      <c r="AN274" s="35">
        <f t="shared" si="670"/>
        <v>0</v>
      </c>
      <c r="AO274" s="35">
        <f t="shared" si="671"/>
        <v>0</v>
      </c>
      <c r="AP274" s="36">
        <f t="shared" si="672"/>
        <v>4.2857142857142856</v>
      </c>
      <c r="AQ274" s="36">
        <f t="shared" si="673"/>
        <v>171.42857142857142</v>
      </c>
      <c r="AR274" s="36">
        <f t="shared" si="674"/>
        <v>85.714285714285708</v>
      </c>
      <c r="AS274" s="36">
        <f t="shared" si="675"/>
        <v>42.857142857142854</v>
      </c>
      <c r="AT274" s="37">
        <f t="shared" si="676"/>
        <v>0</v>
      </c>
      <c r="AU274" s="37">
        <f t="shared" si="677"/>
        <v>0</v>
      </c>
      <c r="AV274" s="37">
        <f t="shared" si="678"/>
        <v>0</v>
      </c>
      <c r="AW274" s="37">
        <f t="shared" si="679"/>
        <v>0</v>
      </c>
      <c r="AX274" s="37">
        <f t="shared" si="680"/>
        <v>0</v>
      </c>
      <c r="AY274" s="37">
        <f t="shared" si="681"/>
        <v>0</v>
      </c>
      <c r="AZ274" s="37">
        <f t="shared" si="682"/>
        <v>0</v>
      </c>
      <c r="BA274" s="37">
        <f t="shared" si="683"/>
        <v>0</v>
      </c>
      <c r="BB274" s="4"/>
      <c r="BC274" s="37">
        <f t="shared" si="688"/>
        <v>0</v>
      </c>
      <c r="BD274" s="4"/>
      <c r="BE274" s="37">
        <f t="shared" si="689"/>
        <v>0</v>
      </c>
      <c r="BF274" s="4"/>
      <c r="BG274" s="4"/>
      <c r="BH274" s="37">
        <f t="shared" si="690"/>
        <v>0</v>
      </c>
      <c r="BI274" s="4"/>
      <c r="BJ274" s="37"/>
      <c r="BK274" s="37">
        <f t="shared" si="691"/>
        <v>0</v>
      </c>
      <c r="BL274" s="109"/>
      <c r="BM274" s="31"/>
      <c r="BN274" s="31"/>
      <c r="BO274" s="39"/>
    </row>
    <row r="275" spans="1:67">
      <c r="A275" s="110" t="s">
        <v>110</v>
      </c>
      <c r="B275" s="110">
        <v>2</v>
      </c>
      <c r="C275" s="106">
        <v>46790</v>
      </c>
      <c r="D275" s="106">
        <v>46939.999305555597</v>
      </c>
      <c r="E275" s="110" t="s">
        <v>15</v>
      </c>
      <c r="F275" s="112">
        <v>149.99930555559695</v>
      </c>
      <c r="G275" s="34" t="s">
        <v>74</v>
      </c>
      <c r="H275" s="35">
        <v>120</v>
      </c>
      <c r="I275" s="2"/>
      <c r="J275" s="2"/>
      <c r="K275" s="2"/>
      <c r="L275" s="2"/>
      <c r="M275" s="2"/>
      <c r="N275" s="2"/>
      <c r="O275" s="2"/>
      <c r="P275" s="2"/>
      <c r="Q275" s="35">
        <f t="shared" si="655"/>
        <v>0</v>
      </c>
      <c r="R275" s="3"/>
      <c r="S275" s="3"/>
      <c r="T275" s="3"/>
      <c r="U275" s="3"/>
      <c r="V275" s="3"/>
      <c r="W275" s="3"/>
      <c r="X275" s="3"/>
      <c r="Y275" s="3"/>
      <c r="Z275" s="35">
        <f t="shared" si="656"/>
        <v>0</v>
      </c>
      <c r="AA275" s="35">
        <f t="shared" si="657"/>
        <v>0</v>
      </c>
      <c r="AB275" s="35">
        <f t="shared" si="658"/>
        <v>0</v>
      </c>
      <c r="AC275" s="35">
        <f t="shared" si="659"/>
        <v>0</v>
      </c>
      <c r="AD275" s="35">
        <f t="shared" si="660"/>
        <v>0</v>
      </c>
      <c r="AE275" s="35">
        <f t="shared" si="661"/>
        <v>0</v>
      </c>
      <c r="AF275" s="35">
        <f t="shared" si="662"/>
        <v>0</v>
      </c>
      <c r="AG275" s="35">
        <f t="shared" si="663"/>
        <v>0</v>
      </c>
      <c r="AH275" s="35">
        <f t="shared" si="664"/>
        <v>0</v>
      </c>
      <c r="AI275" s="35">
        <f t="shared" si="665"/>
        <v>0</v>
      </c>
      <c r="AJ275" s="35">
        <f t="shared" si="666"/>
        <v>0</v>
      </c>
      <c r="AK275" s="35">
        <f t="shared" si="667"/>
        <v>0</v>
      </c>
      <c r="AL275" s="35">
        <f t="shared" si="668"/>
        <v>0</v>
      </c>
      <c r="AM275" s="35">
        <f t="shared" si="669"/>
        <v>0</v>
      </c>
      <c r="AN275" s="35">
        <f t="shared" si="670"/>
        <v>0</v>
      </c>
      <c r="AO275" s="35">
        <f t="shared" si="671"/>
        <v>0</v>
      </c>
      <c r="AP275" s="36">
        <f t="shared" si="672"/>
        <v>17.142857142857142</v>
      </c>
      <c r="AQ275" s="36">
        <f t="shared" si="673"/>
        <v>685.71428571428567</v>
      </c>
      <c r="AR275" s="36">
        <f t="shared" si="674"/>
        <v>342.85714285714283</v>
      </c>
      <c r="AS275" s="36">
        <f t="shared" si="675"/>
        <v>171.42857142857142</v>
      </c>
      <c r="AT275" s="37">
        <f t="shared" si="676"/>
        <v>0</v>
      </c>
      <c r="AU275" s="37">
        <f t="shared" si="677"/>
        <v>0</v>
      </c>
      <c r="AV275" s="37">
        <f t="shared" si="678"/>
        <v>0</v>
      </c>
      <c r="AW275" s="37">
        <f t="shared" si="679"/>
        <v>0</v>
      </c>
      <c r="AX275" s="37">
        <f t="shared" si="680"/>
        <v>0</v>
      </c>
      <c r="AY275" s="37">
        <f t="shared" si="681"/>
        <v>0</v>
      </c>
      <c r="AZ275" s="37">
        <f t="shared" si="682"/>
        <v>0</v>
      </c>
      <c r="BA275" s="37">
        <f t="shared" si="683"/>
        <v>0</v>
      </c>
      <c r="BB275" s="4"/>
      <c r="BC275" s="37">
        <f t="shared" si="688"/>
        <v>0</v>
      </c>
      <c r="BD275" s="4"/>
      <c r="BE275" s="37">
        <f t="shared" si="689"/>
        <v>0</v>
      </c>
      <c r="BF275" s="4"/>
      <c r="BG275" s="4"/>
      <c r="BH275" s="37">
        <f t="shared" si="690"/>
        <v>0</v>
      </c>
      <c r="BI275" s="4"/>
      <c r="BJ275" s="37">
        <f t="shared" ref="BJ275" si="727">Q275*BI275</f>
        <v>0</v>
      </c>
      <c r="BK275" s="37">
        <f t="shared" si="691"/>
        <v>0</v>
      </c>
      <c r="BL275" s="108">
        <f>SUM(BK275:BK276)</f>
        <v>0</v>
      </c>
      <c r="BM275" s="31"/>
      <c r="BN275" s="31"/>
      <c r="BO275" s="39"/>
    </row>
    <row r="276" spans="1:67">
      <c r="A276" s="111"/>
      <c r="B276" s="111"/>
      <c r="C276" s="107"/>
      <c r="D276" s="107"/>
      <c r="E276" s="111"/>
      <c r="F276" s="113"/>
      <c r="G276" s="34" t="s">
        <v>75</v>
      </c>
      <c r="H276" s="35">
        <v>30</v>
      </c>
      <c r="I276" s="2"/>
      <c r="J276" s="2"/>
      <c r="K276" s="2"/>
      <c r="L276" s="2"/>
      <c r="M276" s="2"/>
      <c r="N276" s="2"/>
      <c r="O276" s="2"/>
      <c r="P276" s="2"/>
      <c r="Q276" s="35">
        <f t="shared" si="655"/>
        <v>0</v>
      </c>
      <c r="R276" s="3"/>
      <c r="S276" s="3"/>
      <c r="T276" s="3"/>
      <c r="U276" s="3"/>
      <c r="V276" s="3"/>
      <c r="W276" s="3"/>
      <c r="X276" s="3"/>
      <c r="Y276" s="3"/>
      <c r="Z276" s="35">
        <f t="shared" si="656"/>
        <v>0</v>
      </c>
      <c r="AA276" s="35">
        <f t="shared" si="657"/>
        <v>0</v>
      </c>
      <c r="AB276" s="35">
        <f t="shared" si="658"/>
        <v>0</v>
      </c>
      <c r="AC276" s="35">
        <f t="shared" si="659"/>
        <v>0</v>
      </c>
      <c r="AD276" s="35">
        <f t="shared" si="660"/>
        <v>0</v>
      </c>
      <c r="AE276" s="35">
        <f t="shared" si="661"/>
        <v>0</v>
      </c>
      <c r="AF276" s="35">
        <f t="shared" si="662"/>
        <v>0</v>
      </c>
      <c r="AG276" s="35">
        <f t="shared" si="663"/>
        <v>0</v>
      </c>
      <c r="AH276" s="35">
        <f t="shared" si="664"/>
        <v>0</v>
      </c>
      <c r="AI276" s="35">
        <f t="shared" si="665"/>
        <v>0</v>
      </c>
      <c r="AJ276" s="35">
        <f t="shared" si="666"/>
        <v>0</v>
      </c>
      <c r="AK276" s="35">
        <f t="shared" si="667"/>
        <v>0</v>
      </c>
      <c r="AL276" s="35">
        <f t="shared" si="668"/>
        <v>0</v>
      </c>
      <c r="AM276" s="35">
        <f t="shared" si="669"/>
        <v>0</v>
      </c>
      <c r="AN276" s="35">
        <f t="shared" si="670"/>
        <v>0</v>
      </c>
      <c r="AO276" s="35">
        <f t="shared" si="671"/>
        <v>0</v>
      </c>
      <c r="AP276" s="36">
        <f t="shared" si="672"/>
        <v>4.2857142857142856</v>
      </c>
      <c r="AQ276" s="36">
        <f t="shared" si="673"/>
        <v>171.42857142857142</v>
      </c>
      <c r="AR276" s="36">
        <f t="shared" si="674"/>
        <v>85.714285714285708</v>
      </c>
      <c r="AS276" s="36">
        <f t="shared" si="675"/>
        <v>42.857142857142854</v>
      </c>
      <c r="AT276" s="37">
        <f t="shared" si="676"/>
        <v>0</v>
      </c>
      <c r="AU276" s="37">
        <f t="shared" si="677"/>
        <v>0</v>
      </c>
      <c r="AV276" s="37">
        <f t="shared" si="678"/>
        <v>0</v>
      </c>
      <c r="AW276" s="37">
        <f t="shared" si="679"/>
        <v>0</v>
      </c>
      <c r="AX276" s="37">
        <f t="shared" si="680"/>
        <v>0</v>
      </c>
      <c r="AY276" s="37">
        <f t="shared" si="681"/>
        <v>0</v>
      </c>
      <c r="AZ276" s="37">
        <f t="shared" si="682"/>
        <v>0</v>
      </c>
      <c r="BA276" s="37">
        <f t="shared" si="683"/>
        <v>0</v>
      </c>
      <c r="BB276" s="4"/>
      <c r="BC276" s="37">
        <f t="shared" si="688"/>
        <v>0</v>
      </c>
      <c r="BD276" s="4"/>
      <c r="BE276" s="37">
        <f t="shared" si="689"/>
        <v>0</v>
      </c>
      <c r="BF276" s="4"/>
      <c r="BG276" s="4"/>
      <c r="BH276" s="37">
        <f t="shared" si="690"/>
        <v>0</v>
      </c>
      <c r="BI276" s="4"/>
      <c r="BJ276" s="37"/>
      <c r="BK276" s="37">
        <f t="shared" si="691"/>
        <v>0</v>
      </c>
      <c r="BL276" s="109"/>
      <c r="BM276" s="31"/>
      <c r="BN276" s="31"/>
      <c r="BO276" s="39"/>
    </row>
    <row r="277" spans="1:67">
      <c r="A277" s="110" t="s">
        <v>110</v>
      </c>
      <c r="B277" s="110">
        <v>1</v>
      </c>
      <c r="C277" s="106">
        <v>47007</v>
      </c>
      <c r="D277" s="106">
        <v>47156.999305555597</v>
      </c>
      <c r="E277" s="110" t="s">
        <v>15</v>
      </c>
      <c r="F277" s="112">
        <v>149.99930555559695</v>
      </c>
      <c r="G277" s="34" t="s">
        <v>74</v>
      </c>
      <c r="H277" s="35">
        <v>120</v>
      </c>
      <c r="I277" s="2"/>
      <c r="J277" s="2"/>
      <c r="K277" s="2"/>
      <c r="L277" s="2"/>
      <c r="M277" s="2"/>
      <c r="N277" s="2"/>
      <c r="O277" s="2"/>
      <c r="P277" s="2"/>
      <c r="Q277" s="35">
        <f t="shared" si="655"/>
        <v>0</v>
      </c>
      <c r="R277" s="3"/>
      <c r="S277" s="3"/>
      <c r="T277" s="3"/>
      <c r="U277" s="3"/>
      <c r="V277" s="3"/>
      <c r="W277" s="3"/>
      <c r="X277" s="3"/>
      <c r="Y277" s="3"/>
      <c r="Z277" s="35">
        <f t="shared" si="656"/>
        <v>0</v>
      </c>
      <c r="AA277" s="35">
        <f t="shared" si="657"/>
        <v>0</v>
      </c>
      <c r="AB277" s="35">
        <f t="shared" si="658"/>
        <v>0</v>
      </c>
      <c r="AC277" s="35">
        <f t="shared" si="659"/>
        <v>0</v>
      </c>
      <c r="AD277" s="35">
        <f t="shared" si="660"/>
        <v>0</v>
      </c>
      <c r="AE277" s="35">
        <f t="shared" si="661"/>
        <v>0</v>
      </c>
      <c r="AF277" s="35">
        <f t="shared" si="662"/>
        <v>0</v>
      </c>
      <c r="AG277" s="35">
        <f t="shared" si="663"/>
        <v>0</v>
      </c>
      <c r="AH277" s="35">
        <f t="shared" si="664"/>
        <v>0</v>
      </c>
      <c r="AI277" s="35">
        <f t="shared" si="665"/>
        <v>0</v>
      </c>
      <c r="AJ277" s="35">
        <f t="shared" si="666"/>
        <v>0</v>
      </c>
      <c r="AK277" s="35">
        <f t="shared" si="667"/>
        <v>0</v>
      </c>
      <c r="AL277" s="35">
        <f t="shared" si="668"/>
        <v>0</v>
      </c>
      <c r="AM277" s="35">
        <f t="shared" si="669"/>
        <v>0</v>
      </c>
      <c r="AN277" s="35">
        <f t="shared" si="670"/>
        <v>0</v>
      </c>
      <c r="AO277" s="35">
        <f t="shared" si="671"/>
        <v>0</v>
      </c>
      <c r="AP277" s="36">
        <f t="shared" si="672"/>
        <v>17.142857142857142</v>
      </c>
      <c r="AQ277" s="36">
        <f t="shared" si="673"/>
        <v>685.71428571428567</v>
      </c>
      <c r="AR277" s="36">
        <f t="shared" si="674"/>
        <v>342.85714285714283</v>
      </c>
      <c r="AS277" s="36">
        <f t="shared" si="675"/>
        <v>171.42857142857142</v>
      </c>
      <c r="AT277" s="37">
        <f t="shared" si="676"/>
        <v>0</v>
      </c>
      <c r="AU277" s="37">
        <f t="shared" si="677"/>
        <v>0</v>
      </c>
      <c r="AV277" s="37">
        <f t="shared" si="678"/>
        <v>0</v>
      </c>
      <c r="AW277" s="37">
        <f t="shared" si="679"/>
        <v>0</v>
      </c>
      <c r="AX277" s="37">
        <f t="shared" si="680"/>
        <v>0</v>
      </c>
      <c r="AY277" s="37">
        <f t="shared" si="681"/>
        <v>0</v>
      </c>
      <c r="AZ277" s="37">
        <f t="shared" si="682"/>
        <v>0</v>
      </c>
      <c r="BA277" s="37">
        <f t="shared" si="683"/>
        <v>0</v>
      </c>
      <c r="BB277" s="4"/>
      <c r="BC277" s="37">
        <f t="shared" si="688"/>
        <v>0</v>
      </c>
      <c r="BD277" s="4"/>
      <c r="BE277" s="37">
        <f t="shared" si="689"/>
        <v>0</v>
      </c>
      <c r="BF277" s="4"/>
      <c r="BG277" s="4"/>
      <c r="BH277" s="37">
        <f t="shared" si="690"/>
        <v>0</v>
      </c>
      <c r="BI277" s="4"/>
      <c r="BJ277" s="37">
        <f t="shared" ref="BJ277" si="728">Q277*BI277</f>
        <v>0</v>
      </c>
      <c r="BK277" s="37">
        <f t="shared" si="691"/>
        <v>0</v>
      </c>
      <c r="BL277" s="108">
        <f>SUM(BK277:BK278)</f>
        <v>0</v>
      </c>
      <c r="BM277" s="31"/>
      <c r="BN277" s="31"/>
      <c r="BO277" s="39"/>
    </row>
    <row r="278" spans="1:67">
      <c r="A278" s="111"/>
      <c r="B278" s="111"/>
      <c r="C278" s="107"/>
      <c r="D278" s="107"/>
      <c r="E278" s="111"/>
      <c r="F278" s="113"/>
      <c r="G278" s="34" t="s">
        <v>75</v>
      </c>
      <c r="H278" s="35">
        <v>30</v>
      </c>
      <c r="I278" s="2"/>
      <c r="J278" s="2"/>
      <c r="K278" s="2"/>
      <c r="L278" s="2"/>
      <c r="M278" s="2"/>
      <c r="N278" s="2"/>
      <c r="O278" s="2"/>
      <c r="P278" s="2"/>
      <c r="Q278" s="35">
        <f t="shared" si="655"/>
        <v>0</v>
      </c>
      <c r="R278" s="3"/>
      <c r="S278" s="3"/>
      <c r="T278" s="3"/>
      <c r="U278" s="3"/>
      <c r="V278" s="3"/>
      <c r="W278" s="3"/>
      <c r="X278" s="3"/>
      <c r="Y278" s="3"/>
      <c r="Z278" s="35">
        <f t="shared" si="656"/>
        <v>0</v>
      </c>
      <c r="AA278" s="35">
        <f t="shared" si="657"/>
        <v>0</v>
      </c>
      <c r="AB278" s="35">
        <f t="shared" si="658"/>
        <v>0</v>
      </c>
      <c r="AC278" s="35">
        <f t="shared" si="659"/>
        <v>0</v>
      </c>
      <c r="AD278" s="35">
        <f t="shared" si="660"/>
        <v>0</v>
      </c>
      <c r="AE278" s="35">
        <f t="shared" si="661"/>
        <v>0</v>
      </c>
      <c r="AF278" s="35">
        <f t="shared" si="662"/>
        <v>0</v>
      </c>
      <c r="AG278" s="35">
        <f t="shared" si="663"/>
        <v>0</v>
      </c>
      <c r="AH278" s="35">
        <f t="shared" si="664"/>
        <v>0</v>
      </c>
      <c r="AI278" s="35">
        <f t="shared" si="665"/>
        <v>0</v>
      </c>
      <c r="AJ278" s="35">
        <f t="shared" si="666"/>
        <v>0</v>
      </c>
      <c r="AK278" s="35">
        <f t="shared" si="667"/>
        <v>0</v>
      </c>
      <c r="AL278" s="35">
        <f t="shared" si="668"/>
        <v>0</v>
      </c>
      <c r="AM278" s="35">
        <f t="shared" si="669"/>
        <v>0</v>
      </c>
      <c r="AN278" s="35">
        <f t="shared" si="670"/>
        <v>0</v>
      </c>
      <c r="AO278" s="35">
        <f t="shared" si="671"/>
        <v>0</v>
      </c>
      <c r="AP278" s="36">
        <f t="shared" si="672"/>
        <v>4.2857142857142856</v>
      </c>
      <c r="AQ278" s="36">
        <f t="shared" si="673"/>
        <v>171.42857142857142</v>
      </c>
      <c r="AR278" s="36">
        <f t="shared" si="674"/>
        <v>85.714285714285708</v>
      </c>
      <c r="AS278" s="36">
        <f t="shared" si="675"/>
        <v>42.857142857142854</v>
      </c>
      <c r="AT278" s="37">
        <f t="shared" si="676"/>
        <v>0</v>
      </c>
      <c r="AU278" s="37">
        <f t="shared" si="677"/>
        <v>0</v>
      </c>
      <c r="AV278" s="37">
        <f t="shared" si="678"/>
        <v>0</v>
      </c>
      <c r="AW278" s="37">
        <f t="shared" si="679"/>
        <v>0</v>
      </c>
      <c r="AX278" s="37">
        <f t="shared" si="680"/>
        <v>0</v>
      </c>
      <c r="AY278" s="37">
        <f t="shared" si="681"/>
        <v>0</v>
      </c>
      <c r="AZ278" s="37">
        <f t="shared" si="682"/>
        <v>0</v>
      </c>
      <c r="BA278" s="37">
        <f t="shared" si="683"/>
        <v>0</v>
      </c>
      <c r="BB278" s="4"/>
      <c r="BC278" s="37">
        <f t="shared" si="688"/>
        <v>0</v>
      </c>
      <c r="BD278" s="4"/>
      <c r="BE278" s="37">
        <f t="shared" si="689"/>
        <v>0</v>
      </c>
      <c r="BF278" s="4"/>
      <c r="BG278" s="4"/>
      <c r="BH278" s="37">
        <f t="shared" si="690"/>
        <v>0</v>
      </c>
      <c r="BI278" s="4"/>
      <c r="BJ278" s="37"/>
      <c r="BK278" s="37">
        <f t="shared" si="691"/>
        <v>0</v>
      </c>
      <c r="BL278" s="109"/>
      <c r="BM278" s="31"/>
      <c r="BN278" s="31"/>
      <c r="BO278" s="39"/>
    </row>
    <row r="279" spans="1:67">
      <c r="A279" s="110" t="s">
        <v>110</v>
      </c>
      <c r="B279" s="110">
        <v>3</v>
      </c>
      <c r="C279" s="106">
        <v>47154</v>
      </c>
      <c r="D279" s="106">
        <v>47203.999305555597</v>
      </c>
      <c r="E279" s="110" t="s">
        <v>15</v>
      </c>
      <c r="F279" s="112">
        <v>49.999305555596948</v>
      </c>
      <c r="G279" s="34" t="s">
        <v>74</v>
      </c>
      <c r="H279" s="35">
        <v>36</v>
      </c>
      <c r="I279" s="2"/>
      <c r="J279" s="2"/>
      <c r="K279" s="2"/>
      <c r="L279" s="2"/>
      <c r="M279" s="2"/>
      <c r="N279" s="2"/>
      <c r="O279" s="2"/>
      <c r="P279" s="2"/>
      <c r="Q279" s="35">
        <f t="shared" ref="Q279:Q310" si="729">SUM(I279:P279)</f>
        <v>0</v>
      </c>
      <c r="R279" s="3"/>
      <c r="S279" s="3"/>
      <c r="T279" s="3"/>
      <c r="U279" s="3"/>
      <c r="V279" s="3"/>
      <c r="W279" s="3"/>
      <c r="X279" s="3"/>
      <c r="Y279" s="3"/>
      <c r="Z279" s="35">
        <f t="shared" ref="Z279:Z310" si="730">R279*1.5</f>
        <v>0</v>
      </c>
      <c r="AA279" s="35">
        <f t="shared" ref="AA279:AA310" si="731">S279*1.5</f>
        <v>0</v>
      </c>
      <c r="AB279" s="35">
        <f t="shared" ref="AB279:AB310" si="732">T279*1.5</f>
        <v>0</v>
      </c>
      <c r="AC279" s="35">
        <f t="shared" ref="AC279:AC310" si="733">U279*1.5</f>
        <v>0</v>
      </c>
      <c r="AD279" s="35">
        <f t="shared" ref="AD279:AD310" si="734">V279*1.5</f>
        <v>0</v>
      </c>
      <c r="AE279" s="35">
        <f t="shared" ref="AE279:AE310" si="735">W279*1.5</f>
        <v>0</v>
      </c>
      <c r="AF279" s="35">
        <f t="shared" ref="AF279:AF310" si="736">X279*1.5</f>
        <v>0</v>
      </c>
      <c r="AG279" s="35">
        <f t="shared" ref="AG279:AG310" si="737">Y279*1.5</f>
        <v>0</v>
      </c>
      <c r="AH279" s="35">
        <f t="shared" ref="AH279:AH310" si="738">R279*2</f>
        <v>0</v>
      </c>
      <c r="AI279" s="35">
        <f t="shared" ref="AI279:AI310" si="739">S279*2</f>
        <v>0</v>
      </c>
      <c r="AJ279" s="35">
        <f t="shared" ref="AJ279:AJ310" si="740">T279*2</f>
        <v>0</v>
      </c>
      <c r="AK279" s="35">
        <f t="shared" ref="AK279:AK310" si="741">U279*2</f>
        <v>0</v>
      </c>
      <c r="AL279" s="35">
        <f t="shared" ref="AL279:AL310" si="742">V279*2</f>
        <v>0</v>
      </c>
      <c r="AM279" s="35">
        <f t="shared" ref="AM279:AM310" si="743">W279*2</f>
        <v>0</v>
      </c>
      <c r="AN279" s="35">
        <f t="shared" ref="AN279:AN310" si="744">X279*2</f>
        <v>0</v>
      </c>
      <c r="AO279" s="35">
        <f t="shared" ref="AO279:AO310" si="745">Y279*2</f>
        <v>0</v>
      </c>
      <c r="AP279" s="36">
        <f t="shared" ref="AP279:AP310" si="746">H279/7</f>
        <v>5.1428571428571432</v>
      </c>
      <c r="AQ279" s="36">
        <f t="shared" ref="AQ279:AQ310" si="747">40*AP279</f>
        <v>205.71428571428572</v>
      </c>
      <c r="AR279" s="36">
        <f t="shared" ref="AR279:AR310" si="748">AP279*20</f>
        <v>102.85714285714286</v>
      </c>
      <c r="AS279" s="36">
        <f t="shared" ref="AS279:AS310" si="749">AP279*10</f>
        <v>51.428571428571431</v>
      </c>
      <c r="AT279" s="37">
        <f t="shared" ref="AT279:AT310" si="750">((AQ279*R279)+(AR279*Z279)+(AS279*AH279))*I279</f>
        <v>0</v>
      </c>
      <c r="AU279" s="37">
        <f t="shared" ref="AU279:AU310" si="751">((AQ279*S279)+(AR279*AA279)+(AS279*AI279))*J279</f>
        <v>0</v>
      </c>
      <c r="AV279" s="37">
        <f t="shared" ref="AV279:AV310" si="752">((AQ279*T279)+(AB279*AR279)+(AS279*AJ279))*K279</f>
        <v>0</v>
      </c>
      <c r="AW279" s="37">
        <f t="shared" ref="AW279:AW310" si="753">((AQ279*U279)+(AC279*AR279)+(AS279*AK279))*L279</f>
        <v>0</v>
      </c>
      <c r="AX279" s="37">
        <f t="shared" ref="AX279:AX310" si="754">((AQ279*V279)+(AD279*AR279)+(AS279*AL279))*M279</f>
        <v>0</v>
      </c>
      <c r="AY279" s="37">
        <f t="shared" ref="AY279:AY310" si="755">((AQ279*W279)+(AE279*AR279)+(AS279*AM279))*N279</f>
        <v>0</v>
      </c>
      <c r="AZ279" s="37">
        <f t="shared" ref="AZ279:AZ310" si="756">((AQ279*X279)+(AF279*AR279)+(AS279*AN279))*O279</f>
        <v>0</v>
      </c>
      <c r="BA279" s="37">
        <f t="shared" ref="BA279:BA310" si="757">((AQ279*Y279)+(AG279*AR279)+(AS279*AO279))*P279</f>
        <v>0</v>
      </c>
      <c r="BB279" s="4"/>
      <c r="BC279" s="37">
        <f t="shared" si="688"/>
        <v>0</v>
      </c>
      <c r="BD279" s="4"/>
      <c r="BE279" s="37">
        <f t="shared" si="689"/>
        <v>0</v>
      </c>
      <c r="BF279" s="4"/>
      <c r="BG279" s="4"/>
      <c r="BH279" s="37">
        <f t="shared" si="690"/>
        <v>0</v>
      </c>
      <c r="BI279" s="4"/>
      <c r="BJ279" s="37">
        <f t="shared" ref="BJ279" si="758">Q279*BI279</f>
        <v>0</v>
      </c>
      <c r="BK279" s="37">
        <f t="shared" si="691"/>
        <v>0</v>
      </c>
      <c r="BL279" s="108">
        <f>SUM(BK279:BK280)</f>
        <v>0</v>
      </c>
      <c r="BM279" s="31"/>
      <c r="BN279" s="31"/>
      <c r="BO279" s="39"/>
    </row>
    <row r="280" spans="1:67">
      <c r="A280" s="111"/>
      <c r="B280" s="111"/>
      <c r="C280" s="107"/>
      <c r="D280" s="107"/>
      <c r="E280" s="111"/>
      <c r="F280" s="113"/>
      <c r="G280" s="34" t="s">
        <v>75</v>
      </c>
      <c r="H280" s="35">
        <v>14</v>
      </c>
      <c r="I280" s="2"/>
      <c r="J280" s="2"/>
      <c r="K280" s="2"/>
      <c r="L280" s="2"/>
      <c r="M280" s="2"/>
      <c r="N280" s="2"/>
      <c r="O280" s="2"/>
      <c r="P280" s="2"/>
      <c r="Q280" s="35">
        <f t="shared" si="729"/>
        <v>0</v>
      </c>
      <c r="R280" s="3"/>
      <c r="S280" s="3"/>
      <c r="T280" s="3"/>
      <c r="U280" s="3"/>
      <c r="V280" s="3"/>
      <c r="W280" s="3"/>
      <c r="X280" s="3"/>
      <c r="Y280" s="3"/>
      <c r="Z280" s="35">
        <f t="shared" si="730"/>
        <v>0</v>
      </c>
      <c r="AA280" s="35">
        <f t="shared" si="731"/>
        <v>0</v>
      </c>
      <c r="AB280" s="35">
        <f t="shared" si="732"/>
        <v>0</v>
      </c>
      <c r="AC280" s="35">
        <f t="shared" si="733"/>
        <v>0</v>
      </c>
      <c r="AD280" s="35">
        <f t="shared" si="734"/>
        <v>0</v>
      </c>
      <c r="AE280" s="35">
        <f t="shared" si="735"/>
        <v>0</v>
      </c>
      <c r="AF280" s="35">
        <f t="shared" si="736"/>
        <v>0</v>
      </c>
      <c r="AG280" s="35">
        <f t="shared" si="737"/>
        <v>0</v>
      </c>
      <c r="AH280" s="35">
        <f t="shared" si="738"/>
        <v>0</v>
      </c>
      <c r="AI280" s="35">
        <f t="shared" si="739"/>
        <v>0</v>
      </c>
      <c r="AJ280" s="35">
        <f t="shared" si="740"/>
        <v>0</v>
      </c>
      <c r="AK280" s="35">
        <f t="shared" si="741"/>
        <v>0</v>
      </c>
      <c r="AL280" s="35">
        <f t="shared" si="742"/>
        <v>0</v>
      </c>
      <c r="AM280" s="35">
        <f t="shared" si="743"/>
        <v>0</v>
      </c>
      <c r="AN280" s="35">
        <f t="shared" si="744"/>
        <v>0</v>
      </c>
      <c r="AO280" s="35">
        <f t="shared" si="745"/>
        <v>0</v>
      </c>
      <c r="AP280" s="36">
        <f t="shared" si="746"/>
        <v>2</v>
      </c>
      <c r="AQ280" s="36">
        <f t="shared" si="747"/>
        <v>80</v>
      </c>
      <c r="AR280" s="36">
        <f t="shared" si="748"/>
        <v>40</v>
      </c>
      <c r="AS280" s="36">
        <f t="shared" si="749"/>
        <v>20</v>
      </c>
      <c r="AT280" s="37">
        <f t="shared" si="750"/>
        <v>0</v>
      </c>
      <c r="AU280" s="37">
        <f t="shared" si="751"/>
        <v>0</v>
      </c>
      <c r="AV280" s="37">
        <f t="shared" si="752"/>
        <v>0</v>
      </c>
      <c r="AW280" s="37">
        <f t="shared" si="753"/>
        <v>0</v>
      </c>
      <c r="AX280" s="37">
        <f t="shared" si="754"/>
        <v>0</v>
      </c>
      <c r="AY280" s="37">
        <f t="shared" si="755"/>
        <v>0</v>
      </c>
      <c r="AZ280" s="37">
        <f t="shared" si="756"/>
        <v>0</v>
      </c>
      <c r="BA280" s="37">
        <f t="shared" si="757"/>
        <v>0</v>
      </c>
      <c r="BB280" s="4"/>
      <c r="BC280" s="37">
        <f t="shared" si="688"/>
        <v>0</v>
      </c>
      <c r="BD280" s="4"/>
      <c r="BE280" s="37">
        <f t="shared" si="689"/>
        <v>0</v>
      </c>
      <c r="BF280" s="4"/>
      <c r="BG280" s="4"/>
      <c r="BH280" s="37">
        <f t="shared" si="690"/>
        <v>0</v>
      </c>
      <c r="BI280" s="4"/>
      <c r="BJ280" s="37"/>
      <c r="BK280" s="37">
        <f t="shared" si="691"/>
        <v>0</v>
      </c>
      <c r="BL280" s="109"/>
      <c r="BM280" s="31"/>
      <c r="BN280" s="31"/>
      <c r="BO280" s="39"/>
    </row>
    <row r="281" spans="1:67">
      <c r="A281" s="110" t="s">
        <v>110</v>
      </c>
      <c r="B281" s="110">
        <v>5</v>
      </c>
      <c r="C281" s="106">
        <v>47336</v>
      </c>
      <c r="D281" s="106">
        <v>47485.999305555597</v>
      </c>
      <c r="E281" s="110" t="s">
        <v>13</v>
      </c>
      <c r="F281" s="112">
        <v>149.99930555559695</v>
      </c>
      <c r="G281" s="34" t="s">
        <v>74</v>
      </c>
      <c r="H281" s="35">
        <v>120</v>
      </c>
      <c r="I281" s="2"/>
      <c r="J281" s="2"/>
      <c r="K281" s="2"/>
      <c r="L281" s="2"/>
      <c r="M281" s="2"/>
      <c r="N281" s="2"/>
      <c r="O281" s="2"/>
      <c r="P281" s="2"/>
      <c r="Q281" s="35">
        <f t="shared" si="729"/>
        <v>0</v>
      </c>
      <c r="R281" s="3"/>
      <c r="S281" s="3"/>
      <c r="T281" s="3"/>
      <c r="U281" s="3"/>
      <c r="V281" s="3"/>
      <c r="W281" s="3"/>
      <c r="X281" s="3"/>
      <c r="Y281" s="3"/>
      <c r="Z281" s="35">
        <f t="shared" si="730"/>
        <v>0</v>
      </c>
      <c r="AA281" s="35">
        <f t="shared" si="731"/>
        <v>0</v>
      </c>
      <c r="AB281" s="35">
        <f t="shared" si="732"/>
        <v>0</v>
      </c>
      <c r="AC281" s="35">
        <f t="shared" si="733"/>
        <v>0</v>
      </c>
      <c r="AD281" s="35">
        <f t="shared" si="734"/>
        <v>0</v>
      </c>
      <c r="AE281" s="35">
        <f t="shared" si="735"/>
        <v>0</v>
      </c>
      <c r="AF281" s="35">
        <f t="shared" si="736"/>
        <v>0</v>
      </c>
      <c r="AG281" s="35">
        <f t="shared" si="737"/>
        <v>0</v>
      </c>
      <c r="AH281" s="35">
        <f t="shared" si="738"/>
        <v>0</v>
      </c>
      <c r="AI281" s="35">
        <f t="shared" si="739"/>
        <v>0</v>
      </c>
      <c r="AJ281" s="35">
        <f t="shared" si="740"/>
        <v>0</v>
      </c>
      <c r="AK281" s="35">
        <f t="shared" si="741"/>
        <v>0</v>
      </c>
      <c r="AL281" s="35">
        <f t="shared" si="742"/>
        <v>0</v>
      </c>
      <c r="AM281" s="35">
        <f t="shared" si="743"/>
        <v>0</v>
      </c>
      <c r="AN281" s="35">
        <f t="shared" si="744"/>
        <v>0</v>
      </c>
      <c r="AO281" s="35">
        <f t="shared" si="745"/>
        <v>0</v>
      </c>
      <c r="AP281" s="36">
        <f t="shared" si="746"/>
        <v>17.142857142857142</v>
      </c>
      <c r="AQ281" s="36">
        <f t="shared" si="747"/>
        <v>685.71428571428567</v>
      </c>
      <c r="AR281" s="36">
        <f t="shared" si="748"/>
        <v>342.85714285714283</v>
      </c>
      <c r="AS281" s="36">
        <f t="shared" si="749"/>
        <v>171.42857142857142</v>
      </c>
      <c r="AT281" s="37">
        <f t="shared" si="750"/>
        <v>0</v>
      </c>
      <c r="AU281" s="37">
        <f t="shared" si="751"/>
        <v>0</v>
      </c>
      <c r="AV281" s="37">
        <f t="shared" si="752"/>
        <v>0</v>
      </c>
      <c r="AW281" s="37">
        <f t="shared" si="753"/>
        <v>0</v>
      </c>
      <c r="AX281" s="37">
        <f t="shared" si="754"/>
        <v>0</v>
      </c>
      <c r="AY281" s="37">
        <f t="shared" si="755"/>
        <v>0</v>
      </c>
      <c r="AZ281" s="37">
        <f t="shared" si="756"/>
        <v>0</v>
      </c>
      <c r="BA281" s="37">
        <f t="shared" si="757"/>
        <v>0</v>
      </c>
      <c r="BB281" s="4"/>
      <c r="BC281" s="37">
        <f t="shared" si="688"/>
        <v>0</v>
      </c>
      <c r="BD281" s="4"/>
      <c r="BE281" s="37">
        <f t="shared" si="689"/>
        <v>0</v>
      </c>
      <c r="BF281" s="4"/>
      <c r="BG281" s="4"/>
      <c r="BH281" s="37">
        <f t="shared" si="690"/>
        <v>0</v>
      </c>
      <c r="BI281" s="4"/>
      <c r="BJ281" s="37">
        <f t="shared" ref="BJ281" si="759">Q281*BI281</f>
        <v>0</v>
      </c>
      <c r="BK281" s="37">
        <f t="shared" si="691"/>
        <v>0</v>
      </c>
      <c r="BL281" s="108">
        <f>SUM(BK281:BK282)</f>
        <v>0</v>
      </c>
      <c r="BM281" s="31"/>
      <c r="BN281" s="31"/>
      <c r="BO281" s="39"/>
    </row>
    <row r="282" spans="1:67">
      <c r="A282" s="111"/>
      <c r="B282" s="111"/>
      <c r="C282" s="107"/>
      <c r="D282" s="107"/>
      <c r="E282" s="111"/>
      <c r="F282" s="113"/>
      <c r="G282" s="34" t="s">
        <v>75</v>
      </c>
      <c r="H282" s="35">
        <v>30</v>
      </c>
      <c r="I282" s="2"/>
      <c r="J282" s="2"/>
      <c r="K282" s="2"/>
      <c r="L282" s="2"/>
      <c r="M282" s="2"/>
      <c r="N282" s="2"/>
      <c r="O282" s="2"/>
      <c r="P282" s="2"/>
      <c r="Q282" s="35">
        <f t="shared" si="729"/>
        <v>0</v>
      </c>
      <c r="R282" s="3"/>
      <c r="S282" s="3"/>
      <c r="T282" s="3"/>
      <c r="U282" s="3"/>
      <c r="V282" s="3"/>
      <c r="W282" s="3"/>
      <c r="X282" s="3"/>
      <c r="Y282" s="3"/>
      <c r="Z282" s="35">
        <f t="shared" si="730"/>
        <v>0</v>
      </c>
      <c r="AA282" s="35">
        <f t="shared" si="731"/>
        <v>0</v>
      </c>
      <c r="AB282" s="35">
        <f t="shared" si="732"/>
        <v>0</v>
      </c>
      <c r="AC282" s="35">
        <f t="shared" si="733"/>
        <v>0</v>
      </c>
      <c r="AD282" s="35">
        <f t="shared" si="734"/>
        <v>0</v>
      </c>
      <c r="AE282" s="35">
        <f t="shared" si="735"/>
        <v>0</v>
      </c>
      <c r="AF282" s="35">
        <f t="shared" si="736"/>
        <v>0</v>
      </c>
      <c r="AG282" s="35">
        <f t="shared" si="737"/>
        <v>0</v>
      </c>
      <c r="AH282" s="35">
        <f t="shared" si="738"/>
        <v>0</v>
      </c>
      <c r="AI282" s="35">
        <f t="shared" si="739"/>
        <v>0</v>
      </c>
      <c r="AJ282" s="35">
        <f t="shared" si="740"/>
        <v>0</v>
      </c>
      <c r="AK282" s="35">
        <f t="shared" si="741"/>
        <v>0</v>
      </c>
      <c r="AL282" s="35">
        <f t="shared" si="742"/>
        <v>0</v>
      </c>
      <c r="AM282" s="35">
        <f t="shared" si="743"/>
        <v>0</v>
      </c>
      <c r="AN282" s="35">
        <f t="shared" si="744"/>
        <v>0</v>
      </c>
      <c r="AO282" s="35">
        <f t="shared" si="745"/>
        <v>0</v>
      </c>
      <c r="AP282" s="36">
        <f t="shared" si="746"/>
        <v>4.2857142857142856</v>
      </c>
      <c r="AQ282" s="36">
        <f t="shared" si="747"/>
        <v>171.42857142857142</v>
      </c>
      <c r="AR282" s="36">
        <f t="shared" si="748"/>
        <v>85.714285714285708</v>
      </c>
      <c r="AS282" s="36">
        <f t="shared" si="749"/>
        <v>42.857142857142854</v>
      </c>
      <c r="AT282" s="37">
        <f t="shared" si="750"/>
        <v>0</v>
      </c>
      <c r="AU282" s="37">
        <f t="shared" si="751"/>
        <v>0</v>
      </c>
      <c r="AV282" s="37">
        <f t="shared" si="752"/>
        <v>0</v>
      </c>
      <c r="AW282" s="37">
        <f t="shared" si="753"/>
        <v>0</v>
      </c>
      <c r="AX282" s="37">
        <f t="shared" si="754"/>
        <v>0</v>
      </c>
      <c r="AY282" s="37">
        <f t="shared" si="755"/>
        <v>0</v>
      </c>
      <c r="AZ282" s="37">
        <f t="shared" si="756"/>
        <v>0</v>
      </c>
      <c r="BA282" s="37">
        <f t="shared" si="757"/>
        <v>0</v>
      </c>
      <c r="BB282" s="4"/>
      <c r="BC282" s="37">
        <f t="shared" si="688"/>
        <v>0</v>
      </c>
      <c r="BD282" s="4"/>
      <c r="BE282" s="37">
        <f t="shared" si="689"/>
        <v>0</v>
      </c>
      <c r="BF282" s="4"/>
      <c r="BG282" s="4"/>
      <c r="BH282" s="37">
        <f t="shared" si="690"/>
        <v>0</v>
      </c>
      <c r="BI282" s="4"/>
      <c r="BJ282" s="37"/>
      <c r="BK282" s="37">
        <f t="shared" si="691"/>
        <v>0</v>
      </c>
      <c r="BL282" s="109"/>
      <c r="BM282" s="31"/>
      <c r="BN282" s="31"/>
      <c r="BO282" s="38"/>
    </row>
    <row r="283" spans="1:67">
      <c r="A283" s="110" t="s">
        <v>110</v>
      </c>
      <c r="B283" s="110">
        <v>4</v>
      </c>
      <c r="C283" s="106">
        <v>47336</v>
      </c>
      <c r="D283" s="106">
        <v>47485.999305555597</v>
      </c>
      <c r="E283" s="110" t="s">
        <v>4</v>
      </c>
      <c r="F283" s="112">
        <v>84</v>
      </c>
      <c r="G283" s="34" t="s">
        <v>74</v>
      </c>
      <c r="H283" s="35">
        <v>70</v>
      </c>
      <c r="I283" s="2"/>
      <c r="J283" s="2"/>
      <c r="K283" s="2"/>
      <c r="L283" s="2"/>
      <c r="M283" s="2"/>
      <c r="N283" s="2"/>
      <c r="O283" s="2"/>
      <c r="P283" s="2"/>
      <c r="Q283" s="35">
        <f t="shared" ref="Q283:Q288" si="760">SUM(I283:P283)</f>
        <v>0</v>
      </c>
      <c r="R283" s="3"/>
      <c r="S283" s="3"/>
      <c r="T283" s="3"/>
      <c r="U283" s="3"/>
      <c r="V283" s="3"/>
      <c r="W283" s="3"/>
      <c r="X283" s="3"/>
      <c r="Y283" s="3"/>
      <c r="Z283" s="35">
        <f t="shared" ref="Z283:Z288" si="761">R283*1.5</f>
        <v>0</v>
      </c>
      <c r="AA283" s="35">
        <f t="shared" ref="AA283:AA288" si="762">S283*1.5</f>
        <v>0</v>
      </c>
      <c r="AB283" s="35">
        <f t="shared" ref="AB283:AB288" si="763">T283*1.5</f>
        <v>0</v>
      </c>
      <c r="AC283" s="35">
        <f t="shared" ref="AC283:AC288" si="764">U283*1.5</f>
        <v>0</v>
      </c>
      <c r="AD283" s="35">
        <f t="shared" ref="AD283:AD288" si="765">V283*1.5</f>
        <v>0</v>
      </c>
      <c r="AE283" s="35">
        <f t="shared" ref="AE283:AE288" si="766">W283*1.5</f>
        <v>0</v>
      </c>
      <c r="AF283" s="35">
        <f t="shared" ref="AF283:AF288" si="767">X283*1.5</f>
        <v>0</v>
      </c>
      <c r="AG283" s="35">
        <f t="shared" ref="AG283:AG288" si="768">Y283*1.5</f>
        <v>0</v>
      </c>
      <c r="AH283" s="35">
        <f t="shared" ref="AH283:AH288" si="769">R283*2</f>
        <v>0</v>
      </c>
      <c r="AI283" s="35">
        <f t="shared" ref="AI283:AI288" si="770">S283*2</f>
        <v>0</v>
      </c>
      <c r="AJ283" s="35">
        <f t="shared" ref="AJ283:AJ288" si="771">T283*2</f>
        <v>0</v>
      </c>
      <c r="AK283" s="35">
        <f t="shared" ref="AK283:AK288" si="772">U283*2</f>
        <v>0</v>
      </c>
      <c r="AL283" s="35">
        <f t="shared" ref="AL283:AL288" si="773">V283*2</f>
        <v>0</v>
      </c>
      <c r="AM283" s="35">
        <f t="shared" ref="AM283:AM288" si="774">W283*2</f>
        <v>0</v>
      </c>
      <c r="AN283" s="35">
        <f t="shared" ref="AN283:AN288" si="775">X283*2</f>
        <v>0</v>
      </c>
      <c r="AO283" s="35">
        <f t="shared" ref="AO283:AO288" si="776">Y283*2</f>
        <v>0</v>
      </c>
      <c r="AP283" s="36">
        <f t="shared" ref="AP283:AP288" si="777">H283/7</f>
        <v>10</v>
      </c>
      <c r="AQ283" s="36">
        <f t="shared" ref="AQ283:AQ288" si="778">40*AP283</f>
        <v>400</v>
      </c>
      <c r="AR283" s="36">
        <f t="shared" ref="AR283:AR288" si="779">AP283*20</f>
        <v>200</v>
      </c>
      <c r="AS283" s="36">
        <f t="shared" ref="AS283:AS288" si="780">AP283*10</f>
        <v>100</v>
      </c>
      <c r="AT283" s="37">
        <f t="shared" ref="AT283:AT288" si="781">((AQ283*R283)+(AR283*Z283)+(AS283*AH283))*I283</f>
        <v>0</v>
      </c>
      <c r="AU283" s="37">
        <f t="shared" ref="AU283:AU288" si="782">((AQ283*S283)+(AR283*AA283)+(AS283*AI283))*J283</f>
        <v>0</v>
      </c>
      <c r="AV283" s="37">
        <f t="shared" ref="AV283:AV288" si="783">((AQ283*T283)+(AB283*AR283)+(AS283*AJ283))*K283</f>
        <v>0</v>
      </c>
      <c r="AW283" s="37">
        <f t="shared" ref="AW283:AW288" si="784">((AQ283*U283)+(AC283*AR283)+(AS283*AK283))*L283</f>
        <v>0</v>
      </c>
      <c r="AX283" s="37">
        <f t="shared" ref="AX283:AX288" si="785">((AQ283*V283)+(AD283*AR283)+(AS283*AL283))*M283</f>
        <v>0</v>
      </c>
      <c r="AY283" s="37">
        <f t="shared" ref="AY283:AY288" si="786">((AQ283*W283)+(AE283*AR283)+(AS283*AM283))*N283</f>
        <v>0</v>
      </c>
      <c r="AZ283" s="37">
        <f t="shared" ref="AZ283:AZ288" si="787">((AQ283*X283)+(AF283*AR283)+(AS283*AN283))*O283</f>
        <v>0</v>
      </c>
      <c r="BA283" s="37">
        <f t="shared" ref="BA283:BA288" si="788">((AQ283*Y283)+(AG283*AR283)+(AS283*AO283))*P283</f>
        <v>0</v>
      </c>
      <c r="BB283" s="4"/>
      <c r="BC283" s="37">
        <f t="shared" si="688"/>
        <v>0</v>
      </c>
      <c r="BD283" s="4"/>
      <c r="BE283" s="37">
        <f t="shared" si="689"/>
        <v>0</v>
      </c>
      <c r="BF283" s="4"/>
      <c r="BG283" s="4"/>
      <c r="BH283" s="37">
        <f t="shared" si="690"/>
        <v>0</v>
      </c>
      <c r="BI283" s="4"/>
      <c r="BJ283" s="37">
        <f t="shared" ref="BJ283" si="789">Q283*BI283</f>
        <v>0</v>
      </c>
      <c r="BK283" s="37">
        <f t="shared" si="691"/>
        <v>0</v>
      </c>
      <c r="BL283" s="108">
        <f t="shared" ref="BL283" si="790">SUM(BK283:BK284)</f>
        <v>0</v>
      </c>
      <c r="BM283" s="31"/>
      <c r="BN283" s="31"/>
      <c r="BO283" s="39"/>
    </row>
    <row r="284" spans="1:67">
      <c r="A284" s="111"/>
      <c r="B284" s="111"/>
      <c r="C284" s="107"/>
      <c r="D284" s="107"/>
      <c r="E284" s="111"/>
      <c r="F284" s="113"/>
      <c r="G284" s="34" t="s">
        <v>75</v>
      </c>
      <c r="H284" s="35">
        <v>14</v>
      </c>
      <c r="I284" s="2"/>
      <c r="J284" s="2"/>
      <c r="K284" s="2"/>
      <c r="L284" s="2"/>
      <c r="M284" s="2"/>
      <c r="N284" s="2"/>
      <c r="O284" s="2"/>
      <c r="P284" s="2"/>
      <c r="Q284" s="35">
        <f t="shared" si="760"/>
        <v>0</v>
      </c>
      <c r="R284" s="3"/>
      <c r="S284" s="3"/>
      <c r="T284" s="3"/>
      <c r="U284" s="3"/>
      <c r="V284" s="3"/>
      <c r="W284" s="3"/>
      <c r="X284" s="3"/>
      <c r="Y284" s="3"/>
      <c r="Z284" s="35">
        <f t="shared" si="761"/>
        <v>0</v>
      </c>
      <c r="AA284" s="35">
        <f t="shared" si="762"/>
        <v>0</v>
      </c>
      <c r="AB284" s="35">
        <f t="shared" si="763"/>
        <v>0</v>
      </c>
      <c r="AC284" s="35">
        <f t="shared" si="764"/>
        <v>0</v>
      </c>
      <c r="AD284" s="35">
        <f t="shared" si="765"/>
        <v>0</v>
      </c>
      <c r="AE284" s="35">
        <f t="shared" si="766"/>
        <v>0</v>
      </c>
      <c r="AF284" s="35">
        <f t="shared" si="767"/>
        <v>0</v>
      </c>
      <c r="AG284" s="35">
        <f t="shared" si="768"/>
        <v>0</v>
      </c>
      <c r="AH284" s="35">
        <f t="shared" si="769"/>
        <v>0</v>
      </c>
      <c r="AI284" s="35">
        <f t="shared" si="770"/>
        <v>0</v>
      </c>
      <c r="AJ284" s="35">
        <f t="shared" si="771"/>
        <v>0</v>
      </c>
      <c r="AK284" s="35">
        <f t="shared" si="772"/>
        <v>0</v>
      </c>
      <c r="AL284" s="35">
        <f t="shared" si="773"/>
        <v>0</v>
      </c>
      <c r="AM284" s="35">
        <f t="shared" si="774"/>
        <v>0</v>
      </c>
      <c r="AN284" s="35">
        <f t="shared" si="775"/>
        <v>0</v>
      </c>
      <c r="AO284" s="35">
        <f t="shared" si="776"/>
        <v>0</v>
      </c>
      <c r="AP284" s="36">
        <f t="shared" si="777"/>
        <v>2</v>
      </c>
      <c r="AQ284" s="36">
        <f t="shared" si="778"/>
        <v>80</v>
      </c>
      <c r="AR284" s="36">
        <f t="shared" si="779"/>
        <v>40</v>
      </c>
      <c r="AS284" s="36">
        <f t="shared" si="780"/>
        <v>20</v>
      </c>
      <c r="AT284" s="37">
        <f t="shared" si="781"/>
        <v>0</v>
      </c>
      <c r="AU284" s="37">
        <f t="shared" si="782"/>
        <v>0</v>
      </c>
      <c r="AV284" s="37">
        <f t="shared" si="783"/>
        <v>0</v>
      </c>
      <c r="AW284" s="37">
        <f t="shared" si="784"/>
        <v>0</v>
      </c>
      <c r="AX284" s="37">
        <f t="shared" si="785"/>
        <v>0</v>
      </c>
      <c r="AY284" s="37">
        <f t="shared" si="786"/>
        <v>0</v>
      </c>
      <c r="AZ284" s="37">
        <f t="shared" si="787"/>
        <v>0</v>
      </c>
      <c r="BA284" s="37">
        <f t="shared" si="788"/>
        <v>0</v>
      </c>
      <c r="BB284" s="4"/>
      <c r="BC284" s="37">
        <f t="shared" si="688"/>
        <v>0</v>
      </c>
      <c r="BD284" s="4"/>
      <c r="BE284" s="37">
        <f t="shared" si="689"/>
        <v>0</v>
      </c>
      <c r="BF284" s="4"/>
      <c r="BG284" s="4"/>
      <c r="BH284" s="37">
        <f t="shared" si="690"/>
        <v>0</v>
      </c>
      <c r="BI284" s="4"/>
      <c r="BJ284" s="37"/>
      <c r="BK284" s="37">
        <f t="shared" si="691"/>
        <v>0</v>
      </c>
      <c r="BL284" s="109"/>
      <c r="BM284" s="31"/>
      <c r="BN284" s="31"/>
      <c r="BO284" s="39"/>
    </row>
    <row r="285" spans="1:67">
      <c r="A285" s="110" t="s">
        <v>110</v>
      </c>
      <c r="B285" s="110">
        <v>6</v>
      </c>
      <c r="C285" s="106">
        <v>47336</v>
      </c>
      <c r="D285" s="106">
        <v>47485.999305555597</v>
      </c>
      <c r="E285" s="110" t="s">
        <v>15</v>
      </c>
      <c r="F285" s="112">
        <v>50</v>
      </c>
      <c r="G285" s="34" t="s">
        <v>74</v>
      </c>
      <c r="H285" s="35">
        <v>36</v>
      </c>
      <c r="I285" s="2"/>
      <c r="J285" s="2"/>
      <c r="K285" s="2"/>
      <c r="L285" s="2"/>
      <c r="M285" s="2"/>
      <c r="N285" s="2"/>
      <c r="O285" s="2"/>
      <c r="P285" s="2"/>
      <c r="Q285" s="35">
        <f t="shared" si="760"/>
        <v>0</v>
      </c>
      <c r="R285" s="3"/>
      <c r="S285" s="3"/>
      <c r="T285" s="3"/>
      <c r="U285" s="3"/>
      <c r="V285" s="3"/>
      <c r="W285" s="3"/>
      <c r="X285" s="3"/>
      <c r="Y285" s="3"/>
      <c r="Z285" s="35">
        <f t="shared" si="761"/>
        <v>0</v>
      </c>
      <c r="AA285" s="35">
        <f t="shared" si="762"/>
        <v>0</v>
      </c>
      <c r="AB285" s="35">
        <f t="shared" si="763"/>
        <v>0</v>
      </c>
      <c r="AC285" s="35">
        <f t="shared" si="764"/>
        <v>0</v>
      </c>
      <c r="AD285" s="35">
        <f t="shared" si="765"/>
        <v>0</v>
      </c>
      <c r="AE285" s="35">
        <f t="shared" si="766"/>
        <v>0</v>
      </c>
      <c r="AF285" s="35">
        <f t="shared" si="767"/>
        <v>0</v>
      </c>
      <c r="AG285" s="35">
        <f t="shared" si="768"/>
        <v>0</v>
      </c>
      <c r="AH285" s="35">
        <f t="shared" si="769"/>
        <v>0</v>
      </c>
      <c r="AI285" s="35">
        <f t="shared" si="770"/>
        <v>0</v>
      </c>
      <c r="AJ285" s="35">
        <f t="shared" si="771"/>
        <v>0</v>
      </c>
      <c r="AK285" s="35">
        <f t="shared" si="772"/>
        <v>0</v>
      </c>
      <c r="AL285" s="35">
        <f t="shared" si="773"/>
        <v>0</v>
      </c>
      <c r="AM285" s="35">
        <f t="shared" si="774"/>
        <v>0</v>
      </c>
      <c r="AN285" s="35">
        <f t="shared" si="775"/>
        <v>0</v>
      </c>
      <c r="AO285" s="35">
        <f t="shared" si="776"/>
        <v>0</v>
      </c>
      <c r="AP285" s="36">
        <f t="shared" si="777"/>
        <v>5.1428571428571432</v>
      </c>
      <c r="AQ285" s="36">
        <f t="shared" si="778"/>
        <v>205.71428571428572</v>
      </c>
      <c r="AR285" s="36">
        <f t="shared" si="779"/>
        <v>102.85714285714286</v>
      </c>
      <c r="AS285" s="36">
        <f t="shared" si="780"/>
        <v>51.428571428571431</v>
      </c>
      <c r="AT285" s="37">
        <f t="shared" si="781"/>
        <v>0</v>
      </c>
      <c r="AU285" s="37">
        <f t="shared" si="782"/>
        <v>0</v>
      </c>
      <c r="AV285" s="37">
        <f t="shared" si="783"/>
        <v>0</v>
      </c>
      <c r="AW285" s="37">
        <f t="shared" si="784"/>
        <v>0</v>
      </c>
      <c r="AX285" s="37">
        <f t="shared" si="785"/>
        <v>0</v>
      </c>
      <c r="AY285" s="37">
        <f t="shared" si="786"/>
        <v>0</v>
      </c>
      <c r="AZ285" s="37">
        <f t="shared" si="787"/>
        <v>0</v>
      </c>
      <c r="BA285" s="37">
        <f t="shared" si="788"/>
        <v>0</v>
      </c>
      <c r="BB285" s="4"/>
      <c r="BC285" s="37">
        <f t="shared" si="688"/>
        <v>0</v>
      </c>
      <c r="BD285" s="4"/>
      <c r="BE285" s="37">
        <f t="shared" si="689"/>
        <v>0</v>
      </c>
      <c r="BF285" s="4"/>
      <c r="BG285" s="4"/>
      <c r="BH285" s="37">
        <f t="shared" si="690"/>
        <v>0</v>
      </c>
      <c r="BI285" s="4"/>
      <c r="BJ285" s="37">
        <f t="shared" ref="BJ285" si="791">Q285*BI285</f>
        <v>0</v>
      </c>
      <c r="BK285" s="37">
        <f t="shared" si="691"/>
        <v>0</v>
      </c>
      <c r="BL285" s="108">
        <f t="shared" ref="BL285" si="792">SUM(BK285:BK286)</f>
        <v>0</v>
      </c>
      <c r="BM285" s="31"/>
      <c r="BN285" s="31"/>
      <c r="BO285" s="39"/>
    </row>
    <row r="286" spans="1:67">
      <c r="A286" s="111"/>
      <c r="B286" s="111"/>
      <c r="C286" s="107"/>
      <c r="D286" s="107"/>
      <c r="E286" s="111"/>
      <c r="F286" s="113"/>
      <c r="G286" s="34" t="s">
        <v>75</v>
      </c>
      <c r="H286" s="35">
        <v>14</v>
      </c>
      <c r="I286" s="2"/>
      <c r="J286" s="2"/>
      <c r="K286" s="2"/>
      <c r="L286" s="2"/>
      <c r="M286" s="2"/>
      <c r="N286" s="2"/>
      <c r="O286" s="2"/>
      <c r="P286" s="2"/>
      <c r="Q286" s="35">
        <f t="shared" si="760"/>
        <v>0</v>
      </c>
      <c r="R286" s="3"/>
      <c r="S286" s="3"/>
      <c r="T286" s="3"/>
      <c r="U286" s="3"/>
      <c r="V286" s="3"/>
      <c r="W286" s="3"/>
      <c r="X286" s="3"/>
      <c r="Y286" s="3"/>
      <c r="Z286" s="35">
        <f t="shared" si="761"/>
        <v>0</v>
      </c>
      <c r="AA286" s="35">
        <f t="shared" si="762"/>
        <v>0</v>
      </c>
      <c r="AB286" s="35">
        <f t="shared" si="763"/>
        <v>0</v>
      </c>
      <c r="AC286" s="35">
        <f t="shared" si="764"/>
        <v>0</v>
      </c>
      <c r="AD286" s="35">
        <f t="shared" si="765"/>
        <v>0</v>
      </c>
      <c r="AE286" s="35">
        <f t="shared" si="766"/>
        <v>0</v>
      </c>
      <c r="AF286" s="35">
        <f t="shared" si="767"/>
        <v>0</v>
      </c>
      <c r="AG286" s="35">
        <f t="shared" si="768"/>
        <v>0</v>
      </c>
      <c r="AH286" s="35">
        <f t="shared" si="769"/>
        <v>0</v>
      </c>
      <c r="AI286" s="35">
        <f t="shared" si="770"/>
        <v>0</v>
      </c>
      <c r="AJ286" s="35">
        <f t="shared" si="771"/>
        <v>0</v>
      </c>
      <c r="AK286" s="35">
        <f t="shared" si="772"/>
        <v>0</v>
      </c>
      <c r="AL286" s="35">
        <f t="shared" si="773"/>
        <v>0</v>
      </c>
      <c r="AM286" s="35">
        <f t="shared" si="774"/>
        <v>0</v>
      </c>
      <c r="AN286" s="35">
        <f t="shared" si="775"/>
        <v>0</v>
      </c>
      <c r="AO286" s="35">
        <f t="shared" si="776"/>
        <v>0</v>
      </c>
      <c r="AP286" s="36">
        <f t="shared" si="777"/>
        <v>2</v>
      </c>
      <c r="AQ286" s="36">
        <f t="shared" si="778"/>
        <v>80</v>
      </c>
      <c r="AR286" s="36">
        <f t="shared" si="779"/>
        <v>40</v>
      </c>
      <c r="AS286" s="36">
        <f t="shared" si="780"/>
        <v>20</v>
      </c>
      <c r="AT286" s="37">
        <f t="shared" si="781"/>
        <v>0</v>
      </c>
      <c r="AU286" s="37">
        <f t="shared" si="782"/>
        <v>0</v>
      </c>
      <c r="AV286" s="37">
        <f t="shared" si="783"/>
        <v>0</v>
      </c>
      <c r="AW286" s="37">
        <f t="shared" si="784"/>
        <v>0</v>
      </c>
      <c r="AX286" s="37">
        <f t="shared" si="785"/>
        <v>0</v>
      </c>
      <c r="AY286" s="37">
        <f t="shared" si="786"/>
        <v>0</v>
      </c>
      <c r="AZ286" s="37">
        <f t="shared" si="787"/>
        <v>0</v>
      </c>
      <c r="BA286" s="37">
        <f t="shared" si="788"/>
        <v>0</v>
      </c>
      <c r="BB286" s="4"/>
      <c r="BC286" s="37">
        <f t="shared" si="688"/>
        <v>0</v>
      </c>
      <c r="BD286" s="4"/>
      <c r="BE286" s="37">
        <f t="shared" si="689"/>
        <v>0</v>
      </c>
      <c r="BF286" s="4"/>
      <c r="BG286" s="4"/>
      <c r="BH286" s="37">
        <f t="shared" si="690"/>
        <v>0</v>
      </c>
      <c r="BI286" s="4"/>
      <c r="BJ286" s="37"/>
      <c r="BK286" s="37">
        <f t="shared" si="691"/>
        <v>0</v>
      </c>
      <c r="BL286" s="109"/>
      <c r="BM286" s="31"/>
      <c r="BN286" s="31"/>
      <c r="BO286" s="39">
        <f>SUM(BL267:BL286)</f>
        <v>0</v>
      </c>
    </row>
    <row r="287" spans="1:67">
      <c r="A287" s="110" t="s">
        <v>111</v>
      </c>
      <c r="B287" s="110">
        <v>2</v>
      </c>
      <c r="C287" s="106">
        <v>46346</v>
      </c>
      <c r="D287" s="106">
        <v>46363.999305555597</v>
      </c>
      <c r="E287" s="110" t="s">
        <v>15</v>
      </c>
      <c r="F287" s="112">
        <v>18</v>
      </c>
      <c r="G287" s="34" t="s">
        <v>74</v>
      </c>
      <c r="H287" s="35">
        <v>19</v>
      </c>
      <c r="I287" s="2"/>
      <c r="J287" s="2"/>
      <c r="K287" s="2"/>
      <c r="L287" s="2"/>
      <c r="M287" s="2"/>
      <c r="N287" s="2"/>
      <c r="O287" s="2"/>
      <c r="P287" s="2"/>
      <c r="Q287" s="35">
        <f t="shared" si="760"/>
        <v>0</v>
      </c>
      <c r="R287" s="3"/>
      <c r="S287" s="3"/>
      <c r="T287" s="3"/>
      <c r="U287" s="3"/>
      <c r="V287" s="3"/>
      <c r="W287" s="3"/>
      <c r="X287" s="3"/>
      <c r="Y287" s="3"/>
      <c r="Z287" s="35">
        <f t="shared" si="761"/>
        <v>0</v>
      </c>
      <c r="AA287" s="35">
        <f t="shared" si="762"/>
        <v>0</v>
      </c>
      <c r="AB287" s="35">
        <f t="shared" si="763"/>
        <v>0</v>
      </c>
      <c r="AC287" s="35">
        <f t="shared" si="764"/>
        <v>0</v>
      </c>
      <c r="AD287" s="35">
        <f t="shared" si="765"/>
        <v>0</v>
      </c>
      <c r="AE287" s="35">
        <f t="shared" si="766"/>
        <v>0</v>
      </c>
      <c r="AF287" s="35">
        <f t="shared" si="767"/>
        <v>0</v>
      </c>
      <c r="AG287" s="35">
        <f t="shared" si="768"/>
        <v>0</v>
      </c>
      <c r="AH287" s="35">
        <f t="shared" si="769"/>
        <v>0</v>
      </c>
      <c r="AI287" s="35">
        <f t="shared" si="770"/>
        <v>0</v>
      </c>
      <c r="AJ287" s="35">
        <f t="shared" si="771"/>
        <v>0</v>
      </c>
      <c r="AK287" s="35">
        <f t="shared" si="772"/>
        <v>0</v>
      </c>
      <c r="AL287" s="35">
        <f t="shared" si="773"/>
        <v>0</v>
      </c>
      <c r="AM287" s="35">
        <f t="shared" si="774"/>
        <v>0</v>
      </c>
      <c r="AN287" s="35">
        <f t="shared" si="775"/>
        <v>0</v>
      </c>
      <c r="AO287" s="35">
        <f t="shared" si="776"/>
        <v>0</v>
      </c>
      <c r="AP287" s="36">
        <f t="shared" si="777"/>
        <v>2.7142857142857144</v>
      </c>
      <c r="AQ287" s="36">
        <f t="shared" si="778"/>
        <v>108.57142857142858</v>
      </c>
      <c r="AR287" s="36">
        <f t="shared" si="779"/>
        <v>54.285714285714292</v>
      </c>
      <c r="AS287" s="36">
        <f t="shared" si="780"/>
        <v>27.142857142857146</v>
      </c>
      <c r="AT287" s="37">
        <f t="shared" si="781"/>
        <v>0</v>
      </c>
      <c r="AU287" s="37">
        <f t="shared" si="782"/>
        <v>0</v>
      </c>
      <c r="AV287" s="37">
        <f t="shared" si="783"/>
        <v>0</v>
      </c>
      <c r="AW287" s="37">
        <f t="shared" si="784"/>
        <v>0</v>
      </c>
      <c r="AX287" s="37">
        <f t="shared" si="785"/>
        <v>0</v>
      </c>
      <c r="AY287" s="37">
        <f t="shared" si="786"/>
        <v>0</v>
      </c>
      <c r="AZ287" s="37">
        <f t="shared" si="787"/>
        <v>0</v>
      </c>
      <c r="BA287" s="37">
        <f t="shared" si="788"/>
        <v>0</v>
      </c>
      <c r="BB287" s="4"/>
      <c r="BC287" s="37">
        <f t="shared" si="688"/>
        <v>0</v>
      </c>
      <c r="BD287" s="4"/>
      <c r="BE287" s="37">
        <f t="shared" si="689"/>
        <v>0</v>
      </c>
      <c r="BF287" s="4"/>
      <c r="BG287" s="4"/>
      <c r="BH287" s="37">
        <f t="shared" si="690"/>
        <v>0</v>
      </c>
      <c r="BI287" s="4"/>
      <c r="BJ287" s="37">
        <f t="shared" ref="BJ287" si="793">Q287*BI287</f>
        <v>0</v>
      </c>
      <c r="BK287" s="37">
        <f t="shared" si="691"/>
        <v>0</v>
      </c>
      <c r="BL287" s="108">
        <f>SUM(BK287:BK288)</f>
        <v>0</v>
      </c>
      <c r="BM287" s="31"/>
      <c r="BN287" s="31"/>
      <c r="BO287" s="39"/>
    </row>
    <row r="288" spans="1:67">
      <c r="A288" s="111"/>
      <c r="B288" s="111"/>
      <c r="C288" s="107"/>
      <c r="D288" s="107"/>
      <c r="E288" s="111"/>
      <c r="F288" s="113"/>
      <c r="G288" s="34" t="s">
        <v>75</v>
      </c>
      <c r="H288" s="35">
        <v>15</v>
      </c>
      <c r="I288" s="2"/>
      <c r="J288" s="2"/>
      <c r="K288" s="2"/>
      <c r="L288" s="2"/>
      <c r="M288" s="2"/>
      <c r="N288" s="2"/>
      <c r="O288" s="2"/>
      <c r="P288" s="2"/>
      <c r="Q288" s="35">
        <f t="shared" si="760"/>
        <v>0</v>
      </c>
      <c r="R288" s="3"/>
      <c r="S288" s="3"/>
      <c r="T288" s="3"/>
      <c r="U288" s="3"/>
      <c r="V288" s="3"/>
      <c r="W288" s="3"/>
      <c r="X288" s="3"/>
      <c r="Y288" s="3"/>
      <c r="Z288" s="35">
        <f t="shared" si="761"/>
        <v>0</v>
      </c>
      <c r="AA288" s="35">
        <f t="shared" si="762"/>
        <v>0</v>
      </c>
      <c r="AB288" s="35">
        <f t="shared" si="763"/>
        <v>0</v>
      </c>
      <c r="AC288" s="35">
        <f t="shared" si="764"/>
        <v>0</v>
      </c>
      <c r="AD288" s="35">
        <f t="shared" si="765"/>
        <v>0</v>
      </c>
      <c r="AE288" s="35">
        <f t="shared" si="766"/>
        <v>0</v>
      </c>
      <c r="AF288" s="35">
        <f t="shared" si="767"/>
        <v>0</v>
      </c>
      <c r="AG288" s="35">
        <f t="shared" si="768"/>
        <v>0</v>
      </c>
      <c r="AH288" s="35">
        <f t="shared" si="769"/>
        <v>0</v>
      </c>
      <c r="AI288" s="35">
        <f t="shared" si="770"/>
        <v>0</v>
      </c>
      <c r="AJ288" s="35">
        <f t="shared" si="771"/>
        <v>0</v>
      </c>
      <c r="AK288" s="35">
        <f t="shared" si="772"/>
        <v>0</v>
      </c>
      <c r="AL288" s="35">
        <f t="shared" si="773"/>
        <v>0</v>
      </c>
      <c r="AM288" s="35">
        <f t="shared" si="774"/>
        <v>0</v>
      </c>
      <c r="AN288" s="35">
        <f t="shared" si="775"/>
        <v>0</v>
      </c>
      <c r="AO288" s="35">
        <f t="shared" si="776"/>
        <v>0</v>
      </c>
      <c r="AP288" s="36">
        <f t="shared" si="777"/>
        <v>2.1428571428571428</v>
      </c>
      <c r="AQ288" s="36">
        <f t="shared" si="778"/>
        <v>85.714285714285708</v>
      </c>
      <c r="AR288" s="36">
        <f t="shared" si="779"/>
        <v>42.857142857142854</v>
      </c>
      <c r="AS288" s="36">
        <f t="shared" si="780"/>
        <v>21.428571428571427</v>
      </c>
      <c r="AT288" s="37">
        <f t="shared" si="781"/>
        <v>0</v>
      </c>
      <c r="AU288" s="37">
        <f t="shared" si="782"/>
        <v>0</v>
      </c>
      <c r="AV288" s="37">
        <f t="shared" si="783"/>
        <v>0</v>
      </c>
      <c r="AW288" s="37">
        <f t="shared" si="784"/>
        <v>0</v>
      </c>
      <c r="AX288" s="37">
        <f t="shared" si="785"/>
        <v>0</v>
      </c>
      <c r="AY288" s="37">
        <f t="shared" si="786"/>
        <v>0</v>
      </c>
      <c r="AZ288" s="37">
        <f t="shared" si="787"/>
        <v>0</v>
      </c>
      <c r="BA288" s="37">
        <f t="shared" si="788"/>
        <v>0</v>
      </c>
      <c r="BB288" s="4"/>
      <c r="BC288" s="37">
        <f t="shared" si="688"/>
        <v>0</v>
      </c>
      <c r="BD288" s="4"/>
      <c r="BE288" s="37">
        <f t="shared" si="689"/>
        <v>0</v>
      </c>
      <c r="BF288" s="4"/>
      <c r="BG288" s="4"/>
      <c r="BH288" s="37">
        <f t="shared" si="690"/>
        <v>0</v>
      </c>
      <c r="BI288" s="4"/>
      <c r="BJ288" s="37"/>
      <c r="BK288" s="37">
        <f t="shared" si="691"/>
        <v>0</v>
      </c>
      <c r="BL288" s="109"/>
      <c r="BM288" s="31"/>
      <c r="BN288" s="31"/>
      <c r="BO288" s="39"/>
    </row>
    <row r="289" spans="1:67">
      <c r="A289" s="110" t="s">
        <v>111</v>
      </c>
      <c r="B289" s="110">
        <v>5</v>
      </c>
      <c r="C289" s="106">
        <v>46467</v>
      </c>
      <c r="D289" s="106">
        <v>46484.999305555597</v>
      </c>
      <c r="E289" s="110" t="s">
        <v>15</v>
      </c>
      <c r="F289" s="112">
        <v>18</v>
      </c>
      <c r="G289" s="34" t="s">
        <v>74</v>
      </c>
      <c r="H289" s="35">
        <v>11</v>
      </c>
      <c r="I289" s="2"/>
      <c r="J289" s="2"/>
      <c r="K289" s="2"/>
      <c r="L289" s="2"/>
      <c r="M289" s="2"/>
      <c r="N289" s="2"/>
      <c r="O289" s="2"/>
      <c r="P289" s="2"/>
      <c r="Q289" s="35">
        <f t="shared" si="729"/>
        <v>0</v>
      </c>
      <c r="R289" s="3"/>
      <c r="S289" s="3"/>
      <c r="T289" s="3"/>
      <c r="U289" s="3"/>
      <c r="V289" s="3"/>
      <c r="W289" s="3"/>
      <c r="X289" s="3"/>
      <c r="Y289" s="3"/>
      <c r="Z289" s="35">
        <f t="shared" si="730"/>
        <v>0</v>
      </c>
      <c r="AA289" s="35">
        <f t="shared" si="731"/>
        <v>0</v>
      </c>
      <c r="AB289" s="35">
        <f t="shared" si="732"/>
        <v>0</v>
      </c>
      <c r="AC289" s="35">
        <f t="shared" si="733"/>
        <v>0</v>
      </c>
      <c r="AD289" s="35">
        <f t="shared" si="734"/>
        <v>0</v>
      </c>
      <c r="AE289" s="35">
        <f t="shared" si="735"/>
        <v>0</v>
      </c>
      <c r="AF289" s="35">
        <f t="shared" si="736"/>
        <v>0</v>
      </c>
      <c r="AG289" s="35">
        <f t="shared" si="737"/>
        <v>0</v>
      </c>
      <c r="AH289" s="35">
        <f t="shared" si="738"/>
        <v>0</v>
      </c>
      <c r="AI289" s="35">
        <f t="shared" si="739"/>
        <v>0</v>
      </c>
      <c r="AJ289" s="35">
        <f t="shared" si="740"/>
        <v>0</v>
      </c>
      <c r="AK289" s="35">
        <f t="shared" si="741"/>
        <v>0</v>
      </c>
      <c r="AL289" s="35">
        <f t="shared" si="742"/>
        <v>0</v>
      </c>
      <c r="AM289" s="35">
        <f t="shared" si="743"/>
        <v>0</v>
      </c>
      <c r="AN289" s="35">
        <f t="shared" si="744"/>
        <v>0</v>
      </c>
      <c r="AO289" s="35">
        <f t="shared" si="745"/>
        <v>0</v>
      </c>
      <c r="AP289" s="36">
        <f t="shared" si="746"/>
        <v>1.5714285714285714</v>
      </c>
      <c r="AQ289" s="36">
        <f t="shared" si="747"/>
        <v>62.857142857142854</v>
      </c>
      <c r="AR289" s="36">
        <f t="shared" si="748"/>
        <v>31.428571428571427</v>
      </c>
      <c r="AS289" s="36">
        <f t="shared" si="749"/>
        <v>15.714285714285714</v>
      </c>
      <c r="AT289" s="37">
        <f t="shared" si="750"/>
        <v>0</v>
      </c>
      <c r="AU289" s="37">
        <f t="shared" si="751"/>
        <v>0</v>
      </c>
      <c r="AV289" s="37">
        <f t="shared" si="752"/>
        <v>0</v>
      </c>
      <c r="AW289" s="37">
        <f t="shared" si="753"/>
        <v>0</v>
      </c>
      <c r="AX289" s="37">
        <f t="shared" si="754"/>
        <v>0</v>
      </c>
      <c r="AY289" s="37">
        <f t="shared" si="755"/>
        <v>0</v>
      </c>
      <c r="AZ289" s="37">
        <f t="shared" si="756"/>
        <v>0</v>
      </c>
      <c r="BA289" s="37">
        <f t="shared" si="757"/>
        <v>0</v>
      </c>
      <c r="BB289" s="4"/>
      <c r="BC289" s="37">
        <f t="shared" si="688"/>
        <v>0</v>
      </c>
      <c r="BD289" s="4"/>
      <c r="BE289" s="37">
        <f t="shared" si="689"/>
        <v>0</v>
      </c>
      <c r="BF289" s="4"/>
      <c r="BG289" s="4"/>
      <c r="BH289" s="37">
        <f t="shared" si="690"/>
        <v>0</v>
      </c>
      <c r="BI289" s="4"/>
      <c r="BJ289" s="37">
        <f t="shared" ref="BJ289" si="794">Q289*BI289</f>
        <v>0</v>
      </c>
      <c r="BK289" s="37">
        <f t="shared" si="691"/>
        <v>0</v>
      </c>
      <c r="BL289" s="108">
        <f>SUM(BK289:BK290)</f>
        <v>0</v>
      </c>
      <c r="BM289" s="31"/>
      <c r="BN289" s="31"/>
      <c r="BO289" s="39"/>
    </row>
    <row r="290" spans="1:67">
      <c r="A290" s="111"/>
      <c r="B290" s="111"/>
      <c r="C290" s="107"/>
      <c r="D290" s="107"/>
      <c r="E290" s="111"/>
      <c r="F290" s="113"/>
      <c r="G290" s="34" t="s">
        <v>75</v>
      </c>
      <c r="H290" s="35">
        <v>7</v>
      </c>
      <c r="I290" s="2"/>
      <c r="J290" s="2"/>
      <c r="K290" s="2"/>
      <c r="L290" s="2"/>
      <c r="M290" s="2"/>
      <c r="N290" s="2"/>
      <c r="O290" s="2"/>
      <c r="P290" s="2"/>
      <c r="Q290" s="35">
        <f t="shared" si="729"/>
        <v>0</v>
      </c>
      <c r="R290" s="3"/>
      <c r="S290" s="3"/>
      <c r="T290" s="3"/>
      <c r="U290" s="3"/>
      <c r="V290" s="3"/>
      <c r="W290" s="3"/>
      <c r="X290" s="3"/>
      <c r="Y290" s="3"/>
      <c r="Z290" s="35">
        <f t="shared" si="730"/>
        <v>0</v>
      </c>
      <c r="AA290" s="35">
        <f t="shared" si="731"/>
        <v>0</v>
      </c>
      <c r="AB290" s="35">
        <f t="shared" si="732"/>
        <v>0</v>
      </c>
      <c r="AC290" s="35">
        <f t="shared" si="733"/>
        <v>0</v>
      </c>
      <c r="AD290" s="35">
        <f t="shared" si="734"/>
        <v>0</v>
      </c>
      <c r="AE290" s="35">
        <f t="shared" si="735"/>
        <v>0</v>
      </c>
      <c r="AF290" s="35">
        <f t="shared" si="736"/>
        <v>0</v>
      </c>
      <c r="AG290" s="35">
        <f t="shared" si="737"/>
        <v>0</v>
      </c>
      <c r="AH290" s="35">
        <f t="shared" si="738"/>
        <v>0</v>
      </c>
      <c r="AI290" s="35">
        <f t="shared" si="739"/>
        <v>0</v>
      </c>
      <c r="AJ290" s="35">
        <f t="shared" si="740"/>
        <v>0</v>
      </c>
      <c r="AK290" s="35">
        <f t="shared" si="741"/>
        <v>0</v>
      </c>
      <c r="AL290" s="35">
        <f t="shared" si="742"/>
        <v>0</v>
      </c>
      <c r="AM290" s="35">
        <f t="shared" si="743"/>
        <v>0</v>
      </c>
      <c r="AN290" s="35">
        <f t="shared" si="744"/>
        <v>0</v>
      </c>
      <c r="AO290" s="35">
        <f t="shared" si="745"/>
        <v>0</v>
      </c>
      <c r="AP290" s="36">
        <f t="shared" si="746"/>
        <v>1</v>
      </c>
      <c r="AQ290" s="36">
        <f t="shared" si="747"/>
        <v>40</v>
      </c>
      <c r="AR290" s="36">
        <f t="shared" si="748"/>
        <v>20</v>
      </c>
      <c r="AS290" s="36">
        <f t="shared" si="749"/>
        <v>10</v>
      </c>
      <c r="AT290" s="37">
        <f t="shared" si="750"/>
        <v>0</v>
      </c>
      <c r="AU290" s="37">
        <f t="shared" si="751"/>
        <v>0</v>
      </c>
      <c r="AV290" s="37">
        <f t="shared" si="752"/>
        <v>0</v>
      </c>
      <c r="AW290" s="37">
        <f t="shared" si="753"/>
        <v>0</v>
      </c>
      <c r="AX290" s="37">
        <f t="shared" si="754"/>
        <v>0</v>
      </c>
      <c r="AY290" s="37">
        <f t="shared" si="755"/>
        <v>0</v>
      </c>
      <c r="AZ290" s="37">
        <f t="shared" si="756"/>
        <v>0</v>
      </c>
      <c r="BA290" s="37">
        <f t="shared" si="757"/>
        <v>0</v>
      </c>
      <c r="BB290" s="4"/>
      <c r="BC290" s="37">
        <f t="shared" si="688"/>
        <v>0</v>
      </c>
      <c r="BD290" s="4"/>
      <c r="BE290" s="37">
        <f t="shared" si="689"/>
        <v>0</v>
      </c>
      <c r="BF290" s="4"/>
      <c r="BG290" s="4"/>
      <c r="BH290" s="37">
        <f t="shared" si="690"/>
        <v>0</v>
      </c>
      <c r="BI290" s="4"/>
      <c r="BJ290" s="37"/>
      <c r="BK290" s="37">
        <f t="shared" si="691"/>
        <v>0</v>
      </c>
      <c r="BL290" s="109"/>
      <c r="BM290" s="31"/>
      <c r="BN290" s="31"/>
      <c r="BO290" s="39"/>
    </row>
    <row r="291" spans="1:67">
      <c r="A291" s="110" t="s">
        <v>111</v>
      </c>
      <c r="B291" s="110">
        <v>1</v>
      </c>
      <c r="C291" s="106">
        <v>46551</v>
      </c>
      <c r="D291" s="106">
        <v>46630.999305555597</v>
      </c>
      <c r="E291" s="110" t="s">
        <v>4</v>
      </c>
      <c r="F291" s="112">
        <v>80</v>
      </c>
      <c r="G291" s="34" t="s">
        <v>74</v>
      </c>
      <c r="H291" s="35">
        <v>66</v>
      </c>
      <c r="I291" s="2"/>
      <c r="J291" s="2"/>
      <c r="K291" s="2"/>
      <c r="L291" s="2"/>
      <c r="M291" s="2"/>
      <c r="N291" s="2"/>
      <c r="O291" s="2"/>
      <c r="P291" s="2"/>
      <c r="Q291" s="35">
        <f t="shared" si="729"/>
        <v>0</v>
      </c>
      <c r="R291" s="3"/>
      <c r="S291" s="3"/>
      <c r="T291" s="3"/>
      <c r="U291" s="3"/>
      <c r="V291" s="3"/>
      <c r="W291" s="3"/>
      <c r="X291" s="3"/>
      <c r="Y291" s="3"/>
      <c r="Z291" s="35">
        <f t="shared" si="730"/>
        <v>0</v>
      </c>
      <c r="AA291" s="35">
        <f t="shared" si="731"/>
        <v>0</v>
      </c>
      <c r="AB291" s="35">
        <f t="shared" si="732"/>
        <v>0</v>
      </c>
      <c r="AC291" s="35">
        <f t="shared" si="733"/>
        <v>0</v>
      </c>
      <c r="AD291" s="35">
        <f t="shared" si="734"/>
        <v>0</v>
      </c>
      <c r="AE291" s="35">
        <f t="shared" si="735"/>
        <v>0</v>
      </c>
      <c r="AF291" s="35">
        <f t="shared" si="736"/>
        <v>0</v>
      </c>
      <c r="AG291" s="35">
        <f t="shared" si="737"/>
        <v>0</v>
      </c>
      <c r="AH291" s="35">
        <f t="shared" si="738"/>
        <v>0</v>
      </c>
      <c r="AI291" s="35">
        <f t="shared" si="739"/>
        <v>0</v>
      </c>
      <c r="AJ291" s="35">
        <f t="shared" si="740"/>
        <v>0</v>
      </c>
      <c r="AK291" s="35">
        <f t="shared" si="741"/>
        <v>0</v>
      </c>
      <c r="AL291" s="35">
        <f t="shared" si="742"/>
        <v>0</v>
      </c>
      <c r="AM291" s="35">
        <f t="shared" si="743"/>
        <v>0</v>
      </c>
      <c r="AN291" s="35">
        <f t="shared" si="744"/>
        <v>0</v>
      </c>
      <c r="AO291" s="35">
        <f t="shared" si="745"/>
        <v>0</v>
      </c>
      <c r="AP291" s="36">
        <f t="shared" si="746"/>
        <v>9.4285714285714288</v>
      </c>
      <c r="AQ291" s="36">
        <f t="shared" si="747"/>
        <v>377.14285714285717</v>
      </c>
      <c r="AR291" s="36">
        <f t="shared" si="748"/>
        <v>188.57142857142858</v>
      </c>
      <c r="AS291" s="36">
        <f t="shared" si="749"/>
        <v>94.285714285714292</v>
      </c>
      <c r="AT291" s="37">
        <f t="shared" si="750"/>
        <v>0</v>
      </c>
      <c r="AU291" s="37">
        <f t="shared" si="751"/>
        <v>0</v>
      </c>
      <c r="AV291" s="37">
        <f t="shared" si="752"/>
        <v>0</v>
      </c>
      <c r="AW291" s="37">
        <f t="shared" si="753"/>
        <v>0</v>
      </c>
      <c r="AX291" s="37">
        <f t="shared" si="754"/>
        <v>0</v>
      </c>
      <c r="AY291" s="37">
        <f t="shared" si="755"/>
        <v>0</v>
      </c>
      <c r="AZ291" s="37">
        <f t="shared" si="756"/>
        <v>0</v>
      </c>
      <c r="BA291" s="37">
        <f t="shared" si="757"/>
        <v>0</v>
      </c>
      <c r="BB291" s="4"/>
      <c r="BC291" s="37">
        <f t="shared" si="688"/>
        <v>0</v>
      </c>
      <c r="BD291" s="4"/>
      <c r="BE291" s="37">
        <f t="shared" si="689"/>
        <v>0</v>
      </c>
      <c r="BF291" s="4"/>
      <c r="BG291" s="4"/>
      <c r="BH291" s="37">
        <f t="shared" si="690"/>
        <v>0</v>
      </c>
      <c r="BI291" s="4"/>
      <c r="BJ291" s="37">
        <f t="shared" ref="BJ291" si="795">Q291*BI291</f>
        <v>0</v>
      </c>
      <c r="BK291" s="37">
        <f t="shared" si="691"/>
        <v>0</v>
      </c>
      <c r="BL291" s="108">
        <f>SUM(BK291:BK292)</f>
        <v>0</v>
      </c>
      <c r="BM291" s="31"/>
      <c r="BN291" s="31"/>
      <c r="BO291" s="39"/>
    </row>
    <row r="292" spans="1:67">
      <c r="A292" s="111"/>
      <c r="B292" s="111"/>
      <c r="C292" s="107"/>
      <c r="D292" s="107"/>
      <c r="E292" s="111"/>
      <c r="F292" s="113"/>
      <c r="G292" s="34" t="s">
        <v>75</v>
      </c>
      <c r="H292" s="35">
        <v>14</v>
      </c>
      <c r="I292" s="2"/>
      <c r="J292" s="2"/>
      <c r="K292" s="2"/>
      <c r="L292" s="2"/>
      <c r="M292" s="2"/>
      <c r="N292" s="2"/>
      <c r="O292" s="2"/>
      <c r="P292" s="2"/>
      <c r="Q292" s="35">
        <f t="shared" si="729"/>
        <v>0</v>
      </c>
      <c r="R292" s="3"/>
      <c r="S292" s="3"/>
      <c r="T292" s="3"/>
      <c r="U292" s="3"/>
      <c r="V292" s="3"/>
      <c r="W292" s="3"/>
      <c r="X292" s="3"/>
      <c r="Y292" s="3"/>
      <c r="Z292" s="35">
        <f t="shared" si="730"/>
        <v>0</v>
      </c>
      <c r="AA292" s="35">
        <f t="shared" si="731"/>
        <v>0</v>
      </c>
      <c r="AB292" s="35">
        <f t="shared" si="732"/>
        <v>0</v>
      </c>
      <c r="AC292" s="35">
        <f t="shared" si="733"/>
        <v>0</v>
      </c>
      <c r="AD292" s="35">
        <f t="shared" si="734"/>
        <v>0</v>
      </c>
      <c r="AE292" s="35">
        <f t="shared" si="735"/>
        <v>0</v>
      </c>
      <c r="AF292" s="35">
        <f t="shared" si="736"/>
        <v>0</v>
      </c>
      <c r="AG292" s="35">
        <f t="shared" si="737"/>
        <v>0</v>
      </c>
      <c r="AH292" s="35">
        <f t="shared" si="738"/>
        <v>0</v>
      </c>
      <c r="AI292" s="35">
        <f t="shared" si="739"/>
        <v>0</v>
      </c>
      <c r="AJ292" s="35">
        <f t="shared" si="740"/>
        <v>0</v>
      </c>
      <c r="AK292" s="35">
        <f t="shared" si="741"/>
        <v>0</v>
      </c>
      <c r="AL292" s="35">
        <f t="shared" si="742"/>
        <v>0</v>
      </c>
      <c r="AM292" s="35">
        <f t="shared" si="743"/>
        <v>0</v>
      </c>
      <c r="AN292" s="35">
        <f t="shared" si="744"/>
        <v>0</v>
      </c>
      <c r="AO292" s="35">
        <f t="shared" si="745"/>
        <v>0</v>
      </c>
      <c r="AP292" s="36">
        <f t="shared" si="746"/>
        <v>2</v>
      </c>
      <c r="AQ292" s="36">
        <f t="shared" si="747"/>
        <v>80</v>
      </c>
      <c r="AR292" s="36">
        <f t="shared" si="748"/>
        <v>40</v>
      </c>
      <c r="AS292" s="36">
        <f t="shared" si="749"/>
        <v>20</v>
      </c>
      <c r="AT292" s="37">
        <f t="shared" si="750"/>
        <v>0</v>
      </c>
      <c r="AU292" s="37">
        <f t="shared" si="751"/>
        <v>0</v>
      </c>
      <c r="AV292" s="37">
        <f t="shared" si="752"/>
        <v>0</v>
      </c>
      <c r="AW292" s="37">
        <f t="shared" si="753"/>
        <v>0</v>
      </c>
      <c r="AX292" s="37">
        <f t="shared" si="754"/>
        <v>0</v>
      </c>
      <c r="AY292" s="37">
        <f t="shared" si="755"/>
        <v>0</v>
      </c>
      <c r="AZ292" s="37">
        <f t="shared" si="756"/>
        <v>0</v>
      </c>
      <c r="BA292" s="37">
        <f t="shared" si="757"/>
        <v>0</v>
      </c>
      <c r="BB292" s="4"/>
      <c r="BC292" s="37">
        <f t="shared" si="688"/>
        <v>0</v>
      </c>
      <c r="BD292" s="4"/>
      <c r="BE292" s="37">
        <f t="shared" si="689"/>
        <v>0</v>
      </c>
      <c r="BF292" s="4"/>
      <c r="BG292" s="4"/>
      <c r="BH292" s="37">
        <f t="shared" si="690"/>
        <v>0</v>
      </c>
      <c r="BI292" s="4"/>
      <c r="BJ292" s="37"/>
      <c r="BK292" s="37">
        <f t="shared" si="691"/>
        <v>0</v>
      </c>
      <c r="BL292" s="109"/>
      <c r="BM292" s="31"/>
      <c r="BN292" s="31"/>
      <c r="BO292" s="39"/>
    </row>
    <row r="293" spans="1:67">
      <c r="A293" s="110" t="s">
        <v>111</v>
      </c>
      <c r="B293" s="110">
        <v>3</v>
      </c>
      <c r="C293" s="106">
        <v>46725</v>
      </c>
      <c r="D293" s="106">
        <v>46769.999305555597</v>
      </c>
      <c r="E293" s="110" t="s">
        <v>13</v>
      </c>
      <c r="F293" s="112">
        <v>45</v>
      </c>
      <c r="G293" s="34" t="s">
        <v>74</v>
      </c>
      <c r="H293" s="35">
        <v>36</v>
      </c>
      <c r="I293" s="2"/>
      <c r="J293" s="2"/>
      <c r="K293" s="2"/>
      <c r="L293" s="2"/>
      <c r="M293" s="2"/>
      <c r="N293" s="2"/>
      <c r="O293" s="2"/>
      <c r="P293" s="2"/>
      <c r="Q293" s="35">
        <f t="shared" si="729"/>
        <v>0</v>
      </c>
      <c r="R293" s="3"/>
      <c r="S293" s="3"/>
      <c r="T293" s="3"/>
      <c r="U293" s="3"/>
      <c r="V293" s="3"/>
      <c r="W293" s="3"/>
      <c r="X293" s="3"/>
      <c r="Y293" s="3"/>
      <c r="Z293" s="35">
        <f t="shared" si="730"/>
        <v>0</v>
      </c>
      <c r="AA293" s="35">
        <f t="shared" si="731"/>
        <v>0</v>
      </c>
      <c r="AB293" s="35">
        <f t="shared" si="732"/>
        <v>0</v>
      </c>
      <c r="AC293" s="35">
        <f t="shared" si="733"/>
        <v>0</v>
      </c>
      <c r="AD293" s="35">
        <f t="shared" si="734"/>
        <v>0</v>
      </c>
      <c r="AE293" s="35">
        <f t="shared" si="735"/>
        <v>0</v>
      </c>
      <c r="AF293" s="35">
        <f t="shared" si="736"/>
        <v>0</v>
      </c>
      <c r="AG293" s="35">
        <f t="shared" si="737"/>
        <v>0</v>
      </c>
      <c r="AH293" s="35">
        <f t="shared" si="738"/>
        <v>0</v>
      </c>
      <c r="AI293" s="35">
        <f t="shared" si="739"/>
        <v>0</v>
      </c>
      <c r="AJ293" s="35">
        <f t="shared" si="740"/>
        <v>0</v>
      </c>
      <c r="AK293" s="35">
        <f t="shared" si="741"/>
        <v>0</v>
      </c>
      <c r="AL293" s="35">
        <f t="shared" si="742"/>
        <v>0</v>
      </c>
      <c r="AM293" s="35">
        <f t="shared" si="743"/>
        <v>0</v>
      </c>
      <c r="AN293" s="35">
        <f t="shared" si="744"/>
        <v>0</v>
      </c>
      <c r="AO293" s="35">
        <f t="shared" si="745"/>
        <v>0</v>
      </c>
      <c r="AP293" s="36">
        <f t="shared" si="746"/>
        <v>5.1428571428571432</v>
      </c>
      <c r="AQ293" s="36">
        <f t="shared" si="747"/>
        <v>205.71428571428572</v>
      </c>
      <c r="AR293" s="36">
        <f t="shared" si="748"/>
        <v>102.85714285714286</v>
      </c>
      <c r="AS293" s="36">
        <f t="shared" si="749"/>
        <v>51.428571428571431</v>
      </c>
      <c r="AT293" s="37">
        <f t="shared" si="750"/>
        <v>0</v>
      </c>
      <c r="AU293" s="37">
        <f t="shared" si="751"/>
        <v>0</v>
      </c>
      <c r="AV293" s="37">
        <f t="shared" si="752"/>
        <v>0</v>
      </c>
      <c r="AW293" s="37">
        <f t="shared" si="753"/>
        <v>0</v>
      </c>
      <c r="AX293" s="37">
        <f t="shared" si="754"/>
        <v>0</v>
      </c>
      <c r="AY293" s="37">
        <f t="shared" si="755"/>
        <v>0</v>
      </c>
      <c r="AZ293" s="37">
        <f t="shared" si="756"/>
        <v>0</v>
      </c>
      <c r="BA293" s="37">
        <f t="shared" si="757"/>
        <v>0</v>
      </c>
      <c r="BB293" s="4"/>
      <c r="BC293" s="37">
        <f t="shared" si="688"/>
        <v>0</v>
      </c>
      <c r="BD293" s="4"/>
      <c r="BE293" s="37">
        <f t="shared" si="689"/>
        <v>0</v>
      </c>
      <c r="BF293" s="4"/>
      <c r="BG293" s="4"/>
      <c r="BH293" s="37">
        <f t="shared" si="690"/>
        <v>0</v>
      </c>
      <c r="BI293" s="4"/>
      <c r="BJ293" s="37">
        <f t="shared" ref="BJ293" si="796">Q293*BI293</f>
        <v>0</v>
      </c>
      <c r="BK293" s="37">
        <f t="shared" si="691"/>
        <v>0</v>
      </c>
      <c r="BL293" s="108">
        <f>SUM(BK293:BK294)</f>
        <v>0</v>
      </c>
      <c r="BM293" s="31"/>
      <c r="BN293" s="31"/>
      <c r="BO293" s="39"/>
    </row>
    <row r="294" spans="1:67">
      <c r="A294" s="111"/>
      <c r="B294" s="111"/>
      <c r="C294" s="107"/>
      <c r="D294" s="107"/>
      <c r="E294" s="111"/>
      <c r="F294" s="113"/>
      <c r="G294" s="34" t="s">
        <v>75</v>
      </c>
      <c r="H294" s="35">
        <v>7</v>
      </c>
      <c r="I294" s="2"/>
      <c r="J294" s="2"/>
      <c r="K294" s="2"/>
      <c r="L294" s="2"/>
      <c r="M294" s="2"/>
      <c r="N294" s="2"/>
      <c r="O294" s="2"/>
      <c r="P294" s="2"/>
      <c r="Q294" s="35">
        <f t="shared" si="729"/>
        <v>0</v>
      </c>
      <c r="R294" s="3"/>
      <c r="S294" s="3"/>
      <c r="T294" s="3"/>
      <c r="U294" s="3"/>
      <c r="V294" s="3"/>
      <c r="W294" s="3"/>
      <c r="X294" s="3"/>
      <c r="Y294" s="3"/>
      <c r="Z294" s="35">
        <f t="shared" si="730"/>
        <v>0</v>
      </c>
      <c r="AA294" s="35">
        <f t="shared" si="731"/>
        <v>0</v>
      </c>
      <c r="AB294" s="35">
        <f t="shared" si="732"/>
        <v>0</v>
      </c>
      <c r="AC294" s="35">
        <f t="shared" si="733"/>
        <v>0</v>
      </c>
      <c r="AD294" s="35">
        <f t="shared" si="734"/>
        <v>0</v>
      </c>
      <c r="AE294" s="35">
        <f t="shared" si="735"/>
        <v>0</v>
      </c>
      <c r="AF294" s="35">
        <f t="shared" si="736"/>
        <v>0</v>
      </c>
      <c r="AG294" s="35">
        <f t="shared" si="737"/>
        <v>0</v>
      </c>
      <c r="AH294" s="35">
        <f t="shared" si="738"/>
        <v>0</v>
      </c>
      <c r="AI294" s="35">
        <f t="shared" si="739"/>
        <v>0</v>
      </c>
      <c r="AJ294" s="35">
        <f t="shared" si="740"/>
        <v>0</v>
      </c>
      <c r="AK294" s="35">
        <f t="shared" si="741"/>
        <v>0</v>
      </c>
      <c r="AL294" s="35">
        <f t="shared" si="742"/>
        <v>0</v>
      </c>
      <c r="AM294" s="35">
        <f t="shared" si="743"/>
        <v>0</v>
      </c>
      <c r="AN294" s="35">
        <f t="shared" si="744"/>
        <v>0</v>
      </c>
      <c r="AO294" s="35">
        <f t="shared" si="745"/>
        <v>0</v>
      </c>
      <c r="AP294" s="36">
        <f t="shared" si="746"/>
        <v>1</v>
      </c>
      <c r="AQ294" s="36">
        <f t="shared" si="747"/>
        <v>40</v>
      </c>
      <c r="AR294" s="36">
        <f t="shared" si="748"/>
        <v>20</v>
      </c>
      <c r="AS294" s="36">
        <f t="shared" si="749"/>
        <v>10</v>
      </c>
      <c r="AT294" s="37">
        <f t="shared" si="750"/>
        <v>0</v>
      </c>
      <c r="AU294" s="37">
        <f t="shared" si="751"/>
        <v>0</v>
      </c>
      <c r="AV294" s="37">
        <f t="shared" si="752"/>
        <v>0</v>
      </c>
      <c r="AW294" s="37">
        <f t="shared" si="753"/>
        <v>0</v>
      </c>
      <c r="AX294" s="37">
        <f t="shared" si="754"/>
        <v>0</v>
      </c>
      <c r="AY294" s="37">
        <f t="shared" si="755"/>
        <v>0</v>
      </c>
      <c r="AZ294" s="37">
        <f t="shared" si="756"/>
        <v>0</v>
      </c>
      <c r="BA294" s="37">
        <f t="shared" si="757"/>
        <v>0</v>
      </c>
      <c r="BB294" s="4"/>
      <c r="BC294" s="37">
        <f t="shared" si="688"/>
        <v>0</v>
      </c>
      <c r="BD294" s="4"/>
      <c r="BE294" s="37">
        <f t="shared" si="689"/>
        <v>0</v>
      </c>
      <c r="BF294" s="4"/>
      <c r="BG294" s="4"/>
      <c r="BH294" s="37">
        <f t="shared" si="690"/>
        <v>0</v>
      </c>
      <c r="BI294" s="4"/>
      <c r="BJ294" s="37"/>
      <c r="BK294" s="37">
        <f t="shared" si="691"/>
        <v>0</v>
      </c>
      <c r="BL294" s="109"/>
      <c r="BM294" s="31"/>
      <c r="BN294" s="31"/>
      <c r="BO294" s="39"/>
    </row>
    <row r="295" spans="1:67">
      <c r="A295" s="110" t="s">
        <v>111</v>
      </c>
      <c r="B295" s="110">
        <v>4</v>
      </c>
      <c r="C295" s="106">
        <v>46729</v>
      </c>
      <c r="D295" s="106">
        <v>46746.999305555597</v>
      </c>
      <c r="E295" s="110" t="s">
        <v>15</v>
      </c>
      <c r="F295" s="112">
        <v>18</v>
      </c>
      <c r="G295" s="34" t="s">
        <v>74</v>
      </c>
      <c r="H295" s="35">
        <v>11</v>
      </c>
      <c r="I295" s="2"/>
      <c r="J295" s="2"/>
      <c r="K295" s="2"/>
      <c r="L295" s="2"/>
      <c r="M295" s="2"/>
      <c r="N295" s="2"/>
      <c r="O295" s="2"/>
      <c r="P295" s="2"/>
      <c r="Q295" s="35">
        <f t="shared" si="729"/>
        <v>0</v>
      </c>
      <c r="R295" s="3"/>
      <c r="S295" s="3"/>
      <c r="T295" s="3"/>
      <c r="U295" s="3"/>
      <c r="V295" s="3"/>
      <c r="W295" s="3"/>
      <c r="X295" s="3"/>
      <c r="Y295" s="3"/>
      <c r="Z295" s="35">
        <f t="shared" si="730"/>
        <v>0</v>
      </c>
      <c r="AA295" s="35">
        <f t="shared" si="731"/>
        <v>0</v>
      </c>
      <c r="AB295" s="35">
        <f t="shared" si="732"/>
        <v>0</v>
      </c>
      <c r="AC295" s="35">
        <f t="shared" si="733"/>
        <v>0</v>
      </c>
      <c r="AD295" s="35">
        <f t="shared" si="734"/>
        <v>0</v>
      </c>
      <c r="AE295" s="35">
        <f t="shared" si="735"/>
        <v>0</v>
      </c>
      <c r="AF295" s="35">
        <f t="shared" si="736"/>
        <v>0</v>
      </c>
      <c r="AG295" s="35">
        <f t="shared" si="737"/>
        <v>0</v>
      </c>
      <c r="AH295" s="35">
        <f t="shared" si="738"/>
        <v>0</v>
      </c>
      <c r="AI295" s="35">
        <f t="shared" si="739"/>
        <v>0</v>
      </c>
      <c r="AJ295" s="35">
        <f t="shared" si="740"/>
        <v>0</v>
      </c>
      <c r="AK295" s="35">
        <f t="shared" si="741"/>
        <v>0</v>
      </c>
      <c r="AL295" s="35">
        <f t="shared" si="742"/>
        <v>0</v>
      </c>
      <c r="AM295" s="35">
        <f t="shared" si="743"/>
        <v>0</v>
      </c>
      <c r="AN295" s="35">
        <f t="shared" si="744"/>
        <v>0</v>
      </c>
      <c r="AO295" s="35">
        <f t="shared" si="745"/>
        <v>0</v>
      </c>
      <c r="AP295" s="36">
        <f t="shared" si="746"/>
        <v>1.5714285714285714</v>
      </c>
      <c r="AQ295" s="36">
        <f t="shared" si="747"/>
        <v>62.857142857142854</v>
      </c>
      <c r="AR295" s="36">
        <f t="shared" si="748"/>
        <v>31.428571428571427</v>
      </c>
      <c r="AS295" s="36">
        <f t="shared" si="749"/>
        <v>15.714285714285714</v>
      </c>
      <c r="AT295" s="37">
        <f t="shared" si="750"/>
        <v>0</v>
      </c>
      <c r="AU295" s="37">
        <f t="shared" si="751"/>
        <v>0</v>
      </c>
      <c r="AV295" s="37">
        <f t="shared" si="752"/>
        <v>0</v>
      </c>
      <c r="AW295" s="37">
        <f t="shared" si="753"/>
        <v>0</v>
      </c>
      <c r="AX295" s="37">
        <f t="shared" si="754"/>
        <v>0</v>
      </c>
      <c r="AY295" s="37">
        <f t="shared" si="755"/>
        <v>0</v>
      </c>
      <c r="AZ295" s="37">
        <f t="shared" si="756"/>
        <v>0</v>
      </c>
      <c r="BA295" s="37">
        <f t="shared" si="757"/>
        <v>0</v>
      </c>
      <c r="BB295" s="4"/>
      <c r="BC295" s="37">
        <f t="shared" si="688"/>
        <v>0</v>
      </c>
      <c r="BD295" s="4"/>
      <c r="BE295" s="37">
        <f t="shared" si="689"/>
        <v>0</v>
      </c>
      <c r="BF295" s="4"/>
      <c r="BG295" s="4"/>
      <c r="BH295" s="37">
        <f t="shared" si="690"/>
        <v>0</v>
      </c>
      <c r="BI295" s="4"/>
      <c r="BJ295" s="37">
        <f t="shared" ref="BJ295" si="797">Q295*BI295</f>
        <v>0</v>
      </c>
      <c r="BK295" s="37">
        <f t="shared" si="691"/>
        <v>0</v>
      </c>
      <c r="BL295" s="108">
        <f>SUM(BK295:BK296)</f>
        <v>0</v>
      </c>
      <c r="BM295" s="31"/>
      <c r="BN295" s="31"/>
      <c r="BO295" s="39"/>
    </row>
    <row r="296" spans="1:67">
      <c r="A296" s="111"/>
      <c r="B296" s="111"/>
      <c r="C296" s="107"/>
      <c r="D296" s="107"/>
      <c r="E296" s="111"/>
      <c r="F296" s="113"/>
      <c r="G296" s="34" t="s">
        <v>75</v>
      </c>
      <c r="H296" s="35">
        <v>7</v>
      </c>
      <c r="I296" s="2"/>
      <c r="J296" s="2"/>
      <c r="K296" s="2"/>
      <c r="L296" s="2"/>
      <c r="M296" s="2"/>
      <c r="N296" s="2"/>
      <c r="O296" s="2"/>
      <c r="P296" s="2"/>
      <c r="Q296" s="35">
        <f t="shared" si="729"/>
        <v>0</v>
      </c>
      <c r="R296" s="3"/>
      <c r="S296" s="3"/>
      <c r="T296" s="3"/>
      <c r="U296" s="3"/>
      <c r="V296" s="3"/>
      <c r="W296" s="3"/>
      <c r="X296" s="3"/>
      <c r="Y296" s="3"/>
      <c r="Z296" s="35">
        <f t="shared" si="730"/>
        <v>0</v>
      </c>
      <c r="AA296" s="35">
        <f t="shared" si="731"/>
        <v>0</v>
      </c>
      <c r="AB296" s="35">
        <f t="shared" si="732"/>
        <v>0</v>
      </c>
      <c r="AC296" s="35">
        <f t="shared" si="733"/>
        <v>0</v>
      </c>
      <c r="AD296" s="35">
        <f t="shared" si="734"/>
        <v>0</v>
      </c>
      <c r="AE296" s="35">
        <f t="shared" si="735"/>
        <v>0</v>
      </c>
      <c r="AF296" s="35">
        <f t="shared" si="736"/>
        <v>0</v>
      </c>
      <c r="AG296" s="35">
        <f t="shared" si="737"/>
        <v>0</v>
      </c>
      <c r="AH296" s="35">
        <f t="shared" si="738"/>
        <v>0</v>
      </c>
      <c r="AI296" s="35">
        <f t="shared" si="739"/>
        <v>0</v>
      </c>
      <c r="AJ296" s="35">
        <f t="shared" si="740"/>
        <v>0</v>
      </c>
      <c r="AK296" s="35">
        <f t="shared" si="741"/>
        <v>0</v>
      </c>
      <c r="AL296" s="35">
        <f t="shared" si="742"/>
        <v>0</v>
      </c>
      <c r="AM296" s="35">
        <f t="shared" si="743"/>
        <v>0</v>
      </c>
      <c r="AN296" s="35">
        <f t="shared" si="744"/>
        <v>0</v>
      </c>
      <c r="AO296" s="35">
        <f t="shared" si="745"/>
        <v>0</v>
      </c>
      <c r="AP296" s="36">
        <f t="shared" si="746"/>
        <v>1</v>
      </c>
      <c r="AQ296" s="36">
        <f t="shared" si="747"/>
        <v>40</v>
      </c>
      <c r="AR296" s="36">
        <f t="shared" si="748"/>
        <v>20</v>
      </c>
      <c r="AS296" s="36">
        <f t="shared" si="749"/>
        <v>10</v>
      </c>
      <c r="AT296" s="37">
        <f t="shared" si="750"/>
        <v>0</v>
      </c>
      <c r="AU296" s="37">
        <f t="shared" si="751"/>
        <v>0</v>
      </c>
      <c r="AV296" s="37">
        <f t="shared" si="752"/>
        <v>0</v>
      </c>
      <c r="AW296" s="37">
        <f t="shared" si="753"/>
        <v>0</v>
      </c>
      <c r="AX296" s="37">
        <f t="shared" si="754"/>
        <v>0</v>
      </c>
      <c r="AY296" s="37">
        <f t="shared" si="755"/>
        <v>0</v>
      </c>
      <c r="AZ296" s="37">
        <f t="shared" si="756"/>
        <v>0</v>
      </c>
      <c r="BA296" s="37">
        <f t="shared" si="757"/>
        <v>0</v>
      </c>
      <c r="BB296" s="4"/>
      <c r="BC296" s="37">
        <f t="shared" si="688"/>
        <v>0</v>
      </c>
      <c r="BD296" s="4"/>
      <c r="BE296" s="37">
        <f t="shared" si="689"/>
        <v>0</v>
      </c>
      <c r="BF296" s="4"/>
      <c r="BG296" s="4"/>
      <c r="BH296" s="37">
        <f t="shared" si="690"/>
        <v>0</v>
      </c>
      <c r="BI296" s="4"/>
      <c r="BJ296" s="37"/>
      <c r="BK296" s="37">
        <f t="shared" si="691"/>
        <v>0</v>
      </c>
      <c r="BL296" s="109"/>
      <c r="BM296" s="31"/>
      <c r="BN296" s="31"/>
      <c r="BO296" s="39"/>
    </row>
    <row r="297" spans="1:67">
      <c r="A297" s="110" t="s">
        <v>111</v>
      </c>
      <c r="B297" s="110">
        <v>6</v>
      </c>
      <c r="C297" s="106">
        <v>46756</v>
      </c>
      <c r="D297" s="106">
        <v>46800.999305555597</v>
      </c>
      <c r="E297" s="110" t="s">
        <v>13</v>
      </c>
      <c r="F297" s="112">
        <v>45</v>
      </c>
      <c r="G297" s="34" t="s">
        <v>74</v>
      </c>
      <c r="H297" s="35">
        <v>36</v>
      </c>
      <c r="I297" s="2"/>
      <c r="J297" s="2"/>
      <c r="K297" s="2"/>
      <c r="L297" s="2"/>
      <c r="M297" s="2"/>
      <c r="N297" s="2"/>
      <c r="O297" s="2"/>
      <c r="P297" s="2"/>
      <c r="Q297" s="35">
        <f t="shared" si="729"/>
        <v>0</v>
      </c>
      <c r="R297" s="3"/>
      <c r="S297" s="3"/>
      <c r="T297" s="3"/>
      <c r="U297" s="3"/>
      <c r="V297" s="3"/>
      <c r="W297" s="3"/>
      <c r="X297" s="3"/>
      <c r="Y297" s="3"/>
      <c r="Z297" s="35">
        <f t="shared" si="730"/>
        <v>0</v>
      </c>
      <c r="AA297" s="35">
        <f t="shared" si="731"/>
        <v>0</v>
      </c>
      <c r="AB297" s="35">
        <f t="shared" si="732"/>
        <v>0</v>
      </c>
      <c r="AC297" s="35">
        <f t="shared" si="733"/>
        <v>0</v>
      </c>
      <c r="AD297" s="35">
        <f t="shared" si="734"/>
        <v>0</v>
      </c>
      <c r="AE297" s="35">
        <f t="shared" si="735"/>
        <v>0</v>
      </c>
      <c r="AF297" s="35">
        <f t="shared" si="736"/>
        <v>0</v>
      </c>
      <c r="AG297" s="35">
        <f t="shared" si="737"/>
        <v>0</v>
      </c>
      <c r="AH297" s="35">
        <f t="shared" si="738"/>
        <v>0</v>
      </c>
      <c r="AI297" s="35">
        <f t="shared" si="739"/>
        <v>0</v>
      </c>
      <c r="AJ297" s="35">
        <f t="shared" si="740"/>
        <v>0</v>
      </c>
      <c r="AK297" s="35">
        <f t="shared" si="741"/>
        <v>0</v>
      </c>
      <c r="AL297" s="35">
        <f t="shared" si="742"/>
        <v>0</v>
      </c>
      <c r="AM297" s="35">
        <f t="shared" si="743"/>
        <v>0</v>
      </c>
      <c r="AN297" s="35">
        <f t="shared" si="744"/>
        <v>0</v>
      </c>
      <c r="AO297" s="35">
        <f t="shared" si="745"/>
        <v>0</v>
      </c>
      <c r="AP297" s="36">
        <f t="shared" si="746"/>
        <v>5.1428571428571432</v>
      </c>
      <c r="AQ297" s="36">
        <f t="shared" si="747"/>
        <v>205.71428571428572</v>
      </c>
      <c r="AR297" s="36">
        <f t="shared" si="748"/>
        <v>102.85714285714286</v>
      </c>
      <c r="AS297" s="36">
        <f t="shared" si="749"/>
        <v>51.428571428571431</v>
      </c>
      <c r="AT297" s="37">
        <f t="shared" si="750"/>
        <v>0</v>
      </c>
      <c r="AU297" s="37">
        <f t="shared" si="751"/>
        <v>0</v>
      </c>
      <c r="AV297" s="37">
        <f t="shared" si="752"/>
        <v>0</v>
      </c>
      <c r="AW297" s="37">
        <f t="shared" si="753"/>
        <v>0</v>
      </c>
      <c r="AX297" s="37">
        <f t="shared" si="754"/>
        <v>0</v>
      </c>
      <c r="AY297" s="37">
        <f t="shared" si="755"/>
        <v>0</v>
      </c>
      <c r="AZ297" s="37">
        <f t="shared" si="756"/>
        <v>0</v>
      </c>
      <c r="BA297" s="37">
        <f t="shared" si="757"/>
        <v>0</v>
      </c>
      <c r="BB297" s="4"/>
      <c r="BC297" s="37">
        <f t="shared" si="688"/>
        <v>0</v>
      </c>
      <c r="BD297" s="4"/>
      <c r="BE297" s="37">
        <f t="shared" si="689"/>
        <v>0</v>
      </c>
      <c r="BF297" s="4"/>
      <c r="BG297" s="4"/>
      <c r="BH297" s="37">
        <f t="shared" si="690"/>
        <v>0</v>
      </c>
      <c r="BI297" s="4"/>
      <c r="BJ297" s="37">
        <f t="shared" ref="BJ297" si="798">Q297*BI297</f>
        <v>0</v>
      </c>
      <c r="BK297" s="37">
        <f t="shared" si="691"/>
        <v>0</v>
      </c>
      <c r="BL297" s="108">
        <f>SUM(BK297:BK298)</f>
        <v>0</v>
      </c>
      <c r="BM297" s="31"/>
      <c r="BN297" s="31"/>
      <c r="BO297" s="39"/>
    </row>
    <row r="298" spans="1:67">
      <c r="A298" s="111"/>
      <c r="B298" s="111"/>
      <c r="C298" s="107"/>
      <c r="D298" s="107"/>
      <c r="E298" s="111"/>
      <c r="F298" s="113"/>
      <c r="G298" s="34" t="s">
        <v>75</v>
      </c>
      <c r="H298" s="35">
        <v>7</v>
      </c>
      <c r="I298" s="2"/>
      <c r="J298" s="2"/>
      <c r="K298" s="2"/>
      <c r="L298" s="2"/>
      <c r="M298" s="2"/>
      <c r="N298" s="2"/>
      <c r="O298" s="2"/>
      <c r="P298" s="2"/>
      <c r="Q298" s="35">
        <f t="shared" si="729"/>
        <v>0</v>
      </c>
      <c r="R298" s="3"/>
      <c r="S298" s="3"/>
      <c r="T298" s="3"/>
      <c r="U298" s="3"/>
      <c r="V298" s="3"/>
      <c r="W298" s="3"/>
      <c r="X298" s="3"/>
      <c r="Y298" s="3"/>
      <c r="Z298" s="35">
        <f t="shared" si="730"/>
        <v>0</v>
      </c>
      <c r="AA298" s="35">
        <f t="shared" si="731"/>
        <v>0</v>
      </c>
      <c r="AB298" s="35">
        <f t="shared" si="732"/>
        <v>0</v>
      </c>
      <c r="AC298" s="35">
        <f t="shared" si="733"/>
        <v>0</v>
      </c>
      <c r="AD298" s="35">
        <f t="shared" si="734"/>
        <v>0</v>
      </c>
      <c r="AE298" s="35">
        <f t="shared" si="735"/>
        <v>0</v>
      </c>
      <c r="AF298" s="35">
        <f t="shared" si="736"/>
        <v>0</v>
      </c>
      <c r="AG298" s="35">
        <f t="shared" si="737"/>
        <v>0</v>
      </c>
      <c r="AH298" s="35">
        <f t="shared" si="738"/>
        <v>0</v>
      </c>
      <c r="AI298" s="35">
        <f t="shared" si="739"/>
        <v>0</v>
      </c>
      <c r="AJ298" s="35">
        <f t="shared" si="740"/>
        <v>0</v>
      </c>
      <c r="AK298" s="35">
        <f t="shared" si="741"/>
        <v>0</v>
      </c>
      <c r="AL298" s="35">
        <f t="shared" si="742"/>
        <v>0</v>
      </c>
      <c r="AM298" s="35">
        <f t="shared" si="743"/>
        <v>0</v>
      </c>
      <c r="AN298" s="35">
        <f t="shared" si="744"/>
        <v>0</v>
      </c>
      <c r="AO298" s="35">
        <f t="shared" si="745"/>
        <v>0</v>
      </c>
      <c r="AP298" s="36">
        <f t="shared" si="746"/>
        <v>1</v>
      </c>
      <c r="AQ298" s="36">
        <f t="shared" si="747"/>
        <v>40</v>
      </c>
      <c r="AR298" s="36">
        <f t="shared" si="748"/>
        <v>20</v>
      </c>
      <c r="AS298" s="36">
        <f t="shared" si="749"/>
        <v>10</v>
      </c>
      <c r="AT298" s="37">
        <f t="shared" si="750"/>
        <v>0</v>
      </c>
      <c r="AU298" s="37">
        <f t="shared" si="751"/>
        <v>0</v>
      </c>
      <c r="AV298" s="37">
        <f t="shared" si="752"/>
        <v>0</v>
      </c>
      <c r="AW298" s="37">
        <f t="shared" si="753"/>
        <v>0</v>
      </c>
      <c r="AX298" s="37">
        <f t="shared" si="754"/>
        <v>0</v>
      </c>
      <c r="AY298" s="37">
        <f t="shared" si="755"/>
        <v>0</v>
      </c>
      <c r="AZ298" s="37">
        <f t="shared" si="756"/>
        <v>0</v>
      </c>
      <c r="BA298" s="37">
        <f t="shared" si="757"/>
        <v>0</v>
      </c>
      <c r="BB298" s="4"/>
      <c r="BC298" s="37">
        <f t="shared" si="688"/>
        <v>0</v>
      </c>
      <c r="BD298" s="4"/>
      <c r="BE298" s="37">
        <f t="shared" si="689"/>
        <v>0</v>
      </c>
      <c r="BF298" s="4"/>
      <c r="BG298" s="4"/>
      <c r="BH298" s="37">
        <f t="shared" si="690"/>
        <v>0</v>
      </c>
      <c r="BI298" s="4"/>
      <c r="BJ298" s="37"/>
      <c r="BK298" s="37">
        <f t="shared" si="691"/>
        <v>0</v>
      </c>
      <c r="BL298" s="109"/>
      <c r="BM298" s="31"/>
      <c r="BN298" s="31"/>
      <c r="BO298" s="39"/>
    </row>
    <row r="299" spans="1:67">
      <c r="A299" s="110" t="s">
        <v>111</v>
      </c>
      <c r="B299" s="110">
        <v>6</v>
      </c>
      <c r="C299" s="106">
        <v>46795</v>
      </c>
      <c r="D299" s="106">
        <v>46812.999305555597</v>
      </c>
      <c r="E299" s="110" t="s">
        <v>15</v>
      </c>
      <c r="F299" s="112">
        <v>18</v>
      </c>
      <c r="G299" s="34" t="s">
        <v>74</v>
      </c>
      <c r="H299" s="35">
        <v>11</v>
      </c>
      <c r="I299" s="2"/>
      <c r="J299" s="2"/>
      <c r="K299" s="2"/>
      <c r="L299" s="2"/>
      <c r="M299" s="2"/>
      <c r="N299" s="2"/>
      <c r="O299" s="2"/>
      <c r="P299" s="2"/>
      <c r="Q299" s="35">
        <f t="shared" si="729"/>
        <v>0</v>
      </c>
      <c r="R299" s="3"/>
      <c r="S299" s="3"/>
      <c r="T299" s="3"/>
      <c r="U299" s="3"/>
      <c r="V299" s="3"/>
      <c r="W299" s="3"/>
      <c r="X299" s="3"/>
      <c r="Y299" s="3"/>
      <c r="Z299" s="35">
        <f t="shared" si="730"/>
        <v>0</v>
      </c>
      <c r="AA299" s="35">
        <f t="shared" si="731"/>
        <v>0</v>
      </c>
      <c r="AB299" s="35">
        <f t="shared" si="732"/>
        <v>0</v>
      </c>
      <c r="AC299" s="35">
        <f t="shared" si="733"/>
        <v>0</v>
      </c>
      <c r="AD299" s="35">
        <f t="shared" si="734"/>
        <v>0</v>
      </c>
      <c r="AE299" s="35">
        <f t="shared" si="735"/>
        <v>0</v>
      </c>
      <c r="AF299" s="35">
        <f t="shared" si="736"/>
        <v>0</v>
      </c>
      <c r="AG299" s="35">
        <f t="shared" si="737"/>
        <v>0</v>
      </c>
      <c r="AH299" s="35">
        <f t="shared" si="738"/>
        <v>0</v>
      </c>
      <c r="AI299" s="35">
        <f t="shared" si="739"/>
        <v>0</v>
      </c>
      <c r="AJ299" s="35">
        <f t="shared" si="740"/>
        <v>0</v>
      </c>
      <c r="AK299" s="35">
        <f t="shared" si="741"/>
        <v>0</v>
      </c>
      <c r="AL299" s="35">
        <f t="shared" si="742"/>
        <v>0</v>
      </c>
      <c r="AM299" s="35">
        <f t="shared" si="743"/>
        <v>0</v>
      </c>
      <c r="AN299" s="35">
        <f t="shared" si="744"/>
        <v>0</v>
      </c>
      <c r="AO299" s="35">
        <f t="shared" si="745"/>
        <v>0</v>
      </c>
      <c r="AP299" s="36">
        <f t="shared" si="746"/>
        <v>1.5714285714285714</v>
      </c>
      <c r="AQ299" s="36">
        <f t="shared" si="747"/>
        <v>62.857142857142854</v>
      </c>
      <c r="AR299" s="36">
        <f t="shared" si="748"/>
        <v>31.428571428571427</v>
      </c>
      <c r="AS299" s="36">
        <f t="shared" si="749"/>
        <v>15.714285714285714</v>
      </c>
      <c r="AT299" s="37">
        <f t="shared" si="750"/>
        <v>0</v>
      </c>
      <c r="AU299" s="37">
        <f t="shared" si="751"/>
        <v>0</v>
      </c>
      <c r="AV299" s="37">
        <f t="shared" si="752"/>
        <v>0</v>
      </c>
      <c r="AW299" s="37">
        <f t="shared" si="753"/>
        <v>0</v>
      </c>
      <c r="AX299" s="37">
        <f t="shared" si="754"/>
        <v>0</v>
      </c>
      <c r="AY299" s="37">
        <f t="shared" si="755"/>
        <v>0</v>
      </c>
      <c r="AZ299" s="37">
        <f t="shared" si="756"/>
        <v>0</v>
      </c>
      <c r="BA299" s="37">
        <f t="shared" si="757"/>
        <v>0</v>
      </c>
      <c r="BB299" s="4"/>
      <c r="BC299" s="37">
        <f t="shared" si="688"/>
        <v>0</v>
      </c>
      <c r="BD299" s="4"/>
      <c r="BE299" s="37">
        <f t="shared" si="689"/>
        <v>0</v>
      </c>
      <c r="BF299" s="4"/>
      <c r="BG299" s="4"/>
      <c r="BH299" s="37">
        <f t="shared" si="690"/>
        <v>0</v>
      </c>
      <c r="BI299" s="4"/>
      <c r="BJ299" s="37">
        <f t="shared" ref="BJ299" si="799">Q299*BI299</f>
        <v>0</v>
      </c>
      <c r="BK299" s="37">
        <f t="shared" si="691"/>
        <v>0</v>
      </c>
      <c r="BL299" s="108">
        <f>SUM(BK299:BK300)</f>
        <v>0</v>
      </c>
      <c r="BM299" s="31"/>
      <c r="BN299" s="31"/>
      <c r="BO299" s="39"/>
    </row>
    <row r="300" spans="1:67">
      <c r="A300" s="111"/>
      <c r="B300" s="111"/>
      <c r="C300" s="107"/>
      <c r="D300" s="107"/>
      <c r="E300" s="111"/>
      <c r="F300" s="113"/>
      <c r="G300" s="34" t="s">
        <v>75</v>
      </c>
      <c r="H300" s="35">
        <v>7</v>
      </c>
      <c r="I300" s="2"/>
      <c r="J300" s="2"/>
      <c r="K300" s="2"/>
      <c r="L300" s="2"/>
      <c r="M300" s="2"/>
      <c r="N300" s="2"/>
      <c r="O300" s="2"/>
      <c r="P300" s="2"/>
      <c r="Q300" s="35">
        <f t="shared" si="729"/>
        <v>0</v>
      </c>
      <c r="R300" s="3"/>
      <c r="S300" s="3"/>
      <c r="T300" s="3"/>
      <c r="U300" s="3"/>
      <c r="V300" s="3"/>
      <c r="W300" s="3"/>
      <c r="X300" s="3"/>
      <c r="Y300" s="3"/>
      <c r="Z300" s="35">
        <f t="shared" si="730"/>
        <v>0</v>
      </c>
      <c r="AA300" s="35">
        <f t="shared" si="731"/>
        <v>0</v>
      </c>
      <c r="AB300" s="35">
        <f t="shared" si="732"/>
        <v>0</v>
      </c>
      <c r="AC300" s="35">
        <f t="shared" si="733"/>
        <v>0</v>
      </c>
      <c r="AD300" s="35">
        <f t="shared" si="734"/>
        <v>0</v>
      </c>
      <c r="AE300" s="35">
        <f t="shared" si="735"/>
        <v>0</v>
      </c>
      <c r="AF300" s="35">
        <f t="shared" si="736"/>
        <v>0</v>
      </c>
      <c r="AG300" s="35">
        <f t="shared" si="737"/>
        <v>0</v>
      </c>
      <c r="AH300" s="35">
        <f t="shared" si="738"/>
        <v>0</v>
      </c>
      <c r="AI300" s="35">
        <f t="shared" si="739"/>
        <v>0</v>
      </c>
      <c r="AJ300" s="35">
        <f t="shared" si="740"/>
        <v>0</v>
      </c>
      <c r="AK300" s="35">
        <f t="shared" si="741"/>
        <v>0</v>
      </c>
      <c r="AL300" s="35">
        <f t="shared" si="742"/>
        <v>0</v>
      </c>
      <c r="AM300" s="35">
        <f t="shared" si="743"/>
        <v>0</v>
      </c>
      <c r="AN300" s="35">
        <f t="shared" si="744"/>
        <v>0</v>
      </c>
      <c r="AO300" s="35">
        <f t="shared" si="745"/>
        <v>0</v>
      </c>
      <c r="AP300" s="36">
        <f t="shared" si="746"/>
        <v>1</v>
      </c>
      <c r="AQ300" s="36">
        <f t="shared" si="747"/>
        <v>40</v>
      </c>
      <c r="AR300" s="36">
        <f t="shared" si="748"/>
        <v>20</v>
      </c>
      <c r="AS300" s="36">
        <f t="shared" si="749"/>
        <v>10</v>
      </c>
      <c r="AT300" s="37">
        <f t="shared" si="750"/>
        <v>0</v>
      </c>
      <c r="AU300" s="37">
        <f t="shared" si="751"/>
        <v>0</v>
      </c>
      <c r="AV300" s="37">
        <f t="shared" si="752"/>
        <v>0</v>
      </c>
      <c r="AW300" s="37">
        <f t="shared" si="753"/>
        <v>0</v>
      </c>
      <c r="AX300" s="37">
        <f t="shared" si="754"/>
        <v>0</v>
      </c>
      <c r="AY300" s="37">
        <f t="shared" si="755"/>
        <v>0</v>
      </c>
      <c r="AZ300" s="37">
        <f t="shared" si="756"/>
        <v>0</v>
      </c>
      <c r="BA300" s="37">
        <f t="shared" si="757"/>
        <v>0</v>
      </c>
      <c r="BB300" s="4"/>
      <c r="BC300" s="37">
        <f t="shared" si="688"/>
        <v>0</v>
      </c>
      <c r="BD300" s="4"/>
      <c r="BE300" s="37">
        <f t="shared" si="689"/>
        <v>0</v>
      </c>
      <c r="BF300" s="4"/>
      <c r="BG300" s="4"/>
      <c r="BH300" s="37">
        <f t="shared" si="690"/>
        <v>0</v>
      </c>
      <c r="BI300" s="4"/>
      <c r="BJ300" s="37"/>
      <c r="BK300" s="37">
        <f t="shared" si="691"/>
        <v>0</v>
      </c>
      <c r="BL300" s="109"/>
      <c r="BM300" s="31"/>
      <c r="BN300" s="31"/>
      <c r="BO300" s="39"/>
    </row>
    <row r="301" spans="1:67">
      <c r="A301" s="110" t="s">
        <v>111</v>
      </c>
      <c r="B301" s="110">
        <v>2</v>
      </c>
      <c r="C301" s="106">
        <v>46895</v>
      </c>
      <c r="D301" s="106">
        <v>46939.999305555597</v>
      </c>
      <c r="E301" s="110" t="s">
        <v>13</v>
      </c>
      <c r="F301" s="112">
        <v>45</v>
      </c>
      <c r="G301" s="34" t="s">
        <v>74</v>
      </c>
      <c r="H301" s="35">
        <v>36</v>
      </c>
      <c r="I301" s="2"/>
      <c r="J301" s="2"/>
      <c r="K301" s="2"/>
      <c r="L301" s="2"/>
      <c r="M301" s="2"/>
      <c r="N301" s="2"/>
      <c r="O301" s="2"/>
      <c r="P301" s="2"/>
      <c r="Q301" s="35">
        <f t="shared" si="729"/>
        <v>0</v>
      </c>
      <c r="R301" s="3"/>
      <c r="S301" s="3"/>
      <c r="T301" s="3"/>
      <c r="U301" s="3"/>
      <c r="V301" s="3"/>
      <c r="W301" s="3"/>
      <c r="X301" s="3"/>
      <c r="Y301" s="3"/>
      <c r="Z301" s="35">
        <f t="shared" si="730"/>
        <v>0</v>
      </c>
      <c r="AA301" s="35">
        <f t="shared" si="731"/>
        <v>0</v>
      </c>
      <c r="AB301" s="35">
        <f t="shared" si="732"/>
        <v>0</v>
      </c>
      <c r="AC301" s="35">
        <f t="shared" si="733"/>
        <v>0</v>
      </c>
      <c r="AD301" s="35">
        <f t="shared" si="734"/>
        <v>0</v>
      </c>
      <c r="AE301" s="35">
        <f t="shared" si="735"/>
        <v>0</v>
      </c>
      <c r="AF301" s="35">
        <f t="shared" si="736"/>
        <v>0</v>
      </c>
      <c r="AG301" s="35">
        <f t="shared" si="737"/>
        <v>0</v>
      </c>
      <c r="AH301" s="35">
        <f t="shared" si="738"/>
        <v>0</v>
      </c>
      <c r="AI301" s="35">
        <f t="shared" si="739"/>
        <v>0</v>
      </c>
      <c r="AJ301" s="35">
        <f t="shared" si="740"/>
        <v>0</v>
      </c>
      <c r="AK301" s="35">
        <f t="shared" si="741"/>
        <v>0</v>
      </c>
      <c r="AL301" s="35">
        <f t="shared" si="742"/>
        <v>0</v>
      </c>
      <c r="AM301" s="35">
        <f t="shared" si="743"/>
        <v>0</v>
      </c>
      <c r="AN301" s="35">
        <f t="shared" si="744"/>
        <v>0</v>
      </c>
      <c r="AO301" s="35">
        <f t="shared" si="745"/>
        <v>0</v>
      </c>
      <c r="AP301" s="36">
        <f t="shared" si="746"/>
        <v>5.1428571428571432</v>
      </c>
      <c r="AQ301" s="36">
        <f t="shared" si="747"/>
        <v>205.71428571428572</v>
      </c>
      <c r="AR301" s="36">
        <f t="shared" si="748"/>
        <v>102.85714285714286</v>
      </c>
      <c r="AS301" s="36">
        <f t="shared" si="749"/>
        <v>51.428571428571431</v>
      </c>
      <c r="AT301" s="37">
        <f t="shared" si="750"/>
        <v>0</v>
      </c>
      <c r="AU301" s="37">
        <f t="shared" si="751"/>
        <v>0</v>
      </c>
      <c r="AV301" s="37">
        <f t="shared" si="752"/>
        <v>0</v>
      </c>
      <c r="AW301" s="37">
        <f t="shared" si="753"/>
        <v>0</v>
      </c>
      <c r="AX301" s="37">
        <f t="shared" si="754"/>
        <v>0</v>
      </c>
      <c r="AY301" s="37">
        <f t="shared" si="755"/>
        <v>0</v>
      </c>
      <c r="AZ301" s="37">
        <f t="shared" si="756"/>
        <v>0</v>
      </c>
      <c r="BA301" s="37">
        <f t="shared" si="757"/>
        <v>0</v>
      </c>
      <c r="BB301" s="4"/>
      <c r="BC301" s="37">
        <f t="shared" si="688"/>
        <v>0</v>
      </c>
      <c r="BD301" s="4"/>
      <c r="BE301" s="37">
        <f t="shared" si="689"/>
        <v>0</v>
      </c>
      <c r="BF301" s="4"/>
      <c r="BG301" s="4"/>
      <c r="BH301" s="37">
        <f t="shared" si="690"/>
        <v>0</v>
      </c>
      <c r="BI301" s="4"/>
      <c r="BJ301" s="37">
        <f t="shared" ref="BJ301" si="800">Q301*BI301</f>
        <v>0</v>
      </c>
      <c r="BK301" s="37">
        <f t="shared" si="691"/>
        <v>0</v>
      </c>
      <c r="BL301" s="108">
        <f>SUM(BK301:BK302)</f>
        <v>0</v>
      </c>
      <c r="BM301" s="31"/>
      <c r="BN301" s="31"/>
      <c r="BO301" s="39"/>
    </row>
    <row r="302" spans="1:67">
      <c r="A302" s="111"/>
      <c r="B302" s="111"/>
      <c r="C302" s="107"/>
      <c r="D302" s="107"/>
      <c r="E302" s="111"/>
      <c r="F302" s="113"/>
      <c r="G302" s="34" t="s">
        <v>75</v>
      </c>
      <c r="H302" s="35">
        <v>7</v>
      </c>
      <c r="I302" s="2"/>
      <c r="J302" s="2"/>
      <c r="K302" s="2"/>
      <c r="L302" s="2"/>
      <c r="M302" s="2"/>
      <c r="N302" s="2"/>
      <c r="O302" s="2"/>
      <c r="P302" s="2"/>
      <c r="Q302" s="35">
        <f t="shared" si="729"/>
        <v>0</v>
      </c>
      <c r="R302" s="3"/>
      <c r="S302" s="3"/>
      <c r="T302" s="3"/>
      <c r="U302" s="3"/>
      <c r="V302" s="3"/>
      <c r="W302" s="3"/>
      <c r="X302" s="3"/>
      <c r="Y302" s="3"/>
      <c r="Z302" s="35">
        <f t="shared" si="730"/>
        <v>0</v>
      </c>
      <c r="AA302" s="35">
        <f t="shared" si="731"/>
        <v>0</v>
      </c>
      <c r="AB302" s="35">
        <f t="shared" si="732"/>
        <v>0</v>
      </c>
      <c r="AC302" s="35">
        <f t="shared" si="733"/>
        <v>0</v>
      </c>
      <c r="AD302" s="35">
        <f t="shared" si="734"/>
        <v>0</v>
      </c>
      <c r="AE302" s="35">
        <f t="shared" si="735"/>
        <v>0</v>
      </c>
      <c r="AF302" s="35">
        <f t="shared" si="736"/>
        <v>0</v>
      </c>
      <c r="AG302" s="35">
        <f t="shared" si="737"/>
        <v>0</v>
      </c>
      <c r="AH302" s="35">
        <f t="shared" si="738"/>
        <v>0</v>
      </c>
      <c r="AI302" s="35">
        <f t="shared" si="739"/>
        <v>0</v>
      </c>
      <c r="AJ302" s="35">
        <f t="shared" si="740"/>
        <v>0</v>
      </c>
      <c r="AK302" s="35">
        <f t="shared" si="741"/>
        <v>0</v>
      </c>
      <c r="AL302" s="35">
        <f t="shared" si="742"/>
        <v>0</v>
      </c>
      <c r="AM302" s="35">
        <f t="shared" si="743"/>
        <v>0</v>
      </c>
      <c r="AN302" s="35">
        <f t="shared" si="744"/>
        <v>0</v>
      </c>
      <c r="AO302" s="35">
        <f t="shared" si="745"/>
        <v>0</v>
      </c>
      <c r="AP302" s="36">
        <f t="shared" si="746"/>
        <v>1</v>
      </c>
      <c r="AQ302" s="36">
        <f t="shared" si="747"/>
        <v>40</v>
      </c>
      <c r="AR302" s="36">
        <f t="shared" si="748"/>
        <v>20</v>
      </c>
      <c r="AS302" s="36">
        <f t="shared" si="749"/>
        <v>10</v>
      </c>
      <c r="AT302" s="37">
        <f t="shared" si="750"/>
        <v>0</v>
      </c>
      <c r="AU302" s="37">
        <f t="shared" si="751"/>
        <v>0</v>
      </c>
      <c r="AV302" s="37">
        <f t="shared" si="752"/>
        <v>0</v>
      </c>
      <c r="AW302" s="37">
        <f t="shared" si="753"/>
        <v>0</v>
      </c>
      <c r="AX302" s="37">
        <f t="shared" si="754"/>
        <v>0</v>
      </c>
      <c r="AY302" s="37">
        <f t="shared" si="755"/>
        <v>0</v>
      </c>
      <c r="AZ302" s="37">
        <f t="shared" si="756"/>
        <v>0</v>
      </c>
      <c r="BA302" s="37">
        <f t="shared" si="757"/>
        <v>0</v>
      </c>
      <c r="BB302" s="4"/>
      <c r="BC302" s="37">
        <f t="shared" si="688"/>
        <v>0</v>
      </c>
      <c r="BD302" s="4"/>
      <c r="BE302" s="37">
        <f t="shared" si="689"/>
        <v>0</v>
      </c>
      <c r="BF302" s="4"/>
      <c r="BG302" s="4"/>
      <c r="BH302" s="37">
        <f t="shared" si="690"/>
        <v>0</v>
      </c>
      <c r="BI302" s="4"/>
      <c r="BJ302" s="37"/>
      <c r="BK302" s="37">
        <f t="shared" si="691"/>
        <v>0</v>
      </c>
      <c r="BL302" s="109"/>
      <c r="BM302" s="31"/>
      <c r="BN302" s="31"/>
      <c r="BO302" s="39"/>
    </row>
    <row r="303" spans="1:67">
      <c r="A303" s="110" t="s">
        <v>111</v>
      </c>
      <c r="B303" s="110">
        <v>5</v>
      </c>
      <c r="C303" s="106">
        <v>47034</v>
      </c>
      <c r="D303" s="106">
        <v>47078.999305555597</v>
      </c>
      <c r="E303" s="110" t="s">
        <v>13</v>
      </c>
      <c r="F303" s="112">
        <v>45</v>
      </c>
      <c r="G303" s="34" t="s">
        <v>74</v>
      </c>
      <c r="H303" s="35">
        <v>36</v>
      </c>
      <c r="I303" s="2"/>
      <c r="J303" s="2"/>
      <c r="K303" s="2"/>
      <c r="L303" s="2"/>
      <c r="M303" s="2"/>
      <c r="N303" s="2"/>
      <c r="O303" s="2"/>
      <c r="P303" s="2"/>
      <c r="Q303" s="35">
        <f t="shared" si="729"/>
        <v>0</v>
      </c>
      <c r="R303" s="3"/>
      <c r="S303" s="3"/>
      <c r="T303" s="3"/>
      <c r="U303" s="3"/>
      <c r="V303" s="3"/>
      <c r="W303" s="3"/>
      <c r="X303" s="3"/>
      <c r="Y303" s="3"/>
      <c r="Z303" s="35">
        <f t="shared" si="730"/>
        <v>0</v>
      </c>
      <c r="AA303" s="35">
        <f t="shared" si="731"/>
        <v>0</v>
      </c>
      <c r="AB303" s="35">
        <f t="shared" si="732"/>
        <v>0</v>
      </c>
      <c r="AC303" s="35">
        <f t="shared" si="733"/>
        <v>0</v>
      </c>
      <c r="AD303" s="35">
        <f t="shared" si="734"/>
        <v>0</v>
      </c>
      <c r="AE303" s="35">
        <f t="shared" si="735"/>
        <v>0</v>
      </c>
      <c r="AF303" s="35">
        <f t="shared" si="736"/>
        <v>0</v>
      </c>
      <c r="AG303" s="35">
        <f t="shared" si="737"/>
        <v>0</v>
      </c>
      <c r="AH303" s="35">
        <f t="shared" si="738"/>
        <v>0</v>
      </c>
      <c r="AI303" s="35">
        <f t="shared" si="739"/>
        <v>0</v>
      </c>
      <c r="AJ303" s="35">
        <f t="shared" si="740"/>
        <v>0</v>
      </c>
      <c r="AK303" s="35">
        <f t="shared" si="741"/>
        <v>0</v>
      </c>
      <c r="AL303" s="35">
        <f t="shared" si="742"/>
        <v>0</v>
      </c>
      <c r="AM303" s="35">
        <f t="shared" si="743"/>
        <v>0</v>
      </c>
      <c r="AN303" s="35">
        <f t="shared" si="744"/>
        <v>0</v>
      </c>
      <c r="AO303" s="35">
        <f t="shared" si="745"/>
        <v>0</v>
      </c>
      <c r="AP303" s="36">
        <f t="shared" si="746"/>
        <v>5.1428571428571432</v>
      </c>
      <c r="AQ303" s="36">
        <f t="shared" si="747"/>
        <v>205.71428571428572</v>
      </c>
      <c r="AR303" s="36">
        <f t="shared" si="748"/>
        <v>102.85714285714286</v>
      </c>
      <c r="AS303" s="36">
        <f t="shared" si="749"/>
        <v>51.428571428571431</v>
      </c>
      <c r="AT303" s="37">
        <f t="shared" si="750"/>
        <v>0</v>
      </c>
      <c r="AU303" s="37">
        <f t="shared" si="751"/>
        <v>0</v>
      </c>
      <c r="AV303" s="37">
        <f t="shared" si="752"/>
        <v>0</v>
      </c>
      <c r="AW303" s="37">
        <f t="shared" si="753"/>
        <v>0</v>
      </c>
      <c r="AX303" s="37">
        <f t="shared" si="754"/>
        <v>0</v>
      </c>
      <c r="AY303" s="37">
        <f t="shared" si="755"/>
        <v>0</v>
      </c>
      <c r="AZ303" s="37">
        <f t="shared" si="756"/>
        <v>0</v>
      </c>
      <c r="BA303" s="37">
        <f t="shared" si="757"/>
        <v>0</v>
      </c>
      <c r="BB303" s="4"/>
      <c r="BC303" s="37">
        <f t="shared" si="688"/>
        <v>0</v>
      </c>
      <c r="BD303" s="4"/>
      <c r="BE303" s="37">
        <f t="shared" si="689"/>
        <v>0</v>
      </c>
      <c r="BF303" s="4"/>
      <c r="BG303" s="4"/>
      <c r="BH303" s="37">
        <f t="shared" si="690"/>
        <v>0</v>
      </c>
      <c r="BI303" s="4"/>
      <c r="BJ303" s="37">
        <f t="shared" ref="BJ303" si="801">Q303*BI303</f>
        <v>0</v>
      </c>
      <c r="BK303" s="37">
        <f t="shared" si="691"/>
        <v>0</v>
      </c>
      <c r="BL303" s="108">
        <f>SUM(BK303:BK304)</f>
        <v>0</v>
      </c>
      <c r="BM303" s="31"/>
      <c r="BN303" s="31"/>
      <c r="BO303" s="39"/>
    </row>
    <row r="304" spans="1:67">
      <c r="A304" s="111"/>
      <c r="B304" s="111"/>
      <c r="C304" s="107"/>
      <c r="D304" s="107"/>
      <c r="E304" s="111"/>
      <c r="F304" s="113"/>
      <c r="G304" s="34" t="s">
        <v>75</v>
      </c>
      <c r="H304" s="35">
        <v>7</v>
      </c>
      <c r="I304" s="2"/>
      <c r="J304" s="2"/>
      <c r="K304" s="2"/>
      <c r="L304" s="2"/>
      <c r="M304" s="2"/>
      <c r="N304" s="2"/>
      <c r="O304" s="2"/>
      <c r="P304" s="2"/>
      <c r="Q304" s="35">
        <f t="shared" si="729"/>
        <v>0</v>
      </c>
      <c r="R304" s="3"/>
      <c r="S304" s="3"/>
      <c r="T304" s="3"/>
      <c r="U304" s="3"/>
      <c r="V304" s="3"/>
      <c r="W304" s="3"/>
      <c r="X304" s="3"/>
      <c r="Y304" s="3"/>
      <c r="Z304" s="35">
        <f t="shared" si="730"/>
        <v>0</v>
      </c>
      <c r="AA304" s="35">
        <f t="shared" si="731"/>
        <v>0</v>
      </c>
      <c r="AB304" s="35">
        <f t="shared" si="732"/>
        <v>0</v>
      </c>
      <c r="AC304" s="35">
        <f t="shared" si="733"/>
        <v>0</v>
      </c>
      <c r="AD304" s="35">
        <f t="shared" si="734"/>
        <v>0</v>
      </c>
      <c r="AE304" s="35">
        <f t="shared" si="735"/>
        <v>0</v>
      </c>
      <c r="AF304" s="35">
        <f t="shared" si="736"/>
        <v>0</v>
      </c>
      <c r="AG304" s="35">
        <f t="shared" si="737"/>
        <v>0</v>
      </c>
      <c r="AH304" s="35">
        <f t="shared" si="738"/>
        <v>0</v>
      </c>
      <c r="AI304" s="35">
        <f t="shared" si="739"/>
        <v>0</v>
      </c>
      <c r="AJ304" s="35">
        <f t="shared" si="740"/>
        <v>0</v>
      </c>
      <c r="AK304" s="35">
        <f t="shared" si="741"/>
        <v>0</v>
      </c>
      <c r="AL304" s="35">
        <f t="shared" si="742"/>
        <v>0</v>
      </c>
      <c r="AM304" s="35">
        <f t="shared" si="743"/>
        <v>0</v>
      </c>
      <c r="AN304" s="35">
        <f t="shared" si="744"/>
        <v>0</v>
      </c>
      <c r="AO304" s="35">
        <f t="shared" si="745"/>
        <v>0</v>
      </c>
      <c r="AP304" s="36">
        <f t="shared" si="746"/>
        <v>1</v>
      </c>
      <c r="AQ304" s="36">
        <f t="shared" si="747"/>
        <v>40</v>
      </c>
      <c r="AR304" s="36">
        <f t="shared" si="748"/>
        <v>20</v>
      </c>
      <c r="AS304" s="36">
        <f t="shared" si="749"/>
        <v>10</v>
      </c>
      <c r="AT304" s="37">
        <f t="shared" si="750"/>
        <v>0</v>
      </c>
      <c r="AU304" s="37">
        <f t="shared" si="751"/>
        <v>0</v>
      </c>
      <c r="AV304" s="37">
        <f t="shared" si="752"/>
        <v>0</v>
      </c>
      <c r="AW304" s="37">
        <f t="shared" si="753"/>
        <v>0</v>
      </c>
      <c r="AX304" s="37">
        <f t="shared" si="754"/>
        <v>0</v>
      </c>
      <c r="AY304" s="37">
        <f t="shared" si="755"/>
        <v>0</v>
      </c>
      <c r="AZ304" s="37">
        <f t="shared" si="756"/>
        <v>0</v>
      </c>
      <c r="BA304" s="37">
        <f t="shared" si="757"/>
        <v>0</v>
      </c>
      <c r="BB304" s="4"/>
      <c r="BC304" s="37">
        <f t="shared" si="688"/>
        <v>0</v>
      </c>
      <c r="BD304" s="4"/>
      <c r="BE304" s="37">
        <f t="shared" si="689"/>
        <v>0</v>
      </c>
      <c r="BF304" s="4"/>
      <c r="BG304" s="4"/>
      <c r="BH304" s="37">
        <f t="shared" si="690"/>
        <v>0</v>
      </c>
      <c r="BI304" s="4"/>
      <c r="BJ304" s="37"/>
      <c r="BK304" s="37">
        <f t="shared" si="691"/>
        <v>0</v>
      </c>
      <c r="BL304" s="109"/>
      <c r="BM304" s="31"/>
      <c r="BN304" s="31"/>
      <c r="BO304" s="39"/>
    </row>
    <row r="305" spans="1:67">
      <c r="A305" s="110" t="s">
        <v>111</v>
      </c>
      <c r="B305" s="110">
        <v>1</v>
      </c>
      <c r="C305" s="106">
        <v>47165</v>
      </c>
      <c r="D305" s="106">
        <v>47182.999305555597</v>
      </c>
      <c r="E305" s="110" t="s">
        <v>15</v>
      </c>
      <c r="F305" s="112">
        <v>18</v>
      </c>
      <c r="G305" s="34" t="s">
        <v>74</v>
      </c>
      <c r="H305" s="35">
        <v>11</v>
      </c>
      <c r="I305" s="2"/>
      <c r="J305" s="2"/>
      <c r="K305" s="2"/>
      <c r="L305" s="2"/>
      <c r="M305" s="2"/>
      <c r="N305" s="2"/>
      <c r="O305" s="2"/>
      <c r="P305" s="2"/>
      <c r="Q305" s="35">
        <f t="shared" si="729"/>
        <v>0</v>
      </c>
      <c r="R305" s="3"/>
      <c r="S305" s="3"/>
      <c r="T305" s="3"/>
      <c r="U305" s="3"/>
      <c r="V305" s="3"/>
      <c r="W305" s="3"/>
      <c r="X305" s="3"/>
      <c r="Y305" s="3"/>
      <c r="Z305" s="35">
        <f t="shared" si="730"/>
        <v>0</v>
      </c>
      <c r="AA305" s="35">
        <f t="shared" si="731"/>
        <v>0</v>
      </c>
      <c r="AB305" s="35">
        <f t="shared" si="732"/>
        <v>0</v>
      </c>
      <c r="AC305" s="35">
        <f t="shared" si="733"/>
        <v>0</v>
      </c>
      <c r="AD305" s="35">
        <f t="shared" si="734"/>
        <v>0</v>
      </c>
      <c r="AE305" s="35">
        <f t="shared" si="735"/>
        <v>0</v>
      </c>
      <c r="AF305" s="35">
        <f t="shared" si="736"/>
        <v>0</v>
      </c>
      <c r="AG305" s="35">
        <f t="shared" si="737"/>
        <v>0</v>
      </c>
      <c r="AH305" s="35">
        <f t="shared" si="738"/>
        <v>0</v>
      </c>
      <c r="AI305" s="35">
        <f t="shared" si="739"/>
        <v>0</v>
      </c>
      <c r="AJ305" s="35">
        <f t="shared" si="740"/>
        <v>0</v>
      </c>
      <c r="AK305" s="35">
        <f t="shared" si="741"/>
        <v>0</v>
      </c>
      <c r="AL305" s="35">
        <f t="shared" si="742"/>
        <v>0</v>
      </c>
      <c r="AM305" s="35">
        <f t="shared" si="743"/>
        <v>0</v>
      </c>
      <c r="AN305" s="35">
        <f t="shared" si="744"/>
        <v>0</v>
      </c>
      <c r="AO305" s="35">
        <f t="shared" si="745"/>
        <v>0</v>
      </c>
      <c r="AP305" s="36">
        <f t="shared" si="746"/>
        <v>1.5714285714285714</v>
      </c>
      <c r="AQ305" s="36">
        <f t="shared" si="747"/>
        <v>62.857142857142854</v>
      </c>
      <c r="AR305" s="36">
        <f t="shared" si="748"/>
        <v>31.428571428571427</v>
      </c>
      <c r="AS305" s="36">
        <f t="shared" si="749"/>
        <v>15.714285714285714</v>
      </c>
      <c r="AT305" s="37">
        <f t="shared" si="750"/>
        <v>0</v>
      </c>
      <c r="AU305" s="37">
        <f t="shared" si="751"/>
        <v>0</v>
      </c>
      <c r="AV305" s="37">
        <f t="shared" si="752"/>
        <v>0</v>
      </c>
      <c r="AW305" s="37">
        <f t="shared" si="753"/>
        <v>0</v>
      </c>
      <c r="AX305" s="37">
        <f t="shared" si="754"/>
        <v>0</v>
      </c>
      <c r="AY305" s="37">
        <f t="shared" si="755"/>
        <v>0</v>
      </c>
      <c r="AZ305" s="37">
        <f t="shared" si="756"/>
        <v>0</v>
      </c>
      <c r="BA305" s="37">
        <f t="shared" si="757"/>
        <v>0</v>
      </c>
      <c r="BB305" s="4"/>
      <c r="BC305" s="37">
        <f t="shared" si="688"/>
        <v>0</v>
      </c>
      <c r="BD305" s="4"/>
      <c r="BE305" s="37">
        <f t="shared" si="689"/>
        <v>0</v>
      </c>
      <c r="BF305" s="4"/>
      <c r="BG305" s="4"/>
      <c r="BH305" s="37">
        <f t="shared" si="690"/>
        <v>0</v>
      </c>
      <c r="BI305" s="4"/>
      <c r="BJ305" s="37">
        <f t="shared" ref="BJ305" si="802">Q305*BI305</f>
        <v>0</v>
      </c>
      <c r="BK305" s="37">
        <f t="shared" si="691"/>
        <v>0</v>
      </c>
      <c r="BL305" s="108">
        <f>SUM(BK305:BK306)</f>
        <v>0</v>
      </c>
      <c r="BM305" s="31"/>
      <c r="BN305" s="31"/>
      <c r="BO305" s="39"/>
    </row>
    <row r="306" spans="1:67">
      <c r="A306" s="111"/>
      <c r="B306" s="111"/>
      <c r="C306" s="107"/>
      <c r="D306" s="107"/>
      <c r="E306" s="111"/>
      <c r="F306" s="113"/>
      <c r="G306" s="34" t="s">
        <v>75</v>
      </c>
      <c r="H306" s="35">
        <v>7</v>
      </c>
      <c r="I306" s="2"/>
      <c r="J306" s="2"/>
      <c r="K306" s="2"/>
      <c r="L306" s="2"/>
      <c r="M306" s="2"/>
      <c r="N306" s="2"/>
      <c r="O306" s="2"/>
      <c r="P306" s="2"/>
      <c r="Q306" s="35">
        <f t="shared" si="729"/>
        <v>0</v>
      </c>
      <c r="R306" s="3"/>
      <c r="S306" s="3"/>
      <c r="T306" s="3"/>
      <c r="U306" s="3"/>
      <c r="V306" s="3"/>
      <c r="W306" s="3"/>
      <c r="X306" s="3"/>
      <c r="Y306" s="3"/>
      <c r="Z306" s="35">
        <f t="shared" si="730"/>
        <v>0</v>
      </c>
      <c r="AA306" s="35">
        <f t="shared" si="731"/>
        <v>0</v>
      </c>
      <c r="AB306" s="35">
        <f t="shared" si="732"/>
        <v>0</v>
      </c>
      <c r="AC306" s="35">
        <f t="shared" si="733"/>
        <v>0</v>
      </c>
      <c r="AD306" s="35">
        <f t="shared" si="734"/>
        <v>0</v>
      </c>
      <c r="AE306" s="35">
        <f t="shared" si="735"/>
        <v>0</v>
      </c>
      <c r="AF306" s="35">
        <f t="shared" si="736"/>
        <v>0</v>
      </c>
      <c r="AG306" s="35">
        <f t="shared" si="737"/>
        <v>0</v>
      </c>
      <c r="AH306" s="35">
        <f t="shared" si="738"/>
        <v>0</v>
      </c>
      <c r="AI306" s="35">
        <f t="shared" si="739"/>
        <v>0</v>
      </c>
      <c r="AJ306" s="35">
        <f t="shared" si="740"/>
        <v>0</v>
      </c>
      <c r="AK306" s="35">
        <f t="shared" si="741"/>
        <v>0</v>
      </c>
      <c r="AL306" s="35">
        <f t="shared" si="742"/>
        <v>0</v>
      </c>
      <c r="AM306" s="35">
        <f t="shared" si="743"/>
        <v>0</v>
      </c>
      <c r="AN306" s="35">
        <f t="shared" si="744"/>
        <v>0</v>
      </c>
      <c r="AO306" s="35">
        <f t="shared" si="745"/>
        <v>0</v>
      </c>
      <c r="AP306" s="36">
        <f t="shared" si="746"/>
        <v>1</v>
      </c>
      <c r="AQ306" s="36">
        <f t="shared" si="747"/>
        <v>40</v>
      </c>
      <c r="AR306" s="36">
        <f t="shared" si="748"/>
        <v>20</v>
      </c>
      <c r="AS306" s="36">
        <f t="shared" si="749"/>
        <v>10</v>
      </c>
      <c r="AT306" s="37">
        <f t="shared" si="750"/>
        <v>0</v>
      </c>
      <c r="AU306" s="37">
        <f t="shared" si="751"/>
        <v>0</v>
      </c>
      <c r="AV306" s="37">
        <f t="shared" si="752"/>
        <v>0</v>
      </c>
      <c r="AW306" s="37">
        <f t="shared" si="753"/>
        <v>0</v>
      </c>
      <c r="AX306" s="37">
        <f t="shared" si="754"/>
        <v>0</v>
      </c>
      <c r="AY306" s="37">
        <f t="shared" si="755"/>
        <v>0</v>
      </c>
      <c r="AZ306" s="37">
        <f t="shared" si="756"/>
        <v>0</v>
      </c>
      <c r="BA306" s="37">
        <f t="shared" si="757"/>
        <v>0</v>
      </c>
      <c r="BB306" s="4"/>
      <c r="BC306" s="37">
        <f t="shared" si="688"/>
        <v>0</v>
      </c>
      <c r="BD306" s="4"/>
      <c r="BE306" s="37">
        <f t="shared" si="689"/>
        <v>0</v>
      </c>
      <c r="BF306" s="4"/>
      <c r="BG306" s="4"/>
      <c r="BH306" s="37">
        <f t="shared" si="690"/>
        <v>0</v>
      </c>
      <c r="BI306" s="4"/>
      <c r="BJ306" s="37"/>
      <c r="BK306" s="37">
        <f t="shared" si="691"/>
        <v>0</v>
      </c>
      <c r="BL306" s="109"/>
      <c r="BM306" s="31"/>
      <c r="BN306" s="31"/>
      <c r="BO306" s="39"/>
    </row>
    <row r="307" spans="1:67">
      <c r="A307" s="110" t="s">
        <v>111</v>
      </c>
      <c r="B307" s="110">
        <v>4</v>
      </c>
      <c r="C307" s="106">
        <v>47291</v>
      </c>
      <c r="D307" s="106">
        <v>47335.999305555597</v>
      </c>
      <c r="E307" s="110" t="s">
        <v>13</v>
      </c>
      <c r="F307" s="112">
        <v>45</v>
      </c>
      <c r="G307" s="34" t="s">
        <v>74</v>
      </c>
      <c r="H307" s="35">
        <v>36</v>
      </c>
      <c r="I307" s="2"/>
      <c r="J307" s="2"/>
      <c r="K307" s="2"/>
      <c r="L307" s="2"/>
      <c r="M307" s="2"/>
      <c r="N307" s="2"/>
      <c r="O307" s="2"/>
      <c r="P307" s="2"/>
      <c r="Q307" s="35">
        <f t="shared" si="729"/>
        <v>0</v>
      </c>
      <c r="R307" s="3"/>
      <c r="S307" s="3"/>
      <c r="T307" s="3"/>
      <c r="U307" s="3"/>
      <c r="V307" s="3"/>
      <c r="W307" s="3"/>
      <c r="X307" s="3"/>
      <c r="Y307" s="3"/>
      <c r="Z307" s="35">
        <f t="shared" si="730"/>
        <v>0</v>
      </c>
      <c r="AA307" s="35">
        <f t="shared" si="731"/>
        <v>0</v>
      </c>
      <c r="AB307" s="35">
        <f t="shared" si="732"/>
        <v>0</v>
      </c>
      <c r="AC307" s="35">
        <f t="shared" si="733"/>
        <v>0</v>
      </c>
      <c r="AD307" s="35">
        <f t="shared" si="734"/>
        <v>0</v>
      </c>
      <c r="AE307" s="35">
        <f t="shared" si="735"/>
        <v>0</v>
      </c>
      <c r="AF307" s="35">
        <f t="shared" si="736"/>
        <v>0</v>
      </c>
      <c r="AG307" s="35">
        <f t="shared" si="737"/>
        <v>0</v>
      </c>
      <c r="AH307" s="35">
        <f t="shared" si="738"/>
        <v>0</v>
      </c>
      <c r="AI307" s="35">
        <f t="shared" si="739"/>
        <v>0</v>
      </c>
      <c r="AJ307" s="35">
        <f t="shared" si="740"/>
        <v>0</v>
      </c>
      <c r="AK307" s="35">
        <f t="shared" si="741"/>
        <v>0</v>
      </c>
      <c r="AL307" s="35">
        <f t="shared" si="742"/>
        <v>0</v>
      </c>
      <c r="AM307" s="35">
        <f t="shared" si="743"/>
        <v>0</v>
      </c>
      <c r="AN307" s="35">
        <f t="shared" si="744"/>
        <v>0</v>
      </c>
      <c r="AO307" s="35">
        <f t="shared" si="745"/>
        <v>0</v>
      </c>
      <c r="AP307" s="36">
        <f t="shared" si="746"/>
        <v>5.1428571428571432</v>
      </c>
      <c r="AQ307" s="36">
        <f t="shared" si="747"/>
        <v>205.71428571428572</v>
      </c>
      <c r="AR307" s="36">
        <f t="shared" si="748"/>
        <v>102.85714285714286</v>
      </c>
      <c r="AS307" s="36">
        <f t="shared" si="749"/>
        <v>51.428571428571431</v>
      </c>
      <c r="AT307" s="37">
        <f t="shared" si="750"/>
        <v>0</v>
      </c>
      <c r="AU307" s="37">
        <f t="shared" si="751"/>
        <v>0</v>
      </c>
      <c r="AV307" s="37">
        <f t="shared" si="752"/>
        <v>0</v>
      </c>
      <c r="AW307" s="37">
        <f t="shared" si="753"/>
        <v>0</v>
      </c>
      <c r="AX307" s="37">
        <f t="shared" si="754"/>
        <v>0</v>
      </c>
      <c r="AY307" s="37">
        <f t="shared" si="755"/>
        <v>0</v>
      </c>
      <c r="AZ307" s="37">
        <f t="shared" si="756"/>
        <v>0</v>
      </c>
      <c r="BA307" s="37">
        <f t="shared" si="757"/>
        <v>0</v>
      </c>
      <c r="BB307" s="4"/>
      <c r="BC307" s="37">
        <f t="shared" si="688"/>
        <v>0</v>
      </c>
      <c r="BD307" s="4"/>
      <c r="BE307" s="37">
        <f t="shared" si="689"/>
        <v>0</v>
      </c>
      <c r="BF307" s="4"/>
      <c r="BG307" s="4"/>
      <c r="BH307" s="37">
        <f t="shared" si="690"/>
        <v>0</v>
      </c>
      <c r="BI307" s="4"/>
      <c r="BJ307" s="37">
        <f t="shared" ref="BJ307" si="803">Q307*BI307</f>
        <v>0</v>
      </c>
      <c r="BK307" s="37">
        <f t="shared" si="691"/>
        <v>0</v>
      </c>
      <c r="BL307" s="108">
        <f>SUM(BK307:BK308)</f>
        <v>0</v>
      </c>
      <c r="BM307" s="31"/>
      <c r="BN307" s="31"/>
      <c r="BO307" s="39"/>
    </row>
    <row r="308" spans="1:67">
      <c r="A308" s="111"/>
      <c r="B308" s="111"/>
      <c r="C308" s="107"/>
      <c r="D308" s="107"/>
      <c r="E308" s="111"/>
      <c r="F308" s="113"/>
      <c r="G308" s="34" t="s">
        <v>75</v>
      </c>
      <c r="H308" s="35">
        <v>7</v>
      </c>
      <c r="I308" s="2"/>
      <c r="J308" s="2"/>
      <c r="K308" s="2"/>
      <c r="L308" s="2"/>
      <c r="M308" s="2"/>
      <c r="N308" s="2"/>
      <c r="O308" s="2"/>
      <c r="P308" s="2"/>
      <c r="Q308" s="35">
        <f t="shared" si="729"/>
        <v>0</v>
      </c>
      <c r="R308" s="3"/>
      <c r="S308" s="3"/>
      <c r="T308" s="3"/>
      <c r="U308" s="3"/>
      <c r="V308" s="3"/>
      <c r="W308" s="3"/>
      <c r="X308" s="3"/>
      <c r="Y308" s="3"/>
      <c r="Z308" s="35">
        <f t="shared" si="730"/>
        <v>0</v>
      </c>
      <c r="AA308" s="35">
        <f t="shared" si="731"/>
        <v>0</v>
      </c>
      <c r="AB308" s="35">
        <f t="shared" si="732"/>
        <v>0</v>
      </c>
      <c r="AC308" s="35">
        <f t="shared" si="733"/>
        <v>0</v>
      </c>
      <c r="AD308" s="35">
        <f t="shared" si="734"/>
        <v>0</v>
      </c>
      <c r="AE308" s="35">
        <f t="shared" si="735"/>
        <v>0</v>
      </c>
      <c r="AF308" s="35">
        <f t="shared" si="736"/>
        <v>0</v>
      </c>
      <c r="AG308" s="35">
        <f t="shared" si="737"/>
        <v>0</v>
      </c>
      <c r="AH308" s="35">
        <f t="shared" si="738"/>
        <v>0</v>
      </c>
      <c r="AI308" s="35">
        <f t="shared" si="739"/>
        <v>0</v>
      </c>
      <c r="AJ308" s="35">
        <f t="shared" si="740"/>
        <v>0</v>
      </c>
      <c r="AK308" s="35">
        <f t="shared" si="741"/>
        <v>0</v>
      </c>
      <c r="AL308" s="35">
        <f t="shared" si="742"/>
        <v>0</v>
      </c>
      <c r="AM308" s="35">
        <f t="shared" si="743"/>
        <v>0</v>
      </c>
      <c r="AN308" s="35">
        <f t="shared" si="744"/>
        <v>0</v>
      </c>
      <c r="AO308" s="35">
        <f t="shared" si="745"/>
        <v>0</v>
      </c>
      <c r="AP308" s="36">
        <f t="shared" si="746"/>
        <v>1</v>
      </c>
      <c r="AQ308" s="36">
        <f t="shared" si="747"/>
        <v>40</v>
      </c>
      <c r="AR308" s="36">
        <f t="shared" si="748"/>
        <v>20</v>
      </c>
      <c r="AS308" s="36">
        <f t="shared" si="749"/>
        <v>10</v>
      </c>
      <c r="AT308" s="37">
        <f t="shared" si="750"/>
        <v>0</v>
      </c>
      <c r="AU308" s="37">
        <f t="shared" si="751"/>
        <v>0</v>
      </c>
      <c r="AV308" s="37">
        <f t="shared" si="752"/>
        <v>0</v>
      </c>
      <c r="AW308" s="37">
        <f t="shared" si="753"/>
        <v>0</v>
      </c>
      <c r="AX308" s="37">
        <f t="shared" si="754"/>
        <v>0</v>
      </c>
      <c r="AY308" s="37">
        <f t="shared" si="755"/>
        <v>0</v>
      </c>
      <c r="AZ308" s="37">
        <f t="shared" si="756"/>
        <v>0</v>
      </c>
      <c r="BA308" s="37">
        <f t="shared" si="757"/>
        <v>0</v>
      </c>
      <c r="BB308" s="4"/>
      <c r="BC308" s="37">
        <f t="shared" si="688"/>
        <v>0</v>
      </c>
      <c r="BD308" s="4"/>
      <c r="BE308" s="37">
        <f t="shared" si="689"/>
        <v>0</v>
      </c>
      <c r="BF308" s="4"/>
      <c r="BG308" s="4"/>
      <c r="BH308" s="37">
        <f t="shared" si="690"/>
        <v>0</v>
      </c>
      <c r="BI308" s="4"/>
      <c r="BJ308" s="37"/>
      <c r="BK308" s="37">
        <f t="shared" si="691"/>
        <v>0</v>
      </c>
      <c r="BL308" s="109"/>
      <c r="BM308" s="31"/>
      <c r="BN308" s="31"/>
      <c r="BO308" s="39"/>
    </row>
    <row r="309" spans="1:67">
      <c r="A309" s="110" t="s">
        <v>111</v>
      </c>
      <c r="B309" s="110">
        <v>6</v>
      </c>
      <c r="C309" s="106">
        <v>47362</v>
      </c>
      <c r="D309" s="106">
        <v>47406.999305555597</v>
      </c>
      <c r="E309" s="110" t="s">
        <v>13</v>
      </c>
      <c r="F309" s="112">
        <v>45</v>
      </c>
      <c r="G309" s="34" t="s">
        <v>74</v>
      </c>
      <c r="H309" s="35">
        <v>36</v>
      </c>
      <c r="I309" s="2"/>
      <c r="J309" s="2"/>
      <c r="K309" s="2"/>
      <c r="L309" s="2"/>
      <c r="M309" s="2"/>
      <c r="N309" s="2"/>
      <c r="O309" s="2"/>
      <c r="P309" s="2"/>
      <c r="Q309" s="35">
        <f t="shared" si="729"/>
        <v>0</v>
      </c>
      <c r="R309" s="3"/>
      <c r="S309" s="3"/>
      <c r="T309" s="3"/>
      <c r="U309" s="3"/>
      <c r="V309" s="3"/>
      <c r="W309" s="3"/>
      <c r="X309" s="3"/>
      <c r="Y309" s="3"/>
      <c r="Z309" s="35">
        <f t="shared" si="730"/>
        <v>0</v>
      </c>
      <c r="AA309" s="35">
        <f t="shared" si="731"/>
        <v>0</v>
      </c>
      <c r="AB309" s="35">
        <f t="shared" si="732"/>
        <v>0</v>
      </c>
      <c r="AC309" s="35">
        <f t="shared" si="733"/>
        <v>0</v>
      </c>
      <c r="AD309" s="35">
        <f t="shared" si="734"/>
        <v>0</v>
      </c>
      <c r="AE309" s="35">
        <f t="shared" si="735"/>
        <v>0</v>
      </c>
      <c r="AF309" s="35">
        <f t="shared" si="736"/>
        <v>0</v>
      </c>
      <c r="AG309" s="35">
        <f t="shared" si="737"/>
        <v>0</v>
      </c>
      <c r="AH309" s="35">
        <f t="shared" si="738"/>
        <v>0</v>
      </c>
      <c r="AI309" s="35">
        <f t="shared" si="739"/>
        <v>0</v>
      </c>
      <c r="AJ309" s="35">
        <f t="shared" si="740"/>
        <v>0</v>
      </c>
      <c r="AK309" s="35">
        <f t="shared" si="741"/>
        <v>0</v>
      </c>
      <c r="AL309" s="35">
        <f t="shared" si="742"/>
        <v>0</v>
      </c>
      <c r="AM309" s="35">
        <f t="shared" si="743"/>
        <v>0</v>
      </c>
      <c r="AN309" s="35">
        <f t="shared" si="744"/>
        <v>0</v>
      </c>
      <c r="AO309" s="35">
        <f t="shared" si="745"/>
        <v>0</v>
      </c>
      <c r="AP309" s="36">
        <f t="shared" si="746"/>
        <v>5.1428571428571432</v>
      </c>
      <c r="AQ309" s="36">
        <f t="shared" si="747"/>
        <v>205.71428571428572</v>
      </c>
      <c r="AR309" s="36">
        <f t="shared" si="748"/>
        <v>102.85714285714286</v>
      </c>
      <c r="AS309" s="36">
        <f t="shared" si="749"/>
        <v>51.428571428571431</v>
      </c>
      <c r="AT309" s="37">
        <f t="shared" si="750"/>
        <v>0</v>
      </c>
      <c r="AU309" s="37">
        <f t="shared" si="751"/>
        <v>0</v>
      </c>
      <c r="AV309" s="37">
        <f t="shared" si="752"/>
        <v>0</v>
      </c>
      <c r="AW309" s="37">
        <f t="shared" si="753"/>
        <v>0</v>
      </c>
      <c r="AX309" s="37">
        <f t="shared" si="754"/>
        <v>0</v>
      </c>
      <c r="AY309" s="37">
        <f t="shared" si="755"/>
        <v>0</v>
      </c>
      <c r="AZ309" s="37">
        <f t="shared" si="756"/>
        <v>0</v>
      </c>
      <c r="BA309" s="37">
        <f t="shared" si="757"/>
        <v>0</v>
      </c>
      <c r="BB309" s="4"/>
      <c r="BC309" s="37">
        <f t="shared" si="688"/>
        <v>0</v>
      </c>
      <c r="BD309" s="4"/>
      <c r="BE309" s="37">
        <f t="shared" si="689"/>
        <v>0</v>
      </c>
      <c r="BF309" s="4"/>
      <c r="BG309" s="4"/>
      <c r="BH309" s="37">
        <f t="shared" si="690"/>
        <v>0</v>
      </c>
      <c r="BI309" s="4"/>
      <c r="BJ309" s="37">
        <f t="shared" ref="BJ309" si="804">Q309*BI309</f>
        <v>0</v>
      </c>
      <c r="BK309" s="37">
        <f t="shared" si="691"/>
        <v>0</v>
      </c>
      <c r="BL309" s="108">
        <f>SUM(BK309:BK310)</f>
        <v>0</v>
      </c>
      <c r="BM309" s="31"/>
      <c r="BN309" s="31"/>
      <c r="BO309" s="39"/>
    </row>
    <row r="310" spans="1:67">
      <c r="A310" s="111"/>
      <c r="B310" s="111"/>
      <c r="C310" s="107"/>
      <c r="D310" s="107"/>
      <c r="E310" s="111"/>
      <c r="F310" s="113"/>
      <c r="G310" s="34" t="s">
        <v>75</v>
      </c>
      <c r="H310" s="35">
        <v>7</v>
      </c>
      <c r="I310" s="2"/>
      <c r="J310" s="2"/>
      <c r="K310" s="2"/>
      <c r="L310" s="2"/>
      <c r="M310" s="2"/>
      <c r="N310" s="2"/>
      <c r="O310" s="2"/>
      <c r="P310" s="2"/>
      <c r="Q310" s="35">
        <f t="shared" si="729"/>
        <v>0</v>
      </c>
      <c r="R310" s="3"/>
      <c r="S310" s="3"/>
      <c r="T310" s="3"/>
      <c r="U310" s="3"/>
      <c r="V310" s="3"/>
      <c r="W310" s="3"/>
      <c r="X310" s="3"/>
      <c r="Y310" s="3"/>
      <c r="Z310" s="35">
        <f t="shared" si="730"/>
        <v>0</v>
      </c>
      <c r="AA310" s="35">
        <f t="shared" si="731"/>
        <v>0</v>
      </c>
      <c r="AB310" s="35">
        <f t="shared" si="732"/>
        <v>0</v>
      </c>
      <c r="AC310" s="35">
        <f t="shared" si="733"/>
        <v>0</v>
      </c>
      <c r="AD310" s="35">
        <f t="shared" si="734"/>
        <v>0</v>
      </c>
      <c r="AE310" s="35">
        <f t="shared" si="735"/>
        <v>0</v>
      </c>
      <c r="AF310" s="35">
        <f t="shared" si="736"/>
        <v>0</v>
      </c>
      <c r="AG310" s="35">
        <f t="shared" si="737"/>
        <v>0</v>
      </c>
      <c r="AH310" s="35">
        <f t="shared" si="738"/>
        <v>0</v>
      </c>
      <c r="AI310" s="35">
        <f t="shared" si="739"/>
        <v>0</v>
      </c>
      <c r="AJ310" s="35">
        <f t="shared" si="740"/>
        <v>0</v>
      </c>
      <c r="AK310" s="35">
        <f t="shared" si="741"/>
        <v>0</v>
      </c>
      <c r="AL310" s="35">
        <f t="shared" si="742"/>
        <v>0</v>
      </c>
      <c r="AM310" s="35">
        <f t="shared" si="743"/>
        <v>0</v>
      </c>
      <c r="AN310" s="35">
        <f t="shared" si="744"/>
        <v>0</v>
      </c>
      <c r="AO310" s="35">
        <f t="shared" si="745"/>
        <v>0</v>
      </c>
      <c r="AP310" s="36">
        <f t="shared" si="746"/>
        <v>1</v>
      </c>
      <c r="AQ310" s="36">
        <f t="shared" si="747"/>
        <v>40</v>
      </c>
      <c r="AR310" s="36">
        <f t="shared" si="748"/>
        <v>20</v>
      </c>
      <c r="AS310" s="36">
        <f t="shared" si="749"/>
        <v>10</v>
      </c>
      <c r="AT310" s="37">
        <f t="shared" si="750"/>
        <v>0</v>
      </c>
      <c r="AU310" s="37">
        <f t="shared" si="751"/>
        <v>0</v>
      </c>
      <c r="AV310" s="37">
        <f t="shared" si="752"/>
        <v>0</v>
      </c>
      <c r="AW310" s="37">
        <f t="shared" si="753"/>
        <v>0</v>
      </c>
      <c r="AX310" s="37">
        <f t="shared" si="754"/>
        <v>0</v>
      </c>
      <c r="AY310" s="37">
        <f t="shared" si="755"/>
        <v>0</v>
      </c>
      <c r="AZ310" s="37">
        <f t="shared" si="756"/>
        <v>0</v>
      </c>
      <c r="BA310" s="37">
        <f t="shared" si="757"/>
        <v>0</v>
      </c>
      <c r="BB310" s="4"/>
      <c r="BC310" s="37">
        <f t="shared" si="688"/>
        <v>0</v>
      </c>
      <c r="BD310" s="4"/>
      <c r="BE310" s="37">
        <f t="shared" si="689"/>
        <v>0</v>
      </c>
      <c r="BF310" s="4"/>
      <c r="BG310" s="4"/>
      <c r="BH310" s="37">
        <f t="shared" si="690"/>
        <v>0</v>
      </c>
      <c r="BI310" s="4"/>
      <c r="BJ310" s="37"/>
      <c r="BK310" s="37">
        <f t="shared" si="691"/>
        <v>0</v>
      </c>
      <c r="BL310" s="109"/>
      <c r="BM310" s="31"/>
      <c r="BN310" s="31"/>
      <c r="BO310" s="38"/>
    </row>
    <row r="311" spans="1:67">
      <c r="A311" s="110" t="s">
        <v>111</v>
      </c>
      <c r="B311" s="110">
        <v>2</v>
      </c>
      <c r="C311" s="106">
        <v>47494</v>
      </c>
      <c r="D311" s="106">
        <v>47511.999305555597</v>
      </c>
      <c r="E311" s="110" t="s">
        <v>15</v>
      </c>
      <c r="F311" s="112">
        <v>18</v>
      </c>
      <c r="G311" s="34" t="s">
        <v>74</v>
      </c>
      <c r="H311" s="35">
        <v>11</v>
      </c>
      <c r="I311" s="2"/>
      <c r="J311" s="2"/>
      <c r="K311" s="2"/>
      <c r="L311" s="2"/>
      <c r="M311" s="2"/>
      <c r="N311" s="2"/>
      <c r="O311" s="2"/>
      <c r="P311" s="2"/>
      <c r="Q311" s="35">
        <f t="shared" ref="Q311:Q314" si="805">SUM(I311:P311)</f>
        <v>0</v>
      </c>
      <c r="R311" s="3"/>
      <c r="S311" s="3"/>
      <c r="T311" s="3"/>
      <c r="U311" s="3"/>
      <c r="V311" s="3"/>
      <c r="W311" s="3"/>
      <c r="X311" s="3"/>
      <c r="Y311" s="3"/>
      <c r="Z311" s="35">
        <f t="shared" ref="Z311:Z314" si="806">R311*1.5</f>
        <v>0</v>
      </c>
      <c r="AA311" s="35">
        <f t="shared" ref="AA311:AA314" si="807">S311*1.5</f>
        <v>0</v>
      </c>
      <c r="AB311" s="35">
        <f t="shared" ref="AB311:AB314" si="808">T311*1.5</f>
        <v>0</v>
      </c>
      <c r="AC311" s="35">
        <f t="shared" ref="AC311:AC314" si="809">U311*1.5</f>
        <v>0</v>
      </c>
      <c r="AD311" s="35">
        <f t="shared" ref="AD311:AD314" si="810">V311*1.5</f>
        <v>0</v>
      </c>
      <c r="AE311" s="35">
        <f t="shared" ref="AE311:AE314" si="811">W311*1.5</f>
        <v>0</v>
      </c>
      <c r="AF311" s="35">
        <f t="shared" ref="AF311:AF314" si="812">X311*1.5</f>
        <v>0</v>
      </c>
      <c r="AG311" s="35">
        <f t="shared" ref="AG311:AG314" si="813">Y311*1.5</f>
        <v>0</v>
      </c>
      <c r="AH311" s="35">
        <f t="shared" ref="AH311:AH314" si="814">R311*2</f>
        <v>0</v>
      </c>
      <c r="AI311" s="35">
        <f t="shared" ref="AI311:AI314" si="815">S311*2</f>
        <v>0</v>
      </c>
      <c r="AJ311" s="35">
        <f t="shared" ref="AJ311:AJ314" si="816">T311*2</f>
        <v>0</v>
      </c>
      <c r="AK311" s="35">
        <f t="shared" ref="AK311:AK314" si="817">U311*2</f>
        <v>0</v>
      </c>
      <c r="AL311" s="35">
        <f t="shared" ref="AL311:AL314" si="818">V311*2</f>
        <v>0</v>
      </c>
      <c r="AM311" s="35">
        <f t="shared" ref="AM311:AM314" si="819">W311*2</f>
        <v>0</v>
      </c>
      <c r="AN311" s="35">
        <f t="shared" ref="AN311:AN314" si="820">X311*2</f>
        <v>0</v>
      </c>
      <c r="AO311" s="35">
        <f t="shared" ref="AO311:AO314" si="821">Y311*2</f>
        <v>0</v>
      </c>
      <c r="AP311" s="36">
        <f t="shared" ref="AP311:AP314" si="822">H311/7</f>
        <v>1.5714285714285714</v>
      </c>
      <c r="AQ311" s="36">
        <f t="shared" ref="AQ311:AQ314" si="823">40*AP311</f>
        <v>62.857142857142854</v>
      </c>
      <c r="AR311" s="36">
        <f t="shared" ref="AR311:AR314" si="824">AP311*20</f>
        <v>31.428571428571427</v>
      </c>
      <c r="AS311" s="36">
        <f t="shared" ref="AS311:AS314" si="825">AP311*10</f>
        <v>15.714285714285714</v>
      </c>
      <c r="AT311" s="37">
        <f t="shared" ref="AT311:AT314" si="826">((AQ311*R311)+(AR311*Z311)+(AS311*AH311))*I311</f>
        <v>0</v>
      </c>
      <c r="AU311" s="37">
        <f t="shared" ref="AU311:AU314" si="827">((AQ311*S311)+(AR311*AA311)+(AS311*AI311))*J311</f>
        <v>0</v>
      </c>
      <c r="AV311" s="37">
        <f t="shared" ref="AV311:AV314" si="828">((AQ311*T311)+(AB311*AR311)+(AS311*AJ311))*K311</f>
        <v>0</v>
      </c>
      <c r="AW311" s="37">
        <f t="shared" ref="AW311:AW314" si="829">((AQ311*U311)+(AC311*AR311)+(AS311*AK311))*L311</f>
        <v>0</v>
      </c>
      <c r="AX311" s="37">
        <f t="shared" ref="AX311:AX314" si="830">((AQ311*V311)+(AD311*AR311)+(AS311*AL311))*M311</f>
        <v>0</v>
      </c>
      <c r="AY311" s="37">
        <f t="shared" ref="AY311:AY314" si="831">((AQ311*W311)+(AE311*AR311)+(AS311*AM311))*N311</f>
        <v>0</v>
      </c>
      <c r="AZ311" s="37">
        <f t="shared" ref="AZ311:AZ314" si="832">((AQ311*X311)+(AF311*AR311)+(AS311*AN311))*O311</f>
        <v>0</v>
      </c>
      <c r="BA311" s="37">
        <f t="shared" ref="BA311:BA314" si="833">((AQ311*Y311)+(AG311*AR311)+(AS311*AO311))*P311</f>
        <v>0</v>
      </c>
      <c r="BB311" s="4"/>
      <c r="BC311" s="37">
        <f t="shared" si="688"/>
        <v>0</v>
      </c>
      <c r="BD311" s="4"/>
      <c r="BE311" s="37">
        <f t="shared" si="689"/>
        <v>0</v>
      </c>
      <c r="BF311" s="4"/>
      <c r="BG311" s="4"/>
      <c r="BH311" s="37">
        <f t="shared" si="690"/>
        <v>0</v>
      </c>
      <c r="BI311" s="4"/>
      <c r="BJ311" s="37">
        <f t="shared" ref="BJ311" si="834">Q311*BI311</f>
        <v>0</v>
      </c>
      <c r="BK311" s="37">
        <f t="shared" si="691"/>
        <v>0</v>
      </c>
      <c r="BL311" s="108">
        <f t="shared" ref="BL311" si="835">SUM(BK311:BK312)</f>
        <v>0</v>
      </c>
      <c r="BM311" s="31"/>
      <c r="BN311" s="31"/>
      <c r="BO311" s="39"/>
    </row>
    <row r="312" spans="1:67">
      <c r="A312" s="111"/>
      <c r="B312" s="111"/>
      <c r="C312" s="107"/>
      <c r="D312" s="107"/>
      <c r="E312" s="111"/>
      <c r="F312" s="113"/>
      <c r="G312" s="34" t="s">
        <v>75</v>
      </c>
      <c r="H312" s="35">
        <v>7</v>
      </c>
      <c r="I312" s="2"/>
      <c r="J312" s="2"/>
      <c r="K312" s="2"/>
      <c r="L312" s="2"/>
      <c r="M312" s="2"/>
      <c r="N312" s="2"/>
      <c r="O312" s="2"/>
      <c r="P312" s="2"/>
      <c r="Q312" s="35">
        <f t="shared" si="805"/>
        <v>0</v>
      </c>
      <c r="R312" s="3"/>
      <c r="S312" s="3"/>
      <c r="T312" s="3"/>
      <c r="U312" s="3"/>
      <c r="V312" s="3"/>
      <c r="W312" s="3"/>
      <c r="X312" s="3"/>
      <c r="Y312" s="3"/>
      <c r="Z312" s="35">
        <f t="shared" si="806"/>
        <v>0</v>
      </c>
      <c r="AA312" s="35">
        <f t="shared" si="807"/>
        <v>0</v>
      </c>
      <c r="AB312" s="35">
        <f t="shared" si="808"/>
        <v>0</v>
      </c>
      <c r="AC312" s="35">
        <f t="shared" si="809"/>
        <v>0</v>
      </c>
      <c r="AD312" s="35">
        <f t="shared" si="810"/>
        <v>0</v>
      </c>
      <c r="AE312" s="35">
        <f t="shared" si="811"/>
        <v>0</v>
      </c>
      <c r="AF312" s="35">
        <f t="shared" si="812"/>
        <v>0</v>
      </c>
      <c r="AG312" s="35">
        <f t="shared" si="813"/>
        <v>0</v>
      </c>
      <c r="AH312" s="35">
        <f t="shared" si="814"/>
        <v>0</v>
      </c>
      <c r="AI312" s="35">
        <f t="shared" si="815"/>
        <v>0</v>
      </c>
      <c r="AJ312" s="35">
        <f t="shared" si="816"/>
        <v>0</v>
      </c>
      <c r="AK312" s="35">
        <f t="shared" si="817"/>
        <v>0</v>
      </c>
      <c r="AL312" s="35">
        <f t="shared" si="818"/>
        <v>0</v>
      </c>
      <c r="AM312" s="35">
        <f t="shared" si="819"/>
        <v>0</v>
      </c>
      <c r="AN312" s="35">
        <f t="shared" si="820"/>
        <v>0</v>
      </c>
      <c r="AO312" s="35">
        <f t="shared" si="821"/>
        <v>0</v>
      </c>
      <c r="AP312" s="36">
        <f t="shared" si="822"/>
        <v>1</v>
      </c>
      <c r="AQ312" s="36">
        <f t="shared" si="823"/>
        <v>40</v>
      </c>
      <c r="AR312" s="36">
        <f t="shared" si="824"/>
        <v>20</v>
      </c>
      <c r="AS312" s="36">
        <f t="shared" si="825"/>
        <v>10</v>
      </c>
      <c r="AT312" s="37">
        <f t="shared" si="826"/>
        <v>0</v>
      </c>
      <c r="AU312" s="37">
        <f t="shared" si="827"/>
        <v>0</v>
      </c>
      <c r="AV312" s="37">
        <f t="shared" si="828"/>
        <v>0</v>
      </c>
      <c r="AW312" s="37">
        <f t="shared" si="829"/>
        <v>0</v>
      </c>
      <c r="AX312" s="37">
        <f t="shared" si="830"/>
        <v>0</v>
      </c>
      <c r="AY312" s="37">
        <f t="shared" si="831"/>
        <v>0</v>
      </c>
      <c r="AZ312" s="37">
        <f t="shared" si="832"/>
        <v>0</v>
      </c>
      <c r="BA312" s="37">
        <f t="shared" si="833"/>
        <v>0</v>
      </c>
      <c r="BB312" s="4"/>
      <c r="BC312" s="37">
        <f t="shared" si="688"/>
        <v>0</v>
      </c>
      <c r="BD312" s="4"/>
      <c r="BE312" s="37">
        <f t="shared" si="689"/>
        <v>0</v>
      </c>
      <c r="BF312" s="4"/>
      <c r="BG312" s="4"/>
      <c r="BH312" s="37">
        <f t="shared" si="690"/>
        <v>0</v>
      </c>
      <c r="BI312" s="4"/>
      <c r="BJ312" s="37"/>
      <c r="BK312" s="37">
        <f t="shared" si="691"/>
        <v>0</v>
      </c>
      <c r="BL312" s="109"/>
      <c r="BM312" s="31"/>
      <c r="BN312" s="31"/>
      <c r="BO312" s="39"/>
    </row>
    <row r="313" spans="1:67">
      <c r="A313" s="110" t="s">
        <v>111</v>
      </c>
      <c r="B313" s="110">
        <v>5</v>
      </c>
      <c r="C313" s="106">
        <v>47625</v>
      </c>
      <c r="D313" s="106">
        <v>47642.999305555597</v>
      </c>
      <c r="E313" s="110" t="s">
        <v>15</v>
      </c>
      <c r="F313" s="112">
        <v>18</v>
      </c>
      <c r="G313" s="34" t="s">
        <v>74</v>
      </c>
      <c r="H313" s="35">
        <v>11</v>
      </c>
      <c r="I313" s="2"/>
      <c r="J313" s="2"/>
      <c r="K313" s="2"/>
      <c r="L313" s="2"/>
      <c r="M313" s="2"/>
      <c r="N313" s="2"/>
      <c r="O313" s="2"/>
      <c r="P313" s="2"/>
      <c r="Q313" s="35">
        <f t="shared" si="805"/>
        <v>0</v>
      </c>
      <c r="R313" s="3"/>
      <c r="S313" s="3"/>
      <c r="T313" s="3"/>
      <c r="U313" s="3"/>
      <c r="V313" s="3"/>
      <c r="W313" s="3"/>
      <c r="X313" s="3"/>
      <c r="Y313" s="3"/>
      <c r="Z313" s="35">
        <f t="shared" si="806"/>
        <v>0</v>
      </c>
      <c r="AA313" s="35">
        <f t="shared" si="807"/>
        <v>0</v>
      </c>
      <c r="AB313" s="35">
        <f t="shared" si="808"/>
        <v>0</v>
      </c>
      <c r="AC313" s="35">
        <f t="shared" si="809"/>
        <v>0</v>
      </c>
      <c r="AD313" s="35">
        <f t="shared" si="810"/>
        <v>0</v>
      </c>
      <c r="AE313" s="35">
        <f t="shared" si="811"/>
        <v>0</v>
      </c>
      <c r="AF313" s="35">
        <f t="shared" si="812"/>
        <v>0</v>
      </c>
      <c r="AG313" s="35">
        <f t="shared" si="813"/>
        <v>0</v>
      </c>
      <c r="AH313" s="35">
        <f t="shared" si="814"/>
        <v>0</v>
      </c>
      <c r="AI313" s="35">
        <f t="shared" si="815"/>
        <v>0</v>
      </c>
      <c r="AJ313" s="35">
        <f t="shared" si="816"/>
        <v>0</v>
      </c>
      <c r="AK313" s="35">
        <f t="shared" si="817"/>
        <v>0</v>
      </c>
      <c r="AL313" s="35">
        <f t="shared" si="818"/>
        <v>0</v>
      </c>
      <c r="AM313" s="35">
        <f t="shared" si="819"/>
        <v>0</v>
      </c>
      <c r="AN313" s="35">
        <f t="shared" si="820"/>
        <v>0</v>
      </c>
      <c r="AO313" s="35">
        <f t="shared" si="821"/>
        <v>0</v>
      </c>
      <c r="AP313" s="36">
        <f t="shared" si="822"/>
        <v>1.5714285714285714</v>
      </c>
      <c r="AQ313" s="36">
        <f t="shared" si="823"/>
        <v>62.857142857142854</v>
      </c>
      <c r="AR313" s="36">
        <f t="shared" si="824"/>
        <v>31.428571428571427</v>
      </c>
      <c r="AS313" s="36">
        <f t="shared" si="825"/>
        <v>15.714285714285714</v>
      </c>
      <c r="AT313" s="37">
        <f t="shared" si="826"/>
        <v>0</v>
      </c>
      <c r="AU313" s="37">
        <f t="shared" si="827"/>
        <v>0</v>
      </c>
      <c r="AV313" s="37">
        <f t="shared" si="828"/>
        <v>0</v>
      </c>
      <c r="AW313" s="37">
        <f t="shared" si="829"/>
        <v>0</v>
      </c>
      <c r="AX313" s="37">
        <f t="shared" si="830"/>
        <v>0</v>
      </c>
      <c r="AY313" s="37">
        <f t="shared" si="831"/>
        <v>0</v>
      </c>
      <c r="AZ313" s="37">
        <f t="shared" si="832"/>
        <v>0</v>
      </c>
      <c r="BA313" s="37">
        <f t="shared" si="833"/>
        <v>0</v>
      </c>
      <c r="BB313" s="4"/>
      <c r="BC313" s="37">
        <f t="shared" si="688"/>
        <v>0</v>
      </c>
      <c r="BD313" s="4"/>
      <c r="BE313" s="37">
        <f t="shared" si="689"/>
        <v>0</v>
      </c>
      <c r="BF313" s="4"/>
      <c r="BG313" s="4"/>
      <c r="BH313" s="37">
        <f t="shared" si="690"/>
        <v>0</v>
      </c>
      <c r="BI313" s="4"/>
      <c r="BJ313" s="37">
        <f t="shared" ref="BJ313" si="836">Q313*BI313</f>
        <v>0</v>
      </c>
      <c r="BK313" s="37">
        <f t="shared" si="691"/>
        <v>0</v>
      </c>
      <c r="BL313" s="108">
        <f t="shared" ref="BL313" si="837">SUM(BK313:BK314)</f>
        <v>0</v>
      </c>
      <c r="BM313" s="31"/>
      <c r="BN313" s="31"/>
      <c r="BO313" s="39"/>
    </row>
    <row r="314" spans="1:67">
      <c r="A314" s="111"/>
      <c r="B314" s="111"/>
      <c r="C314" s="107"/>
      <c r="D314" s="107"/>
      <c r="E314" s="111"/>
      <c r="F314" s="113"/>
      <c r="G314" s="34" t="s">
        <v>75</v>
      </c>
      <c r="H314" s="35">
        <v>7</v>
      </c>
      <c r="I314" s="2"/>
      <c r="J314" s="2"/>
      <c r="K314" s="2"/>
      <c r="L314" s="2"/>
      <c r="M314" s="2"/>
      <c r="N314" s="2"/>
      <c r="O314" s="2"/>
      <c r="P314" s="2"/>
      <c r="Q314" s="35">
        <f t="shared" si="805"/>
        <v>0</v>
      </c>
      <c r="R314" s="3"/>
      <c r="S314" s="3"/>
      <c r="T314" s="3"/>
      <c r="U314" s="3"/>
      <c r="V314" s="3"/>
      <c r="W314" s="3"/>
      <c r="X314" s="3"/>
      <c r="Y314" s="3"/>
      <c r="Z314" s="35">
        <f t="shared" si="806"/>
        <v>0</v>
      </c>
      <c r="AA314" s="35">
        <f t="shared" si="807"/>
        <v>0</v>
      </c>
      <c r="AB314" s="35">
        <f t="shared" si="808"/>
        <v>0</v>
      </c>
      <c r="AC314" s="35">
        <f t="shared" si="809"/>
        <v>0</v>
      </c>
      <c r="AD314" s="35">
        <f t="shared" si="810"/>
        <v>0</v>
      </c>
      <c r="AE314" s="35">
        <f t="shared" si="811"/>
        <v>0</v>
      </c>
      <c r="AF314" s="35">
        <f t="shared" si="812"/>
        <v>0</v>
      </c>
      <c r="AG314" s="35">
        <f t="shared" si="813"/>
        <v>0</v>
      </c>
      <c r="AH314" s="35">
        <f t="shared" si="814"/>
        <v>0</v>
      </c>
      <c r="AI314" s="35">
        <f t="shared" si="815"/>
        <v>0</v>
      </c>
      <c r="AJ314" s="35">
        <f t="shared" si="816"/>
        <v>0</v>
      </c>
      <c r="AK314" s="35">
        <f t="shared" si="817"/>
        <v>0</v>
      </c>
      <c r="AL314" s="35">
        <f t="shared" si="818"/>
        <v>0</v>
      </c>
      <c r="AM314" s="35">
        <f t="shared" si="819"/>
        <v>0</v>
      </c>
      <c r="AN314" s="35">
        <f t="shared" si="820"/>
        <v>0</v>
      </c>
      <c r="AO314" s="35">
        <f t="shared" si="821"/>
        <v>0</v>
      </c>
      <c r="AP314" s="36">
        <f t="shared" si="822"/>
        <v>1</v>
      </c>
      <c r="AQ314" s="36">
        <f t="shared" si="823"/>
        <v>40</v>
      </c>
      <c r="AR314" s="36">
        <f t="shared" si="824"/>
        <v>20</v>
      </c>
      <c r="AS314" s="36">
        <f t="shared" si="825"/>
        <v>10</v>
      </c>
      <c r="AT314" s="37">
        <f t="shared" si="826"/>
        <v>0</v>
      </c>
      <c r="AU314" s="37">
        <f t="shared" si="827"/>
        <v>0</v>
      </c>
      <c r="AV314" s="37">
        <f t="shared" si="828"/>
        <v>0</v>
      </c>
      <c r="AW314" s="37">
        <f t="shared" si="829"/>
        <v>0</v>
      </c>
      <c r="AX314" s="37">
        <f t="shared" si="830"/>
        <v>0</v>
      </c>
      <c r="AY314" s="37">
        <f t="shared" si="831"/>
        <v>0</v>
      </c>
      <c r="AZ314" s="37">
        <f t="shared" si="832"/>
        <v>0</v>
      </c>
      <c r="BA314" s="37">
        <f t="shared" si="833"/>
        <v>0</v>
      </c>
      <c r="BB314" s="4"/>
      <c r="BC314" s="37">
        <f t="shared" si="688"/>
        <v>0</v>
      </c>
      <c r="BD314" s="4"/>
      <c r="BE314" s="37">
        <f t="shared" si="689"/>
        <v>0</v>
      </c>
      <c r="BF314" s="4"/>
      <c r="BG314" s="4"/>
      <c r="BH314" s="37">
        <f t="shared" si="690"/>
        <v>0</v>
      </c>
      <c r="BI314" s="4"/>
      <c r="BJ314" s="37"/>
      <c r="BK314" s="37">
        <f t="shared" si="691"/>
        <v>0</v>
      </c>
      <c r="BL314" s="109"/>
      <c r="BM314" s="31"/>
      <c r="BN314" s="31"/>
      <c r="BO314" s="39">
        <f>SUM(BL287:BL314)</f>
        <v>0</v>
      </c>
    </row>
    <row r="315" spans="1:67">
      <c r="A315" s="110" t="s">
        <v>96</v>
      </c>
      <c r="B315" s="110">
        <v>2</v>
      </c>
      <c r="C315" s="106">
        <v>46629.125</v>
      </c>
      <c r="D315" s="106">
        <v>46664.124305555597</v>
      </c>
      <c r="E315" s="110" t="s">
        <v>4</v>
      </c>
      <c r="F315" s="112">
        <v>35</v>
      </c>
      <c r="G315" s="34" t="s">
        <v>74</v>
      </c>
      <c r="H315" s="35">
        <v>21</v>
      </c>
      <c r="I315" s="2"/>
      <c r="J315" s="2"/>
      <c r="K315" s="2"/>
      <c r="L315" s="2"/>
      <c r="M315" s="2"/>
      <c r="N315" s="2"/>
      <c r="O315" s="2"/>
      <c r="P315" s="2"/>
      <c r="Q315" s="35">
        <f t="shared" ref="Q315:Q320" si="838">SUM(I315:P315)</f>
        <v>0</v>
      </c>
      <c r="R315" s="3"/>
      <c r="S315" s="3"/>
      <c r="T315" s="3"/>
      <c r="U315" s="3"/>
      <c r="V315" s="3"/>
      <c r="W315" s="3"/>
      <c r="X315" s="3"/>
      <c r="Y315" s="3"/>
      <c r="Z315" s="35">
        <f t="shared" ref="Z315:Z320" si="839">R315*1.5</f>
        <v>0</v>
      </c>
      <c r="AA315" s="35">
        <f t="shared" ref="AA315:AA320" si="840">S315*1.5</f>
        <v>0</v>
      </c>
      <c r="AB315" s="35">
        <f t="shared" ref="AB315:AB320" si="841">T315*1.5</f>
        <v>0</v>
      </c>
      <c r="AC315" s="35">
        <f t="shared" ref="AC315:AC320" si="842">U315*1.5</f>
        <v>0</v>
      </c>
      <c r="AD315" s="35">
        <f t="shared" ref="AD315:AD320" si="843">V315*1.5</f>
        <v>0</v>
      </c>
      <c r="AE315" s="35">
        <f t="shared" ref="AE315:AE320" si="844">W315*1.5</f>
        <v>0</v>
      </c>
      <c r="AF315" s="35">
        <f t="shared" ref="AF315:AF320" si="845">X315*1.5</f>
        <v>0</v>
      </c>
      <c r="AG315" s="35">
        <f t="shared" ref="AG315:AG320" si="846">Y315*1.5</f>
        <v>0</v>
      </c>
      <c r="AH315" s="35">
        <f t="shared" ref="AH315:AH320" si="847">R315*2</f>
        <v>0</v>
      </c>
      <c r="AI315" s="35">
        <f t="shared" ref="AI315:AI320" si="848">S315*2</f>
        <v>0</v>
      </c>
      <c r="AJ315" s="35">
        <f t="shared" ref="AJ315:AJ320" si="849">T315*2</f>
        <v>0</v>
      </c>
      <c r="AK315" s="35">
        <f t="shared" ref="AK315:AK320" si="850">U315*2</f>
        <v>0</v>
      </c>
      <c r="AL315" s="35">
        <f t="shared" ref="AL315:AL320" si="851">V315*2</f>
        <v>0</v>
      </c>
      <c r="AM315" s="35">
        <f t="shared" ref="AM315:AM320" si="852">W315*2</f>
        <v>0</v>
      </c>
      <c r="AN315" s="35">
        <f t="shared" ref="AN315:AN320" si="853">X315*2</f>
        <v>0</v>
      </c>
      <c r="AO315" s="35">
        <f t="shared" ref="AO315:AO320" si="854">Y315*2</f>
        <v>0</v>
      </c>
      <c r="AP315" s="36">
        <f t="shared" ref="AP315:AP320" si="855">H315/7</f>
        <v>3</v>
      </c>
      <c r="AQ315" s="36">
        <f t="shared" ref="AQ315:AQ320" si="856">40*AP315</f>
        <v>120</v>
      </c>
      <c r="AR315" s="36">
        <f t="shared" ref="AR315:AR320" si="857">AP315*20</f>
        <v>60</v>
      </c>
      <c r="AS315" s="36">
        <f t="shared" ref="AS315:AS320" si="858">AP315*10</f>
        <v>30</v>
      </c>
      <c r="AT315" s="37">
        <f t="shared" ref="AT315:AT320" si="859">((AQ315*R315)+(AR315*Z315)+(AS315*AH315))*I315</f>
        <v>0</v>
      </c>
      <c r="AU315" s="37">
        <f t="shared" ref="AU315:AU320" si="860">((AQ315*S315)+(AR315*AA315)+(AS315*AI315))*J315</f>
        <v>0</v>
      </c>
      <c r="AV315" s="37">
        <f t="shared" ref="AV315:AV320" si="861">((AQ315*T315)+(AB315*AR315)+(AS315*AJ315))*K315</f>
        <v>0</v>
      </c>
      <c r="AW315" s="37">
        <f t="shared" ref="AW315:AW320" si="862">((AQ315*U315)+(AC315*AR315)+(AS315*AK315))*L315</f>
        <v>0</v>
      </c>
      <c r="AX315" s="37">
        <f t="shared" ref="AX315:AX320" si="863">((AQ315*V315)+(AD315*AR315)+(AS315*AL315))*M315</f>
        <v>0</v>
      </c>
      <c r="AY315" s="37">
        <f t="shared" ref="AY315:AY320" si="864">((AQ315*W315)+(AE315*AR315)+(AS315*AM315))*N315</f>
        <v>0</v>
      </c>
      <c r="AZ315" s="37">
        <f t="shared" ref="AZ315:AZ320" si="865">((AQ315*X315)+(AF315*AR315)+(AS315*AN315))*O315</f>
        <v>0</v>
      </c>
      <c r="BA315" s="37">
        <f t="shared" ref="BA315:BA320" si="866">((AQ315*Y315)+(AG315*AR315)+(AS315*AO315))*P315</f>
        <v>0</v>
      </c>
      <c r="BB315" s="4"/>
      <c r="BC315" s="37">
        <f t="shared" si="688"/>
        <v>0</v>
      </c>
      <c r="BD315" s="4"/>
      <c r="BE315" s="37">
        <f t="shared" si="689"/>
        <v>0</v>
      </c>
      <c r="BF315" s="4"/>
      <c r="BG315" s="4"/>
      <c r="BH315" s="37">
        <f t="shared" si="690"/>
        <v>0</v>
      </c>
      <c r="BI315" s="4"/>
      <c r="BJ315" s="37">
        <f t="shared" ref="BJ315" si="867">Q315*BI315</f>
        <v>0</v>
      </c>
      <c r="BK315" s="37">
        <f t="shared" si="691"/>
        <v>0</v>
      </c>
      <c r="BL315" s="108">
        <f t="shared" ref="BL315" si="868">SUM(BK315:BK316)</f>
        <v>0</v>
      </c>
      <c r="BM315" s="5">
        <f>SUM(BM11:BM245)</f>
        <v>0</v>
      </c>
      <c r="BN315" s="5">
        <f>SUM(BN11:BN245)</f>
        <v>0</v>
      </c>
      <c r="BO315" s="38"/>
    </row>
    <row r="316" spans="1:67">
      <c r="A316" s="111"/>
      <c r="B316" s="111"/>
      <c r="C316" s="107"/>
      <c r="D316" s="107"/>
      <c r="E316" s="111"/>
      <c r="F316" s="113"/>
      <c r="G316" s="34" t="s">
        <v>75</v>
      </c>
      <c r="H316" s="35">
        <v>14</v>
      </c>
      <c r="I316" s="2"/>
      <c r="J316" s="2"/>
      <c r="K316" s="2"/>
      <c r="L316" s="2"/>
      <c r="M316" s="2"/>
      <c r="N316" s="2"/>
      <c r="O316" s="2"/>
      <c r="P316" s="2"/>
      <c r="Q316" s="35">
        <f t="shared" si="838"/>
        <v>0</v>
      </c>
      <c r="R316" s="3"/>
      <c r="S316" s="3"/>
      <c r="T316" s="3"/>
      <c r="U316" s="3"/>
      <c r="V316" s="3"/>
      <c r="W316" s="3"/>
      <c r="X316" s="3"/>
      <c r="Y316" s="3"/>
      <c r="Z316" s="35">
        <f t="shared" si="839"/>
        <v>0</v>
      </c>
      <c r="AA316" s="35">
        <f t="shared" si="840"/>
        <v>0</v>
      </c>
      <c r="AB316" s="35">
        <f t="shared" si="841"/>
        <v>0</v>
      </c>
      <c r="AC316" s="35">
        <f t="shared" si="842"/>
        <v>0</v>
      </c>
      <c r="AD316" s="35">
        <f t="shared" si="843"/>
        <v>0</v>
      </c>
      <c r="AE316" s="35">
        <f t="shared" si="844"/>
        <v>0</v>
      </c>
      <c r="AF316" s="35">
        <f t="shared" si="845"/>
        <v>0</v>
      </c>
      <c r="AG316" s="35">
        <f t="shared" si="846"/>
        <v>0</v>
      </c>
      <c r="AH316" s="35">
        <f t="shared" si="847"/>
        <v>0</v>
      </c>
      <c r="AI316" s="35">
        <f t="shared" si="848"/>
        <v>0</v>
      </c>
      <c r="AJ316" s="35">
        <f t="shared" si="849"/>
        <v>0</v>
      </c>
      <c r="AK316" s="35">
        <f t="shared" si="850"/>
        <v>0</v>
      </c>
      <c r="AL316" s="35">
        <f t="shared" si="851"/>
        <v>0</v>
      </c>
      <c r="AM316" s="35">
        <f t="shared" si="852"/>
        <v>0</v>
      </c>
      <c r="AN316" s="35">
        <f t="shared" si="853"/>
        <v>0</v>
      </c>
      <c r="AO316" s="35">
        <f t="shared" si="854"/>
        <v>0</v>
      </c>
      <c r="AP316" s="36">
        <f t="shared" si="855"/>
        <v>2</v>
      </c>
      <c r="AQ316" s="36">
        <f t="shared" si="856"/>
        <v>80</v>
      </c>
      <c r="AR316" s="36">
        <f t="shared" si="857"/>
        <v>40</v>
      </c>
      <c r="AS316" s="36">
        <f t="shared" si="858"/>
        <v>20</v>
      </c>
      <c r="AT316" s="37">
        <f t="shared" si="859"/>
        <v>0</v>
      </c>
      <c r="AU316" s="37">
        <f t="shared" si="860"/>
        <v>0</v>
      </c>
      <c r="AV316" s="37">
        <f t="shared" si="861"/>
        <v>0</v>
      </c>
      <c r="AW316" s="37">
        <f t="shared" si="862"/>
        <v>0</v>
      </c>
      <c r="AX316" s="37">
        <f t="shared" si="863"/>
        <v>0</v>
      </c>
      <c r="AY316" s="37">
        <f t="shared" si="864"/>
        <v>0</v>
      </c>
      <c r="AZ316" s="37">
        <f t="shared" si="865"/>
        <v>0</v>
      </c>
      <c r="BA316" s="37">
        <f t="shared" si="866"/>
        <v>0</v>
      </c>
      <c r="BB316" s="4"/>
      <c r="BC316" s="37">
        <f t="shared" si="688"/>
        <v>0</v>
      </c>
      <c r="BD316" s="4"/>
      <c r="BE316" s="37">
        <f t="shared" si="689"/>
        <v>0</v>
      </c>
      <c r="BF316" s="4"/>
      <c r="BG316" s="4"/>
      <c r="BH316" s="37">
        <f t="shared" si="690"/>
        <v>0</v>
      </c>
      <c r="BI316" s="4"/>
      <c r="BJ316" s="37"/>
      <c r="BK316" s="37">
        <f t="shared" si="691"/>
        <v>0</v>
      </c>
      <c r="BL316" s="109"/>
      <c r="BO316" s="38"/>
    </row>
    <row r="317" spans="1:67">
      <c r="A317" s="110" t="s">
        <v>96</v>
      </c>
      <c r="B317" s="110">
        <v>1</v>
      </c>
      <c r="C317" s="106">
        <v>46895.125</v>
      </c>
      <c r="D317" s="106">
        <v>46955.124305555597</v>
      </c>
      <c r="E317" s="110" t="s">
        <v>4</v>
      </c>
      <c r="F317" s="112">
        <v>60</v>
      </c>
      <c r="G317" s="34" t="s">
        <v>74</v>
      </c>
      <c r="H317" s="35">
        <v>46</v>
      </c>
      <c r="I317" s="2"/>
      <c r="J317" s="2"/>
      <c r="K317" s="2"/>
      <c r="L317" s="2"/>
      <c r="M317" s="2"/>
      <c r="N317" s="2"/>
      <c r="O317" s="2"/>
      <c r="P317" s="2"/>
      <c r="Q317" s="35">
        <f t="shared" si="838"/>
        <v>0</v>
      </c>
      <c r="R317" s="3"/>
      <c r="S317" s="3"/>
      <c r="T317" s="3"/>
      <c r="U317" s="3"/>
      <c r="V317" s="3"/>
      <c r="W317" s="3"/>
      <c r="X317" s="3"/>
      <c r="Y317" s="3"/>
      <c r="Z317" s="35">
        <f t="shared" si="839"/>
        <v>0</v>
      </c>
      <c r="AA317" s="35">
        <f t="shared" si="840"/>
        <v>0</v>
      </c>
      <c r="AB317" s="35">
        <f t="shared" si="841"/>
        <v>0</v>
      </c>
      <c r="AC317" s="35">
        <f t="shared" si="842"/>
        <v>0</v>
      </c>
      <c r="AD317" s="35">
        <f t="shared" si="843"/>
        <v>0</v>
      </c>
      <c r="AE317" s="35">
        <f t="shared" si="844"/>
        <v>0</v>
      </c>
      <c r="AF317" s="35">
        <f t="shared" si="845"/>
        <v>0</v>
      </c>
      <c r="AG317" s="35">
        <f t="shared" si="846"/>
        <v>0</v>
      </c>
      <c r="AH317" s="35">
        <f t="shared" si="847"/>
        <v>0</v>
      </c>
      <c r="AI317" s="35">
        <f t="shared" si="848"/>
        <v>0</v>
      </c>
      <c r="AJ317" s="35">
        <f t="shared" si="849"/>
        <v>0</v>
      </c>
      <c r="AK317" s="35">
        <f t="shared" si="850"/>
        <v>0</v>
      </c>
      <c r="AL317" s="35">
        <f t="shared" si="851"/>
        <v>0</v>
      </c>
      <c r="AM317" s="35">
        <f t="shared" si="852"/>
        <v>0</v>
      </c>
      <c r="AN317" s="35">
        <f t="shared" si="853"/>
        <v>0</v>
      </c>
      <c r="AO317" s="35">
        <f t="shared" si="854"/>
        <v>0</v>
      </c>
      <c r="AP317" s="36">
        <f t="shared" si="855"/>
        <v>6.5714285714285712</v>
      </c>
      <c r="AQ317" s="36">
        <f t="shared" si="856"/>
        <v>262.85714285714283</v>
      </c>
      <c r="AR317" s="36">
        <f t="shared" si="857"/>
        <v>131.42857142857142</v>
      </c>
      <c r="AS317" s="36">
        <f t="shared" si="858"/>
        <v>65.714285714285708</v>
      </c>
      <c r="AT317" s="37">
        <f t="shared" si="859"/>
        <v>0</v>
      </c>
      <c r="AU317" s="37">
        <f t="shared" si="860"/>
        <v>0</v>
      </c>
      <c r="AV317" s="37">
        <f t="shared" si="861"/>
        <v>0</v>
      </c>
      <c r="AW317" s="37">
        <f t="shared" si="862"/>
        <v>0</v>
      </c>
      <c r="AX317" s="37">
        <f t="shared" si="863"/>
        <v>0</v>
      </c>
      <c r="AY317" s="37">
        <f t="shared" si="864"/>
        <v>0</v>
      </c>
      <c r="AZ317" s="37">
        <f t="shared" si="865"/>
        <v>0</v>
      </c>
      <c r="BA317" s="37">
        <f t="shared" si="866"/>
        <v>0</v>
      </c>
      <c r="BB317" s="4"/>
      <c r="BC317" s="37">
        <f t="shared" si="688"/>
        <v>0</v>
      </c>
      <c r="BD317" s="4"/>
      <c r="BE317" s="37">
        <f t="shared" si="689"/>
        <v>0</v>
      </c>
      <c r="BF317" s="4"/>
      <c r="BG317" s="4"/>
      <c r="BH317" s="37">
        <f t="shared" si="690"/>
        <v>0</v>
      </c>
      <c r="BI317" s="4"/>
      <c r="BJ317" s="37">
        <f t="shared" ref="BJ317" si="869">Q317*BI317</f>
        <v>0</v>
      </c>
      <c r="BK317" s="37">
        <f t="shared" si="691"/>
        <v>0</v>
      </c>
      <c r="BL317" s="108">
        <f t="shared" ref="BL317" si="870">SUM(BK317:BK318)</f>
        <v>0</v>
      </c>
      <c r="BO317" s="38"/>
    </row>
    <row r="318" spans="1:67">
      <c r="A318" s="111"/>
      <c r="B318" s="111"/>
      <c r="C318" s="107"/>
      <c r="D318" s="107"/>
      <c r="E318" s="111"/>
      <c r="F318" s="113"/>
      <c r="G318" s="34" t="s">
        <v>75</v>
      </c>
      <c r="H318" s="35">
        <v>14</v>
      </c>
      <c r="I318" s="2"/>
      <c r="J318" s="2"/>
      <c r="K318" s="2"/>
      <c r="L318" s="2"/>
      <c r="M318" s="2"/>
      <c r="N318" s="2"/>
      <c r="O318" s="2"/>
      <c r="P318" s="2"/>
      <c r="Q318" s="35">
        <f t="shared" si="838"/>
        <v>0</v>
      </c>
      <c r="R318" s="3"/>
      <c r="S318" s="3"/>
      <c r="T318" s="3"/>
      <c r="U318" s="3"/>
      <c r="V318" s="3"/>
      <c r="W318" s="3"/>
      <c r="X318" s="3"/>
      <c r="Y318" s="3"/>
      <c r="Z318" s="35">
        <f t="shared" si="839"/>
        <v>0</v>
      </c>
      <c r="AA318" s="35">
        <f t="shared" si="840"/>
        <v>0</v>
      </c>
      <c r="AB318" s="35">
        <f t="shared" si="841"/>
        <v>0</v>
      </c>
      <c r="AC318" s="35">
        <f t="shared" si="842"/>
        <v>0</v>
      </c>
      <c r="AD318" s="35">
        <f t="shared" si="843"/>
        <v>0</v>
      </c>
      <c r="AE318" s="35">
        <f t="shared" si="844"/>
        <v>0</v>
      </c>
      <c r="AF318" s="35">
        <f t="shared" si="845"/>
        <v>0</v>
      </c>
      <c r="AG318" s="35">
        <f t="shared" si="846"/>
        <v>0</v>
      </c>
      <c r="AH318" s="35">
        <f t="shared" si="847"/>
        <v>0</v>
      </c>
      <c r="AI318" s="35">
        <f t="shared" si="848"/>
        <v>0</v>
      </c>
      <c r="AJ318" s="35">
        <f t="shared" si="849"/>
        <v>0</v>
      </c>
      <c r="AK318" s="35">
        <f t="shared" si="850"/>
        <v>0</v>
      </c>
      <c r="AL318" s="35">
        <f t="shared" si="851"/>
        <v>0</v>
      </c>
      <c r="AM318" s="35">
        <f t="shared" si="852"/>
        <v>0</v>
      </c>
      <c r="AN318" s="35">
        <f t="shared" si="853"/>
        <v>0</v>
      </c>
      <c r="AO318" s="35">
        <f t="shared" si="854"/>
        <v>0</v>
      </c>
      <c r="AP318" s="36">
        <f t="shared" si="855"/>
        <v>2</v>
      </c>
      <c r="AQ318" s="36">
        <f t="shared" si="856"/>
        <v>80</v>
      </c>
      <c r="AR318" s="36">
        <f t="shared" si="857"/>
        <v>40</v>
      </c>
      <c r="AS318" s="36">
        <f t="shared" si="858"/>
        <v>20</v>
      </c>
      <c r="AT318" s="37">
        <f t="shared" si="859"/>
        <v>0</v>
      </c>
      <c r="AU318" s="37">
        <f t="shared" si="860"/>
        <v>0</v>
      </c>
      <c r="AV318" s="37">
        <f t="shared" si="861"/>
        <v>0</v>
      </c>
      <c r="AW318" s="37">
        <f t="shared" si="862"/>
        <v>0</v>
      </c>
      <c r="AX318" s="37">
        <f t="shared" si="863"/>
        <v>0</v>
      </c>
      <c r="AY318" s="37">
        <f t="shared" si="864"/>
        <v>0</v>
      </c>
      <c r="AZ318" s="37">
        <f t="shared" si="865"/>
        <v>0</v>
      </c>
      <c r="BA318" s="37">
        <f t="shared" si="866"/>
        <v>0</v>
      </c>
      <c r="BB318" s="4"/>
      <c r="BC318" s="37">
        <f t="shared" si="688"/>
        <v>0</v>
      </c>
      <c r="BD318" s="4"/>
      <c r="BE318" s="37">
        <f t="shared" si="689"/>
        <v>0</v>
      </c>
      <c r="BF318" s="4"/>
      <c r="BG318" s="4"/>
      <c r="BH318" s="37">
        <f t="shared" si="690"/>
        <v>0</v>
      </c>
      <c r="BI318" s="4"/>
      <c r="BJ318" s="37"/>
      <c r="BK318" s="37">
        <f t="shared" si="691"/>
        <v>0</v>
      </c>
      <c r="BL318" s="109"/>
      <c r="BO318" s="38"/>
    </row>
    <row r="319" spans="1:67">
      <c r="A319" s="110" t="s">
        <v>96</v>
      </c>
      <c r="B319" s="110">
        <v>2</v>
      </c>
      <c r="C319" s="106">
        <v>47189.125</v>
      </c>
      <c r="D319" s="106">
        <v>47249.124305555597</v>
      </c>
      <c r="E319" s="110" t="s">
        <v>4</v>
      </c>
      <c r="F319" s="112">
        <v>60</v>
      </c>
      <c r="G319" s="34" t="s">
        <v>74</v>
      </c>
      <c r="H319" s="35">
        <v>46</v>
      </c>
      <c r="I319" s="2"/>
      <c r="J319" s="2"/>
      <c r="K319" s="2"/>
      <c r="L319" s="2"/>
      <c r="M319" s="2"/>
      <c r="N319" s="2"/>
      <c r="O319" s="2"/>
      <c r="P319" s="2"/>
      <c r="Q319" s="35">
        <f t="shared" si="838"/>
        <v>0</v>
      </c>
      <c r="R319" s="3"/>
      <c r="S319" s="3"/>
      <c r="T319" s="3"/>
      <c r="U319" s="3"/>
      <c r="V319" s="3"/>
      <c r="W319" s="3"/>
      <c r="X319" s="3"/>
      <c r="Y319" s="3"/>
      <c r="Z319" s="35">
        <f t="shared" si="839"/>
        <v>0</v>
      </c>
      <c r="AA319" s="35">
        <f t="shared" si="840"/>
        <v>0</v>
      </c>
      <c r="AB319" s="35">
        <f t="shared" si="841"/>
        <v>0</v>
      </c>
      <c r="AC319" s="35">
        <f t="shared" si="842"/>
        <v>0</v>
      </c>
      <c r="AD319" s="35">
        <f t="shared" si="843"/>
        <v>0</v>
      </c>
      <c r="AE319" s="35">
        <f t="shared" si="844"/>
        <v>0</v>
      </c>
      <c r="AF319" s="35">
        <f t="shared" si="845"/>
        <v>0</v>
      </c>
      <c r="AG319" s="35">
        <f t="shared" si="846"/>
        <v>0</v>
      </c>
      <c r="AH319" s="35">
        <f t="shared" si="847"/>
        <v>0</v>
      </c>
      <c r="AI319" s="35">
        <f t="shared" si="848"/>
        <v>0</v>
      </c>
      <c r="AJ319" s="35">
        <f t="shared" si="849"/>
        <v>0</v>
      </c>
      <c r="AK319" s="35">
        <f t="shared" si="850"/>
        <v>0</v>
      </c>
      <c r="AL319" s="35">
        <f t="shared" si="851"/>
        <v>0</v>
      </c>
      <c r="AM319" s="35">
        <f t="shared" si="852"/>
        <v>0</v>
      </c>
      <c r="AN319" s="35">
        <f t="shared" si="853"/>
        <v>0</v>
      </c>
      <c r="AO319" s="35">
        <f t="shared" si="854"/>
        <v>0</v>
      </c>
      <c r="AP319" s="36">
        <f t="shared" si="855"/>
        <v>6.5714285714285712</v>
      </c>
      <c r="AQ319" s="36">
        <f t="shared" si="856"/>
        <v>262.85714285714283</v>
      </c>
      <c r="AR319" s="36">
        <f t="shared" si="857"/>
        <v>131.42857142857142</v>
      </c>
      <c r="AS319" s="36">
        <f t="shared" si="858"/>
        <v>65.714285714285708</v>
      </c>
      <c r="AT319" s="37">
        <f t="shared" si="859"/>
        <v>0</v>
      </c>
      <c r="AU319" s="37">
        <f t="shared" si="860"/>
        <v>0</v>
      </c>
      <c r="AV319" s="37">
        <f t="shared" si="861"/>
        <v>0</v>
      </c>
      <c r="AW319" s="37">
        <f t="shared" si="862"/>
        <v>0</v>
      </c>
      <c r="AX319" s="37">
        <f t="shared" si="863"/>
        <v>0</v>
      </c>
      <c r="AY319" s="37">
        <f t="shared" si="864"/>
        <v>0</v>
      </c>
      <c r="AZ319" s="37">
        <f t="shared" si="865"/>
        <v>0</v>
      </c>
      <c r="BA319" s="37">
        <f t="shared" si="866"/>
        <v>0</v>
      </c>
      <c r="BB319" s="4"/>
      <c r="BC319" s="37">
        <f t="shared" si="688"/>
        <v>0</v>
      </c>
      <c r="BD319" s="4"/>
      <c r="BE319" s="37">
        <f t="shared" si="689"/>
        <v>0</v>
      </c>
      <c r="BF319" s="4"/>
      <c r="BG319" s="4"/>
      <c r="BH319" s="37">
        <f t="shared" si="690"/>
        <v>0</v>
      </c>
      <c r="BI319" s="4"/>
      <c r="BJ319" s="37">
        <f t="shared" ref="BJ319" si="871">Q319*BI319</f>
        <v>0</v>
      </c>
      <c r="BK319" s="37">
        <f t="shared" si="691"/>
        <v>0</v>
      </c>
      <c r="BL319" s="108">
        <f t="shared" ref="BL319:BL321" si="872">SUM(BK319:BK320)</f>
        <v>0</v>
      </c>
      <c r="BO319" s="38"/>
    </row>
    <row r="320" spans="1:67">
      <c r="A320" s="111"/>
      <c r="B320" s="111"/>
      <c r="C320" s="107"/>
      <c r="D320" s="107"/>
      <c r="E320" s="111"/>
      <c r="F320" s="113"/>
      <c r="G320" s="34" t="s">
        <v>75</v>
      </c>
      <c r="H320" s="35">
        <v>14</v>
      </c>
      <c r="I320" s="2"/>
      <c r="J320" s="2"/>
      <c r="K320" s="2"/>
      <c r="L320" s="2"/>
      <c r="M320" s="2"/>
      <c r="N320" s="2"/>
      <c r="O320" s="2"/>
      <c r="P320" s="2"/>
      <c r="Q320" s="35">
        <f t="shared" si="838"/>
        <v>0</v>
      </c>
      <c r="R320" s="3"/>
      <c r="S320" s="3"/>
      <c r="T320" s="3"/>
      <c r="U320" s="3"/>
      <c r="V320" s="3"/>
      <c r="W320" s="3"/>
      <c r="X320" s="3"/>
      <c r="Y320" s="3"/>
      <c r="Z320" s="35">
        <f t="shared" si="839"/>
        <v>0</v>
      </c>
      <c r="AA320" s="35">
        <f t="shared" si="840"/>
        <v>0</v>
      </c>
      <c r="AB320" s="35">
        <f t="shared" si="841"/>
        <v>0</v>
      </c>
      <c r="AC320" s="35">
        <f t="shared" si="842"/>
        <v>0</v>
      </c>
      <c r="AD320" s="35">
        <f t="shared" si="843"/>
        <v>0</v>
      </c>
      <c r="AE320" s="35">
        <f t="shared" si="844"/>
        <v>0</v>
      </c>
      <c r="AF320" s="35">
        <f t="shared" si="845"/>
        <v>0</v>
      </c>
      <c r="AG320" s="35">
        <f t="shared" si="846"/>
        <v>0</v>
      </c>
      <c r="AH320" s="35">
        <f t="shared" si="847"/>
        <v>0</v>
      </c>
      <c r="AI320" s="35">
        <f t="shared" si="848"/>
        <v>0</v>
      </c>
      <c r="AJ320" s="35">
        <f t="shared" si="849"/>
        <v>0</v>
      </c>
      <c r="AK320" s="35">
        <f t="shared" si="850"/>
        <v>0</v>
      </c>
      <c r="AL320" s="35">
        <f t="shared" si="851"/>
        <v>0</v>
      </c>
      <c r="AM320" s="35">
        <f t="shared" si="852"/>
        <v>0</v>
      </c>
      <c r="AN320" s="35">
        <f t="shared" si="853"/>
        <v>0</v>
      </c>
      <c r="AO320" s="35">
        <f t="shared" si="854"/>
        <v>0</v>
      </c>
      <c r="AP320" s="36">
        <f t="shared" si="855"/>
        <v>2</v>
      </c>
      <c r="AQ320" s="36">
        <f t="shared" si="856"/>
        <v>80</v>
      </c>
      <c r="AR320" s="36">
        <f t="shared" si="857"/>
        <v>40</v>
      </c>
      <c r="AS320" s="36">
        <f t="shared" si="858"/>
        <v>20</v>
      </c>
      <c r="AT320" s="37">
        <f t="shared" si="859"/>
        <v>0</v>
      </c>
      <c r="AU320" s="37">
        <f t="shared" si="860"/>
        <v>0</v>
      </c>
      <c r="AV320" s="37">
        <f t="shared" si="861"/>
        <v>0</v>
      </c>
      <c r="AW320" s="37">
        <f t="shared" si="862"/>
        <v>0</v>
      </c>
      <c r="AX320" s="37">
        <f t="shared" si="863"/>
        <v>0</v>
      </c>
      <c r="AY320" s="37">
        <f t="shared" si="864"/>
        <v>0</v>
      </c>
      <c r="AZ320" s="37">
        <f t="shared" si="865"/>
        <v>0</v>
      </c>
      <c r="BA320" s="37">
        <f t="shared" si="866"/>
        <v>0</v>
      </c>
      <c r="BB320" s="4"/>
      <c r="BC320" s="37">
        <f t="shared" si="688"/>
        <v>0</v>
      </c>
      <c r="BD320" s="4"/>
      <c r="BE320" s="37">
        <f t="shared" si="689"/>
        <v>0</v>
      </c>
      <c r="BF320" s="4"/>
      <c r="BG320" s="4"/>
      <c r="BH320" s="37">
        <f t="shared" si="690"/>
        <v>0</v>
      </c>
      <c r="BI320" s="4"/>
      <c r="BJ320" s="37"/>
      <c r="BK320" s="37">
        <f t="shared" si="691"/>
        <v>0</v>
      </c>
      <c r="BL320" s="109"/>
      <c r="BO320" s="38"/>
    </row>
    <row r="321" spans="1:67">
      <c r="A321" s="110" t="s">
        <v>96</v>
      </c>
      <c r="B321" s="110">
        <v>1</v>
      </c>
      <c r="C321" s="106">
        <v>47490.125</v>
      </c>
      <c r="D321" s="106">
        <v>47525.124305555597</v>
      </c>
      <c r="E321" s="110" t="s">
        <v>4</v>
      </c>
      <c r="F321" s="112">
        <v>35</v>
      </c>
      <c r="G321" s="34" t="s">
        <v>74</v>
      </c>
      <c r="H321" s="35">
        <v>28</v>
      </c>
      <c r="I321" s="2"/>
      <c r="J321" s="2"/>
      <c r="K321" s="2"/>
      <c r="L321" s="2"/>
      <c r="M321" s="2"/>
      <c r="N321" s="2"/>
      <c r="O321" s="2"/>
      <c r="P321" s="2"/>
      <c r="Q321" s="35">
        <f t="shared" ref="Q321:Q322" si="873">SUM(I321:P321)</f>
        <v>0</v>
      </c>
      <c r="R321" s="3"/>
      <c r="S321" s="3"/>
      <c r="T321" s="3"/>
      <c r="U321" s="3"/>
      <c r="V321" s="3"/>
      <c r="W321" s="3"/>
      <c r="X321" s="3"/>
      <c r="Y321" s="3"/>
      <c r="Z321" s="35">
        <f t="shared" ref="Z321:Z322" si="874">R321*1.5</f>
        <v>0</v>
      </c>
      <c r="AA321" s="35">
        <f t="shared" ref="AA321:AA322" si="875">S321*1.5</f>
        <v>0</v>
      </c>
      <c r="AB321" s="35">
        <f t="shared" ref="AB321:AB322" si="876">T321*1.5</f>
        <v>0</v>
      </c>
      <c r="AC321" s="35">
        <f t="shared" ref="AC321:AC322" si="877">U321*1.5</f>
        <v>0</v>
      </c>
      <c r="AD321" s="35">
        <f t="shared" ref="AD321:AD322" si="878">V321*1.5</f>
        <v>0</v>
      </c>
      <c r="AE321" s="35">
        <f t="shared" ref="AE321:AE322" si="879">W321*1.5</f>
        <v>0</v>
      </c>
      <c r="AF321" s="35">
        <f t="shared" ref="AF321:AF322" si="880">X321*1.5</f>
        <v>0</v>
      </c>
      <c r="AG321" s="35">
        <f t="shared" ref="AG321:AG322" si="881">Y321*1.5</f>
        <v>0</v>
      </c>
      <c r="AH321" s="35">
        <f t="shared" ref="AH321:AH322" si="882">R321*2</f>
        <v>0</v>
      </c>
      <c r="AI321" s="35">
        <f t="shared" ref="AI321:AI322" si="883">S321*2</f>
        <v>0</v>
      </c>
      <c r="AJ321" s="35">
        <f t="shared" ref="AJ321:AJ322" si="884">T321*2</f>
        <v>0</v>
      </c>
      <c r="AK321" s="35">
        <f t="shared" ref="AK321:AK322" si="885">U321*2</f>
        <v>0</v>
      </c>
      <c r="AL321" s="35">
        <f t="shared" ref="AL321:AL322" si="886">V321*2</f>
        <v>0</v>
      </c>
      <c r="AM321" s="35">
        <f t="shared" ref="AM321:AM322" si="887">W321*2</f>
        <v>0</v>
      </c>
      <c r="AN321" s="35">
        <f t="shared" ref="AN321:AN322" si="888">X321*2</f>
        <v>0</v>
      </c>
      <c r="AO321" s="35">
        <f t="shared" ref="AO321:AO322" si="889">Y321*2</f>
        <v>0</v>
      </c>
      <c r="AP321" s="36">
        <f t="shared" ref="AP321:AP322" si="890">H321/7</f>
        <v>4</v>
      </c>
      <c r="AQ321" s="36">
        <f t="shared" ref="AQ321:AQ322" si="891">40*AP321</f>
        <v>160</v>
      </c>
      <c r="AR321" s="36">
        <f t="shared" ref="AR321:AR322" si="892">AP321*20</f>
        <v>80</v>
      </c>
      <c r="AS321" s="36">
        <f t="shared" ref="AS321:AS322" si="893">AP321*10</f>
        <v>40</v>
      </c>
      <c r="AT321" s="37">
        <f t="shared" ref="AT321:AT322" si="894">((AQ321*R321)+(AR321*Z321)+(AS321*AH321))*I321</f>
        <v>0</v>
      </c>
      <c r="AU321" s="37">
        <f t="shared" ref="AU321:AU322" si="895">((AQ321*S321)+(AR321*AA321)+(AS321*AI321))*J321</f>
        <v>0</v>
      </c>
      <c r="AV321" s="37">
        <f t="shared" ref="AV321:AV322" si="896">((AQ321*T321)+(AB321*AR321)+(AS321*AJ321))*K321</f>
        <v>0</v>
      </c>
      <c r="AW321" s="37">
        <f t="shared" ref="AW321:AW322" si="897">((AQ321*U321)+(AC321*AR321)+(AS321*AK321))*L321</f>
        <v>0</v>
      </c>
      <c r="AX321" s="37">
        <f t="shared" ref="AX321:AX322" si="898">((AQ321*V321)+(AD321*AR321)+(AS321*AL321))*M321</f>
        <v>0</v>
      </c>
      <c r="AY321" s="37">
        <f t="shared" ref="AY321:AY322" si="899">((AQ321*W321)+(AE321*AR321)+(AS321*AM321))*N321</f>
        <v>0</v>
      </c>
      <c r="AZ321" s="37">
        <f t="shared" ref="AZ321:AZ322" si="900">((AQ321*X321)+(AF321*AR321)+(AS321*AN321))*O321</f>
        <v>0</v>
      </c>
      <c r="BA321" s="37">
        <f t="shared" ref="BA321:BA322" si="901">((AQ321*Y321)+(AG321*AR321)+(AS321*AO321))*P321</f>
        <v>0</v>
      </c>
      <c r="BB321" s="4"/>
      <c r="BC321" s="37">
        <f t="shared" si="688"/>
        <v>0</v>
      </c>
      <c r="BD321" s="4"/>
      <c r="BE321" s="37">
        <f t="shared" si="689"/>
        <v>0</v>
      </c>
      <c r="BF321" s="4"/>
      <c r="BG321" s="4"/>
      <c r="BH321" s="37">
        <f t="shared" si="690"/>
        <v>0</v>
      </c>
      <c r="BI321" s="4"/>
      <c r="BJ321" s="37">
        <f t="shared" ref="BJ321" si="902">Q321*BI321</f>
        <v>0</v>
      </c>
      <c r="BK321" s="37">
        <f t="shared" si="691"/>
        <v>0</v>
      </c>
      <c r="BL321" s="108">
        <f t="shared" si="872"/>
        <v>0</v>
      </c>
      <c r="BO321" s="38"/>
    </row>
    <row r="322" spans="1:67">
      <c r="A322" s="111"/>
      <c r="B322" s="111"/>
      <c r="C322" s="107"/>
      <c r="D322" s="107"/>
      <c r="E322" s="111"/>
      <c r="F322" s="113"/>
      <c r="G322" s="34" t="s">
        <v>75</v>
      </c>
      <c r="H322" s="35">
        <v>7</v>
      </c>
      <c r="I322" s="2"/>
      <c r="J322" s="2"/>
      <c r="K322" s="2"/>
      <c r="L322" s="2"/>
      <c r="M322" s="2"/>
      <c r="N322" s="2"/>
      <c r="O322" s="2"/>
      <c r="P322" s="2"/>
      <c r="Q322" s="35">
        <f t="shared" si="873"/>
        <v>0</v>
      </c>
      <c r="R322" s="3"/>
      <c r="S322" s="3"/>
      <c r="T322" s="3"/>
      <c r="U322" s="3"/>
      <c r="V322" s="3"/>
      <c r="W322" s="3"/>
      <c r="X322" s="3"/>
      <c r="Y322" s="3"/>
      <c r="Z322" s="35">
        <f t="shared" si="874"/>
        <v>0</v>
      </c>
      <c r="AA322" s="35">
        <f t="shared" si="875"/>
        <v>0</v>
      </c>
      <c r="AB322" s="35">
        <f t="shared" si="876"/>
        <v>0</v>
      </c>
      <c r="AC322" s="35">
        <f t="shared" si="877"/>
        <v>0</v>
      </c>
      <c r="AD322" s="35">
        <f t="shared" si="878"/>
        <v>0</v>
      </c>
      <c r="AE322" s="35">
        <f t="shared" si="879"/>
        <v>0</v>
      </c>
      <c r="AF322" s="35">
        <f t="shared" si="880"/>
        <v>0</v>
      </c>
      <c r="AG322" s="35">
        <f t="shared" si="881"/>
        <v>0</v>
      </c>
      <c r="AH322" s="35">
        <f t="shared" si="882"/>
        <v>0</v>
      </c>
      <c r="AI322" s="35">
        <f t="shared" si="883"/>
        <v>0</v>
      </c>
      <c r="AJ322" s="35">
        <f t="shared" si="884"/>
        <v>0</v>
      </c>
      <c r="AK322" s="35">
        <f t="shared" si="885"/>
        <v>0</v>
      </c>
      <c r="AL322" s="35">
        <f t="shared" si="886"/>
        <v>0</v>
      </c>
      <c r="AM322" s="35">
        <f t="shared" si="887"/>
        <v>0</v>
      </c>
      <c r="AN322" s="35">
        <f t="shared" si="888"/>
        <v>0</v>
      </c>
      <c r="AO322" s="35">
        <f t="shared" si="889"/>
        <v>0</v>
      </c>
      <c r="AP322" s="36">
        <f t="shared" si="890"/>
        <v>1</v>
      </c>
      <c r="AQ322" s="36">
        <f t="shared" si="891"/>
        <v>40</v>
      </c>
      <c r="AR322" s="36">
        <f t="shared" si="892"/>
        <v>20</v>
      </c>
      <c r="AS322" s="36">
        <f t="shared" si="893"/>
        <v>10</v>
      </c>
      <c r="AT322" s="37">
        <f t="shared" si="894"/>
        <v>0</v>
      </c>
      <c r="AU322" s="37">
        <f t="shared" si="895"/>
        <v>0</v>
      </c>
      <c r="AV322" s="37">
        <f t="shared" si="896"/>
        <v>0</v>
      </c>
      <c r="AW322" s="37">
        <f t="shared" si="897"/>
        <v>0</v>
      </c>
      <c r="AX322" s="37">
        <f t="shared" si="898"/>
        <v>0</v>
      </c>
      <c r="AY322" s="37">
        <f t="shared" si="899"/>
        <v>0</v>
      </c>
      <c r="AZ322" s="37">
        <f t="shared" si="900"/>
        <v>0</v>
      </c>
      <c r="BA322" s="37">
        <f t="shared" si="901"/>
        <v>0</v>
      </c>
      <c r="BB322" s="4"/>
      <c r="BC322" s="37">
        <f t="shared" si="688"/>
        <v>0</v>
      </c>
      <c r="BD322" s="4"/>
      <c r="BE322" s="37">
        <f t="shared" si="689"/>
        <v>0</v>
      </c>
      <c r="BF322" s="4"/>
      <c r="BG322" s="4"/>
      <c r="BH322" s="37">
        <f t="shared" si="690"/>
        <v>0</v>
      </c>
      <c r="BI322" s="4"/>
      <c r="BJ322" s="37"/>
      <c r="BK322" s="37">
        <f t="shared" si="691"/>
        <v>0</v>
      </c>
      <c r="BL322" s="109"/>
      <c r="BO322" s="39">
        <f>SUM(BL315:BL322)</f>
        <v>0</v>
      </c>
    </row>
    <row r="323" spans="1:67" ht="12" customHeight="1">
      <c r="BL323" s="108">
        <f>SUM(BL3:BL321)</f>
        <v>0</v>
      </c>
      <c r="BO323" s="38"/>
    </row>
    <row r="324" spans="1:67">
      <c r="BL324" s="109"/>
      <c r="BO324" s="38"/>
    </row>
  </sheetData>
  <mergeCells count="1343">
    <mergeCell ref="AT1:BA1"/>
    <mergeCell ref="BB1:BB2"/>
    <mergeCell ref="BC1:BC2"/>
    <mergeCell ref="BD1:BD2"/>
    <mergeCell ref="BE1:BE2"/>
    <mergeCell ref="BF1:BF2"/>
    <mergeCell ref="BG1:BG2"/>
    <mergeCell ref="BH1:BH2"/>
    <mergeCell ref="BI1:BI2"/>
    <mergeCell ref="BJ1:BJ2"/>
    <mergeCell ref="BK1:BK2"/>
    <mergeCell ref="BL1:BL2"/>
    <mergeCell ref="A1:A2"/>
    <mergeCell ref="B1:B2"/>
    <mergeCell ref="C1:C2"/>
    <mergeCell ref="D1:D2"/>
    <mergeCell ref="E1:E2"/>
    <mergeCell ref="F1:F2"/>
    <mergeCell ref="G1:G2"/>
    <mergeCell ref="H1:H2"/>
    <mergeCell ref="I1:Q1"/>
    <mergeCell ref="R1:Y1"/>
    <mergeCell ref="Z1:AG1"/>
    <mergeCell ref="AH1:AO1"/>
    <mergeCell ref="AP1:AP2"/>
    <mergeCell ref="AQ1:AQ2"/>
    <mergeCell ref="AR1:AR2"/>
    <mergeCell ref="AS1:AS2"/>
    <mergeCell ref="BL17:BL18"/>
    <mergeCell ref="BL19:BL20"/>
    <mergeCell ref="BL13:BL14"/>
    <mergeCell ref="BL15:BL16"/>
    <mergeCell ref="BL21:BL22"/>
    <mergeCell ref="BN15:BN16"/>
    <mergeCell ref="BM15:BM16"/>
    <mergeCell ref="BL69:BL70"/>
    <mergeCell ref="BN13:BN14"/>
    <mergeCell ref="BM13:BM14"/>
    <mergeCell ref="BN19:BN20"/>
    <mergeCell ref="BM19:BM20"/>
    <mergeCell ref="BN17:BN18"/>
    <mergeCell ref="BM17:BM18"/>
    <mergeCell ref="BM11:BM12"/>
    <mergeCell ref="BN11:BN12"/>
    <mergeCell ref="BN25:BN26"/>
    <mergeCell ref="BM25:BM26"/>
    <mergeCell ref="BN23:BN24"/>
    <mergeCell ref="BM23:BM24"/>
    <mergeCell ref="BN29:BN30"/>
    <mergeCell ref="BM29:BM30"/>
    <mergeCell ref="BN27:BN28"/>
    <mergeCell ref="BL55:BL56"/>
    <mergeCell ref="BL57:BL58"/>
    <mergeCell ref="BL51:BL52"/>
    <mergeCell ref="BL53:BL54"/>
    <mergeCell ref="BL47:BL48"/>
    <mergeCell ref="BL49:BL50"/>
    <mergeCell ref="BL43:BL44"/>
    <mergeCell ref="BL45:BL46"/>
    <mergeCell ref="BL39:BL40"/>
    <mergeCell ref="BL27:BL28"/>
    <mergeCell ref="BL29:BL30"/>
    <mergeCell ref="BL23:BL24"/>
    <mergeCell ref="BL25:BL26"/>
    <mergeCell ref="BL97:BL98"/>
    <mergeCell ref="BL103:BL104"/>
    <mergeCell ref="BL93:BL94"/>
    <mergeCell ref="BL95:BL96"/>
    <mergeCell ref="BL89:BL90"/>
    <mergeCell ref="BL91:BL92"/>
    <mergeCell ref="BL85:BL86"/>
    <mergeCell ref="BL87:BL88"/>
    <mergeCell ref="BL77:BL78"/>
    <mergeCell ref="BL83:BL84"/>
    <mergeCell ref="BL73:BL74"/>
    <mergeCell ref="BL75:BL76"/>
    <mergeCell ref="BL71:BL72"/>
    <mergeCell ref="BL65:BL66"/>
    <mergeCell ref="BL67:BL68"/>
    <mergeCell ref="BL61:BL62"/>
    <mergeCell ref="BL63:BL64"/>
    <mergeCell ref="BL127:BL128"/>
    <mergeCell ref="BL129:BL130"/>
    <mergeCell ref="BL117:BL118"/>
    <mergeCell ref="BL125:BL126"/>
    <mergeCell ref="BL119:BL120"/>
    <mergeCell ref="BL113:BL114"/>
    <mergeCell ref="BL115:BL116"/>
    <mergeCell ref="BL109:BL110"/>
    <mergeCell ref="BL111:BL112"/>
    <mergeCell ref="BL105:BL106"/>
    <mergeCell ref="BL107:BL108"/>
    <mergeCell ref="BL123:BL124"/>
    <mergeCell ref="BL41:BL42"/>
    <mergeCell ref="BL35:BL36"/>
    <mergeCell ref="BL37:BL38"/>
    <mergeCell ref="BL31:BL32"/>
    <mergeCell ref="BL33:BL34"/>
    <mergeCell ref="BL193:BL194"/>
    <mergeCell ref="BL165:BL166"/>
    <mergeCell ref="BL167:BL168"/>
    <mergeCell ref="BL155:BL156"/>
    <mergeCell ref="BL157:BL158"/>
    <mergeCell ref="BL151:BL152"/>
    <mergeCell ref="BL153:BL154"/>
    <mergeCell ref="BL147:BL148"/>
    <mergeCell ref="BL149:BL150"/>
    <mergeCell ref="BL143:BL144"/>
    <mergeCell ref="BL145:BL146"/>
    <mergeCell ref="BL139:BL140"/>
    <mergeCell ref="BL141:BL142"/>
    <mergeCell ref="BL135:BL136"/>
    <mergeCell ref="BL137:BL138"/>
    <mergeCell ref="BL131:BL132"/>
    <mergeCell ref="BL133:BL134"/>
    <mergeCell ref="BN221:BN222"/>
    <mergeCell ref="BM221:BM222"/>
    <mergeCell ref="BN219:BN220"/>
    <mergeCell ref="BM219:BM220"/>
    <mergeCell ref="BN223:BN224"/>
    <mergeCell ref="BM223:BM224"/>
    <mergeCell ref="BN225:BN226"/>
    <mergeCell ref="BM225:BM226"/>
    <mergeCell ref="BL209:BL210"/>
    <mergeCell ref="BL207:BL208"/>
    <mergeCell ref="BL203:BL204"/>
    <mergeCell ref="BL205:BL206"/>
    <mergeCell ref="BN205:BN206"/>
    <mergeCell ref="BM205:BM206"/>
    <mergeCell ref="BN203:BN204"/>
    <mergeCell ref="BM203:BM204"/>
    <mergeCell ref="BN207:BN208"/>
    <mergeCell ref="BM207:BM208"/>
    <mergeCell ref="BN209:BN210"/>
    <mergeCell ref="BM209:BM210"/>
    <mergeCell ref="BN237:BN238"/>
    <mergeCell ref="BL239:BL240"/>
    <mergeCell ref="BM239:BM240"/>
    <mergeCell ref="BN239:BN240"/>
    <mergeCell ref="BN243:BN244"/>
    <mergeCell ref="BM243:BM244"/>
    <mergeCell ref="BN245:BN246"/>
    <mergeCell ref="BM245:BM246"/>
    <mergeCell ref="BL233:BL234"/>
    <mergeCell ref="BM233:BM234"/>
    <mergeCell ref="BN233:BN234"/>
    <mergeCell ref="BL235:BL236"/>
    <mergeCell ref="BM235:BM236"/>
    <mergeCell ref="BN235:BN236"/>
    <mergeCell ref="BL227:BL228"/>
    <mergeCell ref="BL231:BL232"/>
    <mergeCell ref="BM231:BM232"/>
    <mergeCell ref="BN231:BN232"/>
    <mergeCell ref="BN241:BN242"/>
    <mergeCell ref="BM241:BM242"/>
    <mergeCell ref="BM237:BM238"/>
    <mergeCell ref="BM227:BM228"/>
    <mergeCell ref="BN227:BN228"/>
    <mergeCell ref="A13:A14"/>
    <mergeCell ref="B13:B14"/>
    <mergeCell ref="C13:C14"/>
    <mergeCell ref="D13:D14"/>
    <mergeCell ref="E13:E14"/>
    <mergeCell ref="F13:F14"/>
    <mergeCell ref="A11:A12"/>
    <mergeCell ref="BL245:BL246"/>
    <mergeCell ref="BL243:BL244"/>
    <mergeCell ref="BL247:BL248"/>
    <mergeCell ref="BL241:BL242"/>
    <mergeCell ref="BL229:BL230"/>
    <mergeCell ref="BL237:BL238"/>
    <mergeCell ref="BL225:BL226"/>
    <mergeCell ref="BL223:BL224"/>
    <mergeCell ref="BL219:BL220"/>
    <mergeCell ref="BL221:BL222"/>
    <mergeCell ref="BL217:BL218"/>
    <mergeCell ref="BL201:BL202"/>
    <mergeCell ref="BL195:BL196"/>
    <mergeCell ref="BL197:BL198"/>
    <mergeCell ref="BL187:BL188"/>
    <mergeCell ref="BL183:BL184"/>
    <mergeCell ref="BL185:BL186"/>
    <mergeCell ref="BL179:BL180"/>
    <mergeCell ref="BL181:BL182"/>
    <mergeCell ref="BL177:BL178"/>
    <mergeCell ref="BL173:BL174"/>
    <mergeCell ref="BL175:BL176"/>
    <mergeCell ref="BL159:BL160"/>
    <mergeCell ref="BL169:BL170"/>
    <mergeCell ref="BL161:BL162"/>
    <mergeCell ref="A17:A18"/>
    <mergeCell ref="B17:B18"/>
    <mergeCell ref="C17:C18"/>
    <mergeCell ref="D17:D18"/>
    <mergeCell ref="E17:E18"/>
    <mergeCell ref="F17:F18"/>
    <mergeCell ref="A21:A22"/>
    <mergeCell ref="B21:B22"/>
    <mergeCell ref="C21:C22"/>
    <mergeCell ref="D21:D22"/>
    <mergeCell ref="E21:E22"/>
    <mergeCell ref="F21:F22"/>
    <mergeCell ref="A15:A16"/>
    <mergeCell ref="B15:B16"/>
    <mergeCell ref="C15:C16"/>
    <mergeCell ref="D15:D16"/>
    <mergeCell ref="E15:E16"/>
    <mergeCell ref="F15:F16"/>
    <mergeCell ref="A25:A26"/>
    <mergeCell ref="B25:B26"/>
    <mergeCell ref="C25:C26"/>
    <mergeCell ref="D25:D26"/>
    <mergeCell ref="E25:E26"/>
    <mergeCell ref="F25:F26"/>
    <mergeCell ref="A23:A24"/>
    <mergeCell ref="B23:B24"/>
    <mergeCell ref="C23:C24"/>
    <mergeCell ref="D23:D24"/>
    <mergeCell ref="E23:E24"/>
    <mergeCell ref="F23:F24"/>
    <mergeCell ref="A19:A20"/>
    <mergeCell ref="B19:B20"/>
    <mergeCell ref="C19:C20"/>
    <mergeCell ref="D19:D20"/>
    <mergeCell ref="E19:E20"/>
    <mergeCell ref="F19:F20"/>
    <mergeCell ref="A31:A32"/>
    <mergeCell ref="B31:B32"/>
    <mergeCell ref="C31:C32"/>
    <mergeCell ref="D31:D32"/>
    <mergeCell ref="E31:E32"/>
    <mergeCell ref="F31:F32"/>
    <mergeCell ref="A29:A30"/>
    <mergeCell ref="B29:B30"/>
    <mergeCell ref="C29:C30"/>
    <mergeCell ref="D29:D30"/>
    <mergeCell ref="E29:E30"/>
    <mergeCell ref="F29:F30"/>
    <mergeCell ref="A27:A28"/>
    <mergeCell ref="B27:B28"/>
    <mergeCell ref="C27:C28"/>
    <mergeCell ref="D27:D28"/>
    <mergeCell ref="E27:E28"/>
    <mergeCell ref="F27:F28"/>
    <mergeCell ref="A37:A38"/>
    <mergeCell ref="B37:B38"/>
    <mergeCell ref="C37:C38"/>
    <mergeCell ref="D37:D38"/>
    <mergeCell ref="E37:E38"/>
    <mergeCell ref="F37:F38"/>
    <mergeCell ref="A35:A36"/>
    <mergeCell ref="B35:B36"/>
    <mergeCell ref="C35:C36"/>
    <mergeCell ref="D35:D36"/>
    <mergeCell ref="E35:E36"/>
    <mergeCell ref="F35:F36"/>
    <mergeCell ref="A33:A34"/>
    <mergeCell ref="B33:B34"/>
    <mergeCell ref="C33:C34"/>
    <mergeCell ref="D33:D34"/>
    <mergeCell ref="E33:E34"/>
    <mergeCell ref="F33:F34"/>
    <mergeCell ref="A43:A44"/>
    <mergeCell ref="B43:B44"/>
    <mergeCell ref="C43:C44"/>
    <mergeCell ref="D43:D44"/>
    <mergeCell ref="E43:E44"/>
    <mergeCell ref="F43:F44"/>
    <mergeCell ref="A41:A42"/>
    <mergeCell ref="B41:B42"/>
    <mergeCell ref="C41:C42"/>
    <mergeCell ref="D41:D42"/>
    <mergeCell ref="E41:E42"/>
    <mergeCell ref="F41:F42"/>
    <mergeCell ref="A39:A40"/>
    <mergeCell ref="B39:B40"/>
    <mergeCell ref="C39:C40"/>
    <mergeCell ref="D39:D40"/>
    <mergeCell ref="E39:E40"/>
    <mergeCell ref="F39:F40"/>
    <mergeCell ref="A49:A50"/>
    <mergeCell ref="B49:B50"/>
    <mergeCell ref="C49:C50"/>
    <mergeCell ref="D49:D50"/>
    <mergeCell ref="E49:E50"/>
    <mergeCell ref="F49:F50"/>
    <mergeCell ref="A47:A48"/>
    <mergeCell ref="B47:B48"/>
    <mergeCell ref="C47:C48"/>
    <mergeCell ref="D47:D48"/>
    <mergeCell ref="E47:E48"/>
    <mergeCell ref="F47:F48"/>
    <mergeCell ref="A45:A46"/>
    <mergeCell ref="B45:B46"/>
    <mergeCell ref="C45:C46"/>
    <mergeCell ref="D45:D46"/>
    <mergeCell ref="E45:E46"/>
    <mergeCell ref="F45:F46"/>
    <mergeCell ref="A55:A56"/>
    <mergeCell ref="B55:B56"/>
    <mergeCell ref="C55:C56"/>
    <mergeCell ref="D55:D56"/>
    <mergeCell ref="E55:E56"/>
    <mergeCell ref="F55:F56"/>
    <mergeCell ref="A53:A54"/>
    <mergeCell ref="B53:B54"/>
    <mergeCell ref="C53:C54"/>
    <mergeCell ref="D53:D54"/>
    <mergeCell ref="E53:E54"/>
    <mergeCell ref="F53:F54"/>
    <mergeCell ref="A51:A52"/>
    <mergeCell ref="B51:B52"/>
    <mergeCell ref="C51:C52"/>
    <mergeCell ref="D51:D52"/>
    <mergeCell ref="E51:E52"/>
    <mergeCell ref="F51:F52"/>
    <mergeCell ref="A63:A64"/>
    <mergeCell ref="B63:B64"/>
    <mergeCell ref="C63:C64"/>
    <mergeCell ref="D63:D64"/>
    <mergeCell ref="E63:E64"/>
    <mergeCell ref="F63:F64"/>
    <mergeCell ref="A61:A62"/>
    <mergeCell ref="B61:B62"/>
    <mergeCell ref="C61:C62"/>
    <mergeCell ref="D61:D62"/>
    <mergeCell ref="E61:E62"/>
    <mergeCell ref="F61:F62"/>
    <mergeCell ref="A57:A58"/>
    <mergeCell ref="B57:B58"/>
    <mergeCell ref="C57:C58"/>
    <mergeCell ref="D57:D58"/>
    <mergeCell ref="E57:E58"/>
    <mergeCell ref="F57:F58"/>
    <mergeCell ref="A69:A70"/>
    <mergeCell ref="B69:B70"/>
    <mergeCell ref="C69:C70"/>
    <mergeCell ref="D69:D70"/>
    <mergeCell ref="E69:E70"/>
    <mergeCell ref="F69:F70"/>
    <mergeCell ref="A67:A68"/>
    <mergeCell ref="B67:B68"/>
    <mergeCell ref="C67:C68"/>
    <mergeCell ref="D67:D68"/>
    <mergeCell ref="E67:E68"/>
    <mergeCell ref="F67:F68"/>
    <mergeCell ref="A65:A66"/>
    <mergeCell ref="B65:B66"/>
    <mergeCell ref="C65:C66"/>
    <mergeCell ref="D65:D66"/>
    <mergeCell ref="E65:E66"/>
    <mergeCell ref="F65:F66"/>
    <mergeCell ref="A75:A76"/>
    <mergeCell ref="B75:B76"/>
    <mergeCell ref="C75:C76"/>
    <mergeCell ref="D75:D76"/>
    <mergeCell ref="E75:E76"/>
    <mergeCell ref="F75:F76"/>
    <mergeCell ref="A73:A74"/>
    <mergeCell ref="B73:B74"/>
    <mergeCell ref="C73:C74"/>
    <mergeCell ref="D73:D74"/>
    <mergeCell ref="E73:E74"/>
    <mergeCell ref="F73:F74"/>
    <mergeCell ref="A71:A72"/>
    <mergeCell ref="B71:B72"/>
    <mergeCell ref="C71:C72"/>
    <mergeCell ref="D71:D72"/>
    <mergeCell ref="E71:E72"/>
    <mergeCell ref="F71:F72"/>
    <mergeCell ref="A85:A86"/>
    <mergeCell ref="B85:B86"/>
    <mergeCell ref="C85:C86"/>
    <mergeCell ref="D85:D86"/>
    <mergeCell ref="E85:E86"/>
    <mergeCell ref="F85:F86"/>
    <mergeCell ref="A83:A84"/>
    <mergeCell ref="B83:B84"/>
    <mergeCell ref="C83:C84"/>
    <mergeCell ref="D83:D84"/>
    <mergeCell ref="E83:E84"/>
    <mergeCell ref="F83:F84"/>
    <mergeCell ref="A77:A78"/>
    <mergeCell ref="B77:B78"/>
    <mergeCell ref="C77:C78"/>
    <mergeCell ref="D77:D78"/>
    <mergeCell ref="E77:E78"/>
    <mergeCell ref="F77:F78"/>
    <mergeCell ref="D95:D96"/>
    <mergeCell ref="E95:E96"/>
    <mergeCell ref="A91:A92"/>
    <mergeCell ref="B91:B92"/>
    <mergeCell ref="C91:C92"/>
    <mergeCell ref="D91:D92"/>
    <mergeCell ref="E91:E92"/>
    <mergeCell ref="F91:F92"/>
    <mergeCell ref="A89:A90"/>
    <mergeCell ref="B89:B90"/>
    <mergeCell ref="C89:C90"/>
    <mergeCell ref="D89:D90"/>
    <mergeCell ref="E89:E90"/>
    <mergeCell ref="F89:F90"/>
    <mergeCell ref="A87:A88"/>
    <mergeCell ref="B87:B88"/>
    <mergeCell ref="C87:C88"/>
    <mergeCell ref="D87:D88"/>
    <mergeCell ref="E87:E88"/>
    <mergeCell ref="F87:F88"/>
    <mergeCell ref="B113:B114"/>
    <mergeCell ref="C113:C114"/>
    <mergeCell ref="D113:D114"/>
    <mergeCell ref="E113:E114"/>
    <mergeCell ref="A109:A110"/>
    <mergeCell ref="B109:B110"/>
    <mergeCell ref="C109:C110"/>
    <mergeCell ref="D109:D110"/>
    <mergeCell ref="E109:E110"/>
    <mergeCell ref="F109:F110"/>
    <mergeCell ref="F105:F106"/>
    <mergeCell ref="F103:F104"/>
    <mergeCell ref="A107:A108"/>
    <mergeCell ref="B107:B108"/>
    <mergeCell ref="C107:C108"/>
    <mergeCell ref="D107:D108"/>
    <mergeCell ref="E107:E108"/>
    <mergeCell ref="F107:F108"/>
    <mergeCell ref="A103:A104"/>
    <mergeCell ref="B103:B104"/>
    <mergeCell ref="C103:C104"/>
    <mergeCell ref="D103:D104"/>
    <mergeCell ref="E103:E104"/>
    <mergeCell ref="A105:A106"/>
    <mergeCell ref="B105:B106"/>
    <mergeCell ref="C105:C106"/>
    <mergeCell ref="D105:D106"/>
    <mergeCell ref="E105:E106"/>
    <mergeCell ref="A111:A112"/>
    <mergeCell ref="B111:B112"/>
    <mergeCell ref="C111:C112"/>
    <mergeCell ref="D111:D112"/>
    <mergeCell ref="A127:A128"/>
    <mergeCell ref="B127:B128"/>
    <mergeCell ref="C127:C128"/>
    <mergeCell ref="D127:D128"/>
    <mergeCell ref="E127:E128"/>
    <mergeCell ref="F127:F128"/>
    <mergeCell ref="A125:A126"/>
    <mergeCell ref="B125:B126"/>
    <mergeCell ref="C125:C126"/>
    <mergeCell ref="D125:D126"/>
    <mergeCell ref="E125:E126"/>
    <mergeCell ref="F125:F126"/>
    <mergeCell ref="A117:A118"/>
    <mergeCell ref="B117:B118"/>
    <mergeCell ref="C117:C118"/>
    <mergeCell ref="D117:D118"/>
    <mergeCell ref="E117:E118"/>
    <mergeCell ref="F117:F118"/>
    <mergeCell ref="E119:E120"/>
    <mergeCell ref="F119:F120"/>
    <mergeCell ref="A133:A134"/>
    <mergeCell ref="B133:B134"/>
    <mergeCell ref="C133:C134"/>
    <mergeCell ref="D133:D134"/>
    <mergeCell ref="E133:E134"/>
    <mergeCell ref="F133:F134"/>
    <mergeCell ref="A131:A132"/>
    <mergeCell ref="B131:B132"/>
    <mergeCell ref="C131:C132"/>
    <mergeCell ref="D131:D132"/>
    <mergeCell ref="E131:E132"/>
    <mergeCell ref="F131:F132"/>
    <mergeCell ref="A129:A130"/>
    <mergeCell ref="B129:B130"/>
    <mergeCell ref="C129:C130"/>
    <mergeCell ref="D129:D130"/>
    <mergeCell ref="E129:E130"/>
    <mergeCell ref="F129:F130"/>
    <mergeCell ref="A139:A140"/>
    <mergeCell ref="B139:B140"/>
    <mergeCell ref="C139:C140"/>
    <mergeCell ref="D139:D140"/>
    <mergeCell ref="E139:E140"/>
    <mergeCell ref="F139:F140"/>
    <mergeCell ref="A137:A138"/>
    <mergeCell ref="B137:B138"/>
    <mergeCell ref="C137:C138"/>
    <mergeCell ref="D137:D138"/>
    <mergeCell ref="E137:E138"/>
    <mergeCell ref="F137:F138"/>
    <mergeCell ref="A135:A136"/>
    <mergeCell ref="B135:B136"/>
    <mergeCell ref="C135:C136"/>
    <mergeCell ref="D135:D136"/>
    <mergeCell ref="E135:E136"/>
    <mergeCell ref="F135:F136"/>
    <mergeCell ref="A145:A146"/>
    <mergeCell ref="B145:B146"/>
    <mergeCell ref="C145:C146"/>
    <mergeCell ref="D145:D146"/>
    <mergeCell ref="E145:E146"/>
    <mergeCell ref="F145:F146"/>
    <mergeCell ref="A143:A144"/>
    <mergeCell ref="B143:B144"/>
    <mergeCell ref="C143:C144"/>
    <mergeCell ref="D143:D144"/>
    <mergeCell ref="E143:E144"/>
    <mergeCell ref="F143:F144"/>
    <mergeCell ref="A141:A142"/>
    <mergeCell ref="B141:B142"/>
    <mergeCell ref="C141:C142"/>
    <mergeCell ref="D141:D142"/>
    <mergeCell ref="E141:E142"/>
    <mergeCell ref="F141:F142"/>
    <mergeCell ref="A151:A152"/>
    <mergeCell ref="B151:B152"/>
    <mergeCell ref="C151:C152"/>
    <mergeCell ref="D151:D152"/>
    <mergeCell ref="E151:E152"/>
    <mergeCell ref="F151:F152"/>
    <mergeCell ref="A149:A150"/>
    <mergeCell ref="B149:B150"/>
    <mergeCell ref="C149:C150"/>
    <mergeCell ref="D149:D150"/>
    <mergeCell ref="E149:E150"/>
    <mergeCell ref="F149:F150"/>
    <mergeCell ref="A147:A148"/>
    <mergeCell ref="B147:B148"/>
    <mergeCell ref="C147:C148"/>
    <mergeCell ref="D147:D148"/>
    <mergeCell ref="E147:E148"/>
    <mergeCell ref="F147:F148"/>
    <mergeCell ref="A153:A154"/>
    <mergeCell ref="B153:B154"/>
    <mergeCell ref="C153:C154"/>
    <mergeCell ref="D153:D154"/>
    <mergeCell ref="E153:E154"/>
    <mergeCell ref="F153:F154"/>
    <mergeCell ref="A169:A170"/>
    <mergeCell ref="B169:B170"/>
    <mergeCell ref="C169:C170"/>
    <mergeCell ref="D169:D170"/>
    <mergeCell ref="E169:E170"/>
    <mergeCell ref="F169:F170"/>
    <mergeCell ref="A159:A160"/>
    <mergeCell ref="B159:B160"/>
    <mergeCell ref="C159:C160"/>
    <mergeCell ref="D159:D160"/>
    <mergeCell ref="E159:E160"/>
    <mergeCell ref="F159:F160"/>
    <mergeCell ref="C173:C174"/>
    <mergeCell ref="D173:D174"/>
    <mergeCell ref="E173:E174"/>
    <mergeCell ref="F173:F174"/>
    <mergeCell ref="D163:D164"/>
    <mergeCell ref="E163:E164"/>
    <mergeCell ref="A171:A172"/>
    <mergeCell ref="B171:B172"/>
    <mergeCell ref="A157:A158"/>
    <mergeCell ref="B157:B158"/>
    <mergeCell ref="C157:C158"/>
    <mergeCell ref="D157:D158"/>
    <mergeCell ref="E157:E158"/>
    <mergeCell ref="F157:F158"/>
    <mergeCell ref="A155:A156"/>
    <mergeCell ref="B155:B156"/>
    <mergeCell ref="C155:C156"/>
    <mergeCell ref="D155:D156"/>
    <mergeCell ref="E155:E156"/>
    <mergeCell ref="F155:F156"/>
    <mergeCell ref="A179:A180"/>
    <mergeCell ref="B179:B180"/>
    <mergeCell ref="C179:C180"/>
    <mergeCell ref="D179:D180"/>
    <mergeCell ref="E179:E180"/>
    <mergeCell ref="F179:F180"/>
    <mergeCell ref="A161:A162"/>
    <mergeCell ref="B161:B162"/>
    <mergeCell ref="C161:C162"/>
    <mergeCell ref="D161:D162"/>
    <mergeCell ref="E161:E162"/>
    <mergeCell ref="F161:F162"/>
    <mergeCell ref="A167:A168"/>
    <mergeCell ref="B167:B168"/>
    <mergeCell ref="C167:C168"/>
    <mergeCell ref="D167:D168"/>
    <mergeCell ref="E167:E168"/>
    <mergeCell ref="F167:F168"/>
    <mergeCell ref="A177:A178"/>
    <mergeCell ref="B177:B178"/>
    <mergeCell ref="C177:C178"/>
    <mergeCell ref="D177:D178"/>
    <mergeCell ref="E177:E178"/>
    <mergeCell ref="F177:F178"/>
    <mergeCell ref="A175:A176"/>
    <mergeCell ref="B175:B176"/>
    <mergeCell ref="C175:C176"/>
    <mergeCell ref="D175:D176"/>
    <mergeCell ref="E175:E176"/>
    <mergeCell ref="F175:F176"/>
    <mergeCell ref="A173:A174"/>
    <mergeCell ref="B173:B174"/>
    <mergeCell ref="A185:A186"/>
    <mergeCell ref="B185:B186"/>
    <mergeCell ref="C185:C186"/>
    <mergeCell ref="D185:D186"/>
    <mergeCell ref="E185:E186"/>
    <mergeCell ref="F185:F186"/>
    <mergeCell ref="A183:A184"/>
    <mergeCell ref="B183:B184"/>
    <mergeCell ref="C183:C184"/>
    <mergeCell ref="D183:D184"/>
    <mergeCell ref="E183:E184"/>
    <mergeCell ref="F183:F184"/>
    <mergeCell ref="A181:A182"/>
    <mergeCell ref="B181:B182"/>
    <mergeCell ref="C181:C182"/>
    <mergeCell ref="D181:D182"/>
    <mergeCell ref="E181:E182"/>
    <mergeCell ref="F181:F182"/>
    <mergeCell ref="A197:A198"/>
    <mergeCell ref="B197:B198"/>
    <mergeCell ref="C197:C198"/>
    <mergeCell ref="D197:D198"/>
    <mergeCell ref="E197:E198"/>
    <mergeCell ref="F197:F198"/>
    <mergeCell ref="A195:A196"/>
    <mergeCell ref="B195:B196"/>
    <mergeCell ref="C195:C196"/>
    <mergeCell ref="D195:D196"/>
    <mergeCell ref="E195:E196"/>
    <mergeCell ref="F195:F196"/>
    <mergeCell ref="A187:A188"/>
    <mergeCell ref="B187:B188"/>
    <mergeCell ref="C187:C188"/>
    <mergeCell ref="D187:D188"/>
    <mergeCell ref="E187:E188"/>
    <mergeCell ref="F187:F188"/>
    <mergeCell ref="E193:E194"/>
    <mergeCell ref="F193:F194"/>
    <mergeCell ref="A205:A206"/>
    <mergeCell ref="B205:B206"/>
    <mergeCell ref="C205:C206"/>
    <mergeCell ref="D205:D206"/>
    <mergeCell ref="E205:E206"/>
    <mergeCell ref="F205:F206"/>
    <mergeCell ref="A203:A204"/>
    <mergeCell ref="B203:B204"/>
    <mergeCell ref="C203:C204"/>
    <mergeCell ref="D203:D204"/>
    <mergeCell ref="E203:E204"/>
    <mergeCell ref="F203:F204"/>
    <mergeCell ref="A201:A202"/>
    <mergeCell ref="B201:B202"/>
    <mergeCell ref="C201:C202"/>
    <mergeCell ref="D201:D202"/>
    <mergeCell ref="E201:E202"/>
    <mergeCell ref="F201:F202"/>
    <mergeCell ref="A217:A218"/>
    <mergeCell ref="B217:B218"/>
    <mergeCell ref="C217:C218"/>
    <mergeCell ref="D217:D218"/>
    <mergeCell ref="E217:E218"/>
    <mergeCell ref="F217:F218"/>
    <mergeCell ref="A209:A210"/>
    <mergeCell ref="B209:B210"/>
    <mergeCell ref="C209:C210"/>
    <mergeCell ref="D209:D210"/>
    <mergeCell ref="E209:E210"/>
    <mergeCell ref="F209:F210"/>
    <mergeCell ref="A207:A208"/>
    <mergeCell ref="B207:B208"/>
    <mergeCell ref="C207:C208"/>
    <mergeCell ref="D207:D208"/>
    <mergeCell ref="E207:E208"/>
    <mergeCell ref="F207:F208"/>
    <mergeCell ref="A223:A224"/>
    <mergeCell ref="B223:B224"/>
    <mergeCell ref="C223:C224"/>
    <mergeCell ref="D223:D224"/>
    <mergeCell ref="E223:E224"/>
    <mergeCell ref="F223:F224"/>
    <mergeCell ref="A221:A222"/>
    <mergeCell ref="B221:B222"/>
    <mergeCell ref="C221:C222"/>
    <mergeCell ref="D221:D222"/>
    <mergeCell ref="E221:E222"/>
    <mergeCell ref="F221:F222"/>
    <mergeCell ref="A219:A220"/>
    <mergeCell ref="B219:B220"/>
    <mergeCell ref="C219:C220"/>
    <mergeCell ref="D219:D220"/>
    <mergeCell ref="E219:E220"/>
    <mergeCell ref="F219:F220"/>
    <mergeCell ref="A227:A228"/>
    <mergeCell ref="B227:B228"/>
    <mergeCell ref="C227:C228"/>
    <mergeCell ref="D227:D228"/>
    <mergeCell ref="E227:E228"/>
    <mergeCell ref="F227:F228"/>
    <mergeCell ref="A235:A236"/>
    <mergeCell ref="B235:B236"/>
    <mergeCell ref="C235:C236"/>
    <mergeCell ref="D235:D236"/>
    <mergeCell ref="E235:E236"/>
    <mergeCell ref="F235:F236"/>
    <mergeCell ref="A233:A234"/>
    <mergeCell ref="B233:B234"/>
    <mergeCell ref="A225:A226"/>
    <mergeCell ref="B225:B226"/>
    <mergeCell ref="C225:C226"/>
    <mergeCell ref="D225:D226"/>
    <mergeCell ref="E225:E226"/>
    <mergeCell ref="F225:F226"/>
    <mergeCell ref="A229:A230"/>
    <mergeCell ref="B229:B230"/>
    <mergeCell ref="C229:C230"/>
    <mergeCell ref="D229:D230"/>
    <mergeCell ref="E229:E230"/>
    <mergeCell ref="F229:F230"/>
    <mergeCell ref="D241:D242"/>
    <mergeCell ref="E241:E242"/>
    <mergeCell ref="F241:F242"/>
    <mergeCell ref="A237:A238"/>
    <mergeCell ref="B237:B238"/>
    <mergeCell ref="C237:C238"/>
    <mergeCell ref="D237:D238"/>
    <mergeCell ref="E237:E238"/>
    <mergeCell ref="F237:F238"/>
    <mergeCell ref="C233:C234"/>
    <mergeCell ref="D233:D234"/>
    <mergeCell ref="E233:E234"/>
    <mergeCell ref="F233:F234"/>
    <mergeCell ref="A231:A232"/>
    <mergeCell ref="B231:B232"/>
    <mergeCell ref="C231:C232"/>
    <mergeCell ref="D231:D232"/>
    <mergeCell ref="E231:E232"/>
    <mergeCell ref="F231:F232"/>
    <mergeCell ref="B239:B240"/>
    <mergeCell ref="C239:C240"/>
    <mergeCell ref="D239:D240"/>
    <mergeCell ref="E239:E240"/>
    <mergeCell ref="F239:F240"/>
    <mergeCell ref="A249:A250"/>
    <mergeCell ref="B249:B250"/>
    <mergeCell ref="C249:C250"/>
    <mergeCell ref="D249:D250"/>
    <mergeCell ref="E249:E250"/>
    <mergeCell ref="F249:F250"/>
    <mergeCell ref="A247:A248"/>
    <mergeCell ref="B247:B248"/>
    <mergeCell ref="C247:C248"/>
    <mergeCell ref="D247:D248"/>
    <mergeCell ref="E247:E248"/>
    <mergeCell ref="F247:F248"/>
    <mergeCell ref="A245:A246"/>
    <mergeCell ref="B245:B246"/>
    <mergeCell ref="C245:C246"/>
    <mergeCell ref="D245:D246"/>
    <mergeCell ref="E245:E246"/>
    <mergeCell ref="F245:F246"/>
    <mergeCell ref="A243:A244"/>
    <mergeCell ref="B243:B244"/>
    <mergeCell ref="C243:C244"/>
    <mergeCell ref="D243:D244"/>
    <mergeCell ref="E243:E244"/>
    <mergeCell ref="F243:F244"/>
    <mergeCell ref="A241:A242"/>
    <mergeCell ref="B241:B242"/>
    <mergeCell ref="C241:C242"/>
    <mergeCell ref="BM21:BM22"/>
    <mergeCell ref="BN21:BN22"/>
    <mergeCell ref="BN33:BN34"/>
    <mergeCell ref="BM33:BM34"/>
    <mergeCell ref="BN31:BN32"/>
    <mergeCell ref="BM31:BM32"/>
    <mergeCell ref="BN37:BN38"/>
    <mergeCell ref="BM37:BM38"/>
    <mergeCell ref="BN35:BN36"/>
    <mergeCell ref="BM35:BM36"/>
    <mergeCell ref="BN41:BN42"/>
    <mergeCell ref="BM41:BM42"/>
    <mergeCell ref="BN39:BN40"/>
    <mergeCell ref="BM39:BM40"/>
    <mergeCell ref="BN45:BN46"/>
    <mergeCell ref="BM45:BM46"/>
    <mergeCell ref="BN43:BN44"/>
    <mergeCell ref="BM43:BM44"/>
    <mergeCell ref="BN49:BN50"/>
    <mergeCell ref="BM49:BM50"/>
    <mergeCell ref="BN47:BN48"/>
    <mergeCell ref="BM47:BM48"/>
    <mergeCell ref="BN53:BN54"/>
    <mergeCell ref="BM53:BM54"/>
    <mergeCell ref="BN51:BN52"/>
    <mergeCell ref="BM51:BM52"/>
    <mergeCell ref="BN57:BN58"/>
    <mergeCell ref="BM57:BM58"/>
    <mergeCell ref="BN55:BN56"/>
    <mergeCell ref="BM55:BM56"/>
    <mergeCell ref="BN63:BN64"/>
    <mergeCell ref="BM63:BM64"/>
    <mergeCell ref="BN61:BN62"/>
    <mergeCell ref="BM61:BM62"/>
    <mergeCell ref="BM27:BM28"/>
    <mergeCell ref="BN67:BN68"/>
    <mergeCell ref="BM67:BM68"/>
    <mergeCell ref="BN65:BN66"/>
    <mergeCell ref="BM65:BM66"/>
    <mergeCell ref="BN71:BN72"/>
    <mergeCell ref="BM71:BM72"/>
    <mergeCell ref="BN69:BN70"/>
    <mergeCell ref="BM69:BM70"/>
    <mergeCell ref="BN75:BN76"/>
    <mergeCell ref="BM75:BM76"/>
    <mergeCell ref="BN73:BN74"/>
    <mergeCell ref="BM73:BM74"/>
    <mergeCell ref="BN83:BN84"/>
    <mergeCell ref="BM83:BM84"/>
    <mergeCell ref="BN77:BN78"/>
    <mergeCell ref="BM77:BM78"/>
    <mergeCell ref="BN87:BN88"/>
    <mergeCell ref="BM87:BM88"/>
    <mergeCell ref="BN85:BN86"/>
    <mergeCell ref="BM85:BM86"/>
    <mergeCell ref="BN91:BN92"/>
    <mergeCell ref="BM91:BM92"/>
    <mergeCell ref="BN89:BN90"/>
    <mergeCell ref="BM89:BM90"/>
    <mergeCell ref="BN95:BN96"/>
    <mergeCell ref="BM95:BM96"/>
    <mergeCell ref="BN93:BN94"/>
    <mergeCell ref="BM93:BM94"/>
    <mergeCell ref="BN103:BN104"/>
    <mergeCell ref="BM103:BM104"/>
    <mergeCell ref="BN97:BN98"/>
    <mergeCell ref="BM97:BM98"/>
    <mergeCell ref="BN107:BN108"/>
    <mergeCell ref="BM107:BM108"/>
    <mergeCell ref="BN105:BN106"/>
    <mergeCell ref="BM105:BM106"/>
    <mergeCell ref="BN111:BN112"/>
    <mergeCell ref="BM111:BM112"/>
    <mergeCell ref="BN109:BN110"/>
    <mergeCell ref="BM109:BM110"/>
    <mergeCell ref="BN115:BN116"/>
    <mergeCell ref="BM115:BM116"/>
    <mergeCell ref="BN113:BN114"/>
    <mergeCell ref="BM113:BM114"/>
    <mergeCell ref="BN125:BN126"/>
    <mergeCell ref="BM125:BM126"/>
    <mergeCell ref="BN117:BN118"/>
    <mergeCell ref="BM117:BM118"/>
    <mergeCell ref="BN129:BN130"/>
    <mergeCell ref="BM129:BM130"/>
    <mergeCell ref="BN127:BN128"/>
    <mergeCell ref="BM127:BM128"/>
    <mergeCell ref="BN133:BN134"/>
    <mergeCell ref="BM133:BM134"/>
    <mergeCell ref="BN131:BN132"/>
    <mergeCell ref="BM131:BM132"/>
    <mergeCell ref="BN137:BN138"/>
    <mergeCell ref="BM137:BM138"/>
    <mergeCell ref="BN135:BN136"/>
    <mergeCell ref="BM135:BM136"/>
    <mergeCell ref="BN141:BN142"/>
    <mergeCell ref="BM141:BM142"/>
    <mergeCell ref="BN139:BN140"/>
    <mergeCell ref="BM139:BM140"/>
    <mergeCell ref="BN145:BN146"/>
    <mergeCell ref="BM145:BM146"/>
    <mergeCell ref="BN143:BN144"/>
    <mergeCell ref="BM143:BM144"/>
    <mergeCell ref="BN149:BN150"/>
    <mergeCell ref="BM149:BM150"/>
    <mergeCell ref="BN147:BN148"/>
    <mergeCell ref="BM147:BM148"/>
    <mergeCell ref="BN153:BN154"/>
    <mergeCell ref="BM153:BM154"/>
    <mergeCell ref="BN151:BN152"/>
    <mergeCell ref="BM151:BM152"/>
    <mergeCell ref="BN157:BN158"/>
    <mergeCell ref="BM157:BM158"/>
    <mergeCell ref="BN155:BN156"/>
    <mergeCell ref="BM155:BM156"/>
    <mergeCell ref="BN187:BN188"/>
    <mergeCell ref="BM187:BM188"/>
    <mergeCell ref="BN197:BN198"/>
    <mergeCell ref="BM197:BM198"/>
    <mergeCell ref="BN195:BN196"/>
    <mergeCell ref="BM195:BM196"/>
    <mergeCell ref="BN201:BN202"/>
    <mergeCell ref="BM201:BM202"/>
    <mergeCell ref="BM217:BM218"/>
    <mergeCell ref="BN169:BN170"/>
    <mergeCell ref="BM169:BM170"/>
    <mergeCell ref="BN159:BN160"/>
    <mergeCell ref="BM159:BM160"/>
    <mergeCell ref="BN175:BN176"/>
    <mergeCell ref="BM175:BM176"/>
    <mergeCell ref="BN173:BN174"/>
    <mergeCell ref="BM173:BM174"/>
    <mergeCell ref="BN177:BN178"/>
    <mergeCell ref="BM177:BM178"/>
    <mergeCell ref="BN181:BN182"/>
    <mergeCell ref="BM181:BM182"/>
    <mergeCell ref="BN179:BN180"/>
    <mergeCell ref="BM179:BM180"/>
    <mergeCell ref="BN185:BN186"/>
    <mergeCell ref="BM185:BM186"/>
    <mergeCell ref="BN183:BN184"/>
    <mergeCell ref="BM183:BM184"/>
    <mergeCell ref="BN217:BN218"/>
    <mergeCell ref="A253:A254"/>
    <mergeCell ref="B253:B254"/>
    <mergeCell ref="C253:C254"/>
    <mergeCell ref="D253:D254"/>
    <mergeCell ref="E253:E254"/>
    <mergeCell ref="F253:F254"/>
    <mergeCell ref="BL253:BL254"/>
    <mergeCell ref="B193:B194"/>
    <mergeCell ref="C193:C194"/>
    <mergeCell ref="D193:D194"/>
    <mergeCell ref="D191:D192"/>
    <mergeCell ref="E191:E192"/>
    <mergeCell ref="F191:F192"/>
    <mergeCell ref="BL191:BL192"/>
    <mergeCell ref="A193:A194"/>
    <mergeCell ref="A199:A200"/>
    <mergeCell ref="B199:B200"/>
    <mergeCell ref="C199:C200"/>
    <mergeCell ref="F251:F252"/>
    <mergeCell ref="BL251:BL252"/>
    <mergeCell ref="BL199:BL200"/>
    <mergeCell ref="A213:A214"/>
    <mergeCell ref="B213:B214"/>
    <mergeCell ref="C213:C214"/>
    <mergeCell ref="D213:D214"/>
    <mergeCell ref="E213:E214"/>
    <mergeCell ref="F213:F214"/>
    <mergeCell ref="BL213:BL214"/>
    <mergeCell ref="A215:A216"/>
    <mergeCell ref="B215:B216"/>
    <mergeCell ref="C215:C216"/>
    <mergeCell ref="A239:A240"/>
    <mergeCell ref="F263:F264"/>
    <mergeCell ref="BL263:BL264"/>
    <mergeCell ref="A267:A268"/>
    <mergeCell ref="B267:B268"/>
    <mergeCell ref="C267:C268"/>
    <mergeCell ref="D267:D268"/>
    <mergeCell ref="E267:E268"/>
    <mergeCell ref="F267:F268"/>
    <mergeCell ref="BL267:BL268"/>
    <mergeCell ref="A255:A256"/>
    <mergeCell ref="B255:B256"/>
    <mergeCell ref="C255:C256"/>
    <mergeCell ref="D255:D256"/>
    <mergeCell ref="E255:E256"/>
    <mergeCell ref="F255:F256"/>
    <mergeCell ref="BL255:BL256"/>
    <mergeCell ref="A257:A258"/>
    <mergeCell ref="B257:B258"/>
    <mergeCell ref="C257:C258"/>
    <mergeCell ref="D257:D258"/>
    <mergeCell ref="E257:E258"/>
    <mergeCell ref="F257:F258"/>
    <mergeCell ref="BL257:BL258"/>
    <mergeCell ref="A259:A260"/>
    <mergeCell ref="B259:B260"/>
    <mergeCell ref="C259:C260"/>
    <mergeCell ref="D259:D260"/>
    <mergeCell ref="E259:E260"/>
    <mergeCell ref="F259:F260"/>
    <mergeCell ref="BL259:BL260"/>
    <mergeCell ref="F265:F266"/>
    <mergeCell ref="BL265:BL266"/>
    <mergeCell ref="C279:C280"/>
    <mergeCell ref="D279:D280"/>
    <mergeCell ref="E279:E280"/>
    <mergeCell ref="F279:F280"/>
    <mergeCell ref="BL279:BL280"/>
    <mergeCell ref="A269:A270"/>
    <mergeCell ref="B269:B270"/>
    <mergeCell ref="C269:C270"/>
    <mergeCell ref="D269:D270"/>
    <mergeCell ref="E269:E270"/>
    <mergeCell ref="F269:F270"/>
    <mergeCell ref="BL269:BL270"/>
    <mergeCell ref="A271:A272"/>
    <mergeCell ref="B271:B272"/>
    <mergeCell ref="C271:C272"/>
    <mergeCell ref="D271:D272"/>
    <mergeCell ref="E271:E272"/>
    <mergeCell ref="F271:F272"/>
    <mergeCell ref="BL271:BL272"/>
    <mergeCell ref="A273:A274"/>
    <mergeCell ref="B273:B274"/>
    <mergeCell ref="C273:C274"/>
    <mergeCell ref="D273:D274"/>
    <mergeCell ref="E273:E274"/>
    <mergeCell ref="F273:F274"/>
    <mergeCell ref="BL273:BL274"/>
    <mergeCell ref="F289:F290"/>
    <mergeCell ref="BL289:BL290"/>
    <mergeCell ref="A283:A284"/>
    <mergeCell ref="B283:B284"/>
    <mergeCell ref="C283:C284"/>
    <mergeCell ref="D283:D284"/>
    <mergeCell ref="E283:E284"/>
    <mergeCell ref="F283:F284"/>
    <mergeCell ref="BL283:BL284"/>
    <mergeCell ref="A285:A286"/>
    <mergeCell ref="B285:B286"/>
    <mergeCell ref="C285:C286"/>
    <mergeCell ref="D285:D286"/>
    <mergeCell ref="E285:E286"/>
    <mergeCell ref="F285:F286"/>
    <mergeCell ref="BL285:BL286"/>
    <mergeCell ref="A275:A276"/>
    <mergeCell ref="B275:B276"/>
    <mergeCell ref="C275:C276"/>
    <mergeCell ref="D275:D276"/>
    <mergeCell ref="E275:E276"/>
    <mergeCell ref="F275:F276"/>
    <mergeCell ref="BL275:BL276"/>
    <mergeCell ref="A277:A278"/>
    <mergeCell ref="B277:B278"/>
    <mergeCell ref="C277:C278"/>
    <mergeCell ref="D277:D278"/>
    <mergeCell ref="E277:E278"/>
    <mergeCell ref="F277:F278"/>
    <mergeCell ref="BL277:BL278"/>
    <mergeCell ref="A279:A280"/>
    <mergeCell ref="B279:B280"/>
    <mergeCell ref="A303:A304"/>
    <mergeCell ref="B303:B304"/>
    <mergeCell ref="C303:C304"/>
    <mergeCell ref="A291:A292"/>
    <mergeCell ref="B291:B292"/>
    <mergeCell ref="C291:C292"/>
    <mergeCell ref="D291:D292"/>
    <mergeCell ref="E291:E292"/>
    <mergeCell ref="F291:F292"/>
    <mergeCell ref="BL291:BL292"/>
    <mergeCell ref="A293:A294"/>
    <mergeCell ref="B293:B294"/>
    <mergeCell ref="C293:C294"/>
    <mergeCell ref="D293:D294"/>
    <mergeCell ref="E293:E294"/>
    <mergeCell ref="F293:F294"/>
    <mergeCell ref="BL293:BL294"/>
    <mergeCell ref="A295:A296"/>
    <mergeCell ref="B295:B296"/>
    <mergeCell ref="C295:C296"/>
    <mergeCell ref="D295:D296"/>
    <mergeCell ref="E295:E296"/>
    <mergeCell ref="F295:F296"/>
    <mergeCell ref="BL295:BL296"/>
    <mergeCell ref="B297:B298"/>
    <mergeCell ref="C297:C298"/>
    <mergeCell ref="D297:D298"/>
    <mergeCell ref="E297:E298"/>
    <mergeCell ref="F297:F298"/>
    <mergeCell ref="BL297:BL298"/>
    <mergeCell ref="A299:A300"/>
    <mergeCell ref="B299:B300"/>
    <mergeCell ref="E5:E6"/>
    <mergeCell ref="E7:E8"/>
    <mergeCell ref="E9:E10"/>
    <mergeCell ref="E11:E12"/>
    <mergeCell ref="F3:F4"/>
    <mergeCell ref="F5:F6"/>
    <mergeCell ref="F7:F8"/>
    <mergeCell ref="F9:F10"/>
    <mergeCell ref="F11:F12"/>
    <mergeCell ref="BL3:BL4"/>
    <mergeCell ref="BL5:BL6"/>
    <mergeCell ref="BL7:BL8"/>
    <mergeCell ref="BL9:BL10"/>
    <mergeCell ref="BL11:BL12"/>
    <mergeCell ref="B11:B12"/>
    <mergeCell ref="C3:C4"/>
    <mergeCell ref="C5:C6"/>
    <mergeCell ref="C7:C8"/>
    <mergeCell ref="D3:D4"/>
    <mergeCell ref="F111:F112"/>
    <mergeCell ref="F113:F114"/>
    <mergeCell ref="A115:A116"/>
    <mergeCell ref="B115:B116"/>
    <mergeCell ref="C115:C116"/>
    <mergeCell ref="D115:D116"/>
    <mergeCell ref="E115:E116"/>
    <mergeCell ref="F115:F116"/>
    <mergeCell ref="C299:C300"/>
    <mergeCell ref="D299:D300"/>
    <mergeCell ref="E299:E300"/>
    <mergeCell ref="F299:F300"/>
    <mergeCell ref="BL299:BL300"/>
    <mergeCell ref="A301:A302"/>
    <mergeCell ref="B301:B302"/>
    <mergeCell ref="C301:C302"/>
    <mergeCell ref="D301:D302"/>
    <mergeCell ref="E301:E302"/>
    <mergeCell ref="F301:F302"/>
    <mergeCell ref="BL301:BL302"/>
    <mergeCell ref="A281:A282"/>
    <mergeCell ref="B281:B282"/>
    <mergeCell ref="C281:C282"/>
    <mergeCell ref="D281:D282"/>
    <mergeCell ref="E281:E282"/>
    <mergeCell ref="F281:F282"/>
    <mergeCell ref="BL281:BL282"/>
    <mergeCell ref="A289:A290"/>
    <mergeCell ref="B289:B290"/>
    <mergeCell ref="C289:C290"/>
    <mergeCell ref="D289:D290"/>
    <mergeCell ref="E289:E290"/>
    <mergeCell ref="F189:F190"/>
    <mergeCell ref="A163:A164"/>
    <mergeCell ref="B163:B164"/>
    <mergeCell ref="C163:C164"/>
    <mergeCell ref="C171:C172"/>
    <mergeCell ref="D171:D172"/>
    <mergeCell ref="E171:E172"/>
    <mergeCell ref="F171:F172"/>
    <mergeCell ref="BL171:BL172"/>
    <mergeCell ref="D199:D200"/>
    <mergeCell ref="D5:D6"/>
    <mergeCell ref="D7:D8"/>
    <mergeCell ref="C9:C10"/>
    <mergeCell ref="D9:D10"/>
    <mergeCell ref="C11:C12"/>
    <mergeCell ref="D11:D12"/>
    <mergeCell ref="C79:C80"/>
    <mergeCell ref="D79:D80"/>
    <mergeCell ref="E79:E80"/>
    <mergeCell ref="F79:F80"/>
    <mergeCell ref="C81:C82"/>
    <mergeCell ref="D81:D82"/>
    <mergeCell ref="E81:E82"/>
    <mergeCell ref="F81:F82"/>
    <mergeCell ref="BL79:BL80"/>
    <mergeCell ref="BL81:BL82"/>
    <mergeCell ref="A119:A120"/>
    <mergeCell ref="B119:B120"/>
    <mergeCell ref="C119:C120"/>
    <mergeCell ref="D119:D120"/>
    <mergeCell ref="F97:F98"/>
    <mergeCell ref="A93:A94"/>
    <mergeCell ref="F315:F316"/>
    <mergeCell ref="BL315:BL316"/>
    <mergeCell ref="D215:D216"/>
    <mergeCell ref="E215:E216"/>
    <mergeCell ref="F215:F216"/>
    <mergeCell ref="BL215:BL216"/>
    <mergeCell ref="A251:A252"/>
    <mergeCell ref="B251:B252"/>
    <mergeCell ref="C251:C252"/>
    <mergeCell ref="D251:D252"/>
    <mergeCell ref="E251:E252"/>
    <mergeCell ref="A317:A318"/>
    <mergeCell ref="B317:B318"/>
    <mergeCell ref="C317:C318"/>
    <mergeCell ref="D317:D318"/>
    <mergeCell ref="E317:E318"/>
    <mergeCell ref="F317:F318"/>
    <mergeCell ref="BL317:BL318"/>
    <mergeCell ref="A309:A310"/>
    <mergeCell ref="B309:B310"/>
    <mergeCell ref="C309:C310"/>
    <mergeCell ref="D309:D310"/>
    <mergeCell ref="E309:E310"/>
    <mergeCell ref="F309:F310"/>
    <mergeCell ref="BL309:BL310"/>
    <mergeCell ref="F313:F314"/>
    <mergeCell ref="BL313:BL314"/>
    <mergeCell ref="A261:A262"/>
    <mergeCell ref="B261:B262"/>
    <mergeCell ref="C261:C262"/>
    <mergeCell ref="D261:D262"/>
    <mergeCell ref="E261:E262"/>
    <mergeCell ref="F307:F308"/>
    <mergeCell ref="BL307:BL308"/>
    <mergeCell ref="A297:A298"/>
    <mergeCell ref="F163:F164"/>
    <mergeCell ref="BL163:BL164"/>
    <mergeCell ref="A165:A166"/>
    <mergeCell ref="B165:B166"/>
    <mergeCell ref="C165:C166"/>
    <mergeCell ref="D165:D166"/>
    <mergeCell ref="E165:E166"/>
    <mergeCell ref="F165:F166"/>
    <mergeCell ref="A211:A212"/>
    <mergeCell ref="B211:B212"/>
    <mergeCell ref="C211:C212"/>
    <mergeCell ref="D211:D212"/>
    <mergeCell ref="E211:E212"/>
    <mergeCell ref="F211:F212"/>
    <mergeCell ref="BL211:BL212"/>
    <mergeCell ref="A189:A190"/>
    <mergeCell ref="F261:F262"/>
    <mergeCell ref="BL261:BL262"/>
    <mergeCell ref="A263:A264"/>
    <mergeCell ref="B263:B264"/>
    <mergeCell ref="C263:C264"/>
    <mergeCell ref="D263:D264"/>
    <mergeCell ref="E263:E264"/>
    <mergeCell ref="BL189:BL190"/>
    <mergeCell ref="A191:A192"/>
    <mergeCell ref="B191:B192"/>
    <mergeCell ref="C191:C192"/>
    <mergeCell ref="B189:B190"/>
    <mergeCell ref="C189:C190"/>
    <mergeCell ref="F59:F60"/>
    <mergeCell ref="BL59:BL60"/>
    <mergeCell ref="A99:A100"/>
    <mergeCell ref="B99:B100"/>
    <mergeCell ref="C99:C100"/>
    <mergeCell ref="D99:D100"/>
    <mergeCell ref="E99:E100"/>
    <mergeCell ref="F99:F100"/>
    <mergeCell ref="BL99:BL100"/>
    <mergeCell ref="A101:A102"/>
    <mergeCell ref="B101:B102"/>
    <mergeCell ref="C101:C102"/>
    <mergeCell ref="D101:D102"/>
    <mergeCell ref="E101:E102"/>
    <mergeCell ref="F101:F102"/>
    <mergeCell ref="BL101:BL102"/>
    <mergeCell ref="F93:F94"/>
    <mergeCell ref="F95:F96"/>
    <mergeCell ref="A97:A98"/>
    <mergeCell ref="B97:B98"/>
    <mergeCell ref="C97:C98"/>
    <mergeCell ref="D97:D98"/>
    <mergeCell ref="E97:E98"/>
    <mergeCell ref="A79:A80"/>
    <mergeCell ref="A81:A82"/>
    <mergeCell ref="B93:B94"/>
    <mergeCell ref="C93:C94"/>
    <mergeCell ref="D93:D94"/>
    <mergeCell ref="E93:E94"/>
    <mergeCell ref="A95:A96"/>
    <mergeCell ref="B95:B96"/>
    <mergeCell ref="C95:C96"/>
    <mergeCell ref="F321:F322"/>
    <mergeCell ref="BL321:BL322"/>
    <mergeCell ref="A121:A122"/>
    <mergeCell ref="B121:B122"/>
    <mergeCell ref="C121:C122"/>
    <mergeCell ref="D121:D122"/>
    <mergeCell ref="E121:E122"/>
    <mergeCell ref="F121:F122"/>
    <mergeCell ref="BL121:BL122"/>
    <mergeCell ref="A123:A124"/>
    <mergeCell ref="B123:B124"/>
    <mergeCell ref="C123:C124"/>
    <mergeCell ref="D123:D124"/>
    <mergeCell ref="E123:E124"/>
    <mergeCell ref="F123:F124"/>
    <mergeCell ref="BL249:BL250"/>
    <mergeCell ref="B305:B306"/>
    <mergeCell ref="E199:E200"/>
    <mergeCell ref="F199:F200"/>
    <mergeCell ref="A265:A266"/>
    <mergeCell ref="B265:B266"/>
    <mergeCell ref="C265:C266"/>
    <mergeCell ref="D265:D266"/>
    <mergeCell ref="E265:E266"/>
    <mergeCell ref="D303:D304"/>
    <mergeCell ref="E303:E304"/>
    <mergeCell ref="F303:F304"/>
    <mergeCell ref="BL303:BL304"/>
    <mergeCell ref="A305:A306"/>
    <mergeCell ref="E305:E306"/>
    <mergeCell ref="F305:F306"/>
    <mergeCell ref="E307:E308"/>
    <mergeCell ref="A307:A308"/>
    <mergeCell ref="B307:B308"/>
    <mergeCell ref="B79:B80"/>
    <mergeCell ref="B81:B82"/>
    <mergeCell ref="A3:A4"/>
    <mergeCell ref="B3:B4"/>
    <mergeCell ref="A5:A6"/>
    <mergeCell ref="B5:B6"/>
    <mergeCell ref="A7:A8"/>
    <mergeCell ref="B7:B8"/>
    <mergeCell ref="A9:A10"/>
    <mergeCell ref="B9:B10"/>
    <mergeCell ref="A321:A322"/>
    <mergeCell ref="B321:B322"/>
    <mergeCell ref="C321:C322"/>
    <mergeCell ref="D321:D322"/>
    <mergeCell ref="E321:E322"/>
    <mergeCell ref="A59:A60"/>
    <mergeCell ref="B59:B60"/>
    <mergeCell ref="C59:C60"/>
    <mergeCell ref="D59:D60"/>
    <mergeCell ref="E59:E60"/>
    <mergeCell ref="A315:A316"/>
    <mergeCell ref="B315:B316"/>
    <mergeCell ref="C315:C316"/>
    <mergeCell ref="D315:D316"/>
    <mergeCell ref="E315:E316"/>
    <mergeCell ref="E111:E112"/>
    <mergeCell ref="A113:A114"/>
    <mergeCell ref="D189:D190"/>
    <mergeCell ref="E189:E190"/>
    <mergeCell ref="E3:E4"/>
    <mergeCell ref="C307:C308"/>
    <mergeCell ref="D307:D308"/>
    <mergeCell ref="C305:C306"/>
    <mergeCell ref="D305:D306"/>
    <mergeCell ref="BL323:BL324"/>
    <mergeCell ref="A287:A288"/>
    <mergeCell ref="B287:B288"/>
    <mergeCell ref="C287:C288"/>
    <mergeCell ref="D287:D288"/>
    <mergeCell ref="E287:E288"/>
    <mergeCell ref="F287:F288"/>
    <mergeCell ref="BL287:BL288"/>
    <mergeCell ref="A311:A312"/>
    <mergeCell ref="B311:B312"/>
    <mergeCell ref="C311:C312"/>
    <mergeCell ref="D311:D312"/>
    <mergeCell ref="E311:E312"/>
    <mergeCell ref="F311:F312"/>
    <mergeCell ref="BL311:BL312"/>
    <mergeCell ref="A313:A314"/>
    <mergeCell ref="B313:B314"/>
    <mergeCell ref="C313:C314"/>
    <mergeCell ref="D313:D314"/>
    <mergeCell ref="E313:E314"/>
    <mergeCell ref="A319:A320"/>
    <mergeCell ref="B319:B320"/>
    <mergeCell ref="C319:C320"/>
    <mergeCell ref="D319:D320"/>
    <mergeCell ref="E319:E320"/>
    <mergeCell ref="F319:F320"/>
    <mergeCell ref="BL319:BL320"/>
    <mergeCell ref="BL305:BL306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2EFB74-78FC-48BA-B15D-3DED59F7F737}">
  <dimension ref="A1:I60"/>
  <sheetViews>
    <sheetView workbookViewId="0">
      <selection activeCell="B3" sqref="B3:B49"/>
    </sheetView>
  </sheetViews>
  <sheetFormatPr defaultRowHeight="13"/>
  <cols>
    <col min="1" max="1" width="28" customWidth="1"/>
    <col min="2" max="2" width="10.296875" bestFit="1" customWidth="1"/>
    <col min="3" max="3" width="9.3984375" bestFit="1" customWidth="1"/>
    <col min="4" max="4" width="16.296875" bestFit="1" customWidth="1"/>
    <col min="5" max="5" width="20.296875" customWidth="1"/>
    <col min="6" max="9" width="0" hidden="1" customWidth="1"/>
  </cols>
  <sheetData>
    <row r="1" spans="1:9" ht="16" thickBot="1">
      <c r="A1" s="139" t="s">
        <v>122</v>
      </c>
      <c r="B1" s="140"/>
      <c r="C1" s="140"/>
      <c r="D1" s="140"/>
      <c r="E1" s="141"/>
    </row>
    <row r="2" spans="1:9" ht="14.5" thickBot="1">
      <c r="A2" s="13" t="s">
        <v>82</v>
      </c>
      <c r="B2" s="14" t="s">
        <v>83</v>
      </c>
      <c r="C2" s="14" t="s">
        <v>84</v>
      </c>
      <c r="D2" s="14" t="s">
        <v>85</v>
      </c>
      <c r="E2" s="15" t="s">
        <v>80</v>
      </c>
    </row>
    <row r="3" spans="1:9" ht="15" customHeight="1">
      <c r="A3" s="142" t="s">
        <v>86</v>
      </c>
      <c r="B3" s="86"/>
      <c r="C3" s="41">
        <v>1</v>
      </c>
      <c r="D3" s="42">
        <v>2080</v>
      </c>
      <c r="E3" s="43">
        <f>B3*D3*C3</f>
        <v>0</v>
      </c>
      <c r="G3">
        <f>2082/3</f>
        <v>694</v>
      </c>
      <c r="I3">
        <f>694*5</f>
        <v>3470</v>
      </c>
    </row>
    <row r="4" spans="1:9" ht="15" customHeight="1">
      <c r="A4" s="143"/>
      <c r="B4" s="87">
        <f>B3*1.5</f>
        <v>0</v>
      </c>
      <c r="C4" s="34">
        <f>C3</f>
        <v>1</v>
      </c>
      <c r="D4" s="35">
        <v>1040</v>
      </c>
      <c r="E4" s="40">
        <f t="shared" ref="E4:E49" si="0">B4*D4*C4</f>
        <v>0</v>
      </c>
      <c r="G4">
        <f>1404/3</f>
        <v>468</v>
      </c>
      <c r="I4">
        <f>468*5</f>
        <v>2340</v>
      </c>
    </row>
    <row r="5" spans="1:9" ht="15" customHeight="1">
      <c r="A5" s="143"/>
      <c r="B5" s="87">
        <f>B3*2</f>
        <v>0</v>
      </c>
      <c r="C5" s="34">
        <f>C4</f>
        <v>1</v>
      </c>
      <c r="D5" s="35">
        <v>624</v>
      </c>
      <c r="E5" s="40">
        <f t="shared" si="0"/>
        <v>0</v>
      </c>
      <c r="G5">
        <f>624/3</f>
        <v>208</v>
      </c>
      <c r="I5">
        <f>208*5</f>
        <v>1040</v>
      </c>
    </row>
    <row r="6" spans="1:9" ht="15" customHeight="1" thickBot="1">
      <c r="A6" s="144"/>
      <c r="B6" s="151"/>
      <c r="C6" s="34"/>
      <c r="D6" s="35"/>
      <c r="E6" s="40">
        <f t="shared" si="0"/>
        <v>0</v>
      </c>
    </row>
    <row r="7" spans="1:9">
      <c r="A7" s="142" t="s">
        <v>24</v>
      </c>
      <c r="B7" s="88"/>
      <c r="C7" s="41">
        <v>1</v>
      </c>
      <c r="D7" s="35">
        <v>2080</v>
      </c>
      <c r="E7" s="40">
        <f t="shared" si="0"/>
        <v>0</v>
      </c>
    </row>
    <row r="8" spans="1:9">
      <c r="A8" s="143"/>
      <c r="B8" s="88">
        <f>B7*1.5</f>
        <v>0</v>
      </c>
      <c r="C8" s="34">
        <f>C7</f>
        <v>1</v>
      </c>
      <c r="D8" s="35">
        <v>1040</v>
      </c>
      <c r="E8" s="40">
        <f t="shared" si="0"/>
        <v>0</v>
      </c>
    </row>
    <row r="9" spans="1:9">
      <c r="A9" s="143"/>
      <c r="B9" s="88">
        <f>B7*2</f>
        <v>0</v>
      </c>
      <c r="C9" s="34">
        <f>C7</f>
        <v>1</v>
      </c>
      <c r="D9" s="35">
        <v>624</v>
      </c>
      <c r="E9" s="40">
        <f t="shared" si="0"/>
        <v>0</v>
      </c>
    </row>
    <row r="10" spans="1:9" ht="13.5" thickBot="1">
      <c r="A10" s="144"/>
      <c r="B10" s="151"/>
      <c r="C10" s="34"/>
      <c r="D10" s="35"/>
      <c r="E10" s="40">
        <f t="shared" si="0"/>
        <v>0</v>
      </c>
    </row>
    <row r="11" spans="1:9">
      <c r="A11" s="142" t="s">
        <v>87</v>
      </c>
      <c r="B11" s="88"/>
      <c r="C11" s="41">
        <v>1</v>
      </c>
      <c r="D11" s="35">
        <v>2080</v>
      </c>
      <c r="E11" s="40">
        <f t="shared" si="0"/>
        <v>0</v>
      </c>
    </row>
    <row r="12" spans="1:9">
      <c r="A12" s="143"/>
      <c r="B12" s="88">
        <f>B11*1.5</f>
        <v>0</v>
      </c>
      <c r="C12" s="34">
        <f>C11</f>
        <v>1</v>
      </c>
      <c r="D12" s="35">
        <v>1040</v>
      </c>
      <c r="E12" s="40">
        <f t="shared" si="0"/>
        <v>0</v>
      </c>
    </row>
    <row r="13" spans="1:9">
      <c r="A13" s="143"/>
      <c r="B13" s="88">
        <f>B11*2</f>
        <v>0</v>
      </c>
      <c r="C13" s="34">
        <f>C11</f>
        <v>1</v>
      </c>
      <c r="D13" s="35">
        <v>624</v>
      </c>
      <c r="E13" s="40">
        <f t="shared" si="0"/>
        <v>0</v>
      </c>
    </row>
    <row r="14" spans="1:9" ht="13.5" thickBot="1">
      <c r="A14" s="144"/>
      <c r="B14" s="88"/>
      <c r="C14" s="34"/>
      <c r="D14" s="35"/>
      <c r="E14" s="40">
        <f t="shared" si="0"/>
        <v>0</v>
      </c>
    </row>
    <row r="15" spans="1:9">
      <c r="A15" s="142" t="s">
        <v>30</v>
      </c>
      <c r="B15" s="88"/>
      <c r="C15" s="41">
        <v>0</v>
      </c>
      <c r="D15" s="35">
        <v>2080</v>
      </c>
      <c r="E15" s="40">
        <f t="shared" si="0"/>
        <v>0</v>
      </c>
    </row>
    <row r="16" spans="1:9">
      <c r="A16" s="143"/>
      <c r="B16" s="88">
        <f>B15*1.5</f>
        <v>0</v>
      </c>
      <c r="C16" s="34">
        <f>C15</f>
        <v>0</v>
      </c>
      <c r="D16" s="35">
        <v>1040</v>
      </c>
      <c r="E16" s="40">
        <f t="shared" si="0"/>
        <v>0</v>
      </c>
    </row>
    <row r="17" spans="1:5">
      <c r="A17" s="143"/>
      <c r="B17" s="88">
        <f>B15*2</f>
        <v>0</v>
      </c>
      <c r="C17" s="34">
        <f>C15</f>
        <v>0</v>
      </c>
      <c r="D17" s="35">
        <v>624</v>
      </c>
      <c r="E17" s="40">
        <f t="shared" si="0"/>
        <v>0</v>
      </c>
    </row>
    <row r="18" spans="1:5" ht="13.5" thickBot="1">
      <c r="A18" s="144"/>
      <c r="B18" s="151"/>
      <c r="C18" s="34"/>
      <c r="D18" s="35"/>
      <c r="E18" s="40">
        <f t="shared" si="0"/>
        <v>0</v>
      </c>
    </row>
    <row r="19" spans="1:5">
      <c r="A19" s="142" t="s">
        <v>26</v>
      </c>
      <c r="B19" s="88"/>
      <c r="C19" s="41">
        <v>12</v>
      </c>
      <c r="D19" s="35">
        <v>2080</v>
      </c>
      <c r="E19" s="40">
        <f t="shared" si="0"/>
        <v>0</v>
      </c>
    </row>
    <row r="20" spans="1:5">
      <c r="A20" s="143"/>
      <c r="B20" s="88">
        <f>B19*1.5</f>
        <v>0</v>
      </c>
      <c r="C20" s="34">
        <f>C19</f>
        <v>12</v>
      </c>
      <c r="D20" s="35">
        <v>1040</v>
      </c>
      <c r="E20" s="40">
        <f t="shared" si="0"/>
        <v>0</v>
      </c>
    </row>
    <row r="21" spans="1:5">
      <c r="A21" s="143"/>
      <c r="B21" s="88">
        <f>B19*2</f>
        <v>0</v>
      </c>
      <c r="C21" s="34">
        <f>C19</f>
        <v>12</v>
      </c>
      <c r="D21" s="35">
        <v>624</v>
      </c>
      <c r="E21" s="40">
        <f t="shared" si="0"/>
        <v>0</v>
      </c>
    </row>
    <row r="22" spans="1:5" ht="13.5" thickBot="1">
      <c r="A22" s="144"/>
      <c r="B22" s="151"/>
      <c r="C22" s="34"/>
      <c r="D22" s="35"/>
      <c r="E22" s="40">
        <f t="shared" si="0"/>
        <v>0</v>
      </c>
    </row>
    <row r="23" spans="1:5">
      <c r="A23" s="142" t="s">
        <v>88</v>
      </c>
      <c r="B23" s="88"/>
      <c r="C23" s="41">
        <v>0</v>
      </c>
      <c r="D23" s="35">
        <v>2080</v>
      </c>
      <c r="E23" s="40">
        <f t="shared" si="0"/>
        <v>0</v>
      </c>
    </row>
    <row r="24" spans="1:5">
      <c r="A24" s="143"/>
      <c r="B24" s="88">
        <f>B23*1.5</f>
        <v>0</v>
      </c>
      <c r="C24" s="34">
        <f>C23</f>
        <v>0</v>
      </c>
      <c r="D24" s="35">
        <v>1040</v>
      </c>
      <c r="E24" s="40">
        <f t="shared" si="0"/>
        <v>0</v>
      </c>
    </row>
    <row r="25" spans="1:5">
      <c r="A25" s="143"/>
      <c r="B25" s="88">
        <f>B23*2</f>
        <v>0</v>
      </c>
      <c r="C25" s="34">
        <f>C23</f>
        <v>0</v>
      </c>
      <c r="D25" s="35">
        <v>624</v>
      </c>
      <c r="E25" s="40">
        <f t="shared" si="0"/>
        <v>0</v>
      </c>
    </row>
    <row r="26" spans="1:5" ht="13.5" thickBot="1">
      <c r="A26" s="144"/>
      <c r="B26" s="88"/>
      <c r="C26" s="34"/>
      <c r="D26" s="35"/>
      <c r="E26" s="40">
        <f t="shared" si="0"/>
        <v>0</v>
      </c>
    </row>
    <row r="27" spans="1:5">
      <c r="A27" s="142" t="s">
        <v>29</v>
      </c>
      <c r="B27" s="88"/>
      <c r="C27" s="41">
        <v>1</v>
      </c>
      <c r="D27" s="35">
        <v>2080</v>
      </c>
      <c r="E27" s="40">
        <f t="shared" si="0"/>
        <v>0</v>
      </c>
    </row>
    <row r="28" spans="1:5">
      <c r="A28" s="143"/>
      <c r="B28" s="88">
        <f>B27*1.5</f>
        <v>0</v>
      </c>
      <c r="C28" s="34">
        <f>C27</f>
        <v>1</v>
      </c>
      <c r="D28" s="35">
        <v>1040</v>
      </c>
      <c r="E28" s="40">
        <f t="shared" si="0"/>
        <v>0</v>
      </c>
    </row>
    <row r="29" spans="1:5">
      <c r="A29" s="143"/>
      <c r="B29" s="88">
        <f>B27*2</f>
        <v>0</v>
      </c>
      <c r="C29" s="34">
        <f>C27</f>
        <v>1</v>
      </c>
      <c r="D29" s="35">
        <v>624</v>
      </c>
      <c r="E29" s="40">
        <f t="shared" si="0"/>
        <v>0</v>
      </c>
    </row>
    <row r="30" spans="1:5" ht="13.5" thickBot="1">
      <c r="A30" s="144"/>
      <c r="B30" s="88"/>
      <c r="C30" s="34"/>
      <c r="D30" s="35"/>
      <c r="E30" s="40">
        <f t="shared" si="0"/>
        <v>0</v>
      </c>
    </row>
    <row r="31" spans="1:5">
      <c r="A31" s="142" t="s">
        <v>89</v>
      </c>
      <c r="B31" s="88"/>
      <c r="C31" s="41"/>
      <c r="D31" s="35">
        <v>2080</v>
      </c>
      <c r="E31" s="40">
        <f t="shared" si="0"/>
        <v>0</v>
      </c>
    </row>
    <row r="32" spans="1:5">
      <c r="A32" s="143"/>
      <c r="B32" s="88">
        <f>B31*1.5</f>
        <v>0</v>
      </c>
      <c r="C32" s="34">
        <f>C31</f>
        <v>0</v>
      </c>
      <c r="D32" s="35">
        <v>1040</v>
      </c>
      <c r="E32" s="40">
        <f t="shared" si="0"/>
        <v>0</v>
      </c>
    </row>
    <row r="33" spans="1:5">
      <c r="A33" s="143"/>
      <c r="B33" s="88">
        <f>B31*2</f>
        <v>0</v>
      </c>
      <c r="C33" s="34">
        <f>C31</f>
        <v>0</v>
      </c>
      <c r="D33" s="35">
        <v>624</v>
      </c>
      <c r="E33" s="40">
        <f t="shared" si="0"/>
        <v>0</v>
      </c>
    </row>
    <row r="34" spans="1:5" ht="13.5" thickBot="1">
      <c r="A34" s="144"/>
      <c r="B34" s="88"/>
      <c r="C34" s="34"/>
      <c r="D34" s="35"/>
      <c r="E34" s="40">
        <f t="shared" si="0"/>
        <v>0</v>
      </c>
    </row>
    <row r="35" spans="1:5">
      <c r="A35" s="142" t="s">
        <v>90</v>
      </c>
      <c r="B35" s="88"/>
      <c r="C35" s="41"/>
      <c r="D35" s="35">
        <v>2080</v>
      </c>
      <c r="E35" s="40">
        <f t="shared" si="0"/>
        <v>0</v>
      </c>
    </row>
    <row r="36" spans="1:5">
      <c r="A36" s="143"/>
      <c r="B36" s="88">
        <f>B35*1.5</f>
        <v>0</v>
      </c>
      <c r="C36" s="34">
        <f>C35</f>
        <v>0</v>
      </c>
      <c r="D36" s="35">
        <v>1040</v>
      </c>
      <c r="E36" s="40">
        <f t="shared" si="0"/>
        <v>0</v>
      </c>
    </row>
    <row r="37" spans="1:5">
      <c r="A37" s="143"/>
      <c r="B37" s="88">
        <f>B35*2</f>
        <v>0</v>
      </c>
      <c r="C37" s="34">
        <f>C35</f>
        <v>0</v>
      </c>
      <c r="D37" s="35">
        <v>624</v>
      </c>
      <c r="E37" s="40">
        <f t="shared" si="0"/>
        <v>0</v>
      </c>
    </row>
    <row r="38" spans="1:5" ht="13.5" thickBot="1">
      <c r="A38" s="144"/>
      <c r="B38" s="88"/>
      <c r="C38" s="34"/>
      <c r="D38" s="35"/>
      <c r="E38" s="40">
        <f t="shared" si="0"/>
        <v>0</v>
      </c>
    </row>
    <row r="39" spans="1:5">
      <c r="A39" s="142" t="s">
        <v>28</v>
      </c>
      <c r="B39" s="88"/>
      <c r="C39" s="41">
        <v>1</v>
      </c>
      <c r="D39" s="35">
        <v>2080</v>
      </c>
      <c r="E39" s="40">
        <f t="shared" si="0"/>
        <v>0</v>
      </c>
    </row>
    <row r="40" spans="1:5">
      <c r="A40" s="143"/>
      <c r="B40" s="88">
        <f>B39*1.5</f>
        <v>0</v>
      </c>
      <c r="C40" s="34">
        <f>C39</f>
        <v>1</v>
      </c>
      <c r="D40" s="35">
        <v>1040</v>
      </c>
      <c r="E40" s="40">
        <f t="shared" si="0"/>
        <v>0</v>
      </c>
    </row>
    <row r="41" spans="1:5">
      <c r="A41" s="143"/>
      <c r="B41" s="88">
        <f>B39*2</f>
        <v>0</v>
      </c>
      <c r="C41" s="34">
        <f>C39</f>
        <v>1</v>
      </c>
      <c r="D41" s="35">
        <v>624</v>
      </c>
      <c r="E41" s="40">
        <f t="shared" si="0"/>
        <v>0</v>
      </c>
    </row>
    <row r="42" spans="1:5" ht="13.5" thickBot="1">
      <c r="A42" s="144"/>
      <c r="B42" s="88"/>
      <c r="C42" s="34"/>
      <c r="D42" s="35"/>
      <c r="E42" s="40">
        <f t="shared" si="0"/>
        <v>0</v>
      </c>
    </row>
    <row r="43" spans="1:5">
      <c r="A43" s="142" t="s">
        <v>31</v>
      </c>
      <c r="B43" s="88"/>
      <c r="C43" s="41">
        <v>1</v>
      </c>
      <c r="D43" s="35">
        <v>2080</v>
      </c>
      <c r="E43" s="40">
        <f t="shared" si="0"/>
        <v>0</v>
      </c>
    </row>
    <row r="44" spans="1:5">
      <c r="A44" s="143"/>
      <c r="B44" s="88">
        <f>B43*1.5</f>
        <v>0</v>
      </c>
      <c r="C44" s="34">
        <f>C43</f>
        <v>1</v>
      </c>
      <c r="D44" s="35">
        <v>1040</v>
      </c>
      <c r="E44" s="40">
        <f t="shared" si="0"/>
        <v>0</v>
      </c>
    </row>
    <row r="45" spans="1:5">
      <c r="A45" s="143"/>
      <c r="B45" s="88">
        <f>B43*2</f>
        <v>0</v>
      </c>
      <c r="C45" s="34">
        <f>C43</f>
        <v>1</v>
      </c>
      <c r="D45" s="35">
        <v>624</v>
      </c>
      <c r="E45" s="40">
        <f t="shared" si="0"/>
        <v>0</v>
      </c>
    </row>
    <row r="46" spans="1:5" ht="13.5" thickBot="1">
      <c r="A46" s="144"/>
      <c r="B46" s="151"/>
      <c r="C46" s="34"/>
      <c r="D46" s="35"/>
      <c r="E46" s="40">
        <f t="shared" si="0"/>
        <v>0</v>
      </c>
    </row>
    <row r="47" spans="1:5">
      <c r="A47" s="142" t="s">
        <v>91</v>
      </c>
      <c r="B47" s="88"/>
      <c r="C47" s="41">
        <v>14</v>
      </c>
      <c r="D47" s="35">
        <v>2080</v>
      </c>
      <c r="E47" s="40">
        <f>B47*D47*C47</f>
        <v>0</v>
      </c>
    </row>
    <row r="48" spans="1:5">
      <c r="A48" s="143"/>
      <c r="B48" s="88">
        <f>B47*1.5</f>
        <v>0</v>
      </c>
      <c r="C48" s="34">
        <f>C47</f>
        <v>14</v>
      </c>
      <c r="D48" s="35">
        <v>1040</v>
      </c>
      <c r="E48" s="40">
        <f t="shared" si="0"/>
        <v>0</v>
      </c>
    </row>
    <row r="49" spans="1:8">
      <c r="A49" s="143"/>
      <c r="B49" s="88">
        <f>B47*2</f>
        <v>0</v>
      </c>
      <c r="C49" s="34">
        <f>C47</f>
        <v>14</v>
      </c>
      <c r="D49" s="35">
        <v>624</v>
      </c>
      <c r="E49" s="40">
        <f t="shared" si="0"/>
        <v>0</v>
      </c>
    </row>
    <row r="50" spans="1:8" ht="13.5" thickBot="1">
      <c r="A50" s="144"/>
      <c r="B50" s="44"/>
      <c r="C50" s="34"/>
      <c r="D50" s="35"/>
      <c r="E50" s="40"/>
    </row>
    <row r="51" spans="1:8" ht="14.5" thickBot="1">
      <c r="A51" s="16" t="s">
        <v>92</v>
      </c>
      <c r="B51" s="46"/>
      <c r="C51" s="47">
        <f>C3+C7+C11+C15+C19+C23+C27+C31+C35+C39+C43+C47</f>
        <v>32</v>
      </c>
      <c r="D51" s="48"/>
      <c r="E51" s="49"/>
    </row>
    <row r="52" spans="1:8" ht="15" customHeight="1" thickBot="1">
      <c r="A52" s="136" t="s">
        <v>93</v>
      </c>
      <c r="B52" s="137"/>
      <c r="C52" s="137"/>
      <c r="D52" s="137"/>
      <c r="E52" s="138"/>
    </row>
    <row r="53" spans="1:8" ht="14">
      <c r="A53" s="12" t="s">
        <v>121</v>
      </c>
      <c r="B53" s="50"/>
      <c r="C53" s="41">
        <v>4</v>
      </c>
      <c r="D53" s="42">
        <v>60</v>
      </c>
      <c r="E53" s="43">
        <f>B53*C53*D53</f>
        <v>0</v>
      </c>
      <c r="H53">
        <f>12*5</f>
        <v>60</v>
      </c>
    </row>
    <row r="54" spans="1:8" ht="14">
      <c r="A54" s="8" t="s">
        <v>120</v>
      </c>
      <c r="B54" s="51"/>
      <c r="C54" s="34">
        <f>C51</f>
        <v>32</v>
      </c>
      <c r="D54" s="35">
        <v>5</v>
      </c>
      <c r="E54" s="40">
        <f>B54*C54*D54</f>
        <v>0</v>
      </c>
    </row>
    <row r="55" spans="1:8" ht="14">
      <c r="A55" s="8" t="s">
        <v>116</v>
      </c>
      <c r="B55" s="51"/>
      <c r="C55" s="34">
        <f>C3+C7+C11+C23+C27+C31+C35+C43</f>
        <v>5</v>
      </c>
      <c r="D55" s="35">
        <v>60</v>
      </c>
      <c r="E55" s="40">
        <f>B55*C55*D55</f>
        <v>0</v>
      </c>
    </row>
    <row r="56" spans="1:8" ht="14">
      <c r="A56" s="8" t="s">
        <v>118</v>
      </c>
      <c r="B56" s="51"/>
      <c r="C56" s="34">
        <v>6</v>
      </c>
      <c r="D56" s="35">
        <v>60</v>
      </c>
      <c r="E56" s="40">
        <f>B56*C56*D56</f>
        <v>0</v>
      </c>
      <c r="H56">
        <f>365*5</f>
        <v>1825</v>
      </c>
    </row>
    <row r="57" spans="1:8" ht="14.5" thickBot="1">
      <c r="A57" s="10" t="s">
        <v>119</v>
      </c>
      <c r="B57" s="52"/>
      <c r="C57" s="47">
        <v>6</v>
      </c>
      <c r="D57" s="48">
        <v>1825</v>
      </c>
      <c r="E57" s="49">
        <f>B57*C57*D57</f>
        <v>0</v>
      </c>
    </row>
    <row r="58" spans="1:8" ht="14">
      <c r="A58" s="148" t="s">
        <v>92</v>
      </c>
      <c r="B58" s="149"/>
      <c r="C58" s="149"/>
      <c r="D58" s="150"/>
      <c r="E58" s="11">
        <f>SUM(E3:E57)</f>
        <v>0</v>
      </c>
    </row>
    <row r="59" spans="1:8" ht="14.5" thickBot="1">
      <c r="A59" s="145" t="s">
        <v>112</v>
      </c>
      <c r="B59" s="146"/>
      <c r="C59" s="146"/>
      <c r="D59" s="147"/>
      <c r="E59" s="9">
        <f>E58*5</f>
        <v>0</v>
      </c>
    </row>
    <row r="60" spans="1:8">
      <c r="A60" s="6"/>
      <c r="B60" s="6"/>
      <c r="C60" s="7"/>
      <c r="D60" s="6"/>
    </row>
  </sheetData>
  <mergeCells count="16">
    <mergeCell ref="A59:D59"/>
    <mergeCell ref="A58:D58"/>
    <mergeCell ref="A3:A6"/>
    <mergeCell ref="A7:A10"/>
    <mergeCell ref="A11:A14"/>
    <mergeCell ref="A15:A18"/>
    <mergeCell ref="A19:A22"/>
    <mergeCell ref="A23:A26"/>
    <mergeCell ref="A27:A30"/>
    <mergeCell ref="A31:A34"/>
    <mergeCell ref="A35:A38"/>
    <mergeCell ref="A1:E1"/>
    <mergeCell ref="A39:A42"/>
    <mergeCell ref="A43:A46"/>
    <mergeCell ref="A47:A50"/>
    <mergeCell ref="A52:E5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303F58-4A5F-440F-BC0F-78FE307E56D7}">
  <dimension ref="A1:E60"/>
  <sheetViews>
    <sheetView workbookViewId="0">
      <selection activeCell="B3" sqref="B3:B51"/>
    </sheetView>
  </sheetViews>
  <sheetFormatPr defaultRowHeight="13"/>
  <cols>
    <col min="1" max="1" width="28" customWidth="1"/>
    <col min="2" max="2" width="10.296875" bestFit="1" customWidth="1"/>
    <col min="3" max="3" width="9.3984375" bestFit="1" customWidth="1"/>
    <col min="4" max="4" width="16.296875" bestFit="1" customWidth="1"/>
    <col min="5" max="5" width="20.296875" customWidth="1"/>
  </cols>
  <sheetData>
    <row r="1" spans="1:5" ht="16" thickBot="1">
      <c r="A1" s="139" t="s">
        <v>123</v>
      </c>
      <c r="B1" s="140"/>
      <c r="C1" s="140"/>
      <c r="D1" s="140"/>
      <c r="E1" s="141"/>
    </row>
    <row r="2" spans="1:5" ht="14.5" thickBot="1">
      <c r="A2" s="13" t="s">
        <v>82</v>
      </c>
      <c r="B2" s="14" t="s">
        <v>83</v>
      </c>
      <c r="C2" s="14" t="s">
        <v>84</v>
      </c>
      <c r="D2" s="14" t="s">
        <v>85</v>
      </c>
      <c r="E2" s="15" t="s">
        <v>80</v>
      </c>
    </row>
    <row r="3" spans="1:5" ht="15" customHeight="1">
      <c r="A3" s="142" t="s">
        <v>86</v>
      </c>
      <c r="B3" s="86"/>
      <c r="C3" s="41">
        <v>1</v>
      </c>
      <c r="D3" s="42">
        <v>2080</v>
      </c>
      <c r="E3" s="43">
        <f>B3*D3*C3</f>
        <v>0</v>
      </c>
    </row>
    <row r="4" spans="1:5" ht="15" customHeight="1">
      <c r="A4" s="143"/>
      <c r="B4" s="87"/>
      <c r="C4" s="34">
        <f>C3</f>
        <v>1</v>
      </c>
      <c r="D4" s="35">
        <v>1040</v>
      </c>
      <c r="E4" s="40">
        <f t="shared" ref="E4:E49" si="0">B4*D4*C4</f>
        <v>0</v>
      </c>
    </row>
    <row r="5" spans="1:5" ht="15" customHeight="1">
      <c r="A5" s="143"/>
      <c r="B5" s="87">
        <f>B3*2</f>
        <v>0</v>
      </c>
      <c r="C5" s="34">
        <f>C3</f>
        <v>1</v>
      </c>
      <c r="D5" s="35">
        <v>624</v>
      </c>
      <c r="E5" s="40">
        <f t="shared" si="0"/>
        <v>0</v>
      </c>
    </row>
    <row r="6" spans="1:5" ht="15" customHeight="1" thickBot="1">
      <c r="A6" s="144"/>
      <c r="B6" s="156"/>
      <c r="C6" s="152"/>
      <c r="D6" s="152"/>
      <c r="E6" s="153"/>
    </row>
    <row r="7" spans="1:5">
      <c r="A7" s="142" t="s">
        <v>24</v>
      </c>
      <c r="B7" s="88"/>
      <c r="C7" s="41">
        <v>2</v>
      </c>
      <c r="D7" s="35">
        <v>2080</v>
      </c>
      <c r="E7" s="40">
        <f t="shared" si="0"/>
        <v>0</v>
      </c>
    </row>
    <row r="8" spans="1:5">
      <c r="A8" s="143"/>
      <c r="B8" s="88">
        <f>B7*1.5</f>
        <v>0</v>
      </c>
      <c r="C8" s="34">
        <f>C7</f>
        <v>2</v>
      </c>
      <c r="D8" s="35">
        <v>1040</v>
      </c>
      <c r="E8" s="40">
        <f t="shared" si="0"/>
        <v>0</v>
      </c>
    </row>
    <row r="9" spans="1:5">
      <c r="A9" s="143"/>
      <c r="B9" s="88">
        <f>B7*2</f>
        <v>0</v>
      </c>
      <c r="C9" s="34">
        <f>C7</f>
        <v>2</v>
      </c>
      <c r="D9" s="35">
        <v>624</v>
      </c>
      <c r="E9" s="40">
        <f t="shared" si="0"/>
        <v>0</v>
      </c>
    </row>
    <row r="10" spans="1:5" ht="13.5" thickBot="1">
      <c r="A10" s="144"/>
      <c r="B10" s="157"/>
      <c r="C10" s="154"/>
      <c r="D10" s="154"/>
      <c r="E10" s="155"/>
    </row>
    <row r="11" spans="1:5">
      <c r="A11" s="142" t="s">
        <v>87</v>
      </c>
      <c r="B11" s="88"/>
      <c r="C11" s="41">
        <v>2</v>
      </c>
      <c r="D11" s="35">
        <v>2080</v>
      </c>
      <c r="E11" s="40">
        <f t="shared" si="0"/>
        <v>0</v>
      </c>
    </row>
    <row r="12" spans="1:5">
      <c r="A12" s="143"/>
      <c r="B12" s="88">
        <f>B11*1.5</f>
        <v>0</v>
      </c>
      <c r="C12" s="34">
        <f>C11</f>
        <v>2</v>
      </c>
      <c r="D12" s="35">
        <v>1040</v>
      </c>
      <c r="E12" s="40">
        <f t="shared" si="0"/>
        <v>0</v>
      </c>
    </row>
    <row r="13" spans="1:5">
      <c r="A13" s="143"/>
      <c r="B13" s="88">
        <f>B11*2</f>
        <v>0</v>
      </c>
      <c r="C13" s="34">
        <f>C11</f>
        <v>2</v>
      </c>
      <c r="D13" s="35">
        <v>624</v>
      </c>
      <c r="E13" s="40">
        <f t="shared" si="0"/>
        <v>0</v>
      </c>
    </row>
    <row r="14" spans="1:5" ht="13.5" thickBot="1">
      <c r="A14" s="144"/>
      <c r="B14" s="157"/>
      <c r="C14" s="154"/>
      <c r="D14" s="154"/>
      <c r="E14" s="155"/>
    </row>
    <row r="15" spans="1:5">
      <c r="A15" s="142" t="s">
        <v>30</v>
      </c>
      <c r="B15" s="88"/>
      <c r="C15" s="41">
        <v>1</v>
      </c>
      <c r="D15" s="35">
        <v>2080</v>
      </c>
      <c r="E15" s="40">
        <f t="shared" si="0"/>
        <v>0</v>
      </c>
    </row>
    <row r="16" spans="1:5">
      <c r="A16" s="143"/>
      <c r="B16" s="88">
        <f>B15*1.5</f>
        <v>0</v>
      </c>
      <c r="C16" s="34">
        <f>C15</f>
        <v>1</v>
      </c>
      <c r="D16" s="35">
        <v>1040</v>
      </c>
      <c r="E16" s="40">
        <f t="shared" si="0"/>
        <v>0</v>
      </c>
    </row>
    <row r="17" spans="1:5">
      <c r="A17" s="143"/>
      <c r="B17" s="88">
        <f>B15*2</f>
        <v>0</v>
      </c>
      <c r="C17" s="34">
        <f>C15</f>
        <v>1</v>
      </c>
      <c r="D17" s="35">
        <v>624</v>
      </c>
      <c r="E17" s="40">
        <f t="shared" si="0"/>
        <v>0</v>
      </c>
    </row>
    <row r="18" spans="1:5" ht="13.5" thickBot="1">
      <c r="A18" s="144"/>
      <c r="B18" s="157"/>
      <c r="C18" s="154"/>
      <c r="D18" s="154"/>
      <c r="E18" s="155"/>
    </row>
    <row r="19" spans="1:5">
      <c r="A19" s="142" t="s">
        <v>26</v>
      </c>
      <c r="B19" s="88"/>
      <c r="C19" s="41">
        <v>11</v>
      </c>
      <c r="D19" s="35">
        <v>2080</v>
      </c>
      <c r="E19" s="40">
        <f t="shared" si="0"/>
        <v>0</v>
      </c>
    </row>
    <row r="20" spans="1:5">
      <c r="A20" s="143"/>
      <c r="B20" s="88">
        <f>B19*1.5</f>
        <v>0</v>
      </c>
      <c r="C20" s="34">
        <f>C19</f>
        <v>11</v>
      </c>
      <c r="D20" s="35">
        <v>1040</v>
      </c>
      <c r="E20" s="40">
        <f t="shared" si="0"/>
        <v>0</v>
      </c>
    </row>
    <row r="21" spans="1:5">
      <c r="A21" s="143"/>
      <c r="B21" s="88">
        <f>B19*2</f>
        <v>0</v>
      </c>
      <c r="C21" s="34">
        <f>C19</f>
        <v>11</v>
      </c>
      <c r="D21" s="35">
        <v>624</v>
      </c>
      <c r="E21" s="40">
        <f t="shared" si="0"/>
        <v>0</v>
      </c>
    </row>
    <row r="22" spans="1:5" ht="13.5" thickBot="1">
      <c r="A22" s="144"/>
      <c r="B22" s="151"/>
      <c r="C22" s="34"/>
      <c r="D22" s="35"/>
      <c r="E22" s="40">
        <f t="shared" si="0"/>
        <v>0</v>
      </c>
    </row>
    <row r="23" spans="1:5">
      <c r="A23" s="142" t="s">
        <v>88</v>
      </c>
      <c r="B23" s="88"/>
      <c r="C23" s="41"/>
      <c r="D23" s="35">
        <v>2080</v>
      </c>
      <c r="E23" s="40">
        <f t="shared" si="0"/>
        <v>0</v>
      </c>
    </row>
    <row r="24" spans="1:5">
      <c r="A24" s="143"/>
      <c r="B24" s="88">
        <f>B23*1.5</f>
        <v>0</v>
      </c>
      <c r="C24" s="34">
        <f>C23</f>
        <v>0</v>
      </c>
      <c r="D24" s="35">
        <v>1040</v>
      </c>
      <c r="E24" s="40">
        <f t="shared" si="0"/>
        <v>0</v>
      </c>
    </row>
    <row r="25" spans="1:5">
      <c r="A25" s="143"/>
      <c r="B25" s="88">
        <f>B23*2</f>
        <v>0</v>
      </c>
      <c r="C25" s="34">
        <f>C23</f>
        <v>0</v>
      </c>
      <c r="D25" s="35">
        <v>624</v>
      </c>
      <c r="E25" s="40">
        <f t="shared" si="0"/>
        <v>0</v>
      </c>
    </row>
    <row r="26" spans="1:5" ht="13.5" thickBot="1">
      <c r="A26" s="144"/>
      <c r="B26" s="88"/>
      <c r="C26" s="34"/>
      <c r="D26" s="35"/>
      <c r="E26" s="40">
        <f t="shared" si="0"/>
        <v>0</v>
      </c>
    </row>
    <row r="27" spans="1:5">
      <c r="A27" s="142" t="s">
        <v>29</v>
      </c>
      <c r="B27" s="88"/>
      <c r="C27" s="41">
        <v>1</v>
      </c>
      <c r="D27" s="35">
        <v>2080</v>
      </c>
      <c r="E27" s="40">
        <f t="shared" si="0"/>
        <v>0</v>
      </c>
    </row>
    <row r="28" spans="1:5">
      <c r="A28" s="143"/>
      <c r="B28" s="88">
        <f>B27*1.5</f>
        <v>0</v>
      </c>
      <c r="C28" s="34">
        <f>C27</f>
        <v>1</v>
      </c>
      <c r="D28" s="35">
        <v>1040</v>
      </c>
      <c r="E28" s="40">
        <f t="shared" si="0"/>
        <v>0</v>
      </c>
    </row>
    <row r="29" spans="1:5">
      <c r="A29" s="143"/>
      <c r="B29" s="88">
        <f>B27*2</f>
        <v>0</v>
      </c>
      <c r="C29" s="34">
        <f>C27</f>
        <v>1</v>
      </c>
      <c r="D29" s="35">
        <v>624</v>
      </c>
      <c r="E29" s="40">
        <f t="shared" si="0"/>
        <v>0</v>
      </c>
    </row>
    <row r="30" spans="1:5" ht="13.5" thickBot="1">
      <c r="A30" s="144"/>
      <c r="B30" s="88"/>
      <c r="C30" s="34"/>
      <c r="D30" s="35"/>
      <c r="E30" s="40">
        <f t="shared" si="0"/>
        <v>0</v>
      </c>
    </row>
    <row r="31" spans="1:5">
      <c r="A31" s="142" t="s">
        <v>89</v>
      </c>
      <c r="B31" s="88"/>
      <c r="C31" s="41"/>
      <c r="D31" s="35">
        <v>2080</v>
      </c>
      <c r="E31" s="40">
        <f t="shared" si="0"/>
        <v>0</v>
      </c>
    </row>
    <row r="32" spans="1:5">
      <c r="A32" s="143"/>
      <c r="B32" s="88">
        <f>B31*1.5</f>
        <v>0</v>
      </c>
      <c r="C32" s="34">
        <f>C31</f>
        <v>0</v>
      </c>
      <c r="D32" s="35">
        <v>1040</v>
      </c>
      <c r="E32" s="40">
        <f t="shared" si="0"/>
        <v>0</v>
      </c>
    </row>
    <row r="33" spans="1:5">
      <c r="A33" s="143"/>
      <c r="B33" s="88">
        <f>B31*2</f>
        <v>0</v>
      </c>
      <c r="C33" s="34">
        <f>C31</f>
        <v>0</v>
      </c>
      <c r="D33" s="35">
        <v>624</v>
      </c>
      <c r="E33" s="40">
        <f t="shared" si="0"/>
        <v>0</v>
      </c>
    </row>
    <row r="34" spans="1:5" ht="13.5" thickBot="1">
      <c r="A34" s="144"/>
      <c r="B34" s="88"/>
      <c r="C34" s="34"/>
      <c r="D34" s="35"/>
      <c r="E34" s="40">
        <f t="shared" si="0"/>
        <v>0</v>
      </c>
    </row>
    <row r="35" spans="1:5">
      <c r="A35" s="142" t="s">
        <v>90</v>
      </c>
      <c r="B35" s="88"/>
      <c r="C35" s="41"/>
      <c r="D35" s="35">
        <v>2080</v>
      </c>
      <c r="E35" s="40">
        <f t="shared" si="0"/>
        <v>0</v>
      </c>
    </row>
    <row r="36" spans="1:5">
      <c r="A36" s="143"/>
      <c r="B36" s="88">
        <f>B35*1.5</f>
        <v>0</v>
      </c>
      <c r="C36" s="34">
        <f>C35</f>
        <v>0</v>
      </c>
      <c r="D36" s="35">
        <v>1040</v>
      </c>
      <c r="E36" s="40">
        <f t="shared" si="0"/>
        <v>0</v>
      </c>
    </row>
    <row r="37" spans="1:5">
      <c r="A37" s="143"/>
      <c r="B37" s="88">
        <f>B35*2</f>
        <v>0</v>
      </c>
      <c r="C37" s="34">
        <f>C35</f>
        <v>0</v>
      </c>
      <c r="D37" s="35">
        <v>624</v>
      </c>
      <c r="E37" s="40">
        <f t="shared" si="0"/>
        <v>0</v>
      </c>
    </row>
    <row r="38" spans="1:5" ht="13.5" thickBot="1">
      <c r="A38" s="144"/>
      <c r="B38" s="88"/>
      <c r="C38" s="34"/>
      <c r="D38" s="35"/>
      <c r="E38" s="40">
        <f t="shared" si="0"/>
        <v>0</v>
      </c>
    </row>
    <row r="39" spans="1:5">
      <c r="A39" s="142" t="s">
        <v>28</v>
      </c>
      <c r="B39" s="88"/>
      <c r="C39" s="41">
        <v>1</v>
      </c>
      <c r="D39" s="35">
        <v>2080</v>
      </c>
      <c r="E39" s="40">
        <f t="shared" si="0"/>
        <v>0</v>
      </c>
    </row>
    <row r="40" spans="1:5">
      <c r="A40" s="143"/>
      <c r="B40" s="88">
        <f>B39*1.5</f>
        <v>0</v>
      </c>
      <c r="C40" s="34">
        <f>C39</f>
        <v>1</v>
      </c>
      <c r="D40" s="35">
        <v>1040</v>
      </c>
      <c r="E40" s="40">
        <f t="shared" si="0"/>
        <v>0</v>
      </c>
    </row>
    <row r="41" spans="1:5">
      <c r="A41" s="143"/>
      <c r="B41" s="88">
        <f>B39*2</f>
        <v>0</v>
      </c>
      <c r="C41" s="34">
        <f>C39</f>
        <v>1</v>
      </c>
      <c r="D41" s="35">
        <v>624</v>
      </c>
      <c r="E41" s="40">
        <f t="shared" si="0"/>
        <v>0</v>
      </c>
    </row>
    <row r="42" spans="1:5" ht="13.5" thickBot="1">
      <c r="A42" s="144"/>
      <c r="B42" s="88"/>
      <c r="C42" s="34"/>
      <c r="D42" s="35"/>
      <c r="E42" s="40">
        <f t="shared" si="0"/>
        <v>0</v>
      </c>
    </row>
    <row r="43" spans="1:5">
      <c r="A43" s="142" t="s">
        <v>31</v>
      </c>
      <c r="B43" s="88"/>
      <c r="C43" s="41">
        <v>1</v>
      </c>
      <c r="D43" s="35">
        <v>2080</v>
      </c>
      <c r="E43" s="40">
        <f t="shared" si="0"/>
        <v>0</v>
      </c>
    </row>
    <row r="44" spans="1:5">
      <c r="A44" s="143"/>
      <c r="B44" s="88">
        <f>B43*1.5</f>
        <v>0</v>
      </c>
      <c r="C44" s="34">
        <f>C43</f>
        <v>1</v>
      </c>
      <c r="D44" s="35">
        <v>1040</v>
      </c>
      <c r="E44" s="40">
        <f t="shared" si="0"/>
        <v>0</v>
      </c>
    </row>
    <row r="45" spans="1:5">
      <c r="A45" s="143"/>
      <c r="B45" s="88">
        <f>B43*2</f>
        <v>0</v>
      </c>
      <c r="C45" s="34">
        <f>C43</f>
        <v>1</v>
      </c>
      <c r="D45" s="35">
        <v>624</v>
      </c>
      <c r="E45" s="40">
        <f t="shared" si="0"/>
        <v>0</v>
      </c>
    </row>
    <row r="46" spans="1:5" ht="13.5" thickBot="1">
      <c r="A46" s="144"/>
      <c r="B46" s="151"/>
      <c r="C46" s="34"/>
      <c r="D46" s="35"/>
      <c r="E46" s="40">
        <f t="shared" si="0"/>
        <v>0</v>
      </c>
    </row>
    <row r="47" spans="1:5">
      <c r="A47" s="142" t="s">
        <v>91</v>
      </c>
      <c r="B47" s="88"/>
      <c r="C47" s="41">
        <v>11</v>
      </c>
      <c r="D47" s="35">
        <v>2080</v>
      </c>
      <c r="E47" s="40">
        <f t="shared" si="0"/>
        <v>0</v>
      </c>
    </row>
    <row r="48" spans="1:5">
      <c r="A48" s="143"/>
      <c r="B48" s="88">
        <f>B47*1.5</f>
        <v>0</v>
      </c>
      <c r="C48" s="34">
        <f>C47</f>
        <v>11</v>
      </c>
      <c r="D48" s="35">
        <v>1040</v>
      </c>
      <c r="E48" s="40">
        <f t="shared" si="0"/>
        <v>0</v>
      </c>
    </row>
    <row r="49" spans="1:5">
      <c r="A49" s="143"/>
      <c r="B49" s="88">
        <f>B47*2</f>
        <v>0</v>
      </c>
      <c r="C49" s="34">
        <f>C47</f>
        <v>11</v>
      </c>
      <c r="D49" s="35">
        <v>624</v>
      </c>
      <c r="E49" s="40">
        <f t="shared" si="0"/>
        <v>0</v>
      </c>
    </row>
    <row r="50" spans="1:5" ht="13.5" thickBot="1">
      <c r="A50" s="144"/>
      <c r="B50" s="88"/>
      <c r="C50" s="34"/>
      <c r="D50" s="35"/>
      <c r="E50" s="40"/>
    </row>
    <row r="51" spans="1:5" ht="14.5" thickBot="1">
      <c r="A51" s="16" t="s">
        <v>92</v>
      </c>
      <c r="B51" s="158"/>
      <c r="C51" s="47">
        <f>C3+C7+C11+C15+C19+C23+C27+C31+C35+C39+C43+C47</f>
        <v>31</v>
      </c>
      <c r="D51" s="48"/>
      <c r="E51" s="49"/>
    </row>
    <row r="52" spans="1:5" ht="15" customHeight="1" thickBot="1">
      <c r="A52" s="136" t="s">
        <v>93</v>
      </c>
      <c r="B52" s="137"/>
      <c r="C52" s="137"/>
      <c r="D52" s="137"/>
      <c r="E52" s="138"/>
    </row>
    <row r="53" spans="1:5" ht="14">
      <c r="A53" s="12" t="s">
        <v>121</v>
      </c>
      <c r="B53" s="50"/>
      <c r="C53" s="41">
        <v>5</v>
      </c>
      <c r="D53" s="42">
        <v>60</v>
      </c>
      <c r="E53" s="43">
        <f>B53*C53*D53</f>
        <v>0</v>
      </c>
    </row>
    <row r="54" spans="1:5" ht="14">
      <c r="A54" s="8" t="s">
        <v>120</v>
      </c>
      <c r="B54" s="51"/>
      <c r="C54" s="34">
        <f>C51</f>
        <v>31</v>
      </c>
      <c r="D54" s="35">
        <v>5</v>
      </c>
      <c r="E54" s="40">
        <f>B54*C54*D54</f>
        <v>0</v>
      </c>
    </row>
    <row r="55" spans="1:5" ht="14">
      <c r="A55" s="8" t="s">
        <v>116</v>
      </c>
      <c r="B55" s="51"/>
      <c r="C55" s="34">
        <f>C3+C7+C11+C23+C27+C31+C35+C43</f>
        <v>7</v>
      </c>
      <c r="D55" s="35">
        <v>60</v>
      </c>
      <c r="E55" s="40">
        <f>B55*C55*D55</f>
        <v>0</v>
      </c>
    </row>
    <row r="56" spans="1:5" ht="14">
      <c r="A56" s="8" t="s">
        <v>118</v>
      </c>
      <c r="B56" s="51"/>
      <c r="C56" s="34">
        <v>8</v>
      </c>
      <c r="D56" s="35">
        <v>60</v>
      </c>
      <c r="E56" s="40">
        <f>B56*C56*D56</f>
        <v>0</v>
      </c>
    </row>
    <row r="57" spans="1:5" ht="14.5" thickBot="1">
      <c r="A57" s="10" t="s">
        <v>119</v>
      </c>
      <c r="B57" s="52"/>
      <c r="C57" s="47">
        <v>6</v>
      </c>
      <c r="D57" s="48">
        <v>1825</v>
      </c>
      <c r="E57" s="49">
        <f>B57*C57*D57</f>
        <v>0</v>
      </c>
    </row>
    <row r="58" spans="1:5" ht="14">
      <c r="A58" s="148" t="s">
        <v>92</v>
      </c>
      <c r="B58" s="149"/>
      <c r="C58" s="149"/>
      <c r="D58" s="150"/>
      <c r="E58" s="11">
        <f>SUM(E3:E57)</f>
        <v>0</v>
      </c>
    </row>
    <row r="59" spans="1:5" ht="14.5" thickBot="1">
      <c r="A59" s="145" t="s">
        <v>112</v>
      </c>
      <c r="B59" s="146"/>
      <c r="C59" s="146"/>
      <c r="D59" s="147"/>
      <c r="E59" s="9">
        <f>E58*5</f>
        <v>0</v>
      </c>
    </row>
    <row r="60" spans="1:5">
      <c r="A60" s="6"/>
      <c r="B60" s="6"/>
      <c r="C60" s="7"/>
      <c r="D60" s="6"/>
    </row>
  </sheetData>
  <mergeCells count="16">
    <mergeCell ref="A47:A50"/>
    <mergeCell ref="A52:E52"/>
    <mergeCell ref="A58:D58"/>
    <mergeCell ref="A59:D59"/>
    <mergeCell ref="A23:A26"/>
    <mergeCell ref="A27:A30"/>
    <mergeCell ref="A31:A34"/>
    <mergeCell ref="A35:A38"/>
    <mergeCell ref="A39:A42"/>
    <mergeCell ref="A43:A46"/>
    <mergeCell ref="A19:A22"/>
    <mergeCell ref="A1:E1"/>
    <mergeCell ref="A3:A6"/>
    <mergeCell ref="A7:A10"/>
    <mergeCell ref="A11:A14"/>
    <mergeCell ref="A15:A18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70D69C-0D60-40AC-A973-6EFA84687ADE}">
  <dimension ref="A1:E60"/>
  <sheetViews>
    <sheetView workbookViewId="0">
      <selection activeCell="B3" sqref="B3:B51"/>
    </sheetView>
  </sheetViews>
  <sheetFormatPr defaultRowHeight="13"/>
  <cols>
    <col min="1" max="1" width="28" customWidth="1"/>
    <col min="2" max="2" width="10.296875" bestFit="1" customWidth="1"/>
    <col min="3" max="3" width="9.3984375" bestFit="1" customWidth="1"/>
    <col min="4" max="4" width="16.296875" bestFit="1" customWidth="1"/>
    <col min="5" max="5" width="20.296875" customWidth="1"/>
  </cols>
  <sheetData>
    <row r="1" spans="1:5" ht="16" thickBot="1">
      <c r="A1" s="139" t="s">
        <v>124</v>
      </c>
      <c r="B1" s="140"/>
      <c r="C1" s="140"/>
      <c r="D1" s="140"/>
      <c r="E1" s="141"/>
    </row>
    <row r="2" spans="1:5" ht="14.5" thickBot="1">
      <c r="A2" s="13" t="s">
        <v>82</v>
      </c>
      <c r="B2" s="14" t="s">
        <v>83</v>
      </c>
      <c r="C2" s="14" t="s">
        <v>84</v>
      </c>
      <c r="D2" s="14" t="s">
        <v>85</v>
      </c>
      <c r="E2" s="15" t="s">
        <v>80</v>
      </c>
    </row>
    <row r="3" spans="1:5" ht="15" customHeight="1">
      <c r="A3" s="142" t="s">
        <v>86</v>
      </c>
      <c r="B3" s="86"/>
      <c r="C3" s="41">
        <v>1</v>
      </c>
      <c r="D3" s="42">
        <v>2080</v>
      </c>
      <c r="E3" s="43">
        <f>B3*D3*C3</f>
        <v>0</v>
      </c>
    </row>
    <row r="4" spans="1:5" ht="15" customHeight="1">
      <c r="A4" s="143"/>
      <c r="B4" s="87">
        <f>B3*1.5</f>
        <v>0</v>
      </c>
      <c r="C4" s="34">
        <f>C3</f>
        <v>1</v>
      </c>
      <c r="D4" s="35">
        <v>1040</v>
      </c>
      <c r="E4" s="40">
        <f t="shared" ref="E4:E49" si="0">B4*D4*C4</f>
        <v>0</v>
      </c>
    </row>
    <row r="5" spans="1:5" ht="15" customHeight="1">
      <c r="A5" s="143"/>
      <c r="B5" s="87">
        <f>B3*2</f>
        <v>0</v>
      </c>
      <c r="C5" s="34">
        <f>C3</f>
        <v>1</v>
      </c>
      <c r="D5" s="35">
        <v>624</v>
      </c>
      <c r="E5" s="40">
        <f t="shared" si="0"/>
        <v>0</v>
      </c>
    </row>
    <row r="6" spans="1:5" ht="15" customHeight="1" thickBot="1">
      <c r="A6" s="144"/>
      <c r="B6" s="151"/>
      <c r="C6" s="34"/>
      <c r="D6" s="35"/>
      <c r="E6" s="40">
        <f t="shared" si="0"/>
        <v>0</v>
      </c>
    </row>
    <row r="7" spans="1:5">
      <c r="A7" s="142" t="s">
        <v>24</v>
      </c>
      <c r="B7" s="88"/>
      <c r="C7" s="41">
        <v>1</v>
      </c>
      <c r="D7" s="35">
        <v>2080</v>
      </c>
      <c r="E7" s="40">
        <f t="shared" si="0"/>
        <v>0</v>
      </c>
    </row>
    <row r="8" spans="1:5">
      <c r="A8" s="143"/>
      <c r="B8" s="88">
        <f>B7*1.5</f>
        <v>0</v>
      </c>
      <c r="C8" s="34">
        <f>C7</f>
        <v>1</v>
      </c>
      <c r="D8" s="35">
        <v>1040</v>
      </c>
      <c r="E8" s="40">
        <f t="shared" si="0"/>
        <v>0</v>
      </c>
    </row>
    <row r="9" spans="1:5">
      <c r="A9" s="143"/>
      <c r="B9" s="88">
        <f>B7*2</f>
        <v>0</v>
      </c>
      <c r="C9" s="34">
        <f>C7</f>
        <v>1</v>
      </c>
      <c r="D9" s="35">
        <v>624</v>
      </c>
      <c r="E9" s="40">
        <f t="shared" si="0"/>
        <v>0</v>
      </c>
    </row>
    <row r="10" spans="1:5" ht="13.5" thickBot="1">
      <c r="A10" s="144"/>
      <c r="B10" s="151"/>
      <c r="C10" s="34"/>
      <c r="D10" s="35"/>
      <c r="E10" s="40">
        <f t="shared" si="0"/>
        <v>0</v>
      </c>
    </row>
    <row r="11" spans="1:5">
      <c r="A11" s="142" t="s">
        <v>87</v>
      </c>
      <c r="B11" s="88"/>
      <c r="C11" s="41">
        <v>1</v>
      </c>
      <c r="D11" s="35">
        <v>2080</v>
      </c>
      <c r="E11" s="40">
        <f t="shared" si="0"/>
        <v>0</v>
      </c>
    </row>
    <row r="12" spans="1:5">
      <c r="A12" s="143"/>
      <c r="B12" s="88">
        <f>B11*1.5</f>
        <v>0</v>
      </c>
      <c r="C12" s="34">
        <f>C11</f>
        <v>1</v>
      </c>
      <c r="D12" s="35">
        <v>1040</v>
      </c>
      <c r="E12" s="40">
        <f t="shared" si="0"/>
        <v>0</v>
      </c>
    </row>
    <row r="13" spans="1:5">
      <c r="A13" s="143"/>
      <c r="B13" s="88">
        <f>B11*2</f>
        <v>0</v>
      </c>
      <c r="C13" s="34">
        <f>C11</f>
        <v>1</v>
      </c>
      <c r="D13" s="35">
        <v>624</v>
      </c>
      <c r="E13" s="40">
        <f t="shared" si="0"/>
        <v>0</v>
      </c>
    </row>
    <row r="14" spans="1:5" ht="13.5" thickBot="1">
      <c r="A14" s="144"/>
      <c r="B14" s="88"/>
      <c r="C14" s="34"/>
      <c r="D14" s="35"/>
      <c r="E14" s="40">
        <f t="shared" si="0"/>
        <v>0</v>
      </c>
    </row>
    <row r="15" spans="1:5">
      <c r="A15" s="142" t="s">
        <v>30</v>
      </c>
      <c r="B15" s="88"/>
      <c r="C15" s="41"/>
      <c r="D15" s="35">
        <v>2080</v>
      </c>
      <c r="E15" s="40">
        <f t="shared" si="0"/>
        <v>0</v>
      </c>
    </row>
    <row r="16" spans="1:5">
      <c r="A16" s="143"/>
      <c r="B16" s="88">
        <f>B15*1.5</f>
        <v>0</v>
      </c>
      <c r="C16" s="34">
        <f>C15</f>
        <v>0</v>
      </c>
      <c r="D16" s="35">
        <v>1040</v>
      </c>
      <c r="E16" s="40">
        <f t="shared" si="0"/>
        <v>0</v>
      </c>
    </row>
    <row r="17" spans="1:5">
      <c r="A17" s="143"/>
      <c r="B17" s="88">
        <f>B15*2</f>
        <v>0</v>
      </c>
      <c r="C17" s="34">
        <f>C15</f>
        <v>0</v>
      </c>
      <c r="D17" s="35">
        <v>624</v>
      </c>
      <c r="E17" s="40">
        <f t="shared" si="0"/>
        <v>0</v>
      </c>
    </row>
    <row r="18" spans="1:5" ht="13.5" thickBot="1">
      <c r="A18" s="144"/>
      <c r="B18" s="151"/>
      <c r="C18" s="34"/>
      <c r="D18" s="35"/>
      <c r="E18" s="40">
        <f t="shared" si="0"/>
        <v>0</v>
      </c>
    </row>
    <row r="19" spans="1:5">
      <c r="A19" s="142" t="s">
        <v>26</v>
      </c>
      <c r="B19" s="88"/>
      <c r="C19" s="41">
        <v>8</v>
      </c>
      <c r="D19" s="35">
        <v>2080</v>
      </c>
      <c r="E19" s="40">
        <f t="shared" si="0"/>
        <v>0</v>
      </c>
    </row>
    <row r="20" spans="1:5">
      <c r="A20" s="143"/>
      <c r="B20" s="88">
        <f>B19*1.5</f>
        <v>0</v>
      </c>
      <c r="C20" s="34">
        <f>C19</f>
        <v>8</v>
      </c>
      <c r="D20" s="35">
        <v>1040</v>
      </c>
      <c r="E20" s="40">
        <f t="shared" si="0"/>
        <v>0</v>
      </c>
    </row>
    <row r="21" spans="1:5">
      <c r="A21" s="143"/>
      <c r="B21" s="88">
        <f>B19*2</f>
        <v>0</v>
      </c>
      <c r="C21" s="34">
        <f>C19</f>
        <v>8</v>
      </c>
      <c r="D21" s="35">
        <v>624</v>
      </c>
      <c r="E21" s="40">
        <f t="shared" si="0"/>
        <v>0</v>
      </c>
    </row>
    <row r="22" spans="1:5" ht="13.5" thickBot="1">
      <c r="A22" s="144"/>
      <c r="B22" s="151"/>
      <c r="C22" s="34"/>
      <c r="D22" s="35"/>
      <c r="E22" s="40">
        <f t="shared" si="0"/>
        <v>0</v>
      </c>
    </row>
    <row r="23" spans="1:5">
      <c r="A23" s="142" t="s">
        <v>88</v>
      </c>
      <c r="B23" s="88"/>
      <c r="C23" s="41"/>
      <c r="D23" s="35">
        <v>2080</v>
      </c>
      <c r="E23" s="40">
        <f t="shared" si="0"/>
        <v>0</v>
      </c>
    </row>
    <row r="24" spans="1:5">
      <c r="A24" s="143"/>
      <c r="B24" s="88">
        <f>B23*1.5</f>
        <v>0</v>
      </c>
      <c r="C24" s="34">
        <f>C23</f>
        <v>0</v>
      </c>
      <c r="D24" s="35">
        <v>1040</v>
      </c>
      <c r="E24" s="40">
        <f t="shared" si="0"/>
        <v>0</v>
      </c>
    </row>
    <row r="25" spans="1:5">
      <c r="A25" s="143"/>
      <c r="B25" s="88">
        <f>B23*2</f>
        <v>0</v>
      </c>
      <c r="C25" s="34">
        <f>C23</f>
        <v>0</v>
      </c>
      <c r="D25" s="35">
        <v>624</v>
      </c>
      <c r="E25" s="40">
        <f t="shared" si="0"/>
        <v>0</v>
      </c>
    </row>
    <row r="26" spans="1:5" ht="13.5" thickBot="1">
      <c r="A26" s="144"/>
      <c r="B26" s="88"/>
      <c r="C26" s="34"/>
      <c r="D26" s="35"/>
      <c r="E26" s="40">
        <f t="shared" si="0"/>
        <v>0</v>
      </c>
    </row>
    <row r="27" spans="1:5">
      <c r="A27" s="142" t="s">
        <v>29</v>
      </c>
      <c r="B27" s="88"/>
      <c r="C27" s="41">
        <v>1</v>
      </c>
      <c r="D27" s="35">
        <v>2080</v>
      </c>
      <c r="E27" s="40">
        <f t="shared" si="0"/>
        <v>0</v>
      </c>
    </row>
    <row r="28" spans="1:5">
      <c r="A28" s="143"/>
      <c r="B28" s="88">
        <f>B27*1.5</f>
        <v>0</v>
      </c>
      <c r="C28" s="34">
        <f>C27</f>
        <v>1</v>
      </c>
      <c r="D28" s="35">
        <v>1040</v>
      </c>
      <c r="E28" s="40">
        <f t="shared" si="0"/>
        <v>0</v>
      </c>
    </row>
    <row r="29" spans="1:5">
      <c r="A29" s="143"/>
      <c r="B29" s="88">
        <f>B27*2</f>
        <v>0</v>
      </c>
      <c r="C29" s="34">
        <f>C27</f>
        <v>1</v>
      </c>
      <c r="D29" s="35">
        <v>624</v>
      </c>
      <c r="E29" s="40">
        <f t="shared" si="0"/>
        <v>0</v>
      </c>
    </row>
    <row r="30" spans="1:5" ht="13.5" thickBot="1">
      <c r="A30" s="144"/>
      <c r="B30" s="88"/>
      <c r="C30" s="34"/>
      <c r="D30" s="35"/>
      <c r="E30" s="40">
        <f t="shared" si="0"/>
        <v>0</v>
      </c>
    </row>
    <row r="31" spans="1:5">
      <c r="A31" s="142" t="s">
        <v>89</v>
      </c>
      <c r="B31" s="88"/>
      <c r="C31" s="41">
        <v>1</v>
      </c>
      <c r="D31" s="35">
        <v>2080</v>
      </c>
      <c r="E31" s="40">
        <f t="shared" si="0"/>
        <v>0</v>
      </c>
    </row>
    <row r="32" spans="1:5">
      <c r="A32" s="143"/>
      <c r="B32" s="88">
        <f>B31*1.5</f>
        <v>0</v>
      </c>
      <c r="C32" s="34">
        <f>C31</f>
        <v>1</v>
      </c>
      <c r="D32" s="35">
        <v>1040</v>
      </c>
      <c r="E32" s="40">
        <f t="shared" si="0"/>
        <v>0</v>
      </c>
    </row>
    <row r="33" spans="1:5">
      <c r="A33" s="143"/>
      <c r="B33" s="88">
        <f>B31*2</f>
        <v>0</v>
      </c>
      <c r="C33" s="34">
        <f>C31</f>
        <v>1</v>
      </c>
      <c r="D33" s="35">
        <v>624</v>
      </c>
      <c r="E33" s="40">
        <f t="shared" si="0"/>
        <v>0</v>
      </c>
    </row>
    <row r="34" spans="1:5" ht="13.5" thickBot="1">
      <c r="A34" s="144"/>
      <c r="B34" s="88"/>
      <c r="C34" s="34"/>
      <c r="D34" s="35"/>
      <c r="E34" s="40">
        <f t="shared" si="0"/>
        <v>0</v>
      </c>
    </row>
    <row r="35" spans="1:5">
      <c r="A35" s="142" t="s">
        <v>90</v>
      </c>
      <c r="B35" s="88"/>
      <c r="C35" s="41"/>
      <c r="D35" s="35">
        <v>2080</v>
      </c>
      <c r="E35" s="40">
        <f t="shared" si="0"/>
        <v>0</v>
      </c>
    </row>
    <row r="36" spans="1:5">
      <c r="A36" s="143"/>
      <c r="B36" s="88">
        <f>B35*1.5</f>
        <v>0</v>
      </c>
      <c r="C36" s="34">
        <f>C35</f>
        <v>0</v>
      </c>
      <c r="D36" s="35">
        <v>1040</v>
      </c>
      <c r="E36" s="40">
        <f t="shared" si="0"/>
        <v>0</v>
      </c>
    </row>
    <row r="37" spans="1:5">
      <c r="A37" s="143"/>
      <c r="B37" s="88">
        <f>B35*2</f>
        <v>0</v>
      </c>
      <c r="C37" s="34">
        <f>C35</f>
        <v>0</v>
      </c>
      <c r="D37" s="35">
        <v>624</v>
      </c>
      <c r="E37" s="40">
        <f t="shared" si="0"/>
        <v>0</v>
      </c>
    </row>
    <row r="38" spans="1:5" ht="13.5" thickBot="1">
      <c r="A38" s="144"/>
      <c r="B38" s="88"/>
      <c r="C38" s="34"/>
      <c r="D38" s="35"/>
      <c r="E38" s="40">
        <f t="shared" si="0"/>
        <v>0</v>
      </c>
    </row>
    <row r="39" spans="1:5">
      <c r="A39" s="142" t="s">
        <v>28</v>
      </c>
      <c r="B39" s="88"/>
      <c r="C39" s="41"/>
      <c r="D39" s="35">
        <v>2080</v>
      </c>
      <c r="E39" s="40">
        <f t="shared" si="0"/>
        <v>0</v>
      </c>
    </row>
    <row r="40" spans="1:5">
      <c r="A40" s="143"/>
      <c r="B40" s="88">
        <f>B39*1.5</f>
        <v>0</v>
      </c>
      <c r="C40" s="34">
        <f>C39</f>
        <v>0</v>
      </c>
      <c r="D40" s="35">
        <v>1040</v>
      </c>
      <c r="E40" s="40">
        <f t="shared" si="0"/>
        <v>0</v>
      </c>
    </row>
    <row r="41" spans="1:5">
      <c r="A41" s="143"/>
      <c r="B41" s="88">
        <f>B39*2</f>
        <v>0</v>
      </c>
      <c r="C41" s="34">
        <f>C39</f>
        <v>0</v>
      </c>
      <c r="D41" s="35">
        <v>624</v>
      </c>
      <c r="E41" s="40">
        <f t="shared" si="0"/>
        <v>0</v>
      </c>
    </row>
    <row r="42" spans="1:5" ht="13.5" thickBot="1">
      <c r="A42" s="144"/>
      <c r="B42" s="88"/>
      <c r="C42" s="34"/>
      <c r="D42" s="35"/>
      <c r="E42" s="40">
        <f t="shared" si="0"/>
        <v>0</v>
      </c>
    </row>
    <row r="43" spans="1:5">
      <c r="A43" s="142" t="s">
        <v>31</v>
      </c>
      <c r="B43" s="88"/>
      <c r="C43" s="41">
        <v>1</v>
      </c>
      <c r="D43" s="35">
        <v>2080</v>
      </c>
      <c r="E43" s="40">
        <f t="shared" si="0"/>
        <v>0</v>
      </c>
    </row>
    <row r="44" spans="1:5">
      <c r="A44" s="143"/>
      <c r="B44" s="88">
        <f>B43*1.5</f>
        <v>0</v>
      </c>
      <c r="C44" s="34">
        <f>C43</f>
        <v>1</v>
      </c>
      <c r="D44" s="35">
        <v>1040</v>
      </c>
      <c r="E44" s="40">
        <f t="shared" si="0"/>
        <v>0</v>
      </c>
    </row>
    <row r="45" spans="1:5">
      <c r="A45" s="143"/>
      <c r="B45" s="88">
        <f>B43*2</f>
        <v>0</v>
      </c>
      <c r="C45" s="34">
        <f>C43</f>
        <v>1</v>
      </c>
      <c r="D45" s="35">
        <v>624</v>
      </c>
      <c r="E45" s="40">
        <f t="shared" si="0"/>
        <v>0</v>
      </c>
    </row>
    <row r="46" spans="1:5" ht="13.5" thickBot="1">
      <c r="A46" s="144"/>
      <c r="B46" s="151"/>
      <c r="C46" s="34"/>
      <c r="D46" s="35"/>
      <c r="E46" s="40">
        <f t="shared" si="0"/>
        <v>0</v>
      </c>
    </row>
    <row r="47" spans="1:5">
      <c r="A47" s="142" t="s">
        <v>91</v>
      </c>
      <c r="B47" s="88"/>
      <c r="C47" s="41">
        <v>5</v>
      </c>
      <c r="D47" s="35">
        <v>2080</v>
      </c>
      <c r="E47" s="40">
        <f t="shared" si="0"/>
        <v>0</v>
      </c>
    </row>
    <row r="48" spans="1:5">
      <c r="A48" s="143"/>
      <c r="B48" s="88">
        <f>B47*1.5</f>
        <v>0</v>
      </c>
      <c r="C48" s="34">
        <f>C47</f>
        <v>5</v>
      </c>
      <c r="D48" s="35">
        <v>1040</v>
      </c>
      <c r="E48" s="40">
        <f t="shared" si="0"/>
        <v>0</v>
      </c>
    </row>
    <row r="49" spans="1:5">
      <c r="A49" s="143"/>
      <c r="B49" s="88">
        <f>B47*2</f>
        <v>0</v>
      </c>
      <c r="C49" s="34">
        <f>C47</f>
        <v>5</v>
      </c>
      <c r="D49" s="35">
        <v>624</v>
      </c>
      <c r="E49" s="40">
        <f t="shared" si="0"/>
        <v>0</v>
      </c>
    </row>
    <row r="50" spans="1:5" ht="13.5" thickBot="1">
      <c r="A50" s="144"/>
      <c r="B50" s="88"/>
      <c r="C50" s="34"/>
      <c r="D50" s="35"/>
      <c r="E50" s="40"/>
    </row>
    <row r="51" spans="1:5" ht="14.5" thickBot="1">
      <c r="A51" s="16" t="s">
        <v>92</v>
      </c>
      <c r="B51" s="158"/>
      <c r="C51" s="47">
        <f>C3+C7+C11+C15+C19+C23+C27+C31+C35+C39+C43+C47</f>
        <v>19</v>
      </c>
      <c r="D51" s="48"/>
      <c r="E51" s="49"/>
    </row>
    <row r="52" spans="1:5" ht="15" customHeight="1" thickBot="1">
      <c r="A52" s="136" t="s">
        <v>93</v>
      </c>
      <c r="B52" s="137"/>
      <c r="C52" s="137"/>
      <c r="D52" s="137"/>
      <c r="E52" s="138"/>
    </row>
    <row r="53" spans="1:5" ht="14">
      <c r="A53" s="12" t="s">
        <v>121</v>
      </c>
      <c r="B53" s="50"/>
      <c r="C53" s="41">
        <v>4</v>
      </c>
      <c r="D53" s="42">
        <v>60</v>
      </c>
      <c r="E53" s="43">
        <f>B53*C53*D53</f>
        <v>0</v>
      </c>
    </row>
    <row r="54" spans="1:5" ht="14">
      <c r="A54" s="8" t="s">
        <v>120</v>
      </c>
      <c r="B54" s="51"/>
      <c r="C54" s="34">
        <f>C51</f>
        <v>19</v>
      </c>
      <c r="D54" s="35">
        <v>5</v>
      </c>
      <c r="E54" s="40">
        <f>B54*C54*D54</f>
        <v>0</v>
      </c>
    </row>
    <row r="55" spans="1:5" ht="14">
      <c r="A55" s="8" t="s">
        <v>116</v>
      </c>
      <c r="B55" s="51"/>
      <c r="C55" s="34">
        <f>C3+C7+C11+C23+C27+C31+C35+C43</f>
        <v>6</v>
      </c>
      <c r="D55" s="35">
        <v>60</v>
      </c>
      <c r="E55" s="40">
        <f>B55*C55*D55</f>
        <v>0</v>
      </c>
    </row>
    <row r="56" spans="1:5" ht="14">
      <c r="A56" s="8" t="s">
        <v>118</v>
      </c>
      <c r="B56" s="51"/>
      <c r="C56" s="34">
        <v>8</v>
      </c>
      <c r="D56" s="35">
        <v>60</v>
      </c>
      <c r="E56" s="40">
        <f>B56*C56*D56</f>
        <v>0</v>
      </c>
    </row>
    <row r="57" spans="1:5" ht="14.5" thickBot="1">
      <c r="A57" s="10" t="s">
        <v>119</v>
      </c>
      <c r="B57" s="52"/>
      <c r="C57" s="47">
        <v>7</v>
      </c>
      <c r="D57" s="48">
        <v>1825</v>
      </c>
      <c r="E57" s="49">
        <f>B57*C57*D57</f>
        <v>0</v>
      </c>
    </row>
    <row r="58" spans="1:5" ht="14">
      <c r="A58" s="148" t="s">
        <v>92</v>
      </c>
      <c r="B58" s="149"/>
      <c r="C58" s="149"/>
      <c r="D58" s="150"/>
      <c r="E58" s="11">
        <f>SUM(E3:E57)</f>
        <v>0</v>
      </c>
    </row>
    <row r="59" spans="1:5" ht="14.5" thickBot="1">
      <c r="A59" s="145" t="s">
        <v>112</v>
      </c>
      <c r="B59" s="146"/>
      <c r="C59" s="146"/>
      <c r="D59" s="147"/>
      <c r="E59" s="9">
        <f>E58*5</f>
        <v>0</v>
      </c>
    </row>
    <row r="60" spans="1:5">
      <c r="A60" s="6"/>
      <c r="B60" s="6"/>
      <c r="C60" s="7"/>
      <c r="D60" s="6"/>
    </row>
  </sheetData>
  <mergeCells count="16">
    <mergeCell ref="A47:A50"/>
    <mergeCell ref="A52:E52"/>
    <mergeCell ref="A58:D58"/>
    <mergeCell ref="A59:D59"/>
    <mergeCell ref="A23:A26"/>
    <mergeCell ref="A27:A30"/>
    <mergeCell ref="A31:A34"/>
    <mergeCell ref="A35:A38"/>
    <mergeCell ref="A39:A42"/>
    <mergeCell ref="A43:A46"/>
    <mergeCell ref="A19:A22"/>
    <mergeCell ref="A1:E1"/>
    <mergeCell ref="A3:A6"/>
    <mergeCell ref="A7:A10"/>
    <mergeCell ref="A11:A14"/>
    <mergeCell ref="A15:A1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985336-3772-4EC0-BB1F-F1D4CA774F73}">
  <dimension ref="A1:E60"/>
  <sheetViews>
    <sheetView workbookViewId="0">
      <selection activeCell="B3" sqref="B3:B51"/>
    </sheetView>
  </sheetViews>
  <sheetFormatPr defaultRowHeight="13"/>
  <cols>
    <col min="1" max="1" width="28" customWidth="1"/>
    <col min="2" max="2" width="10.296875" bestFit="1" customWidth="1"/>
    <col min="3" max="3" width="9.3984375" bestFit="1" customWidth="1"/>
    <col min="4" max="4" width="16.296875" bestFit="1" customWidth="1"/>
    <col min="5" max="5" width="20.296875" customWidth="1"/>
  </cols>
  <sheetData>
    <row r="1" spans="1:5" ht="16" thickBot="1">
      <c r="A1" s="139" t="s">
        <v>125</v>
      </c>
      <c r="B1" s="140"/>
      <c r="C1" s="140"/>
      <c r="D1" s="140"/>
      <c r="E1" s="141"/>
    </row>
    <row r="2" spans="1:5" ht="14.5" thickBot="1">
      <c r="A2" s="13" t="s">
        <v>82</v>
      </c>
      <c r="B2" s="14" t="s">
        <v>83</v>
      </c>
      <c r="C2" s="14" t="s">
        <v>84</v>
      </c>
      <c r="D2" s="14" t="s">
        <v>85</v>
      </c>
      <c r="E2" s="15" t="s">
        <v>80</v>
      </c>
    </row>
    <row r="3" spans="1:5" ht="15" customHeight="1">
      <c r="A3" s="142" t="s">
        <v>86</v>
      </c>
      <c r="B3" s="86"/>
      <c r="C3" s="41">
        <v>1</v>
      </c>
      <c r="D3" s="42">
        <v>2080</v>
      </c>
      <c r="E3" s="43">
        <f>B3*D3*C3</f>
        <v>0</v>
      </c>
    </row>
    <row r="4" spans="1:5" ht="15" customHeight="1">
      <c r="A4" s="143"/>
      <c r="B4" s="87">
        <f>B3*1.5</f>
        <v>0</v>
      </c>
      <c r="C4" s="34">
        <f>C3</f>
        <v>1</v>
      </c>
      <c r="D4" s="35">
        <v>1040</v>
      </c>
      <c r="E4" s="40">
        <f t="shared" ref="E4:E49" si="0">B4*D4*C4</f>
        <v>0</v>
      </c>
    </row>
    <row r="5" spans="1:5" ht="15" customHeight="1">
      <c r="A5" s="143"/>
      <c r="B5" s="87">
        <f>B3*2</f>
        <v>0</v>
      </c>
      <c r="C5" s="34">
        <f>C3</f>
        <v>1</v>
      </c>
      <c r="D5" s="35">
        <v>624</v>
      </c>
      <c r="E5" s="40">
        <f t="shared" si="0"/>
        <v>0</v>
      </c>
    </row>
    <row r="6" spans="1:5" ht="15" customHeight="1" thickBot="1">
      <c r="A6" s="144"/>
      <c r="B6" s="151"/>
      <c r="C6" s="34"/>
      <c r="D6" s="35"/>
      <c r="E6" s="40">
        <f t="shared" si="0"/>
        <v>0</v>
      </c>
    </row>
    <row r="7" spans="1:5">
      <c r="A7" s="142" t="s">
        <v>24</v>
      </c>
      <c r="B7" s="88"/>
      <c r="C7" s="41">
        <v>2</v>
      </c>
      <c r="D7" s="35">
        <v>2080</v>
      </c>
      <c r="E7" s="40">
        <f t="shared" si="0"/>
        <v>0</v>
      </c>
    </row>
    <row r="8" spans="1:5">
      <c r="A8" s="143"/>
      <c r="B8" s="88">
        <f>B7*1.5</f>
        <v>0</v>
      </c>
      <c r="C8" s="34">
        <f>C7</f>
        <v>2</v>
      </c>
      <c r="D8" s="35">
        <v>1040</v>
      </c>
      <c r="E8" s="40">
        <f t="shared" si="0"/>
        <v>0</v>
      </c>
    </row>
    <row r="9" spans="1:5">
      <c r="A9" s="143"/>
      <c r="B9" s="88">
        <f>B7*2</f>
        <v>0</v>
      </c>
      <c r="C9" s="34">
        <f>C7</f>
        <v>2</v>
      </c>
      <c r="D9" s="35">
        <v>624</v>
      </c>
      <c r="E9" s="40">
        <f t="shared" si="0"/>
        <v>0</v>
      </c>
    </row>
    <row r="10" spans="1:5" ht="13.5" thickBot="1">
      <c r="A10" s="144"/>
      <c r="B10" s="151"/>
      <c r="C10" s="34"/>
      <c r="D10" s="35"/>
      <c r="E10" s="40">
        <f t="shared" si="0"/>
        <v>0</v>
      </c>
    </row>
    <row r="11" spans="1:5">
      <c r="A11" s="142" t="s">
        <v>87</v>
      </c>
      <c r="B11" s="88"/>
      <c r="C11" s="41">
        <v>1</v>
      </c>
      <c r="D11" s="35">
        <v>2080</v>
      </c>
      <c r="E11" s="40">
        <f t="shared" si="0"/>
        <v>0</v>
      </c>
    </row>
    <row r="12" spans="1:5">
      <c r="A12" s="143"/>
      <c r="B12" s="88">
        <f>B11*1.5</f>
        <v>0</v>
      </c>
      <c r="C12" s="34">
        <f>C11</f>
        <v>1</v>
      </c>
      <c r="D12" s="35">
        <v>1040</v>
      </c>
      <c r="E12" s="40">
        <f t="shared" si="0"/>
        <v>0</v>
      </c>
    </row>
    <row r="13" spans="1:5">
      <c r="A13" s="143"/>
      <c r="B13" s="88">
        <f>B11*2</f>
        <v>0</v>
      </c>
      <c r="C13" s="34">
        <f>C11</f>
        <v>1</v>
      </c>
      <c r="D13" s="35">
        <v>624</v>
      </c>
      <c r="E13" s="40">
        <f t="shared" si="0"/>
        <v>0</v>
      </c>
    </row>
    <row r="14" spans="1:5" ht="13.5" thickBot="1">
      <c r="A14" s="144"/>
      <c r="B14" s="88"/>
      <c r="C14" s="34"/>
      <c r="D14" s="35"/>
      <c r="E14" s="40">
        <f t="shared" si="0"/>
        <v>0</v>
      </c>
    </row>
    <row r="15" spans="1:5">
      <c r="A15" s="142" t="s">
        <v>30</v>
      </c>
      <c r="B15" s="88"/>
      <c r="C15" s="41">
        <v>1</v>
      </c>
      <c r="D15" s="35">
        <v>2080</v>
      </c>
      <c r="E15" s="40">
        <f t="shared" si="0"/>
        <v>0</v>
      </c>
    </row>
    <row r="16" spans="1:5">
      <c r="A16" s="143"/>
      <c r="B16" s="88">
        <f>B15*1.5</f>
        <v>0</v>
      </c>
      <c r="C16" s="34">
        <f>C15</f>
        <v>1</v>
      </c>
      <c r="D16" s="35">
        <v>1040</v>
      </c>
      <c r="E16" s="40">
        <f t="shared" si="0"/>
        <v>0</v>
      </c>
    </row>
    <row r="17" spans="1:5">
      <c r="A17" s="143"/>
      <c r="B17" s="88">
        <f>B15*2</f>
        <v>0</v>
      </c>
      <c r="C17" s="34">
        <f>C15</f>
        <v>1</v>
      </c>
      <c r="D17" s="35">
        <v>624</v>
      </c>
      <c r="E17" s="40">
        <f t="shared" si="0"/>
        <v>0</v>
      </c>
    </row>
    <row r="18" spans="1:5" ht="13.5" thickBot="1">
      <c r="A18" s="144"/>
      <c r="B18" s="151"/>
      <c r="C18" s="34"/>
      <c r="D18" s="35"/>
      <c r="E18" s="40">
        <f t="shared" si="0"/>
        <v>0</v>
      </c>
    </row>
    <row r="19" spans="1:5">
      <c r="A19" s="142" t="s">
        <v>26</v>
      </c>
      <c r="B19" s="88"/>
      <c r="C19" s="41">
        <v>18</v>
      </c>
      <c r="D19" s="35">
        <v>2080</v>
      </c>
      <c r="E19" s="40">
        <f t="shared" si="0"/>
        <v>0</v>
      </c>
    </row>
    <row r="20" spans="1:5">
      <c r="A20" s="143"/>
      <c r="B20" s="88">
        <f>B19*1.5</f>
        <v>0</v>
      </c>
      <c r="C20" s="34">
        <f>C19</f>
        <v>18</v>
      </c>
      <c r="D20" s="35">
        <v>1040</v>
      </c>
      <c r="E20" s="40">
        <f t="shared" si="0"/>
        <v>0</v>
      </c>
    </row>
    <row r="21" spans="1:5">
      <c r="A21" s="143"/>
      <c r="B21" s="88">
        <f>B19*2</f>
        <v>0</v>
      </c>
      <c r="C21" s="34">
        <f>C19</f>
        <v>18</v>
      </c>
      <c r="D21" s="35">
        <v>624</v>
      </c>
      <c r="E21" s="40">
        <f t="shared" si="0"/>
        <v>0</v>
      </c>
    </row>
    <row r="22" spans="1:5" ht="13.5" thickBot="1">
      <c r="A22" s="144"/>
      <c r="B22" s="151"/>
      <c r="C22" s="34"/>
      <c r="D22" s="35"/>
      <c r="E22" s="40">
        <f t="shared" si="0"/>
        <v>0</v>
      </c>
    </row>
    <row r="23" spans="1:5">
      <c r="A23" s="142" t="s">
        <v>88</v>
      </c>
      <c r="B23" s="88"/>
      <c r="C23" s="41">
        <v>1</v>
      </c>
      <c r="D23" s="35">
        <v>2080</v>
      </c>
      <c r="E23" s="40">
        <f t="shared" si="0"/>
        <v>0</v>
      </c>
    </row>
    <row r="24" spans="1:5">
      <c r="A24" s="143"/>
      <c r="B24" s="88">
        <f>B23*1.5</f>
        <v>0</v>
      </c>
      <c r="C24" s="34">
        <f>C23</f>
        <v>1</v>
      </c>
      <c r="D24" s="35">
        <v>1040</v>
      </c>
      <c r="E24" s="40">
        <f t="shared" si="0"/>
        <v>0</v>
      </c>
    </row>
    <row r="25" spans="1:5">
      <c r="A25" s="143"/>
      <c r="B25" s="88">
        <f>B23*2</f>
        <v>0</v>
      </c>
      <c r="C25" s="34">
        <f>C23</f>
        <v>1</v>
      </c>
      <c r="D25" s="35">
        <v>624</v>
      </c>
      <c r="E25" s="40">
        <f t="shared" si="0"/>
        <v>0</v>
      </c>
    </row>
    <row r="26" spans="1:5" ht="13.5" thickBot="1">
      <c r="A26" s="144"/>
      <c r="B26" s="88"/>
      <c r="C26" s="34"/>
      <c r="D26" s="35"/>
      <c r="E26" s="40">
        <f t="shared" si="0"/>
        <v>0</v>
      </c>
    </row>
    <row r="27" spans="1:5">
      <c r="A27" s="142" t="s">
        <v>29</v>
      </c>
      <c r="B27" s="88"/>
      <c r="C27" s="41"/>
      <c r="D27" s="35">
        <v>2080</v>
      </c>
      <c r="E27" s="40">
        <f t="shared" si="0"/>
        <v>0</v>
      </c>
    </row>
    <row r="28" spans="1:5">
      <c r="A28" s="143"/>
      <c r="B28" s="88">
        <f>B27*1.5</f>
        <v>0</v>
      </c>
      <c r="C28" s="34">
        <f>C27</f>
        <v>0</v>
      </c>
      <c r="D28" s="35">
        <v>1040</v>
      </c>
      <c r="E28" s="40">
        <f t="shared" si="0"/>
        <v>0</v>
      </c>
    </row>
    <row r="29" spans="1:5">
      <c r="A29" s="143"/>
      <c r="B29" s="88">
        <f>B27*2</f>
        <v>0</v>
      </c>
      <c r="C29" s="34">
        <f>C27</f>
        <v>0</v>
      </c>
      <c r="D29" s="35">
        <v>624</v>
      </c>
      <c r="E29" s="40">
        <f t="shared" si="0"/>
        <v>0</v>
      </c>
    </row>
    <row r="30" spans="1:5" ht="13.5" thickBot="1">
      <c r="A30" s="144"/>
      <c r="B30" s="88"/>
      <c r="C30" s="34"/>
      <c r="D30" s="35"/>
      <c r="E30" s="40">
        <f t="shared" si="0"/>
        <v>0</v>
      </c>
    </row>
    <row r="31" spans="1:5">
      <c r="A31" s="142" t="s">
        <v>89</v>
      </c>
      <c r="B31" s="88"/>
      <c r="C31" s="41"/>
      <c r="D31" s="35">
        <v>2080</v>
      </c>
      <c r="E31" s="40">
        <f t="shared" si="0"/>
        <v>0</v>
      </c>
    </row>
    <row r="32" spans="1:5">
      <c r="A32" s="143"/>
      <c r="B32" s="88">
        <f>B31*1.5</f>
        <v>0</v>
      </c>
      <c r="C32" s="34">
        <f>C31</f>
        <v>0</v>
      </c>
      <c r="D32" s="35">
        <v>1040</v>
      </c>
      <c r="E32" s="40">
        <f t="shared" si="0"/>
        <v>0</v>
      </c>
    </row>
    <row r="33" spans="1:5">
      <c r="A33" s="143"/>
      <c r="B33" s="88">
        <f>B31*2</f>
        <v>0</v>
      </c>
      <c r="C33" s="34">
        <f>C31</f>
        <v>0</v>
      </c>
      <c r="D33" s="35">
        <v>624</v>
      </c>
      <c r="E33" s="40">
        <f t="shared" si="0"/>
        <v>0</v>
      </c>
    </row>
    <row r="34" spans="1:5" ht="13.5" thickBot="1">
      <c r="A34" s="144"/>
      <c r="B34" s="88"/>
      <c r="C34" s="34"/>
      <c r="D34" s="35"/>
      <c r="E34" s="40">
        <f t="shared" si="0"/>
        <v>0</v>
      </c>
    </row>
    <row r="35" spans="1:5">
      <c r="A35" s="142" t="s">
        <v>90</v>
      </c>
      <c r="B35" s="88"/>
      <c r="C35" s="41"/>
      <c r="D35" s="35">
        <v>2080</v>
      </c>
      <c r="E35" s="40">
        <f t="shared" si="0"/>
        <v>0</v>
      </c>
    </row>
    <row r="36" spans="1:5">
      <c r="A36" s="143"/>
      <c r="B36" s="88">
        <f>B35*1.5</f>
        <v>0</v>
      </c>
      <c r="C36" s="34">
        <f>C35</f>
        <v>0</v>
      </c>
      <c r="D36" s="35">
        <v>1040</v>
      </c>
      <c r="E36" s="40">
        <f t="shared" si="0"/>
        <v>0</v>
      </c>
    </row>
    <row r="37" spans="1:5">
      <c r="A37" s="143"/>
      <c r="B37" s="88">
        <f>B35*2</f>
        <v>0</v>
      </c>
      <c r="C37" s="34">
        <f>C35</f>
        <v>0</v>
      </c>
      <c r="D37" s="35">
        <v>624</v>
      </c>
      <c r="E37" s="40">
        <f t="shared" si="0"/>
        <v>0</v>
      </c>
    </row>
    <row r="38" spans="1:5" ht="13.5" thickBot="1">
      <c r="A38" s="144"/>
      <c r="B38" s="88"/>
      <c r="C38" s="34"/>
      <c r="D38" s="35"/>
      <c r="E38" s="40">
        <f t="shared" si="0"/>
        <v>0</v>
      </c>
    </row>
    <row r="39" spans="1:5">
      <c r="A39" s="142" t="s">
        <v>28</v>
      </c>
      <c r="B39" s="88"/>
      <c r="C39" s="41">
        <v>1</v>
      </c>
      <c r="D39" s="35">
        <v>2080</v>
      </c>
      <c r="E39" s="40">
        <f t="shared" si="0"/>
        <v>0</v>
      </c>
    </row>
    <row r="40" spans="1:5">
      <c r="A40" s="143"/>
      <c r="B40" s="88">
        <f>B39*1.5</f>
        <v>0</v>
      </c>
      <c r="C40" s="34">
        <f>C39</f>
        <v>1</v>
      </c>
      <c r="D40" s="35">
        <v>1040</v>
      </c>
      <c r="E40" s="40">
        <f t="shared" si="0"/>
        <v>0</v>
      </c>
    </row>
    <row r="41" spans="1:5">
      <c r="A41" s="143"/>
      <c r="B41" s="88">
        <f>B39*2</f>
        <v>0</v>
      </c>
      <c r="C41" s="34">
        <f>C39</f>
        <v>1</v>
      </c>
      <c r="D41" s="35">
        <v>624</v>
      </c>
      <c r="E41" s="40">
        <f t="shared" si="0"/>
        <v>0</v>
      </c>
    </row>
    <row r="42" spans="1:5" ht="13.5" thickBot="1">
      <c r="A42" s="144"/>
      <c r="B42" s="88"/>
      <c r="C42" s="34"/>
      <c r="D42" s="35"/>
      <c r="E42" s="40">
        <f t="shared" si="0"/>
        <v>0</v>
      </c>
    </row>
    <row r="43" spans="1:5">
      <c r="A43" s="142" t="s">
        <v>31</v>
      </c>
      <c r="B43" s="88"/>
      <c r="C43" s="41">
        <v>1</v>
      </c>
      <c r="D43" s="35">
        <v>2080</v>
      </c>
      <c r="E43" s="40">
        <f t="shared" si="0"/>
        <v>0</v>
      </c>
    </row>
    <row r="44" spans="1:5">
      <c r="A44" s="143"/>
      <c r="B44" s="88">
        <f>B43*1.5</f>
        <v>0</v>
      </c>
      <c r="C44" s="34">
        <f>C43</f>
        <v>1</v>
      </c>
      <c r="D44" s="35">
        <v>1040</v>
      </c>
      <c r="E44" s="40">
        <f t="shared" si="0"/>
        <v>0</v>
      </c>
    </row>
    <row r="45" spans="1:5">
      <c r="A45" s="143"/>
      <c r="B45" s="88">
        <f>B43*2</f>
        <v>0</v>
      </c>
      <c r="C45" s="34">
        <f>C43</f>
        <v>1</v>
      </c>
      <c r="D45" s="35">
        <v>624</v>
      </c>
      <c r="E45" s="40">
        <f t="shared" si="0"/>
        <v>0</v>
      </c>
    </row>
    <row r="46" spans="1:5" ht="13.5" thickBot="1">
      <c r="A46" s="144"/>
      <c r="B46" s="151"/>
      <c r="C46" s="34"/>
      <c r="D46" s="35"/>
      <c r="E46" s="40">
        <f t="shared" si="0"/>
        <v>0</v>
      </c>
    </row>
    <row r="47" spans="1:5">
      <c r="A47" s="142" t="s">
        <v>91</v>
      </c>
      <c r="B47" s="88"/>
      <c r="C47" s="41">
        <v>6</v>
      </c>
      <c r="D47" s="35">
        <v>2080</v>
      </c>
      <c r="E47" s="40">
        <f t="shared" si="0"/>
        <v>0</v>
      </c>
    </row>
    <row r="48" spans="1:5">
      <c r="A48" s="143"/>
      <c r="B48" s="88">
        <f>B47*1.5</f>
        <v>0</v>
      </c>
      <c r="C48" s="34">
        <f>C47</f>
        <v>6</v>
      </c>
      <c r="D48" s="35">
        <v>1040</v>
      </c>
      <c r="E48" s="40">
        <f t="shared" si="0"/>
        <v>0</v>
      </c>
    </row>
    <row r="49" spans="1:5">
      <c r="A49" s="143"/>
      <c r="B49" s="88">
        <f>B47*2</f>
        <v>0</v>
      </c>
      <c r="C49" s="34">
        <f>C47</f>
        <v>6</v>
      </c>
      <c r="D49" s="35">
        <v>624</v>
      </c>
      <c r="E49" s="40">
        <f t="shared" si="0"/>
        <v>0</v>
      </c>
    </row>
    <row r="50" spans="1:5" ht="13.5" thickBot="1">
      <c r="A50" s="144"/>
      <c r="B50" s="88"/>
      <c r="C50" s="34"/>
      <c r="D50" s="35"/>
      <c r="E50" s="40"/>
    </row>
    <row r="51" spans="1:5" ht="14.5" thickBot="1">
      <c r="A51" s="16" t="s">
        <v>92</v>
      </c>
      <c r="B51" s="158"/>
      <c r="C51" s="47">
        <f>C3+C7+C11+C15+C19+C23+C27+C31+C35+C39+C43+C47</f>
        <v>32</v>
      </c>
      <c r="D51" s="48"/>
      <c r="E51" s="49"/>
    </row>
    <row r="52" spans="1:5" ht="15" customHeight="1" thickBot="1">
      <c r="A52" s="136" t="s">
        <v>93</v>
      </c>
      <c r="B52" s="137"/>
      <c r="C52" s="137"/>
      <c r="D52" s="137"/>
      <c r="E52" s="138"/>
    </row>
    <row r="53" spans="1:5" ht="14">
      <c r="A53" s="12" t="s">
        <v>121</v>
      </c>
      <c r="B53" s="50"/>
      <c r="C53" s="41">
        <v>6</v>
      </c>
      <c r="D53" s="42">
        <v>60</v>
      </c>
      <c r="E53" s="43">
        <f>B53*C53*D53</f>
        <v>0</v>
      </c>
    </row>
    <row r="54" spans="1:5" ht="14">
      <c r="A54" s="8" t="s">
        <v>120</v>
      </c>
      <c r="B54" s="51"/>
      <c r="C54" s="34">
        <f>C51</f>
        <v>32</v>
      </c>
      <c r="D54" s="35">
        <v>5</v>
      </c>
      <c r="E54" s="40">
        <f>B54*C54*D54</f>
        <v>0</v>
      </c>
    </row>
    <row r="55" spans="1:5" ht="14">
      <c r="A55" s="8" t="s">
        <v>116</v>
      </c>
      <c r="B55" s="51"/>
      <c r="C55" s="34">
        <v>5</v>
      </c>
      <c r="D55" s="35">
        <v>60</v>
      </c>
      <c r="E55" s="40">
        <f>B55*C55*D55</f>
        <v>0</v>
      </c>
    </row>
    <row r="56" spans="1:5" ht="14">
      <c r="A56" s="8" t="s">
        <v>118</v>
      </c>
      <c r="B56" s="51"/>
      <c r="C56" s="34">
        <v>10</v>
      </c>
      <c r="D56" s="35">
        <v>60</v>
      </c>
      <c r="E56" s="40">
        <f>B56*C56*D56</f>
        <v>0</v>
      </c>
    </row>
    <row r="57" spans="1:5" ht="14.5" thickBot="1">
      <c r="A57" s="10" t="s">
        <v>119</v>
      </c>
      <c r="B57" s="52"/>
      <c r="C57" s="47">
        <v>8</v>
      </c>
      <c r="D57" s="48">
        <v>1825</v>
      </c>
      <c r="E57" s="49">
        <f>B57*C57*D57</f>
        <v>0</v>
      </c>
    </row>
    <row r="58" spans="1:5" ht="14">
      <c r="A58" s="148" t="s">
        <v>92</v>
      </c>
      <c r="B58" s="149"/>
      <c r="C58" s="149"/>
      <c r="D58" s="150"/>
      <c r="E58" s="11">
        <f>SUM(E3:E57)</f>
        <v>0</v>
      </c>
    </row>
    <row r="59" spans="1:5" ht="14.5" thickBot="1">
      <c r="A59" s="145" t="s">
        <v>112</v>
      </c>
      <c r="B59" s="146"/>
      <c r="C59" s="146"/>
      <c r="D59" s="147"/>
      <c r="E59" s="9">
        <f>E58*5</f>
        <v>0</v>
      </c>
    </row>
    <row r="60" spans="1:5">
      <c r="A60" s="6"/>
      <c r="B60" s="6"/>
      <c r="C60" s="7"/>
      <c r="D60" s="6"/>
    </row>
  </sheetData>
  <mergeCells count="16">
    <mergeCell ref="A47:A50"/>
    <mergeCell ref="A52:E52"/>
    <mergeCell ref="A58:D58"/>
    <mergeCell ref="A59:D59"/>
    <mergeCell ref="A23:A26"/>
    <mergeCell ref="A27:A30"/>
    <mergeCell ref="A31:A34"/>
    <mergeCell ref="A35:A38"/>
    <mergeCell ref="A39:A42"/>
    <mergeCell ref="A43:A46"/>
    <mergeCell ref="A19:A22"/>
    <mergeCell ref="A1:E1"/>
    <mergeCell ref="A3:A6"/>
    <mergeCell ref="A7:A10"/>
    <mergeCell ref="A11:A14"/>
    <mergeCell ref="A15:A18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67FDFC-53CE-4FC6-963A-A86DA233CCCB}">
  <dimension ref="A1:E60"/>
  <sheetViews>
    <sheetView workbookViewId="0">
      <selection activeCell="B3" sqref="B3:B51"/>
    </sheetView>
  </sheetViews>
  <sheetFormatPr defaultRowHeight="13"/>
  <cols>
    <col min="1" max="1" width="28" customWidth="1"/>
    <col min="2" max="2" width="10.296875" bestFit="1" customWidth="1"/>
    <col min="3" max="3" width="9.3984375" bestFit="1" customWidth="1"/>
    <col min="4" max="4" width="16.296875" bestFit="1" customWidth="1"/>
    <col min="5" max="5" width="20.296875" customWidth="1"/>
  </cols>
  <sheetData>
    <row r="1" spans="1:5" ht="16" thickBot="1">
      <c r="A1" s="139" t="s">
        <v>126</v>
      </c>
      <c r="B1" s="140"/>
      <c r="C1" s="140"/>
      <c r="D1" s="140"/>
      <c r="E1" s="141"/>
    </row>
    <row r="2" spans="1:5" ht="14.5" thickBot="1">
      <c r="A2" s="13" t="s">
        <v>82</v>
      </c>
      <c r="B2" s="14" t="s">
        <v>83</v>
      </c>
      <c r="C2" s="14" t="s">
        <v>84</v>
      </c>
      <c r="D2" s="14" t="s">
        <v>85</v>
      </c>
      <c r="E2" s="15" t="s">
        <v>80</v>
      </c>
    </row>
    <row r="3" spans="1:5" ht="15" customHeight="1">
      <c r="A3" s="142" t="s">
        <v>86</v>
      </c>
      <c r="B3" s="86"/>
      <c r="C3" s="41">
        <v>1</v>
      </c>
      <c r="D3" s="42">
        <v>2080</v>
      </c>
      <c r="E3" s="43">
        <f>B3*D3*C3</f>
        <v>0</v>
      </c>
    </row>
    <row r="4" spans="1:5" ht="15" customHeight="1">
      <c r="A4" s="143"/>
      <c r="B4" s="87">
        <f>B3*1.5</f>
        <v>0</v>
      </c>
      <c r="C4" s="34">
        <f>C3</f>
        <v>1</v>
      </c>
      <c r="D4" s="35">
        <v>1040</v>
      </c>
      <c r="E4" s="40">
        <f t="shared" ref="E4:E49" si="0">B4*D4*C4</f>
        <v>0</v>
      </c>
    </row>
    <row r="5" spans="1:5" ht="15" customHeight="1">
      <c r="A5" s="143"/>
      <c r="B5" s="87">
        <f>B3*2</f>
        <v>0</v>
      </c>
      <c r="C5" s="34">
        <f>C3</f>
        <v>1</v>
      </c>
      <c r="D5" s="35">
        <v>624</v>
      </c>
      <c r="E5" s="40">
        <f t="shared" si="0"/>
        <v>0</v>
      </c>
    </row>
    <row r="6" spans="1:5" ht="15" customHeight="1" thickBot="1">
      <c r="A6" s="144"/>
      <c r="B6" s="151"/>
      <c r="C6" s="34"/>
      <c r="D6" s="35"/>
      <c r="E6" s="40">
        <f t="shared" si="0"/>
        <v>0</v>
      </c>
    </row>
    <row r="7" spans="1:5">
      <c r="A7" s="142" t="s">
        <v>24</v>
      </c>
      <c r="B7" s="88"/>
      <c r="C7" s="41">
        <v>8</v>
      </c>
      <c r="D7" s="35">
        <v>2080</v>
      </c>
      <c r="E7" s="40">
        <f t="shared" si="0"/>
        <v>0</v>
      </c>
    </row>
    <row r="8" spans="1:5">
      <c r="A8" s="143"/>
      <c r="B8" s="88">
        <f>B7*1.5</f>
        <v>0</v>
      </c>
      <c r="C8" s="34">
        <f>C7</f>
        <v>8</v>
      </c>
      <c r="D8" s="35">
        <v>1040</v>
      </c>
      <c r="E8" s="40">
        <f t="shared" si="0"/>
        <v>0</v>
      </c>
    </row>
    <row r="9" spans="1:5">
      <c r="A9" s="143"/>
      <c r="B9" s="88">
        <f>B7*2</f>
        <v>0</v>
      </c>
      <c r="C9" s="34">
        <f>C7</f>
        <v>8</v>
      </c>
      <c r="D9" s="35">
        <v>624</v>
      </c>
      <c r="E9" s="40">
        <f t="shared" si="0"/>
        <v>0</v>
      </c>
    </row>
    <row r="10" spans="1:5" ht="13.5" thickBot="1">
      <c r="A10" s="144"/>
      <c r="B10" s="151"/>
      <c r="C10" s="34"/>
      <c r="D10" s="35"/>
      <c r="E10" s="40">
        <f t="shared" si="0"/>
        <v>0</v>
      </c>
    </row>
    <row r="11" spans="1:5">
      <c r="A11" s="142" t="s">
        <v>87</v>
      </c>
      <c r="B11" s="88"/>
      <c r="C11" s="41">
        <v>3</v>
      </c>
      <c r="D11" s="35">
        <v>2080</v>
      </c>
      <c r="E11" s="40">
        <f t="shared" si="0"/>
        <v>0</v>
      </c>
    </row>
    <row r="12" spans="1:5">
      <c r="A12" s="143"/>
      <c r="B12" s="88">
        <f>B11*1.5</f>
        <v>0</v>
      </c>
      <c r="C12" s="34">
        <f>C11</f>
        <v>3</v>
      </c>
      <c r="D12" s="35">
        <v>1040</v>
      </c>
      <c r="E12" s="40">
        <f t="shared" si="0"/>
        <v>0</v>
      </c>
    </row>
    <row r="13" spans="1:5">
      <c r="A13" s="143"/>
      <c r="B13" s="88">
        <f>B11*2</f>
        <v>0</v>
      </c>
      <c r="C13" s="34">
        <f>C11</f>
        <v>3</v>
      </c>
      <c r="D13" s="35">
        <v>624</v>
      </c>
      <c r="E13" s="40">
        <f t="shared" si="0"/>
        <v>0</v>
      </c>
    </row>
    <row r="14" spans="1:5" ht="13.5" thickBot="1">
      <c r="A14" s="144"/>
      <c r="B14" s="88"/>
      <c r="C14" s="34"/>
      <c r="D14" s="35"/>
      <c r="E14" s="40">
        <f t="shared" si="0"/>
        <v>0</v>
      </c>
    </row>
    <row r="15" spans="1:5">
      <c r="A15" s="142" t="s">
        <v>30</v>
      </c>
      <c r="B15" s="88"/>
      <c r="C15" s="41">
        <v>1</v>
      </c>
      <c r="D15" s="35">
        <v>2080</v>
      </c>
      <c r="E15" s="40">
        <f t="shared" si="0"/>
        <v>0</v>
      </c>
    </row>
    <row r="16" spans="1:5">
      <c r="A16" s="143"/>
      <c r="B16" s="88">
        <f>B15*1.5</f>
        <v>0</v>
      </c>
      <c r="C16" s="34">
        <f>C15</f>
        <v>1</v>
      </c>
      <c r="D16" s="35">
        <v>1040</v>
      </c>
      <c r="E16" s="40">
        <f t="shared" si="0"/>
        <v>0</v>
      </c>
    </row>
    <row r="17" spans="1:5">
      <c r="A17" s="143"/>
      <c r="B17" s="88">
        <f>B15*2</f>
        <v>0</v>
      </c>
      <c r="C17" s="34">
        <f>C15</f>
        <v>1</v>
      </c>
      <c r="D17" s="35">
        <v>624</v>
      </c>
      <c r="E17" s="40">
        <f t="shared" si="0"/>
        <v>0</v>
      </c>
    </row>
    <row r="18" spans="1:5" ht="13.5" thickBot="1">
      <c r="A18" s="144"/>
      <c r="B18" s="151"/>
      <c r="C18" s="34"/>
      <c r="D18" s="35"/>
      <c r="E18" s="40">
        <f t="shared" si="0"/>
        <v>0</v>
      </c>
    </row>
    <row r="19" spans="1:5">
      <c r="A19" s="142" t="s">
        <v>26</v>
      </c>
      <c r="B19" s="88"/>
      <c r="C19" s="41">
        <v>44</v>
      </c>
      <c r="D19" s="35">
        <v>2080</v>
      </c>
      <c r="E19" s="40">
        <f t="shared" si="0"/>
        <v>0</v>
      </c>
    </row>
    <row r="20" spans="1:5">
      <c r="A20" s="143"/>
      <c r="B20" s="88">
        <f>B19*1.5</f>
        <v>0</v>
      </c>
      <c r="C20" s="34">
        <f>C19</f>
        <v>44</v>
      </c>
      <c r="D20" s="35">
        <v>1040</v>
      </c>
      <c r="E20" s="40">
        <f t="shared" si="0"/>
        <v>0</v>
      </c>
    </row>
    <row r="21" spans="1:5">
      <c r="A21" s="143"/>
      <c r="B21" s="88">
        <f>B19*2</f>
        <v>0</v>
      </c>
      <c r="C21" s="34">
        <f>C19</f>
        <v>44</v>
      </c>
      <c r="D21" s="35">
        <v>624</v>
      </c>
      <c r="E21" s="40">
        <f t="shared" si="0"/>
        <v>0</v>
      </c>
    </row>
    <row r="22" spans="1:5" ht="13.5" thickBot="1">
      <c r="A22" s="144"/>
      <c r="B22" s="151"/>
      <c r="C22" s="34"/>
      <c r="D22" s="35"/>
      <c r="E22" s="40">
        <f t="shared" si="0"/>
        <v>0</v>
      </c>
    </row>
    <row r="23" spans="1:5">
      <c r="A23" s="142" t="s">
        <v>88</v>
      </c>
      <c r="B23" s="88"/>
      <c r="C23" s="41">
        <v>1</v>
      </c>
      <c r="D23" s="35">
        <v>2080</v>
      </c>
      <c r="E23" s="40">
        <f t="shared" si="0"/>
        <v>0</v>
      </c>
    </row>
    <row r="24" spans="1:5">
      <c r="A24" s="143"/>
      <c r="B24" s="88">
        <f>B23*1.5</f>
        <v>0</v>
      </c>
      <c r="C24" s="34">
        <f>C23</f>
        <v>1</v>
      </c>
      <c r="D24" s="35">
        <v>1040</v>
      </c>
      <c r="E24" s="40">
        <f t="shared" si="0"/>
        <v>0</v>
      </c>
    </row>
    <row r="25" spans="1:5">
      <c r="A25" s="143"/>
      <c r="B25" s="88">
        <f>B23*2</f>
        <v>0</v>
      </c>
      <c r="C25" s="34">
        <f>C23</f>
        <v>1</v>
      </c>
      <c r="D25" s="35">
        <v>624</v>
      </c>
      <c r="E25" s="40">
        <f t="shared" si="0"/>
        <v>0</v>
      </c>
    </row>
    <row r="26" spans="1:5" ht="13.5" thickBot="1">
      <c r="A26" s="144"/>
      <c r="B26" s="88"/>
      <c r="C26" s="34"/>
      <c r="D26" s="35"/>
      <c r="E26" s="40">
        <f t="shared" si="0"/>
        <v>0</v>
      </c>
    </row>
    <row r="27" spans="1:5">
      <c r="A27" s="142" t="s">
        <v>29</v>
      </c>
      <c r="B27" s="88"/>
      <c r="C27" s="41">
        <v>1</v>
      </c>
      <c r="D27" s="35">
        <v>2080</v>
      </c>
      <c r="E27" s="40">
        <f t="shared" si="0"/>
        <v>0</v>
      </c>
    </row>
    <row r="28" spans="1:5">
      <c r="A28" s="143"/>
      <c r="B28" s="88">
        <f>B27*1.5</f>
        <v>0</v>
      </c>
      <c r="C28" s="34">
        <f>C27</f>
        <v>1</v>
      </c>
      <c r="D28" s="35">
        <v>1040</v>
      </c>
      <c r="E28" s="40">
        <f t="shared" si="0"/>
        <v>0</v>
      </c>
    </row>
    <row r="29" spans="1:5">
      <c r="A29" s="143"/>
      <c r="B29" s="88">
        <f>B27*2</f>
        <v>0</v>
      </c>
      <c r="C29" s="34">
        <f>C27</f>
        <v>1</v>
      </c>
      <c r="D29" s="35">
        <v>624</v>
      </c>
      <c r="E29" s="40">
        <f t="shared" si="0"/>
        <v>0</v>
      </c>
    </row>
    <row r="30" spans="1:5" ht="13.5" thickBot="1">
      <c r="A30" s="144"/>
      <c r="B30" s="88"/>
      <c r="C30" s="34"/>
      <c r="D30" s="35"/>
      <c r="E30" s="40">
        <f t="shared" si="0"/>
        <v>0</v>
      </c>
    </row>
    <row r="31" spans="1:5">
      <c r="A31" s="142" t="s">
        <v>89</v>
      </c>
      <c r="B31" s="88"/>
      <c r="C31" s="41">
        <v>1</v>
      </c>
      <c r="D31" s="35">
        <v>2080</v>
      </c>
      <c r="E31" s="40">
        <f t="shared" si="0"/>
        <v>0</v>
      </c>
    </row>
    <row r="32" spans="1:5">
      <c r="A32" s="143"/>
      <c r="B32" s="88">
        <f>B31*1.5</f>
        <v>0</v>
      </c>
      <c r="C32" s="34">
        <f>C31</f>
        <v>1</v>
      </c>
      <c r="D32" s="35">
        <v>1040</v>
      </c>
      <c r="E32" s="40">
        <f t="shared" si="0"/>
        <v>0</v>
      </c>
    </row>
    <row r="33" spans="1:5">
      <c r="A33" s="143"/>
      <c r="B33" s="88">
        <f>B31*2</f>
        <v>0</v>
      </c>
      <c r="C33" s="34">
        <f>C31</f>
        <v>1</v>
      </c>
      <c r="D33" s="35">
        <v>624</v>
      </c>
      <c r="E33" s="40">
        <f t="shared" si="0"/>
        <v>0</v>
      </c>
    </row>
    <row r="34" spans="1:5" ht="13.5" thickBot="1">
      <c r="A34" s="144"/>
      <c r="B34" s="88"/>
      <c r="C34" s="34"/>
      <c r="D34" s="35"/>
      <c r="E34" s="40">
        <f t="shared" si="0"/>
        <v>0</v>
      </c>
    </row>
    <row r="35" spans="1:5">
      <c r="A35" s="142" t="s">
        <v>90</v>
      </c>
      <c r="B35" s="88"/>
      <c r="C35" s="41">
        <v>1</v>
      </c>
      <c r="D35" s="35">
        <v>2080</v>
      </c>
      <c r="E35" s="40">
        <f t="shared" si="0"/>
        <v>0</v>
      </c>
    </row>
    <row r="36" spans="1:5">
      <c r="A36" s="143"/>
      <c r="B36" s="88">
        <f>B35*1.5</f>
        <v>0</v>
      </c>
      <c r="C36" s="34">
        <f>C35</f>
        <v>1</v>
      </c>
      <c r="D36" s="35">
        <v>1040</v>
      </c>
      <c r="E36" s="40">
        <f t="shared" si="0"/>
        <v>0</v>
      </c>
    </row>
    <row r="37" spans="1:5">
      <c r="A37" s="143"/>
      <c r="B37" s="88">
        <f>B35*2</f>
        <v>0</v>
      </c>
      <c r="C37" s="34">
        <f>C35</f>
        <v>1</v>
      </c>
      <c r="D37" s="35">
        <v>624</v>
      </c>
      <c r="E37" s="40">
        <f t="shared" si="0"/>
        <v>0</v>
      </c>
    </row>
    <row r="38" spans="1:5" ht="13.5" thickBot="1">
      <c r="A38" s="144"/>
      <c r="B38" s="88"/>
      <c r="C38" s="34"/>
      <c r="D38" s="35"/>
      <c r="E38" s="40">
        <f t="shared" si="0"/>
        <v>0</v>
      </c>
    </row>
    <row r="39" spans="1:5">
      <c r="A39" s="142" t="s">
        <v>28</v>
      </c>
      <c r="B39" s="88"/>
      <c r="C39" s="41">
        <v>1</v>
      </c>
      <c r="D39" s="35">
        <v>2080</v>
      </c>
      <c r="E39" s="40">
        <f t="shared" si="0"/>
        <v>0</v>
      </c>
    </row>
    <row r="40" spans="1:5">
      <c r="A40" s="143"/>
      <c r="B40" s="88">
        <f>B39*1.5</f>
        <v>0</v>
      </c>
      <c r="C40" s="34">
        <f>C39</f>
        <v>1</v>
      </c>
      <c r="D40" s="35">
        <v>1040</v>
      </c>
      <c r="E40" s="40">
        <f t="shared" si="0"/>
        <v>0</v>
      </c>
    </row>
    <row r="41" spans="1:5">
      <c r="A41" s="143"/>
      <c r="B41" s="88">
        <f>B39*2</f>
        <v>0</v>
      </c>
      <c r="C41" s="34">
        <f>C39</f>
        <v>1</v>
      </c>
      <c r="D41" s="35">
        <v>624</v>
      </c>
      <c r="E41" s="40">
        <f t="shared" si="0"/>
        <v>0</v>
      </c>
    </row>
    <row r="42" spans="1:5" ht="13.5" thickBot="1">
      <c r="A42" s="144"/>
      <c r="B42" s="88"/>
      <c r="C42" s="34"/>
      <c r="D42" s="35"/>
      <c r="E42" s="40">
        <f t="shared" si="0"/>
        <v>0</v>
      </c>
    </row>
    <row r="43" spans="1:5">
      <c r="A43" s="142" t="s">
        <v>31</v>
      </c>
      <c r="B43" s="88"/>
      <c r="C43" s="41">
        <v>2</v>
      </c>
      <c r="D43" s="35">
        <v>2080</v>
      </c>
      <c r="E43" s="40">
        <f t="shared" si="0"/>
        <v>0</v>
      </c>
    </row>
    <row r="44" spans="1:5">
      <c r="A44" s="143"/>
      <c r="B44" s="88">
        <f>B43*1.5</f>
        <v>0</v>
      </c>
      <c r="C44" s="34">
        <f>C43</f>
        <v>2</v>
      </c>
      <c r="D44" s="35">
        <v>1040</v>
      </c>
      <c r="E44" s="40">
        <f t="shared" si="0"/>
        <v>0</v>
      </c>
    </row>
    <row r="45" spans="1:5">
      <c r="A45" s="143"/>
      <c r="B45" s="88">
        <f>B43*2</f>
        <v>0</v>
      </c>
      <c r="C45" s="34">
        <f>C43</f>
        <v>2</v>
      </c>
      <c r="D45" s="35">
        <v>624</v>
      </c>
      <c r="E45" s="40">
        <f t="shared" si="0"/>
        <v>0</v>
      </c>
    </row>
    <row r="46" spans="1:5" ht="13.5" thickBot="1">
      <c r="A46" s="144"/>
      <c r="B46" s="151"/>
      <c r="C46" s="34"/>
      <c r="D46" s="35"/>
      <c r="E46" s="40">
        <f t="shared" si="0"/>
        <v>0</v>
      </c>
    </row>
    <row r="47" spans="1:5">
      <c r="A47" s="142" t="s">
        <v>91</v>
      </c>
      <c r="B47" s="88"/>
      <c r="C47" s="41">
        <v>26</v>
      </c>
      <c r="D47" s="35">
        <v>2080</v>
      </c>
      <c r="E47" s="40">
        <f t="shared" si="0"/>
        <v>0</v>
      </c>
    </row>
    <row r="48" spans="1:5">
      <c r="A48" s="143"/>
      <c r="B48" s="88">
        <f>B47*1.5</f>
        <v>0</v>
      </c>
      <c r="C48" s="34">
        <f>C47</f>
        <v>26</v>
      </c>
      <c r="D48" s="35">
        <v>1040</v>
      </c>
      <c r="E48" s="40">
        <f t="shared" si="0"/>
        <v>0</v>
      </c>
    </row>
    <row r="49" spans="1:5">
      <c r="A49" s="143"/>
      <c r="B49" s="88">
        <f>B47*2</f>
        <v>0</v>
      </c>
      <c r="C49" s="34">
        <f>C47</f>
        <v>26</v>
      </c>
      <c r="D49" s="35">
        <v>624</v>
      </c>
      <c r="E49" s="40">
        <f t="shared" si="0"/>
        <v>0</v>
      </c>
    </row>
    <row r="50" spans="1:5" ht="13.5" thickBot="1">
      <c r="A50" s="144"/>
      <c r="B50" s="88"/>
      <c r="C50" s="34"/>
      <c r="D50" s="35"/>
      <c r="E50" s="40"/>
    </row>
    <row r="51" spans="1:5" ht="14.5" thickBot="1">
      <c r="A51" s="16" t="s">
        <v>92</v>
      </c>
      <c r="B51" s="158"/>
      <c r="C51" s="47">
        <f>C3+C7+C11+C15+C19+C23+C27+C31+C35+C39+C43+C47</f>
        <v>90</v>
      </c>
      <c r="D51" s="48"/>
      <c r="E51" s="49"/>
    </row>
    <row r="52" spans="1:5" ht="15" customHeight="1" thickBot="1">
      <c r="A52" s="136" t="s">
        <v>93</v>
      </c>
      <c r="B52" s="137"/>
      <c r="C52" s="137"/>
      <c r="D52" s="137"/>
      <c r="E52" s="138"/>
    </row>
    <row r="53" spans="1:5" ht="14">
      <c r="A53" s="12" t="s">
        <v>121</v>
      </c>
      <c r="B53" s="50"/>
      <c r="C53" s="41">
        <v>12</v>
      </c>
      <c r="D53" s="42">
        <v>60</v>
      </c>
      <c r="E53" s="43">
        <f>B53*C53*D53</f>
        <v>0</v>
      </c>
    </row>
    <row r="54" spans="1:5" ht="14">
      <c r="A54" s="8" t="s">
        <v>120</v>
      </c>
      <c r="B54" s="51"/>
      <c r="C54" s="34">
        <f>C51</f>
        <v>90</v>
      </c>
      <c r="D54" s="35">
        <v>5</v>
      </c>
      <c r="E54" s="40">
        <f>B54*C54*D54</f>
        <v>0</v>
      </c>
    </row>
    <row r="55" spans="1:5" ht="14">
      <c r="A55" s="8" t="s">
        <v>116</v>
      </c>
      <c r="B55" s="51"/>
      <c r="C55" s="34">
        <v>15</v>
      </c>
      <c r="D55" s="35">
        <v>60</v>
      </c>
      <c r="E55" s="40">
        <f>B55*C55*D55</f>
        <v>0</v>
      </c>
    </row>
    <row r="56" spans="1:5" ht="14">
      <c r="A56" s="8" t="s">
        <v>118</v>
      </c>
      <c r="B56" s="51"/>
      <c r="C56" s="34">
        <v>18</v>
      </c>
      <c r="D56" s="35">
        <v>60</v>
      </c>
      <c r="E56" s="40">
        <f>B56*C56*D56</f>
        <v>0</v>
      </c>
    </row>
    <row r="57" spans="1:5" ht="14.5" thickBot="1">
      <c r="A57" s="10" t="s">
        <v>119</v>
      </c>
      <c r="B57" s="52"/>
      <c r="C57" s="47">
        <v>15</v>
      </c>
      <c r="D57" s="48">
        <v>1825</v>
      </c>
      <c r="E57" s="49">
        <f>B57*C57*D57</f>
        <v>0</v>
      </c>
    </row>
    <row r="58" spans="1:5" ht="14">
      <c r="A58" s="148" t="s">
        <v>92</v>
      </c>
      <c r="B58" s="149"/>
      <c r="C58" s="149"/>
      <c r="D58" s="150"/>
      <c r="E58" s="11">
        <f>SUM(E3:E57)</f>
        <v>0</v>
      </c>
    </row>
    <row r="59" spans="1:5" ht="14.5" thickBot="1">
      <c r="A59" s="145" t="s">
        <v>112</v>
      </c>
      <c r="B59" s="146"/>
      <c r="C59" s="146"/>
      <c r="D59" s="147"/>
      <c r="E59" s="9">
        <f>E58*5</f>
        <v>0</v>
      </c>
    </row>
    <row r="60" spans="1:5">
      <c r="A60" s="6"/>
      <c r="B60" s="6"/>
      <c r="C60" s="7"/>
      <c r="D60" s="6"/>
    </row>
  </sheetData>
  <mergeCells count="16">
    <mergeCell ref="A47:A50"/>
    <mergeCell ref="A52:E52"/>
    <mergeCell ref="A58:D58"/>
    <mergeCell ref="A59:D59"/>
    <mergeCell ref="A23:A26"/>
    <mergeCell ref="A27:A30"/>
    <mergeCell ref="A31:A34"/>
    <mergeCell ref="A35:A38"/>
    <mergeCell ref="A39:A42"/>
    <mergeCell ref="A43:A46"/>
    <mergeCell ref="A19:A22"/>
    <mergeCell ref="A1:E1"/>
    <mergeCell ref="A3:A6"/>
    <mergeCell ref="A7:A10"/>
    <mergeCell ref="A11:A14"/>
    <mergeCell ref="A15:A18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3D47C5-006E-4212-B609-572EAC63EAEE}">
  <dimension ref="A1:E60"/>
  <sheetViews>
    <sheetView workbookViewId="0">
      <selection activeCell="B3" sqref="B3:B51"/>
    </sheetView>
  </sheetViews>
  <sheetFormatPr defaultRowHeight="13"/>
  <cols>
    <col min="1" max="1" width="28" customWidth="1"/>
    <col min="2" max="2" width="10.296875" bestFit="1" customWidth="1"/>
    <col min="3" max="3" width="9.3984375" bestFit="1" customWidth="1"/>
    <col min="4" max="4" width="16.296875" bestFit="1" customWidth="1"/>
    <col min="5" max="5" width="20.296875" customWidth="1"/>
  </cols>
  <sheetData>
    <row r="1" spans="1:5" ht="16" thickBot="1">
      <c r="A1" s="139" t="s">
        <v>127</v>
      </c>
      <c r="B1" s="140"/>
      <c r="C1" s="140"/>
      <c r="D1" s="140"/>
      <c r="E1" s="141"/>
    </row>
    <row r="2" spans="1:5" ht="14.5" thickBot="1">
      <c r="A2" s="13" t="s">
        <v>82</v>
      </c>
      <c r="B2" s="14" t="s">
        <v>83</v>
      </c>
      <c r="C2" s="14" t="s">
        <v>84</v>
      </c>
      <c r="D2" s="14" t="s">
        <v>85</v>
      </c>
      <c r="E2" s="15" t="s">
        <v>80</v>
      </c>
    </row>
    <row r="3" spans="1:5" ht="15" customHeight="1">
      <c r="A3" s="142" t="s">
        <v>86</v>
      </c>
      <c r="B3" s="86"/>
      <c r="C3" s="41">
        <v>1</v>
      </c>
      <c r="D3" s="42">
        <v>2080</v>
      </c>
      <c r="E3" s="43">
        <f>B3*D3*C3</f>
        <v>0</v>
      </c>
    </row>
    <row r="4" spans="1:5" ht="15" customHeight="1">
      <c r="A4" s="143"/>
      <c r="B4" s="87">
        <f>B3*1.5</f>
        <v>0</v>
      </c>
      <c r="C4" s="34">
        <f>C3</f>
        <v>1</v>
      </c>
      <c r="D4" s="35">
        <v>1040</v>
      </c>
      <c r="E4" s="40">
        <f t="shared" ref="E4:E49" si="0">B4*D4*C4</f>
        <v>0</v>
      </c>
    </row>
    <row r="5" spans="1:5" ht="15" customHeight="1">
      <c r="A5" s="143"/>
      <c r="B5" s="87">
        <f>B3*2</f>
        <v>0</v>
      </c>
      <c r="C5" s="34">
        <f>C3</f>
        <v>1</v>
      </c>
      <c r="D5" s="35">
        <v>624</v>
      </c>
      <c r="E5" s="40">
        <f t="shared" si="0"/>
        <v>0</v>
      </c>
    </row>
    <row r="6" spans="1:5" ht="15" customHeight="1" thickBot="1">
      <c r="A6" s="144"/>
      <c r="B6" s="151"/>
      <c r="C6" s="34"/>
      <c r="D6" s="35"/>
      <c r="E6" s="40">
        <f t="shared" si="0"/>
        <v>0</v>
      </c>
    </row>
    <row r="7" spans="1:5">
      <c r="A7" s="142" t="s">
        <v>24</v>
      </c>
      <c r="B7" s="88"/>
      <c r="C7" s="41">
        <v>2</v>
      </c>
      <c r="D7" s="35">
        <v>2080</v>
      </c>
      <c r="E7" s="40">
        <f t="shared" si="0"/>
        <v>0</v>
      </c>
    </row>
    <row r="8" spans="1:5">
      <c r="A8" s="143"/>
      <c r="B8" s="88">
        <f>B7*1.5</f>
        <v>0</v>
      </c>
      <c r="C8" s="34">
        <f>C7</f>
        <v>2</v>
      </c>
      <c r="D8" s="35">
        <v>1040</v>
      </c>
      <c r="E8" s="40">
        <f t="shared" si="0"/>
        <v>0</v>
      </c>
    </row>
    <row r="9" spans="1:5">
      <c r="A9" s="143"/>
      <c r="B9" s="88">
        <f>B7*2</f>
        <v>0</v>
      </c>
      <c r="C9" s="34">
        <f>C7</f>
        <v>2</v>
      </c>
      <c r="D9" s="35">
        <v>624</v>
      </c>
      <c r="E9" s="40">
        <f t="shared" si="0"/>
        <v>0</v>
      </c>
    </row>
    <row r="10" spans="1:5" ht="13.5" thickBot="1">
      <c r="A10" s="144"/>
      <c r="B10" s="151"/>
      <c r="C10" s="34"/>
      <c r="D10" s="35"/>
      <c r="E10" s="40">
        <f t="shared" si="0"/>
        <v>0</v>
      </c>
    </row>
    <row r="11" spans="1:5">
      <c r="A11" s="142" t="s">
        <v>87</v>
      </c>
      <c r="B11" s="88"/>
      <c r="C11" s="41">
        <v>1</v>
      </c>
      <c r="D11" s="35">
        <v>2080</v>
      </c>
      <c r="E11" s="40">
        <f t="shared" si="0"/>
        <v>0</v>
      </c>
    </row>
    <row r="12" spans="1:5">
      <c r="A12" s="143"/>
      <c r="B12" s="88">
        <f>B11*1.5</f>
        <v>0</v>
      </c>
      <c r="C12" s="34">
        <f>C11</f>
        <v>1</v>
      </c>
      <c r="D12" s="35">
        <v>1040</v>
      </c>
      <c r="E12" s="40">
        <f t="shared" si="0"/>
        <v>0</v>
      </c>
    </row>
    <row r="13" spans="1:5">
      <c r="A13" s="143"/>
      <c r="B13" s="88">
        <f>B11*2</f>
        <v>0</v>
      </c>
      <c r="C13" s="34">
        <f>C11</f>
        <v>1</v>
      </c>
      <c r="D13" s="35">
        <v>624</v>
      </c>
      <c r="E13" s="40">
        <f t="shared" si="0"/>
        <v>0</v>
      </c>
    </row>
    <row r="14" spans="1:5" ht="13.5" thickBot="1">
      <c r="A14" s="144"/>
      <c r="B14" s="88"/>
      <c r="C14" s="34"/>
      <c r="D14" s="35"/>
      <c r="E14" s="40">
        <f t="shared" si="0"/>
        <v>0</v>
      </c>
    </row>
    <row r="15" spans="1:5">
      <c r="A15" s="142" t="s">
        <v>30</v>
      </c>
      <c r="B15" s="88"/>
      <c r="C15" s="41">
        <v>1</v>
      </c>
      <c r="D15" s="35">
        <v>2080</v>
      </c>
      <c r="E15" s="40">
        <f t="shared" si="0"/>
        <v>0</v>
      </c>
    </row>
    <row r="16" spans="1:5">
      <c r="A16" s="143"/>
      <c r="B16" s="88">
        <f>B15*1.5</f>
        <v>0</v>
      </c>
      <c r="C16" s="34">
        <f>C15</f>
        <v>1</v>
      </c>
      <c r="D16" s="35">
        <v>1040</v>
      </c>
      <c r="E16" s="40">
        <f t="shared" si="0"/>
        <v>0</v>
      </c>
    </row>
    <row r="17" spans="1:5">
      <c r="A17" s="143"/>
      <c r="B17" s="88">
        <f>B15*2</f>
        <v>0</v>
      </c>
      <c r="C17" s="34">
        <f>C15</f>
        <v>1</v>
      </c>
      <c r="D17" s="35">
        <v>624</v>
      </c>
      <c r="E17" s="40">
        <f t="shared" si="0"/>
        <v>0</v>
      </c>
    </row>
    <row r="18" spans="1:5" ht="13.5" thickBot="1">
      <c r="A18" s="144"/>
      <c r="B18" s="151"/>
      <c r="C18" s="34"/>
      <c r="D18" s="35"/>
      <c r="E18" s="40">
        <f t="shared" si="0"/>
        <v>0</v>
      </c>
    </row>
    <row r="19" spans="1:5">
      <c r="A19" s="142" t="s">
        <v>26</v>
      </c>
      <c r="B19" s="88"/>
      <c r="C19" s="41">
        <v>10</v>
      </c>
      <c r="D19" s="35">
        <v>2080</v>
      </c>
      <c r="E19" s="40">
        <f t="shared" si="0"/>
        <v>0</v>
      </c>
    </row>
    <row r="20" spans="1:5">
      <c r="A20" s="143"/>
      <c r="B20" s="88">
        <f>B19*1.5</f>
        <v>0</v>
      </c>
      <c r="C20" s="34">
        <f>C19</f>
        <v>10</v>
      </c>
      <c r="D20" s="35">
        <v>1040</v>
      </c>
      <c r="E20" s="40">
        <f t="shared" si="0"/>
        <v>0</v>
      </c>
    </row>
    <row r="21" spans="1:5">
      <c r="A21" s="143"/>
      <c r="B21" s="88">
        <f>B19*2</f>
        <v>0</v>
      </c>
      <c r="C21" s="34">
        <f>C19</f>
        <v>10</v>
      </c>
      <c r="D21" s="35">
        <v>624</v>
      </c>
      <c r="E21" s="40">
        <f t="shared" si="0"/>
        <v>0</v>
      </c>
    </row>
    <row r="22" spans="1:5" ht="13.5" thickBot="1">
      <c r="A22" s="144"/>
      <c r="B22" s="151"/>
      <c r="C22" s="34"/>
      <c r="D22" s="35"/>
      <c r="E22" s="40">
        <f t="shared" si="0"/>
        <v>0</v>
      </c>
    </row>
    <row r="23" spans="1:5">
      <c r="A23" s="142" t="s">
        <v>88</v>
      </c>
      <c r="B23" s="88"/>
      <c r="C23" s="41"/>
      <c r="D23" s="35">
        <v>2080</v>
      </c>
      <c r="E23" s="40">
        <f t="shared" si="0"/>
        <v>0</v>
      </c>
    </row>
    <row r="24" spans="1:5">
      <c r="A24" s="143"/>
      <c r="B24" s="88">
        <f>B23*1.5</f>
        <v>0</v>
      </c>
      <c r="C24" s="34">
        <f>C23</f>
        <v>0</v>
      </c>
      <c r="D24" s="35">
        <v>1040</v>
      </c>
      <c r="E24" s="40">
        <f t="shared" si="0"/>
        <v>0</v>
      </c>
    </row>
    <row r="25" spans="1:5">
      <c r="A25" s="143"/>
      <c r="B25" s="88">
        <f>B23*2</f>
        <v>0</v>
      </c>
      <c r="C25" s="34">
        <f>C23</f>
        <v>0</v>
      </c>
      <c r="D25" s="35">
        <v>624</v>
      </c>
      <c r="E25" s="40">
        <f t="shared" si="0"/>
        <v>0</v>
      </c>
    </row>
    <row r="26" spans="1:5" ht="13.5" thickBot="1">
      <c r="A26" s="144"/>
      <c r="B26" s="88"/>
      <c r="C26" s="34"/>
      <c r="D26" s="35"/>
      <c r="E26" s="40">
        <f t="shared" si="0"/>
        <v>0</v>
      </c>
    </row>
    <row r="27" spans="1:5">
      <c r="A27" s="142" t="s">
        <v>29</v>
      </c>
      <c r="B27" s="88"/>
      <c r="C27" s="41">
        <v>1</v>
      </c>
      <c r="D27" s="35">
        <v>2080</v>
      </c>
      <c r="E27" s="40">
        <f t="shared" si="0"/>
        <v>0</v>
      </c>
    </row>
    <row r="28" spans="1:5">
      <c r="A28" s="143"/>
      <c r="B28" s="88">
        <f>B27*1.5</f>
        <v>0</v>
      </c>
      <c r="C28" s="34">
        <f>C27</f>
        <v>1</v>
      </c>
      <c r="D28" s="35">
        <v>1040</v>
      </c>
      <c r="E28" s="40">
        <f t="shared" si="0"/>
        <v>0</v>
      </c>
    </row>
    <row r="29" spans="1:5">
      <c r="A29" s="143"/>
      <c r="B29" s="88">
        <f>B27*2</f>
        <v>0</v>
      </c>
      <c r="C29" s="34">
        <f>C27</f>
        <v>1</v>
      </c>
      <c r="D29" s="35">
        <v>624</v>
      </c>
      <c r="E29" s="40">
        <f t="shared" si="0"/>
        <v>0</v>
      </c>
    </row>
    <row r="30" spans="1:5" ht="13.5" thickBot="1">
      <c r="A30" s="144"/>
      <c r="B30" s="88"/>
      <c r="C30" s="34"/>
      <c r="D30" s="35"/>
      <c r="E30" s="40">
        <f t="shared" si="0"/>
        <v>0</v>
      </c>
    </row>
    <row r="31" spans="1:5">
      <c r="A31" s="142" t="s">
        <v>89</v>
      </c>
      <c r="B31" s="88"/>
      <c r="C31" s="41"/>
      <c r="D31" s="35">
        <v>2080</v>
      </c>
      <c r="E31" s="40">
        <f t="shared" si="0"/>
        <v>0</v>
      </c>
    </row>
    <row r="32" spans="1:5">
      <c r="A32" s="143"/>
      <c r="B32" s="88">
        <f>B31*1.5</f>
        <v>0</v>
      </c>
      <c r="C32" s="34">
        <f>C31</f>
        <v>0</v>
      </c>
      <c r="D32" s="35">
        <v>1040</v>
      </c>
      <c r="E32" s="40">
        <f t="shared" si="0"/>
        <v>0</v>
      </c>
    </row>
    <row r="33" spans="1:5">
      <c r="A33" s="143"/>
      <c r="B33" s="88">
        <f>B31*2</f>
        <v>0</v>
      </c>
      <c r="C33" s="34">
        <f>C31</f>
        <v>0</v>
      </c>
      <c r="D33" s="35">
        <v>624</v>
      </c>
      <c r="E33" s="40">
        <f t="shared" si="0"/>
        <v>0</v>
      </c>
    </row>
    <row r="34" spans="1:5" ht="13.5" thickBot="1">
      <c r="A34" s="144"/>
      <c r="B34" s="88"/>
      <c r="C34" s="34"/>
      <c r="D34" s="35"/>
      <c r="E34" s="40">
        <f t="shared" si="0"/>
        <v>0</v>
      </c>
    </row>
    <row r="35" spans="1:5">
      <c r="A35" s="142" t="s">
        <v>90</v>
      </c>
      <c r="B35" s="88"/>
      <c r="C35" s="41"/>
      <c r="D35" s="35">
        <v>2080</v>
      </c>
      <c r="E35" s="40">
        <f t="shared" si="0"/>
        <v>0</v>
      </c>
    </row>
    <row r="36" spans="1:5">
      <c r="A36" s="143"/>
      <c r="B36" s="88">
        <f>B35*1.5</f>
        <v>0</v>
      </c>
      <c r="C36" s="34">
        <f>C35</f>
        <v>0</v>
      </c>
      <c r="D36" s="35">
        <v>1040</v>
      </c>
      <c r="E36" s="40">
        <f t="shared" si="0"/>
        <v>0</v>
      </c>
    </row>
    <row r="37" spans="1:5">
      <c r="A37" s="143"/>
      <c r="B37" s="88">
        <f>B35*2</f>
        <v>0</v>
      </c>
      <c r="C37" s="34">
        <f>C35</f>
        <v>0</v>
      </c>
      <c r="D37" s="35">
        <v>624</v>
      </c>
      <c r="E37" s="40">
        <f t="shared" si="0"/>
        <v>0</v>
      </c>
    </row>
    <row r="38" spans="1:5" ht="13.5" thickBot="1">
      <c r="A38" s="144"/>
      <c r="B38" s="88"/>
      <c r="C38" s="34"/>
      <c r="D38" s="35"/>
      <c r="E38" s="40">
        <f t="shared" si="0"/>
        <v>0</v>
      </c>
    </row>
    <row r="39" spans="1:5">
      <c r="A39" s="142" t="s">
        <v>28</v>
      </c>
      <c r="B39" s="88"/>
      <c r="C39" s="41">
        <v>1</v>
      </c>
      <c r="D39" s="35">
        <v>2080</v>
      </c>
      <c r="E39" s="40">
        <f t="shared" si="0"/>
        <v>0</v>
      </c>
    </row>
    <row r="40" spans="1:5">
      <c r="A40" s="143"/>
      <c r="B40" s="88">
        <f>B39*1.5</f>
        <v>0</v>
      </c>
      <c r="C40" s="34">
        <f>C39</f>
        <v>1</v>
      </c>
      <c r="D40" s="35">
        <v>1040</v>
      </c>
      <c r="E40" s="40">
        <f t="shared" si="0"/>
        <v>0</v>
      </c>
    </row>
    <row r="41" spans="1:5">
      <c r="A41" s="143"/>
      <c r="B41" s="88">
        <f>B39*2</f>
        <v>0</v>
      </c>
      <c r="C41" s="34">
        <f>C39</f>
        <v>1</v>
      </c>
      <c r="D41" s="35">
        <v>624</v>
      </c>
      <c r="E41" s="40">
        <f t="shared" si="0"/>
        <v>0</v>
      </c>
    </row>
    <row r="42" spans="1:5" ht="13.5" thickBot="1">
      <c r="A42" s="144"/>
      <c r="B42" s="88"/>
      <c r="C42" s="34"/>
      <c r="D42" s="35"/>
      <c r="E42" s="40">
        <f t="shared" si="0"/>
        <v>0</v>
      </c>
    </row>
    <row r="43" spans="1:5">
      <c r="A43" s="142" t="s">
        <v>31</v>
      </c>
      <c r="B43" s="88"/>
      <c r="C43" s="41">
        <v>1</v>
      </c>
      <c r="D43" s="35">
        <v>2080</v>
      </c>
      <c r="E43" s="40">
        <f t="shared" si="0"/>
        <v>0</v>
      </c>
    </row>
    <row r="44" spans="1:5">
      <c r="A44" s="143"/>
      <c r="B44" s="88">
        <f>B43*1.5</f>
        <v>0</v>
      </c>
      <c r="C44" s="34">
        <f>C43</f>
        <v>1</v>
      </c>
      <c r="D44" s="35">
        <v>1040</v>
      </c>
      <c r="E44" s="40">
        <f t="shared" si="0"/>
        <v>0</v>
      </c>
    </row>
    <row r="45" spans="1:5">
      <c r="A45" s="143"/>
      <c r="B45" s="88">
        <f>B43*2</f>
        <v>0</v>
      </c>
      <c r="C45" s="34">
        <f>C43</f>
        <v>1</v>
      </c>
      <c r="D45" s="35">
        <v>624</v>
      </c>
      <c r="E45" s="40">
        <f t="shared" si="0"/>
        <v>0</v>
      </c>
    </row>
    <row r="46" spans="1:5" ht="13.5" thickBot="1">
      <c r="A46" s="144"/>
      <c r="B46" s="151"/>
      <c r="C46" s="34"/>
      <c r="D46" s="35"/>
      <c r="E46" s="40">
        <f t="shared" si="0"/>
        <v>0</v>
      </c>
    </row>
    <row r="47" spans="1:5">
      <c r="A47" s="142" t="s">
        <v>91</v>
      </c>
      <c r="B47" s="88"/>
      <c r="C47" s="41">
        <v>13</v>
      </c>
      <c r="D47" s="35">
        <v>2080</v>
      </c>
      <c r="E47" s="40">
        <f t="shared" si="0"/>
        <v>0</v>
      </c>
    </row>
    <row r="48" spans="1:5">
      <c r="A48" s="143"/>
      <c r="B48" s="88">
        <f>B47*1.5</f>
        <v>0</v>
      </c>
      <c r="C48" s="34">
        <f>C47</f>
        <v>13</v>
      </c>
      <c r="D48" s="35">
        <v>1040</v>
      </c>
      <c r="E48" s="40">
        <f t="shared" si="0"/>
        <v>0</v>
      </c>
    </row>
    <row r="49" spans="1:5">
      <c r="A49" s="143"/>
      <c r="B49" s="88">
        <f>B47*2</f>
        <v>0</v>
      </c>
      <c r="C49" s="34">
        <f>C47</f>
        <v>13</v>
      </c>
      <c r="D49" s="35">
        <v>624</v>
      </c>
      <c r="E49" s="40">
        <f t="shared" si="0"/>
        <v>0</v>
      </c>
    </row>
    <row r="50" spans="1:5" ht="13.5" thickBot="1">
      <c r="A50" s="144"/>
      <c r="B50" s="88"/>
      <c r="C50" s="34"/>
      <c r="D50" s="35"/>
      <c r="E50" s="40"/>
    </row>
    <row r="51" spans="1:5" ht="14.5" thickBot="1">
      <c r="A51" s="16" t="s">
        <v>92</v>
      </c>
      <c r="B51" s="158"/>
      <c r="C51" s="47">
        <f>C3+C7+C11+C15+C19+C23+C27+C31+C35+C39+C43+C47</f>
        <v>31</v>
      </c>
      <c r="D51" s="48"/>
      <c r="E51" s="49"/>
    </row>
    <row r="52" spans="1:5" ht="15" customHeight="1" thickBot="1">
      <c r="A52" s="136" t="s">
        <v>93</v>
      </c>
      <c r="B52" s="137"/>
      <c r="C52" s="137"/>
      <c r="D52" s="137"/>
      <c r="E52" s="138"/>
    </row>
    <row r="53" spans="1:5" ht="14">
      <c r="A53" s="12" t="s">
        <v>121</v>
      </c>
      <c r="B53" s="50"/>
      <c r="C53" s="41">
        <v>5</v>
      </c>
      <c r="D53" s="42">
        <v>60</v>
      </c>
      <c r="E53" s="43">
        <f>B53*C53*D53</f>
        <v>0</v>
      </c>
    </row>
    <row r="54" spans="1:5" ht="14">
      <c r="A54" s="8" t="s">
        <v>120</v>
      </c>
      <c r="B54" s="51"/>
      <c r="C54" s="34">
        <f>C51</f>
        <v>31</v>
      </c>
      <c r="D54" s="35">
        <v>5</v>
      </c>
      <c r="E54" s="40">
        <f>B54*C54*D54</f>
        <v>0</v>
      </c>
    </row>
    <row r="55" spans="1:5" ht="14">
      <c r="A55" s="8" t="s">
        <v>116</v>
      </c>
      <c r="B55" s="51"/>
      <c r="C55" s="34">
        <f>C3+C7+C11+C23+C27+C31+C35+C43</f>
        <v>6</v>
      </c>
      <c r="D55" s="35">
        <v>60</v>
      </c>
      <c r="E55" s="40">
        <f>B55*C55*D55</f>
        <v>0</v>
      </c>
    </row>
    <row r="56" spans="1:5" ht="14">
      <c r="A56" s="8" t="s">
        <v>118</v>
      </c>
      <c r="B56" s="51"/>
      <c r="C56" s="34">
        <v>8</v>
      </c>
      <c r="D56" s="35">
        <v>60</v>
      </c>
      <c r="E56" s="40">
        <f>B56*C56*D56</f>
        <v>0</v>
      </c>
    </row>
    <row r="57" spans="1:5" ht="14.5" thickBot="1">
      <c r="A57" s="10" t="s">
        <v>119</v>
      </c>
      <c r="B57" s="52"/>
      <c r="C57" s="47">
        <v>8</v>
      </c>
      <c r="D57" s="48">
        <v>1825</v>
      </c>
      <c r="E57" s="49">
        <f>B57*C57*D57</f>
        <v>0</v>
      </c>
    </row>
    <row r="58" spans="1:5" ht="14">
      <c r="A58" s="148" t="s">
        <v>92</v>
      </c>
      <c r="B58" s="149"/>
      <c r="C58" s="149"/>
      <c r="D58" s="150"/>
      <c r="E58" s="11">
        <f>SUM(E3:E57)</f>
        <v>0</v>
      </c>
    </row>
    <row r="59" spans="1:5" ht="14.5" thickBot="1">
      <c r="A59" s="145" t="s">
        <v>112</v>
      </c>
      <c r="B59" s="146"/>
      <c r="C59" s="146"/>
      <c r="D59" s="147"/>
      <c r="E59" s="9">
        <f>E58*5</f>
        <v>0</v>
      </c>
    </row>
    <row r="60" spans="1:5">
      <c r="A60" s="6"/>
      <c r="B60" s="6"/>
      <c r="C60" s="7"/>
      <c r="D60" s="6"/>
    </row>
  </sheetData>
  <mergeCells count="16">
    <mergeCell ref="A47:A50"/>
    <mergeCell ref="A52:E52"/>
    <mergeCell ref="A58:D58"/>
    <mergeCell ref="A59:D59"/>
    <mergeCell ref="A23:A26"/>
    <mergeCell ref="A27:A30"/>
    <mergeCell ref="A31:A34"/>
    <mergeCell ref="A35:A38"/>
    <mergeCell ref="A39:A42"/>
    <mergeCell ref="A43:A46"/>
    <mergeCell ref="A19:A22"/>
    <mergeCell ref="A1:E1"/>
    <mergeCell ref="A3:A6"/>
    <mergeCell ref="A7:A10"/>
    <mergeCell ref="A11:A14"/>
    <mergeCell ref="A15:A18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93aedbdc-cc67-4652-aa12-d250a876ae79}" enabled="0" method="" siteId="{93aedbdc-cc67-4652-aa12-d250a876ae79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SUMMARY</vt:lpstr>
      <vt:lpstr>MNT CLUSTERS</vt:lpstr>
      <vt:lpstr>PRJ LISTING</vt:lpstr>
      <vt:lpstr>CMD MNT</vt:lpstr>
      <vt:lpstr>DVH MNT</vt:lpstr>
      <vt:lpstr>GVL MNT</vt:lpstr>
      <vt:lpstr>KDL MNT</vt:lpstr>
      <vt:lpstr>KRL MNT</vt:lpstr>
      <vt:lpstr>KUSL MNT</vt:lpstr>
      <vt:lpstr>MDP MNT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Thandeka Godzwana</dc:creator>
  <cp:lastModifiedBy>Mohammed Sayed</cp:lastModifiedBy>
  <dcterms:created xsi:type="dcterms:W3CDTF">2022-11-29T12:30:00Z</dcterms:created>
  <dcterms:modified xsi:type="dcterms:W3CDTF">2026-06-19T11:25:18Z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1033-12.2.0.16731</vt:lpwstr>
  </property>
  <property fmtid="{D5CDD505-2E9C-101B-9397-08002B2CF9AE}" pid="3" name="ICV">
    <vt:lpwstr>BAAC49394C8C469EA142AADB2232B618_12</vt:lpwstr>
  </property>
</Properties>
</file>