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mc:AlternateContent xmlns:mc="http://schemas.openxmlformats.org/markup-compatibility/2006">
    <mc:Choice Requires="x15">
      <x15ac:absPath xmlns:x15ac="http://schemas.microsoft.com/office/spreadsheetml/2010/11/ac" url="M:\Map Projects\Current Projects\200 - Small Projects\200-512 - Mbombela Roads - Karino to Tekwane South\Lakash - DO NOT EDIT NOR DELETE\Estimates and Quantities\Estimate 17 Mar 2025\"/>
    </mc:Choice>
  </mc:AlternateContent>
  <xr:revisionPtr revIDLastSave="0" documentId="13_ncr:1_{894EDAFD-A30C-4608-8A92-3A39EF7E4D9D}" xr6:coauthVersionLast="47" xr6:coauthVersionMax="47" xr10:uidLastSave="{00000000-0000-0000-0000-000000000000}"/>
  <bookViews>
    <workbookView xWindow="28680" yWindow="-120" windowWidth="29040" windowHeight="15720" tabRatio="978" firstSheet="9" activeTab="38" xr2:uid="{00000000-000D-0000-FFFF-FFFF00000000}"/>
  </bookViews>
  <sheets>
    <sheet name="Information" sheetId="228" r:id="rId1"/>
    <sheet name="C1.2" sheetId="159" r:id="rId2"/>
    <sheet name="C1.3" sheetId="161" r:id="rId3"/>
    <sheet name="C1.4" sheetId="162" r:id="rId4"/>
    <sheet name="C1.5" sheetId="163" r:id="rId5"/>
    <sheet name="C1.6" sheetId="164" r:id="rId6"/>
    <sheet name="C1.7" sheetId="165" r:id="rId7"/>
    <sheet name="C2.1" sheetId="237" r:id="rId8"/>
    <sheet name="C2.2" sheetId="272" r:id="rId9"/>
    <sheet name="C2.3" sheetId="267" r:id="rId10"/>
    <sheet name="C3.1" sheetId="208" r:id="rId11"/>
    <sheet name="C3.2" sheetId="209" r:id="rId12"/>
    <sheet name="C3.3" sheetId="207" r:id="rId13"/>
    <sheet name="C4.2" sheetId="212" r:id="rId14"/>
    <sheet name="C4.4" sheetId="235" r:id="rId15"/>
    <sheet name="C5.1" sheetId="166" r:id="rId16"/>
    <sheet name="C5.2" sheetId="167" r:id="rId17"/>
    <sheet name="C5.3" sheetId="168" r:id="rId18"/>
    <sheet name="C5.4" sheetId="169" r:id="rId19"/>
    <sheet name="C5.5" sheetId="278" r:id="rId20"/>
    <sheet name="C6.2" sheetId="268" r:id="rId21"/>
    <sheet name="C8.1" sheetId="171" r:id="rId22"/>
    <sheet name="C8.8" sheetId="269" r:id="rId23"/>
    <sheet name="C9.1" sheetId="180" r:id="rId24"/>
    <sheet name="C11.4" sheetId="244" r:id="rId25"/>
    <sheet name="C11.5" sheetId="245" r:id="rId26"/>
    <sheet name="C11.6" sheetId="246" r:id="rId27"/>
    <sheet name="C11.7" sheetId="247" r:id="rId28"/>
    <sheet name="C11.8" sheetId="248" r:id="rId29"/>
    <sheet name="C11.9" sheetId="249" r:id="rId30"/>
    <sheet name="C12.6" sheetId="221" r:id="rId31"/>
    <sheet name="C12.10" sheetId="225" r:id="rId32"/>
    <sheet name="C13.1" sheetId="271" r:id="rId33"/>
    <sheet name="C13.3" sheetId="274" r:id="rId34"/>
    <sheet name="C13.4" sheetId="196" r:id="rId35"/>
    <sheet name="C13.8" sheetId="270" r:id="rId36"/>
    <sheet name="C20.1" sheetId="192" r:id="rId37"/>
    <sheet name="A" sheetId="254" r:id="rId38"/>
    <sheet name="Summary" sheetId="264" r:id="rId39"/>
  </sheets>
  <externalReferences>
    <externalReference r:id="rId40"/>
    <externalReference r:id="rId41"/>
    <externalReference r:id="rId42"/>
    <externalReference r:id="rId43"/>
  </externalReferences>
  <definedNames>
    <definedName name="_Backfill" localSheetId="37">[1]Home!$E$51</definedName>
    <definedName name="_Backfill" localSheetId="24">[2]Home!$E$51</definedName>
    <definedName name="_Backfill" localSheetId="25">[2]Home!$E$51</definedName>
    <definedName name="_Backfill" localSheetId="26">[2]Home!$E$51</definedName>
    <definedName name="_Backfill" localSheetId="27">[2]Home!$E$51</definedName>
    <definedName name="_Backfill" localSheetId="28">[2]Home!$E$51</definedName>
    <definedName name="_Backfill" localSheetId="29">[2]Home!$E$51</definedName>
    <definedName name="_Backfill" localSheetId="7">[2]Home!$E$51</definedName>
    <definedName name="_Backfill" localSheetId="8">[2]Home!$E$51</definedName>
    <definedName name="_Backfill" localSheetId="9">[2]Home!$E$51</definedName>
    <definedName name="_Backfill" localSheetId="14">[2]Home!$E$51</definedName>
    <definedName name="_Backfill" localSheetId="38">[1]Home!$E$51</definedName>
    <definedName name="_Backfill">#REF!</definedName>
    <definedName name="_Benching" localSheetId="24">[2]Home!$E$49</definedName>
    <definedName name="_Benching" localSheetId="25">[2]Home!$E$49</definedName>
    <definedName name="_Benching" localSheetId="26">[2]Home!$E$49</definedName>
    <definedName name="_Benching" localSheetId="27">[2]Home!$E$49</definedName>
    <definedName name="_Benching" localSheetId="28">[2]Home!$E$49</definedName>
    <definedName name="_Benching" localSheetId="29">[2]Home!$E$49</definedName>
    <definedName name="_Benching" localSheetId="7">[2]Home!$E$49</definedName>
    <definedName name="_Benching" localSheetId="8">[2]Home!$E$49</definedName>
    <definedName name="_Benching" localSheetId="9">[2]Home!$E$49</definedName>
    <definedName name="_Benching" localSheetId="14">[2]Home!$E$49</definedName>
    <definedName name="_Benching">#REF!</definedName>
    <definedName name="_Brickwork" localSheetId="37">[1]Home!$E$43</definedName>
    <definedName name="_Brickwork" localSheetId="24">[2]Home!$E$43</definedName>
    <definedName name="_Brickwork" localSheetId="25">[2]Home!$E$43</definedName>
    <definedName name="_Brickwork" localSheetId="26">[2]Home!$E$43</definedName>
    <definedName name="_Brickwork" localSheetId="27">[2]Home!$E$43</definedName>
    <definedName name="_Brickwork" localSheetId="28">[2]Home!$E$43</definedName>
    <definedName name="_Brickwork" localSheetId="29">[2]Home!$E$43</definedName>
    <definedName name="_Brickwork" localSheetId="7">[2]Home!$E$43</definedName>
    <definedName name="_Brickwork" localSheetId="8">[2]Home!$E$43</definedName>
    <definedName name="_Brickwork" localSheetId="9">[2]Home!$E$43</definedName>
    <definedName name="_Brickwork" localSheetId="14">[2]Home!$E$43</definedName>
    <definedName name="_Brickwork" localSheetId="38">[1]Home!$E$43</definedName>
    <definedName name="_Brickwork">#REF!</definedName>
    <definedName name="_Clearing" localSheetId="37">[1]Home!$E$50</definedName>
    <definedName name="_Clearing" localSheetId="24">[2]Home!$E$50</definedName>
    <definedName name="_Clearing" localSheetId="25">[2]Home!$E$50</definedName>
    <definedName name="_Clearing" localSheetId="26">[2]Home!$E$50</definedName>
    <definedName name="_Clearing" localSheetId="27">[2]Home!$E$50</definedName>
    <definedName name="_Clearing" localSheetId="28">[2]Home!$E$50</definedName>
    <definedName name="_Clearing" localSheetId="29">[2]Home!$E$50</definedName>
    <definedName name="_Clearing" localSheetId="7">[2]Home!$E$50</definedName>
    <definedName name="_Clearing" localSheetId="8">[2]Home!$E$50</definedName>
    <definedName name="_Clearing" localSheetId="9">[2]Home!$E$50</definedName>
    <definedName name="_Clearing" localSheetId="14">[2]Home!$E$50</definedName>
    <definedName name="_Clearing" localSheetId="38">[1]Home!$E$50</definedName>
    <definedName name="_Clearing">#REF!</definedName>
    <definedName name="_Client1" localSheetId="37">[1]Home!$C$2</definedName>
    <definedName name="_Client1" localSheetId="24">[2]Home!$C$2</definedName>
    <definedName name="_Client1" localSheetId="25">[2]Home!$C$2</definedName>
    <definedName name="_Client1" localSheetId="26">[2]Home!$C$2</definedName>
    <definedName name="_Client1" localSheetId="27">[2]Home!$C$2</definedName>
    <definedName name="_Client1" localSheetId="28">[2]Home!$C$2</definedName>
    <definedName name="_Client1" localSheetId="29">[2]Home!$C$2</definedName>
    <definedName name="_Client1" localSheetId="7">[2]Home!$C$2</definedName>
    <definedName name="_Client1" localSheetId="8">[2]Home!$C$2</definedName>
    <definedName name="_Client1" localSheetId="9">[2]Home!$C$2</definedName>
    <definedName name="_Client1" localSheetId="14">[2]Home!$C$2</definedName>
    <definedName name="_Client1" localSheetId="38">[1]Home!$C$2</definedName>
    <definedName name="_Client1">#REF!</definedName>
    <definedName name="_Client2" localSheetId="37">[1]Home!$C$3</definedName>
    <definedName name="_Client2" localSheetId="24">[2]Home!$C$3</definedName>
    <definedName name="_Client2" localSheetId="25">[2]Home!$C$3</definedName>
    <definedName name="_Client2" localSheetId="26">[2]Home!$C$3</definedName>
    <definedName name="_Client2" localSheetId="27">[2]Home!$C$3</definedName>
    <definedName name="_Client2" localSheetId="28">[2]Home!$C$3</definedName>
    <definedName name="_Client2" localSheetId="29">[2]Home!$C$3</definedName>
    <definedName name="_Client2" localSheetId="7">[2]Home!$C$3</definedName>
    <definedName name="_Client2" localSheetId="8">[2]Home!$C$3</definedName>
    <definedName name="_Client2" localSheetId="9">[2]Home!$C$3</definedName>
    <definedName name="_Client2" localSheetId="14">[2]Home!$C$3</definedName>
    <definedName name="_Client2" localSheetId="38">[1]Home!$C$3</definedName>
    <definedName name="_Client2">#REF!</definedName>
    <definedName name="_ContractNo" localSheetId="37">[1]Home!$C$5</definedName>
    <definedName name="_ContractNo" localSheetId="24">[2]Home!$C$5</definedName>
    <definedName name="_ContractNo" localSheetId="25">[2]Home!$C$5</definedName>
    <definedName name="_ContractNo" localSheetId="26">[2]Home!$C$5</definedName>
    <definedName name="_ContractNo" localSheetId="27">[2]Home!$C$5</definedName>
    <definedName name="_ContractNo" localSheetId="28">[2]Home!$C$5</definedName>
    <definedName name="_ContractNo" localSheetId="29">[2]Home!$C$5</definedName>
    <definedName name="_ContractNo" localSheetId="7">[2]Home!$C$5</definedName>
    <definedName name="_ContractNo" localSheetId="8">[2]Home!$C$5</definedName>
    <definedName name="_ContractNo" localSheetId="9">[2]Home!$C$5</definedName>
    <definedName name="_ContractNo" localSheetId="14">[2]Home!$C$5</definedName>
    <definedName name="_ContractNo" localSheetId="38">[1]Home!$C$5</definedName>
    <definedName name="_ContractNo">#REF!</definedName>
    <definedName name="_ContractPeriod" localSheetId="37">[1]Home!$C$16</definedName>
    <definedName name="_ContractPeriod" localSheetId="24">[2]Home!$C$16</definedName>
    <definedName name="_ContractPeriod" localSheetId="25">[2]Home!$C$16</definedName>
    <definedName name="_ContractPeriod" localSheetId="26">[2]Home!$C$16</definedName>
    <definedName name="_ContractPeriod" localSheetId="27">[2]Home!$C$16</definedName>
    <definedName name="_ContractPeriod" localSheetId="28">[2]Home!$C$16</definedName>
    <definedName name="_ContractPeriod" localSheetId="29">[2]Home!$C$16</definedName>
    <definedName name="_ContractPeriod" localSheetId="7">[2]Home!$C$16</definedName>
    <definedName name="_ContractPeriod" localSheetId="8">[2]Home!$C$16</definedName>
    <definedName name="_ContractPeriod" localSheetId="9">[2]Home!$C$16</definedName>
    <definedName name="_ContractPeriod" localSheetId="14">[2]Home!$C$16</definedName>
    <definedName name="_ContractPeriod" localSheetId="38">[1]Home!$C$16</definedName>
    <definedName name="_ContractPeriod">#REF!</definedName>
    <definedName name="_Description" localSheetId="37">[1]Home!$C$6</definedName>
    <definedName name="_Description" localSheetId="24">[2]Home!$C$6</definedName>
    <definedName name="_Description" localSheetId="25">[2]Home!$C$6</definedName>
    <definedName name="_Description" localSheetId="26">[2]Home!$C$6</definedName>
    <definedName name="_Description" localSheetId="27">[2]Home!$C$6</definedName>
    <definedName name="_Description" localSheetId="28">[2]Home!$C$6</definedName>
    <definedName name="_Description" localSheetId="29">[2]Home!$C$6</definedName>
    <definedName name="_Description" localSheetId="7">[2]Home!$C$6</definedName>
    <definedName name="_Description" localSheetId="8">[2]Home!$C$6</definedName>
    <definedName name="_Description" localSheetId="9">[2]Home!$C$6</definedName>
    <definedName name="_Description" localSheetId="14">[2]Home!$C$6</definedName>
    <definedName name="_Description" localSheetId="38">[1]Home!$C$6</definedName>
    <definedName name="_Description">#REF!</definedName>
    <definedName name="_Excavation" localSheetId="37">[1]Home!$E$44</definedName>
    <definedName name="_Excavation" localSheetId="24">[2]Home!$E$44</definedName>
    <definedName name="_Excavation" localSheetId="25">[2]Home!$E$44</definedName>
    <definedName name="_Excavation" localSheetId="26">[2]Home!$E$44</definedName>
    <definedName name="_Excavation" localSheetId="27">[2]Home!$E$44</definedName>
    <definedName name="_Excavation" localSheetId="28">[2]Home!$E$44</definedName>
    <definedName name="_Excavation" localSheetId="29">[2]Home!$E$44</definedName>
    <definedName name="_Excavation" localSheetId="7">[2]Home!$E$44</definedName>
    <definedName name="_Excavation" localSheetId="8">[2]Home!$E$44</definedName>
    <definedName name="_Excavation" localSheetId="9">[2]Home!$E$44</definedName>
    <definedName name="_Excavation" localSheetId="14">[2]Home!$E$44</definedName>
    <definedName name="_Excavation" localSheetId="38">[1]Home!$E$44</definedName>
    <definedName name="_Excavation">#REF!</definedName>
    <definedName name="_Expansion" localSheetId="37">[1]Home!$E$57</definedName>
    <definedName name="_Expansion" localSheetId="24">[2]Home!$E$57</definedName>
    <definedName name="_Expansion" localSheetId="25">[2]Home!$E$57</definedName>
    <definedName name="_Expansion" localSheetId="26">[2]Home!$E$57</definedName>
    <definedName name="_Expansion" localSheetId="27">[2]Home!$E$57</definedName>
    <definedName name="_Expansion" localSheetId="28">[2]Home!$E$57</definedName>
    <definedName name="_Expansion" localSheetId="29">[2]Home!$E$57</definedName>
    <definedName name="_Expansion" localSheetId="7">[2]Home!$E$57</definedName>
    <definedName name="_Expansion" localSheetId="8">[2]Home!$E$57</definedName>
    <definedName name="_Expansion" localSheetId="9">[2]Home!$E$57</definedName>
    <definedName name="_Expansion" localSheetId="14">[2]Home!$E$57</definedName>
    <definedName name="_Expansion" localSheetId="38">[1]Home!$E$57</definedName>
    <definedName name="_Expansion">#REF!</definedName>
    <definedName name="_Formwork" localSheetId="37">[1]Home!$E$52</definedName>
    <definedName name="_Formwork" localSheetId="24">[2]Home!$E$52</definedName>
    <definedName name="_Formwork" localSheetId="25">[2]Home!$E$52</definedName>
    <definedName name="_Formwork" localSheetId="26">[2]Home!$E$52</definedName>
    <definedName name="_Formwork" localSheetId="27">[2]Home!$E$52</definedName>
    <definedName name="_Formwork" localSheetId="28">[2]Home!$E$52</definedName>
    <definedName name="_Formwork" localSheetId="29">[2]Home!$E$52</definedName>
    <definedName name="_Formwork" localSheetId="7">[2]Home!$E$52</definedName>
    <definedName name="_Formwork" localSheetId="8">[2]Home!$E$52</definedName>
    <definedName name="_Formwork" localSheetId="9">[2]Home!$E$52</definedName>
    <definedName name="_Formwork" localSheetId="14">[2]Home!$E$52</definedName>
    <definedName name="_Formwork" localSheetId="38">[1]Home!$E$52</definedName>
    <definedName name="_Formwork">#REF!</definedName>
    <definedName name="_Gabion" localSheetId="37">[1]Home!$E$60</definedName>
    <definedName name="_Gabion" localSheetId="24">[2]Home!$E$60</definedName>
    <definedName name="_Gabion" localSheetId="25">[2]Home!$E$60</definedName>
    <definedName name="_Gabion" localSheetId="26">[2]Home!$E$60</definedName>
    <definedName name="_Gabion" localSheetId="27">[2]Home!$E$60</definedName>
    <definedName name="_Gabion" localSheetId="28">[2]Home!$E$60</definedName>
    <definedName name="_Gabion" localSheetId="29">[2]Home!$E$60</definedName>
    <definedName name="_Gabion" localSheetId="7">[2]Home!$E$60</definedName>
    <definedName name="_Gabion" localSheetId="8">[2]Home!$E$60</definedName>
    <definedName name="_Gabion" localSheetId="9">[2]Home!$E$60</definedName>
    <definedName name="_Gabion" localSheetId="14">[2]Home!$E$60</definedName>
    <definedName name="_Gabion" localSheetId="38">[1]Home!$E$60</definedName>
    <definedName name="_Gabion">#REF!</definedName>
    <definedName name="_Geofabric" localSheetId="37">[1]Home!$E$55</definedName>
    <definedName name="_Geofabric" localSheetId="24">[2]Home!$E$55</definedName>
    <definedName name="_Geofabric" localSheetId="25">[2]Home!$E$55</definedName>
    <definedName name="_Geofabric" localSheetId="26">[2]Home!$E$55</definedName>
    <definedName name="_Geofabric" localSheetId="27">[2]Home!$E$55</definedName>
    <definedName name="_Geofabric" localSheetId="28">[2]Home!$E$55</definedName>
    <definedName name="_Geofabric" localSheetId="29">[2]Home!$E$55</definedName>
    <definedName name="_Geofabric" localSheetId="7">[2]Home!$E$55</definedName>
    <definedName name="_Geofabric" localSheetId="8">[2]Home!$E$55</definedName>
    <definedName name="_Geofabric" localSheetId="9">[2]Home!$E$55</definedName>
    <definedName name="_Geofabric" localSheetId="14">[2]Home!$E$55</definedName>
    <definedName name="_Geofabric" localSheetId="38">[1]Home!$E$55</definedName>
    <definedName name="_Geofabric">#REF!</definedName>
    <definedName name="_GPost" localSheetId="24">[2]Home!$E$61</definedName>
    <definedName name="_GPost" localSheetId="25">[2]Home!$E$61</definedName>
    <definedName name="_GPost" localSheetId="26">[2]Home!$E$61</definedName>
    <definedName name="_GPost" localSheetId="27">[2]Home!$E$61</definedName>
    <definedName name="_GPost" localSheetId="28">[2]Home!$E$61</definedName>
    <definedName name="_GPost" localSheetId="29">[2]Home!$E$61</definedName>
    <definedName name="_GPost" localSheetId="7">[2]Home!$E$61</definedName>
    <definedName name="_GPost" localSheetId="8">[2]Home!$E$61</definedName>
    <definedName name="_GPost" localSheetId="9">[2]Home!$E$61</definedName>
    <definedName name="_GPost" localSheetId="14">[2]Home!$E$61</definedName>
    <definedName name="_GPost">#REF!</definedName>
    <definedName name="_GRail" localSheetId="37">[1]Home!$E$62</definedName>
    <definedName name="_GRail" localSheetId="24">[2]Home!$E$62</definedName>
    <definedName name="_GRail" localSheetId="25">[2]Home!$E$62</definedName>
    <definedName name="_GRail" localSheetId="26">[2]Home!$E$62</definedName>
    <definedName name="_GRail" localSheetId="27">[2]Home!$E$62</definedName>
    <definedName name="_GRail" localSheetId="28">[2]Home!$E$62</definedName>
    <definedName name="_GRail" localSheetId="29">[2]Home!$E$62</definedName>
    <definedName name="_GRail" localSheetId="7">[2]Home!$E$62</definedName>
    <definedName name="_GRail" localSheetId="8">[2]Home!$E$62</definedName>
    <definedName name="_GRail" localSheetId="9">[2]Home!$E$62</definedName>
    <definedName name="_GRail" localSheetId="14">[2]Home!$E$62</definedName>
    <definedName name="_GRail" localSheetId="38">[1]Home!$E$62</definedName>
    <definedName name="_GRail">#REF!</definedName>
    <definedName name="_Haul" localSheetId="37">[1]Home!$E$40</definedName>
    <definedName name="_Haul" localSheetId="24">[2]Home!$E$40</definedName>
    <definedName name="_Haul" localSheetId="25">[2]Home!$E$40</definedName>
    <definedName name="_Haul" localSheetId="26">[2]Home!$E$40</definedName>
    <definedName name="_Haul" localSheetId="27">[2]Home!$E$40</definedName>
    <definedName name="_Haul" localSheetId="28">[2]Home!$E$40</definedName>
    <definedName name="_Haul" localSheetId="29">[2]Home!$E$40</definedName>
    <definedName name="_Haul" localSheetId="7">[2]Home!$E$40</definedName>
    <definedName name="_Haul" localSheetId="8">[2]Home!$E$40</definedName>
    <definedName name="_Haul" localSheetId="9">[2]Home!$E$40</definedName>
    <definedName name="_Haul" localSheetId="14">[2]Home!$E$40</definedName>
    <definedName name="_Haul" localSheetId="38">[1]Home!$E$40</definedName>
    <definedName name="_Haul">#REF!</definedName>
    <definedName name="_HaulPerMetre" localSheetId="37">[1]Home!$E$38</definedName>
    <definedName name="_HaulPerMetre" localSheetId="24">[2]Home!$E$38</definedName>
    <definedName name="_HaulPerMetre" localSheetId="25">[2]Home!$E$38</definedName>
    <definedName name="_HaulPerMetre" localSheetId="26">[2]Home!$E$38</definedName>
    <definedName name="_HaulPerMetre" localSheetId="27">[2]Home!$E$38</definedName>
    <definedName name="_HaulPerMetre" localSheetId="28">[2]Home!$E$38</definedName>
    <definedName name="_HaulPerMetre" localSheetId="29">[2]Home!$E$38</definedName>
    <definedName name="_HaulPerMetre" localSheetId="7">[2]Home!$E$38</definedName>
    <definedName name="_HaulPerMetre" localSheetId="8">[2]Home!$E$38</definedName>
    <definedName name="_HaulPerMetre" localSheetId="9">[2]Home!$E$38</definedName>
    <definedName name="_HaulPerMetre" localSheetId="14">[2]Home!$E$38</definedName>
    <definedName name="_HaulPerMetre" localSheetId="38">[1]Home!$E$38</definedName>
    <definedName name="_HaulPerMetre">#REF!</definedName>
    <definedName name="_KandC" localSheetId="24">[2]Home!$E$59</definedName>
    <definedName name="_KandC" localSheetId="25">[2]Home!$E$59</definedName>
    <definedName name="_KandC" localSheetId="26">[2]Home!$E$59</definedName>
    <definedName name="_KandC" localSheetId="27">[2]Home!$E$59</definedName>
    <definedName name="_KandC" localSheetId="28">[2]Home!$E$59</definedName>
    <definedName name="_KandC" localSheetId="29">[2]Home!$E$59</definedName>
    <definedName name="_KandC" localSheetId="7">[2]Home!$E$59</definedName>
    <definedName name="_KandC" localSheetId="8">[2]Home!$E$59</definedName>
    <definedName name="_KandC" localSheetId="9">[2]Home!$E$59</definedName>
    <definedName name="_KandC" localSheetId="14">[2]Home!$E$59</definedName>
    <definedName name="_KandC">#REF!</definedName>
    <definedName name="_Kerb" localSheetId="37">[1]Home!$E$58</definedName>
    <definedName name="_Kerb" localSheetId="24">[2]Home!$E$58</definedName>
    <definedName name="_Kerb" localSheetId="25">[2]Home!$E$58</definedName>
    <definedName name="_Kerb" localSheetId="26">[2]Home!$E$58</definedName>
    <definedName name="_Kerb" localSheetId="27">[2]Home!$E$58</definedName>
    <definedName name="_Kerb" localSheetId="28">[2]Home!$E$58</definedName>
    <definedName name="_Kerb" localSheetId="29">[2]Home!$E$58</definedName>
    <definedName name="_Kerb" localSheetId="7">[2]Home!$E$58</definedName>
    <definedName name="_Kerb" localSheetId="8">[2]Home!$E$58</definedName>
    <definedName name="_Kerb" localSheetId="9">[2]Home!$E$58</definedName>
    <definedName name="_Kerb" localSheetId="14">[2]Home!$E$58</definedName>
    <definedName name="_Kerb" localSheetId="38">[1]Home!$E$58</definedName>
    <definedName name="_Kerb">#REF!</definedName>
    <definedName name="_LabourDaily" localSheetId="37">[1]Home!$C$13</definedName>
    <definedName name="_LabourDaily" localSheetId="24">[2]Home!$C$13</definedName>
    <definedName name="_LabourDaily" localSheetId="25">[2]Home!$C$13</definedName>
    <definedName name="_LabourDaily" localSheetId="26">[2]Home!$C$13</definedName>
    <definedName name="_LabourDaily" localSheetId="27">[2]Home!$C$13</definedName>
    <definedName name="_LabourDaily" localSheetId="28">[2]Home!$C$13</definedName>
    <definedName name="_LabourDaily" localSheetId="29">[2]Home!$C$13</definedName>
    <definedName name="_LabourDaily" localSheetId="7">[2]Home!$C$13</definedName>
    <definedName name="_LabourDaily" localSheetId="8">[2]Home!$C$13</definedName>
    <definedName name="_LabourDaily" localSheetId="9">[2]Home!$C$13</definedName>
    <definedName name="_LabourDaily" localSheetId="14">[2]Home!$C$13</definedName>
    <definedName name="_LabourDaily" localSheetId="38">[1]Home!$C$13</definedName>
    <definedName name="_LabourDaily">#REF!</definedName>
    <definedName name="_LabourHours" localSheetId="24">#REF!</definedName>
    <definedName name="_LabourHours" localSheetId="25">#REF!</definedName>
    <definedName name="_LabourHours" localSheetId="26">#REF!</definedName>
    <definedName name="_LabourHours" localSheetId="27">#REF!</definedName>
    <definedName name="_LabourHours" localSheetId="28">#REF!</definedName>
    <definedName name="_LabourHours" localSheetId="29">#REF!</definedName>
    <definedName name="_LabourHours" localSheetId="7">#REF!</definedName>
    <definedName name="_LabourHours" localSheetId="8">#REF!</definedName>
    <definedName name="_LabourHours" localSheetId="9">#REF!</definedName>
    <definedName name="_LabourHours" localSheetId="14">#REF!</definedName>
    <definedName name="_LabourHours">#REF!</definedName>
    <definedName name="_LabourRate" localSheetId="37">[1]Home!$C$11</definedName>
    <definedName name="_LabourRate" localSheetId="24">[2]Home!$C$11</definedName>
    <definedName name="_LabourRate" localSheetId="25">[2]Home!$C$11</definedName>
    <definedName name="_LabourRate" localSheetId="26">[2]Home!$C$11</definedName>
    <definedName name="_LabourRate" localSheetId="27">[2]Home!$C$11</definedName>
    <definedName name="_LabourRate" localSheetId="28">[2]Home!$C$11</definedName>
    <definedName name="_LabourRate" localSheetId="29">[2]Home!$C$11</definedName>
    <definedName name="_LabourRate" localSheetId="7">[2]Home!$C$11</definedName>
    <definedName name="_LabourRate" localSheetId="8">[2]Home!$C$11</definedName>
    <definedName name="_LabourRate" localSheetId="9">[2]Home!$C$11</definedName>
    <definedName name="_LabourRate" localSheetId="14">[2]Home!$C$11</definedName>
    <definedName name="_LabourRate" localSheetId="38">[1]Home!$C$11</definedName>
    <definedName name="_LabourRate">#REF!</definedName>
    <definedName name="_Markup" localSheetId="37">[1]Home!$C$27</definedName>
    <definedName name="_Markup" localSheetId="24">[2]Home!$C$27</definedName>
    <definedName name="_Markup" localSheetId="25">[2]Home!$C$27</definedName>
    <definedName name="_Markup" localSheetId="26">[2]Home!$C$27</definedName>
    <definedName name="_Markup" localSheetId="27">[2]Home!$C$27</definedName>
    <definedName name="_Markup" localSheetId="28">[2]Home!$C$27</definedName>
    <definedName name="_Markup" localSheetId="29">[2]Home!$C$27</definedName>
    <definedName name="_Markup" localSheetId="7">[2]Home!$C$27</definedName>
    <definedName name="_Markup" localSheetId="8">[2]Home!$C$27</definedName>
    <definedName name="_Markup" localSheetId="9">[2]Home!$C$27</definedName>
    <definedName name="_Markup" localSheetId="14">[2]Home!$C$27</definedName>
    <definedName name="_Markup" localSheetId="38">[1]Home!$C$27</definedName>
    <definedName name="_Markup">#REF!</definedName>
    <definedName name="_Mesh" localSheetId="37">[1]Home!$E$53</definedName>
    <definedName name="_Mesh" localSheetId="24">[2]Home!$E$53</definedName>
    <definedName name="_Mesh" localSheetId="25">[2]Home!$E$53</definedName>
    <definedName name="_Mesh" localSheetId="26">[2]Home!$E$53</definedName>
    <definedName name="_Mesh" localSheetId="27">[2]Home!$E$53</definedName>
    <definedName name="_Mesh" localSheetId="28">[2]Home!$E$53</definedName>
    <definedName name="_Mesh" localSheetId="29">[2]Home!$E$53</definedName>
    <definedName name="_Mesh" localSheetId="7">[2]Home!$E$53</definedName>
    <definedName name="_Mesh" localSheetId="8">[2]Home!$E$53</definedName>
    <definedName name="_Mesh" localSheetId="9">[2]Home!$E$53</definedName>
    <definedName name="_Mesh" localSheetId="14">[2]Home!$E$53</definedName>
    <definedName name="_Mesh" localSheetId="38">[1]Home!$E$53</definedName>
    <definedName name="_Mesh">#REF!</definedName>
    <definedName name="_Mix" localSheetId="37">[1]Home!$E$41</definedName>
    <definedName name="_Mix" localSheetId="24">[2]Home!$E$41</definedName>
    <definedName name="_Mix" localSheetId="25">[2]Home!$E$41</definedName>
    <definedName name="_Mix" localSheetId="26">[2]Home!$E$41</definedName>
    <definedName name="_Mix" localSheetId="27">[2]Home!$E$41</definedName>
    <definedName name="_Mix" localSheetId="28">[2]Home!$E$41</definedName>
    <definedName name="_Mix" localSheetId="29">[2]Home!$E$41</definedName>
    <definedName name="_Mix" localSheetId="7">[2]Home!$E$41</definedName>
    <definedName name="_Mix" localSheetId="8">[2]Home!$E$41</definedName>
    <definedName name="_Mix" localSheetId="9">[2]Home!$E$41</definedName>
    <definedName name="_Mix" localSheetId="14">[2]Home!$E$41</definedName>
    <definedName name="_Mix" localSheetId="38">[1]Home!$E$41</definedName>
    <definedName name="_Mix">#REF!</definedName>
    <definedName name="_Place" localSheetId="37">[1]Home!$E$42</definedName>
    <definedName name="_Place" localSheetId="24">[2]Home!$E$42</definedName>
    <definedName name="_Place" localSheetId="25">[2]Home!$E$42</definedName>
    <definedName name="_Place" localSheetId="26">[2]Home!$E$42</definedName>
    <definedName name="_Place" localSheetId="27">[2]Home!$E$42</definedName>
    <definedName name="_Place" localSheetId="28">[2]Home!$E$42</definedName>
    <definedName name="_Place" localSheetId="29">[2]Home!$E$42</definedName>
    <definedName name="_Place" localSheetId="7">[2]Home!$E$42</definedName>
    <definedName name="_Place" localSheetId="8">[2]Home!$E$42</definedName>
    <definedName name="_Place" localSheetId="9">[2]Home!$E$42</definedName>
    <definedName name="_Place" localSheetId="14">[2]Home!$E$42</definedName>
    <definedName name="_Place" localSheetId="38">[1]Home!$E$42</definedName>
    <definedName name="_Place">#REF!</definedName>
    <definedName name="_Plaster" localSheetId="24">[2]Home!$E$48</definedName>
    <definedName name="_Plaster" localSheetId="25">[2]Home!$E$48</definedName>
    <definedName name="_Plaster" localSheetId="26">[2]Home!$E$48</definedName>
    <definedName name="_Plaster" localSheetId="27">[2]Home!$E$48</definedName>
    <definedName name="_Plaster" localSheetId="28">[2]Home!$E$48</definedName>
    <definedName name="_Plaster" localSheetId="29">[2]Home!$E$48</definedName>
    <definedName name="_Plaster" localSheetId="7">[2]Home!$E$48</definedName>
    <definedName name="_Plaster" localSheetId="8">[2]Home!$E$48</definedName>
    <definedName name="_Plaster" localSheetId="9">[2]Home!$E$48</definedName>
    <definedName name="_Plaster" localSheetId="14">[2]Home!$E$48</definedName>
    <definedName name="_Plaster">#REF!</definedName>
    <definedName name="_RoadLength" localSheetId="37">[1]Home!$C$25</definedName>
    <definedName name="_RoadLength" localSheetId="24">[2]Home!$C$25</definedName>
    <definedName name="_RoadLength" localSheetId="25">[2]Home!$C$25</definedName>
    <definedName name="_RoadLength" localSheetId="26">[2]Home!$C$25</definedName>
    <definedName name="_RoadLength" localSheetId="27">[2]Home!$C$25</definedName>
    <definedName name="_RoadLength" localSheetId="28">[2]Home!$C$25</definedName>
    <definedName name="_RoadLength" localSheetId="29">[2]Home!$C$25</definedName>
    <definedName name="_RoadLength" localSheetId="7">[2]Home!$C$25</definedName>
    <definedName name="_RoadLength" localSheetId="8">[2]Home!$C$25</definedName>
    <definedName name="_RoadLength" localSheetId="9">[2]Home!$C$25</definedName>
    <definedName name="_RoadLength" localSheetId="14">[2]Home!$C$25</definedName>
    <definedName name="_RoadLength" localSheetId="38">[1]Home!$C$25</definedName>
    <definedName name="_RoadLength">#REF!</definedName>
    <definedName name="_Roadmarkings" localSheetId="24">#REF!</definedName>
    <definedName name="_Roadmarkings" localSheetId="25">#REF!</definedName>
    <definedName name="_Roadmarkings" localSheetId="26">#REF!</definedName>
    <definedName name="_Roadmarkings" localSheetId="27">#REF!</definedName>
    <definedName name="_Roadmarkings" localSheetId="28">#REF!</definedName>
    <definedName name="_Roadmarkings" localSheetId="29">#REF!</definedName>
    <definedName name="_Roadmarkings" localSheetId="7">#REF!</definedName>
    <definedName name="_Roadmarkings" localSheetId="8">#REF!</definedName>
    <definedName name="_Roadmarkings" localSheetId="9">#REF!</definedName>
    <definedName name="_Roadmarkings" localSheetId="14">#REF!</definedName>
    <definedName name="_Roadmarkings">#REF!</definedName>
    <definedName name="_RoadstudSpc" localSheetId="37">[1]Home!$C$31</definedName>
    <definedName name="_RoadstudSpc" localSheetId="24">[2]Home!$C$31</definedName>
    <definedName name="_RoadstudSpc" localSheetId="25">[2]Home!$C$31</definedName>
    <definedName name="_RoadstudSpc" localSheetId="26">[2]Home!$C$31</definedName>
    <definedName name="_RoadstudSpc" localSheetId="27">[2]Home!$C$31</definedName>
    <definedName name="_RoadstudSpc" localSheetId="28">[2]Home!$C$31</definedName>
    <definedName name="_RoadstudSpc" localSheetId="29">[2]Home!$C$31</definedName>
    <definedName name="_RoadstudSpc" localSheetId="7">[2]Home!$C$31</definedName>
    <definedName name="_RoadstudSpc" localSheetId="8">[2]Home!$C$31</definedName>
    <definedName name="_RoadstudSpc" localSheetId="9">[2]Home!$C$31</definedName>
    <definedName name="_RoadstudSpc" localSheetId="14">[2]Home!$C$31</definedName>
    <definedName name="_RoadstudSpc" localSheetId="38">[1]Home!$C$31</definedName>
    <definedName name="_RoadstudSpc">#REF!</definedName>
    <definedName name="_Sheeting" localSheetId="24">[2]Home!$E$54</definedName>
    <definedName name="_Sheeting" localSheetId="25">[2]Home!$E$54</definedName>
    <definedName name="_Sheeting" localSheetId="26">[2]Home!$E$54</definedName>
    <definedName name="_Sheeting" localSheetId="27">[2]Home!$E$54</definedName>
    <definedName name="_Sheeting" localSheetId="28">[2]Home!$E$54</definedName>
    <definedName name="_Sheeting" localSheetId="29">[2]Home!$E$54</definedName>
    <definedName name="_Sheeting" localSheetId="7">[2]Home!$E$54</definedName>
    <definedName name="_Sheeting" localSheetId="8">[2]Home!$E$54</definedName>
    <definedName name="_Sheeting" localSheetId="9">[2]Home!$E$54</definedName>
    <definedName name="_Sheeting" localSheetId="14">[2]Home!$E$54</definedName>
    <definedName name="_Sheeting">#REF!</definedName>
    <definedName name="_Sign" localSheetId="37">[1]Home!$E$63</definedName>
    <definedName name="_Sign" localSheetId="24">[2]Home!$E$63</definedName>
    <definedName name="_Sign" localSheetId="25">[2]Home!$E$63</definedName>
    <definedName name="_Sign" localSheetId="26">[2]Home!$E$63</definedName>
    <definedName name="_Sign" localSheetId="27">[2]Home!$E$63</definedName>
    <definedName name="_Sign" localSheetId="28">[2]Home!$E$63</definedName>
    <definedName name="_Sign" localSheetId="29">[2]Home!$E$63</definedName>
    <definedName name="_Sign" localSheetId="7">[2]Home!$E$63</definedName>
    <definedName name="_Sign" localSheetId="8">[2]Home!$E$63</definedName>
    <definedName name="_Sign" localSheetId="9">[2]Home!$E$63</definedName>
    <definedName name="_Sign" localSheetId="14">[2]Home!$E$63</definedName>
    <definedName name="_Sign" localSheetId="38">[1]Home!$E$63</definedName>
    <definedName name="_Sign">#REF!</definedName>
    <definedName name="_Spread" localSheetId="24">[2]Home!$E$47</definedName>
    <definedName name="_Spread" localSheetId="25">[2]Home!$E$47</definedName>
    <definedName name="_Spread" localSheetId="26">[2]Home!$E$47</definedName>
    <definedName name="_Spread" localSheetId="27">[2]Home!$E$47</definedName>
    <definedName name="_Spread" localSheetId="28">[2]Home!$E$47</definedName>
    <definedName name="_Spread" localSheetId="29">[2]Home!$E$47</definedName>
    <definedName name="_Spread" localSheetId="7">[2]Home!$E$47</definedName>
    <definedName name="_Spread" localSheetId="8">[2]Home!$E$47</definedName>
    <definedName name="_Spread" localSheetId="9">[2]Home!$E$47</definedName>
    <definedName name="_Spread" localSheetId="14">[2]Home!$E$47</definedName>
    <definedName name="_Spread">#REF!</definedName>
    <definedName name="_Stamp" localSheetId="24">[2]Home!$E$45</definedName>
    <definedName name="_Stamp" localSheetId="25">[2]Home!$E$45</definedName>
    <definedName name="_Stamp" localSheetId="26">[2]Home!$E$45</definedName>
    <definedName name="_Stamp" localSheetId="27">[2]Home!$E$45</definedName>
    <definedName name="_Stamp" localSheetId="28">[2]Home!$E$45</definedName>
    <definedName name="_Stamp" localSheetId="29">[2]Home!$E$45</definedName>
    <definedName name="_Stamp" localSheetId="7">[2]Home!$E$45</definedName>
    <definedName name="_Stamp" localSheetId="8">[2]Home!$E$45</definedName>
    <definedName name="_Stamp" localSheetId="9">[2]Home!$E$45</definedName>
    <definedName name="_Stamp" localSheetId="14">[2]Home!$E$45</definedName>
    <definedName name="_Stamp">#REF!</definedName>
    <definedName name="_Subsoil" localSheetId="24">[2]Home!$E$56</definedName>
    <definedName name="_Subsoil" localSheetId="25">[2]Home!$E$56</definedName>
    <definedName name="_Subsoil" localSheetId="26">[2]Home!$E$56</definedName>
    <definedName name="_Subsoil" localSheetId="27">[2]Home!$E$56</definedName>
    <definedName name="_Subsoil" localSheetId="28">[2]Home!$E$56</definedName>
    <definedName name="_Subsoil" localSheetId="29">[2]Home!$E$56</definedName>
    <definedName name="_Subsoil" localSheetId="7">[2]Home!$E$56</definedName>
    <definedName name="_Subsoil" localSheetId="8">[2]Home!$E$56</definedName>
    <definedName name="_Subsoil" localSheetId="9">[2]Home!$E$56</definedName>
    <definedName name="_Subsoil" localSheetId="14">[2]Home!$E$56</definedName>
    <definedName name="_Subsoil">#REF!</definedName>
    <definedName name="_Summary" localSheetId="37">[1]Home!$J$16</definedName>
    <definedName name="_Summary" localSheetId="24">[2]Home!$J$16</definedName>
    <definedName name="_Summary" localSheetId="25">[2]Home!$J$16</definedName>
    <definedName name="_Summary" localSheetId="26">[2]Home!$J$16</definedName>
    <definedName name="_Summary" localSheetId="27">[2]Home!$J$16</definedName>
    <definedName name="_Summary" localSheetId="28">[2]Home!$J$16</definedName>
    <definedName name="_Summary" localSheetId="29">[2]Home!$J$16</definedName>
    <definedName name="_Summary" localSheetId="7">[2]Home!$J$16</definedName>
    <definedName name="_Summary" localSheetId="8">[2]Home!$J$16</definedName>
    <definedName name="_Summary" localSheetId="9">[2]Home!$J$16</definedName>
    <definedName name="_Summary" localSheetId="14">[2]Home!$J$16</definedName>
    <definedName name="_Summary" localSheetId="38">[1]Home!$J$16</definedName>
    <definedName name="_Summary">#REF!</definedName>
    <definedName name="_Wacker" localSheetId="37">[1]Home!$E$46</definedName>
    <definedName name="_Wacker" localSheetId="24">[2]Home!$E$46</definedName>
    <definedName name="_Wacker" localSheetId="25">[2]Home!$E$46</definedName>
    <definedName name="_Wacker" localSheetId="26">[2]Home!$E$46</definedName>
    <definedName name="_Wacker" localSheetId="27">[2]Home!$E$46</definedName>
    <definedName name="_Wacker" localSheetId="28">[2]Home!$E$46</definedName>
    <definedName name="_Wacker" localSheetId="29">[2]Home!$E$46</definedName>
    <definedName name="_Wacker" localSheetId="7">[2]Home!$E$46</definedName>
    <definedName name="_Wacker" localSheetId="8">[2]Home!$E$46</definedName>
    <definedName name="_Wacker" localSheetId="9">[2]Home!$E$46</definedName>
    <definedName name="_Wacker" localSheetId="14">[2]Home!$E$46</definedName>
    <definedName name="_Wacker" localSheetId="38">[1]Home!$E$46</definedName>
    <definedName name="_Wacker">#REF!</definedName>
    <definedName name="C7.3">#REF!</definedName>
    <definedName name="Client1">Information!$C$2</definedName>
    <definedName name="Client2">Information!$C$3</definedName>
    <definedName name="ContractDescription">Information!$C$6</definedName>
    <definedName name="ContractNo">Information!$C$5</definedName>
    <definedName name="DELETE">[3]Home!$E$44</definedName>
    <definedName name="lori">#REF!</definedName>
    <definedName name="lorin">#REF!</definedName>
    <definedName name="lorinda">#REF!</definedName>
    <definedName name="ntha">#REF!</definedName>
    <definedName name="nthab">#REF!</definedName>
    <definedName name="nthabi">#REF!</definedName>
    <definedName name="nthabz">#REF!</definedName>
    <definedName name="Page_A" localSheetId="37">[1]Home!$J$12</definedName>
    <definedName name="Page_A" localSheetId="24">[2]Home!$J$12</definedName>
    <definedName name="Page_A" localSheetId="25">[2]Home!$J$12</definedName>
    <definedName name="Page_A" localSheetId="26">[2]Home!$J$12</definedName>
    <definedName name="Page_A" localSheetId="27">[2]Home!$J$12</definedName>
    <definedName name="Page_A" localSheetId="28">[2]Home!$J$12</definedName>
    <definedName name="Page_A" localSheetId="29">[2]Home!$J$12</definedName>
    <definedName name="Page_A" localSheetId="7">[2]Home!$J$12</definedName>
    <definedName name="Page_A" localSheetId="8">[2]Home!$J$12</definedName>
    <definedName name="Page_A" localSheetId="9">[2]Home!$J$12</definedName>
    <definedName name="Page_A" localSheetId="14">[2]Home!$J$12</definedName>
    <definedName name="Page_A" localSheetId="38">[1]Home!$J$12</definedName>
    <definedName name="Page_A">#REF!</definedName>
    <definedName name="Page_D" localSheetId="37">[1]Home!$J$13</definedName>
    <definedName name="Page_D" localSheetId="24">[2]Home!$J$13</definedName>
    <definedName name="Page_D" localSheetId="25">[2]Home!$J$13</definedName>
    <definedName name="Page_D" localSheetId="26">[2]Home!$J$13</definedName>
    <definedName name="Page_D" localSheetId="27">[2]Home!$J$13</definedName>
    <definedName name="Page_D" localSheetId="28">[2]Home!$J$13</definedName>
    <definedName name="Page_D" localSheetId="29">[2]Home!$J$13</definedName>
    <definedName name="Page_D" localSheetId="7">[2]Home!$J$13</definedName>
    <definedName name="Page_D" localSheetId="8">[2]Home!$J$13</definedName>
    <definedName name="Page_D" localSheetId="9">[2]Home!$J$13</definedName>
    <definedName name="Page_D" localSheetId="14">[2]Home!$J$13</definedName>
    <definedName name="Page_D" localSheetId="38">[1]Home!$J$13</definedName>
    <definedName name="Page_D">#REF!</definedName>
    <definedName name="Page_F" localSheetId="37">[1]Home!$J$14</definedName>
    <definedName name="Page_F" localSheetId="24">[2]Home!$J$14</definedName>
    <definedName name="Page_F" localSheetId="25">[2]Home!$J$14</definedName>
    <definedName name="Page_F" localSheetId="26">[2]Home!$J$14</definedName>
    <definedName name="Page_F" localSheetId="27">[2]Home!$J$14</definedName>
    <definedName name="Page_F" localSheetId="28">[2]Home!$J$14</definedName>
    <definedName name="Page_F" localSheetId="29">[2]Home!$J$14</definedName>
    <definedName name="Page_F" localSheetId="7">[2]Home!$J$14</definedName>
    <definedName name="Page_F" localSheetId="8">[2]Home!$J$14</definedName>
    <definedName name="Page_F" localSheetId="9">[2]Home!$J$14</definedName>
    <definedName name="Page_F" localSheetId="14">[2]Home!$J$14</definedName>
    <definedName name="Page_F" localSheetId="38">[1]Home!$J$14</definedName>
    <definedName name="Page_F">#REF!</definedName>
    <definedName name="Page_G" localSheetId="37">[1]Home!$J$15</definedName>
    <definedName name="Page_G" localSheetId="24">[2]Home!$J$15</definedName>
    <definedName name="Page_G" localSheetId="25">[2]Home!$J$15</definedName>
    <definedName name="Page_G" localSheetId="26">[2]Home!$J$15</definedName>
    <definedName name="Page_G" localSheetId="27">[2]Home!$J$15</definedName>
    <definedName name="Page_G" localSheetId="28">[2]Home!$J$15</definedName>
    <definedName name="Page_G" localSheetId="29">[2]Home!$J$15</definedName>
    <definedName name="Page_G" localSheetId="7">[2]Home!$J$15</definedName>
    <definedName name="Page_G" localSheetId="8">[2]Home!$J$15</definedName>
    <definedName name="Page_G" localSheetId="9">[2]Home!$J$15</definedName>
    <definedName name="Page_G" localSheetId="14">[2]Home!$J$15</definedName>
    <definedName name="Page_G" localSheetId="38">[1]Home!$J$15</definedName>
    <definedName name="Page_G">#REF!</definedName>
    <definedName name="_xlnm.Print_Area" localSheetId="37">A!$A$1:$H$45</definedName>
    <definedName name="_xlnm.Print_Area" localSheetId="1">'C1.2'!$A$1:$H$239</definedName>
    <definedName name="_xlnm.Print_Area" localSheetId="2">'C1.3'!$A$1:$H$50</definedName>
    <definedName name="_xlnm.Print_Area" localSheetId="3">'C1.4'!$A$1:$H$150</definedName>
    <definedName name="_xlnm.Print_Area" localSheetId="4">'C1.5'!$A$1:$H$100</definedName>
    <definedName name="_xlnm.Print_Area" localSheetId="5">'C1.6'!$A$1:$H$50</definedName>
    <definedName name="_xlnm.Print_Area" localSheetId="6">'C1.7'!$A$1:$J$50</definedName>
    <definedName name="_xlnm.Print_Area" localSheetId="24">'C11.4'!$A$1:$H$50</definedName>
    <definedName name="_xlnm.Print_Area" localSheetId="25">'C11.5'!$A$1:$H$50</definedName>
    <definedName name="_xlnm.Print_Area" localSheetId="26">'C11.6'!$A$1:$H$50</definedName>
    <definedName name="_xlnm.Print_Area" localSheetId="27">'C11.7'!$A$1:$H$62</definedName>
    <definedName name="_xlnm.Print_Area" localSheetId="28">'C11.8'!$A$1:$H$50</definedName>
    <definedName name="_xlnm.Print_Area" localSheetId="29">'C11.9'!$A$1:$H$50</definedName>
    <definedName name="_xlnm.Print_Area" localSheetId="31">'C12.10'!$A$1:$H$72</definedName>
    <definedName name="_xlnm.Print_Area" localSheetId="30">'C12.6'!$A$1:$H$96</definedName>
    <definedName name="_xlnm.Print_Area" localSheetId="32">'C13.1'!$A$1:$H$50</definedName>
    <definedName name="_xlnm.Print_Area" localSheetId="33">'C13.3'!$A$1:$H$50</definedName>
    <definedName name="_xlnm.Print_Area" localSheetId="34">'C13.4'!$A$1:$H$49</definedName>
    <definedName name="_xlnm.Print_Area" localSheetId="35">'C13.8'!$A$1:$H$51</definedName>
    <definedName name="_xlnm.Print_Area" localSheetId="7">'C2.1'!$A$1:$H$50</definedName>
    <definedName name="_xlnm.Print_Area" localSheetId="8">'C2.2'!$A$1:$H$50</definedName>
    <definedName name="_xlnm.Print_Area" localSheetId="9">'C2.3'!$A$1:$H$35</definedName>
    <definedName name="_xlnm.Print_Area" localSheetId="36">'C20.1'!$A$1:$H$50</definedName>
    <definedName name="_xlnm.Print_Area" localSheetId="10">'C3.1'!$B$1:$H$50</definedName>
    <definedName name="_xlnm.Print_Area" localSheetId="11">'C3.2'!$A$1:$H$179</definedName>
    <definedName name="_xlnm.Print_Area" localSheetId="12">'C3.3'!$A$1:$H$50</definedName>
    <definedName name="_xlnm.Print_Area" localSheetId="13">'C4.2'!$A$1:$H$50</definedName>
    <definedName name="_xlnm.Print_Area" localSheetId="14">'C4.4'!$A$1:$H$51</definedName>
    <definedName name="_xlnm.Print_Area" localSheetId="15">'C5.1'!$A$1:$H$50</definedName>
    <definedName name="_xlnm.Print_Area" localSheetId="16">'C5.2'!$A$1:$H$50</definedName>
    <definedName name="_xlnm.Print_Area" localSheetId="17">'C5.3'!$A$1:$H$48</definedName>
    <definedName name="_xlnm.Print_Area" localSheetId="18">'C5.4'!$A$1:$H$50</definedName>
    <definedName name="_xlnm.Print_Area" localSheetId="19">'C5.5'!$A$1:$H$54</definedName>
    <definedName name="_xlnm.Print_Area" localSheetId="20">'C6.2'!$A$1:$H$50</definedName>
    <definedName name="_xlnm.Print_Area" localSheetId="21">'C8.1'!$A$1:$H$50</definedName>
    <definedName name="_xlnm.Print_Area" localSheetId="22">'C8.8'!$A$1:$H$50</definedName>
    <definedName name="_xlnm.Print_Area" localSheetId="23">'C9.1'!$A$1:$H$50</definedName>
    <definedName name="_xlnm.Print_Area" localSheetId="0">Information!$A$1:$E$7</definedName>
    <definedName name="_xlnm.Print_Area" localSheetId="38">Summary!$A$1:$H$23</definedName>
    <definedName name="_xlnm.Print_Titles" localSheetId="24">'C11.4'!$4:$9</definedName>
    <definedName name="_xlnm.Print_Titles" localSheetId="25">'C11.5'!$4:$9</definedName>
    <definedName name="_xlnm.Print_Titles" localSheetId="26">'C11.6'!$4:$9</definedName>
    <definedName name="_xlnm.Print_Titles" localSheetId="27">'C11.7'!$4:$9</definedName>
    <definedName name="_xlnm.Print_Titles" localSheetId="28">'C11.8'!$4:$8</definedName>
    <definedName name="_xlnm.Print_Titles" localSheetId="29">'C11.9'!$4:$8</definedName>
    <definedName name="_xlnm.Print_Titles" localSheetId="7">'C2.1'!$4:$9</definedName>
    <definedName name="_xlnm.Print_Titles" localSheetId="8">'C2.2'!$4:$9</definedName>
    <definedName name="_xlnm.Print_Titles" localSheetId="9">'C2.3'!$4:$9</definedName>
    <definedName name="_xlnm.Print_Titles" localSheetId="14">'C4.4'!$4:$10</definedName>
    <definedName name="tbl_Units">[4]Tables!$B$4:$B$32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 i="161" l="1"/>
  <c r="B54" i="278" l="1"/>
  <c r="G53" i="278"/>
  <c r="B5" i="278"/>
  <c r="B2" i="278"/>
  <c r="E1" i="278"/>
  <c r="B1" i="278"/>
  <c r="G27" i="254" l="1"/>
  <c r="G13" i="180" l="1"/>
  <c r="G12" i="180"/>
  <c r="G21" i="166"/>
  <c r="G19" i="166"/>
  <c r="G18" i="166"/>
  <c r="G32" i="235"/>
  <c r="G30" i="235"/>
  <c r="G28" i="235"/>
  <c r="G41" i="212"/>
  <c r="G31" i="212"/>
  <c r="G30" i="212"/>
  <c r="G29" i="212"/>
  <c r="G27" i="212"/>
  <c r="G31" i="208"/>
  <c r="G30" i="208"/>
  <c r="G37" i="272"/>
  <c r="G34" i="237"/>
  <c r="E36" i="237" s="1"/>
  <c r="G94" i="163" l="1"/>
  <c r="G93" i="163"/>
  <c r="E65" i="163"/>
  <c r="G92" i="162"/>
  <c r="G91" i="162"/>
  <c r="G88" i="162"/>
  <c r="G87" i="162"/>
  <c r="G86" i="162"/>
  <c r="G84" i="162"/>
  <c r="G83" i="162"/>
  <c r="E85" i="162" s="1"/>
  <c r="G82" i="162"/>
  <c r="G80" i="162"/>
  <c r="E79" i="162"/>
  <c r="G79" i="162" s="1"/>
  <c r="E81" i="162" s="1"/>
  <c r="G78" i="162"/>
  <c r="G76" i="162"/>
  <c r="E75" i="162"/>
  <c r="G75" i="162" s="1"/>
  <c r="E77" i="162" s="1"/>
  <c r="G74" i="162"/>
  <c r="G73" i="162"/>
  <c r="G116" i="159"/>
  <c r="G94" i="159"/>
  <c r="G93" i="159"/>
  <c r="G90" i="159"/>
  <c r="G89" i="159"/>
  <c r="E91" i="159" s="1"/>
  <c r="G88" i="159"/>
  <c r="G87" i="159"/>
  <c r="G84" i="159"/>
  <c r="G83" i="159"/>
  <c r="G78" i="159"/>
  <c r="G76" i="159"/>
  <c r="G74" i="159"/>
  <c r="G72" i="159"/>
  <c r="G70" i="159"/>
  <c r="G68" i="159"/>
  <c r="G66" i="159"/>
  <c r="G65" i="159"/>
  <c r="G64" i="159"/>
  <c r="G62" i="159"/>
  <c r="G47" i="159"/>
  <c r="G82" i="159"/>
  <c r="G43" i="159"/>
  <c r="G41" i="159"/>
  <c r="G40" i="159"/>
  <c r="G39" i="159"/>
  <c r="G38" i="159"/>
  <c r="G37" i="159"/>
  <c r="G29" i="159"/>
  <c r="G28" i="159"/>
  <c r="G24" i="159"/>
  <c r="E26" i="159"/>
  <c r="G22" i="159"/>
  <c r="G18" i="159"/>
  <c r="E20" i="159" s="1"/>
  <c r="G15" i="159"/>
  <c r="J16" i="165" l="1"/>
  <c r="B50" i="274" l="1"/>
  <c r="G49" i="274"/>
  <c r="G48" i="274"/>
  <c r="G46" i="274"/>
  <c r="G13" i="274"/>
  <c r="G11" i="274"/>
  <c r="G10" i="274"/>
  <c r="G9" i="274"/>
  <c r="B5" i="274"/>
  <c r="G4" i="274"/>
  <c r="B2" i="274"/>
  <c r="E1" i="274"/>
  <c r="B1" i="274"/>
  <c r="G41" i="254" l="1"/>
  <c r="B4" i="264"/>
  <c r="C43" i="254"/>
  <c r="B43" i="254"/>
  <c r="C40" i="254"/>
  <c r="B40" i="254"/>
  <c r="C30" i="254"/>
  <c r="B30" i="254"/>
  <c r="C28" i="254"/>
  <c r="B28" i="254"/>
  <c r="C17" i="254"/>
  <c r="C16" i="254"/>
  <c r="B16" i="254"/>
  <c r="G52" i="221"/>
  <c r="B53" i="221"/>
  <c r="B50" i="221"/>
  <c r="E49" i="221"/>
  <c r="B49" i="221"/>
  <c r="B48" i="221"/>
  <c r="B123" i="209"/>
  <c r="B120" i="209"/>
  <c r="E119" i="209"/>
  <c r="B119" i="209"/>
  <c r="B118" i="209"/>
  <c r="B150" i="162"/>
  <c r="B55" i="162"/>
  <c r="B52" i="162"/>
  <c r="E51" i="162"/>
  <c r="B51" i="162"/>
  <c r="B50" i="162"/>
  <c r="B194" i="159"/>
  <c r="B191" i="159"/>
  <c r="E190" i="159"/>
  <c r="B190" i="159"/>
  <c r="B150" i="159"/>
  <c r="B147" i="159"/>
  <c r="E146" i="159"/>
  <c r="B146" i="159"/>
  <c r="B62" i="247" l="1"/>
  <c r="B50" i="272" l="1"/>
  <c r="G15" i="272"/>
  <c r="G14" i="272"/>
  <c r="G13" i="272"/>
  <c r="G12" i="272"/>
  <c r="G11" i="272"/>
  <c r="G10" i="272"/>
  <c r="G9" i="272"/>
  <c r="B5" i="272"/>
  <c r="G4" i="272"/>
  <c r="B2" i="272"/>
  <c r="E1" i="272"/>
  <c r="B1" i="272"/>
  <c r="G16" i="254" l="1"/>
  <c r="B50" i="271"/>
  <c r="G11" i="271"/>
  <c r="G10" i="271"/>
  <c r="G9" i="271"/>
  <c r="B5" i="271"/>
  <c r="G4" i="271"/>
  <c r="B2" i="271"/>
  <c r="E1" i="271"/>
  <c r="B1" i="271"/>
  <c r="B51" i="270"/>
  <c r="G50" i="270"/>
  <c r="G49" i="270"/>
  <c r="G11" i="270"/>
  <c r="G10" i="270"/>
  <c r="G9" i="270"/>
  <c r="B5" i="270"/>
  <c r="G4" i="270"/>
  <c r="B2" i="270"/>
  <c r="E1" i="270"/>
  <c r="B1" i="270"/>
  <c r="G43" i="254" l="1"/>
  <c r="G40" i="254"/>
  <c r="B50" i="269" l="1"/>
  <c r="G49" i="269"/>
  <c r="G48" i="269"/>
  <c r="G47" i="269"/>
  <c r="G46" i="269"/>
  <c r="G45" i="269"/>
  <c r="G44" i="269"/>
  <c r="G43" i="269"/>
  <c r="G42" i="269"/>
  <c r="G41" i="269"/>
  <c r="G40" i="269"/>
  <c r="G39" i="269"/>
  <c r="G38" i="269"/>
  <c r="G37" i="269"/>
  <c r="G36" i="269"/>
  <c r="G35" i="269"/>
  <c r="G34" i="269"/>
  <c r="G33" i="269"/>
  <c r="G32" i="269"/>
  <c r="G31" i="269"/>
  <c r="G30" i="269"/>
  <c r="G29" i="269"/>
  <c r="G15" i="269"/>
  <c r="G14" i="269"/>
  <c r="G13" i="269"/>
  <c r="G12" i="269"/>
  <c r="G11" i="269"/>
  <c r="G10" i="269"/>
  <c r="G9" i="269"/>
  <c r="B5" i="269"/>
  <c r="G4" i="269"/>
  <c r="B2" i="269"/>
  <c r="E1" i="269"/>
  <c r="B1" i="269"/>
  <c r="G30" i="254" l="1"/>
  <c r="B50" i="268"/>
  <c r="G9" i="268"/>
  <c r="B5" i="268"/>
  <c r="G4" i="268"/>
  <c r="B2" i="268"/>
  <c r="E1" i="268"/>
  <c r="B1" i="268"/>
  <c r="B35" i="267"/>
  <c r="B17" i="254" s="1"/>
  <c r="G34" i="267"/>
  <c r="G33" i="267"/>
  <c r="G13" i="267"/>
  <c r="G12" i="267"/>
  <c r="G11" i="267"/>
  <c r="G10" i="267"/>
  <c r="G9" i="267"/>
  <c r="B5" i="267"/>
  <c r="G4" i="267"/>
  <c r="B2" i="267"/>
  <c r="E1" i="267"/>
  <c r="B1" i="267"/>
  <c r="G17" i="254" l="1"/>
  <c r="G28" i="254"/>
  <c r="G13" i="208" l="1"/>
  <c r="G12" i="208"/>
  <c r="B49" i="196"/>
  <c r="C44" i="254" l="1"/>
  <c r="C42" i="254"/>
  <c r="B9" i="264" l="1"/>
  <c r="G25" i="169"/>
  <c r="G28" i="221"/>
  <c r="G13" i="221"/>
  <c r="G12" i="221"/>
  <c r="G13" i="247" l="1"/>
  <c r="G12" i="247"/>
  <c r="B2" i="264" l="1"/>
  <c r="F1" i="264"/>
  <c r="B1" i="264"/>
  <c r="C38" i="254"/>
  <c r="C37" i="254"/>
  <c r="C36" i="254"/>
  <c r="C35" i="254"/>
  <c r="C34" i="254"/>
  <c r="C33" i="254"/>
  <c r="C32" i="254"/>
  <c r="B38" i="254"/>
  <c r="B35" i="254"/>
  <c r="B34" i="254"/>
  <c r="B37" i="254"/>
  <c r="B36" i="254"/>
  <c r="B33" i="254"/>
  <c r="B32" i="254"/>
  <c r="G4" i="247"/>
  <c r="B50" i="246"/>
  <c r="B50" i="180"/>
  <c r="G10" i="180"/>
  <c r="G11" i="180"/>
  <c r="B50" i="248"/>
  <c r="G4" i="248"/>
  <c r="B50" i="245"/>
  <c r="G4" i="245"/>
  <c r="B50" i="244"/>
  <c r="G4" i="244"/>
  <c r="G9" i="244"/>
  <c r="G12" i="244"/>
  <c r="G13" i="244"/>
  <c r="G14" i="244"/>
  <c r="G15" i="244"/>
  <c r="B48" i="168"/>
  <c r="G10" i="168"/>
  <c r="G11" i="168"/>
  <c r="G37" i="168"/>
  <c r="G10" i="196"/>
  <c r="G11" i="196"/>
  <c r="G47" i="196"/>
  <c r="G80" i="221"/>
  <c r="G81" i="221"/>
  <c r="G89" i="221"/>
  <c r="G90" i="221"/>
  <c r="G91" i="221"/>
  <c r="G92" i="221"/>
  <c r="G93" i="221"/>
  <c r="G94" i="221"/>
  <c r="G95" i="221"/>
  <c r="B96" i="221"/>
  <c r="G10" i="221"/>
  <c r="G11" i="221"/>
  <c r="G9" i="221"/>
  <c r="G4" i="221"/>
  <c r="B50" i="169"/>
  <c r="G10" i="169"/>
  <c r="G11" i="169"/>
  <c r="G12" i="169"/>
  <c r="G13" i="169"/>
  <c r="G49" i="169"/>
  <c r="B39" i="254"/>
  <c r="C39" i="254"/>
  <c r="C22" i="254"/>
  <c r="B22" i="254"/>
  <c r="G10" i="225"/>
  <c r="G11" i="225"/>
  <c r="G13" i="225"/>
  <c r="G25" i="225"/>
  <c r="G26" i="225"/>
  <c r="G27" i="225"/>
  <c r="G28" i="225"/>
  <c r="G29" i="225"/>
  <c r="G30" i="225"/>
  <c r="G31" i="225"/>
  <c r="G32" i="225"/>
  <c r="G33" i="225"/>
  <c r="G34" i="225"/>
  <c r="G35" i="225"/>
  <c r="G36" i="225"/>
  <c r="G37" i="225"/>
  <c r="G38" i="225"/>
  <c r="G39" i="225"/>
  <c r="G40" i="225"/>
  <c r="G41" i="225"/>
  <c r="G42" i="225"/>
  <c r="G43" i="225"/>
  <c r="G44" i="225"/>
  <c r="G45" i="225"/>
  <c r="G46" i="225"/>
  <c r="G47" i="225"/>
  <c r="G48" i="225"/>
  <c r="G49" i="225"/>
  <c r="G50" i="225"/>
  <c r="G51" i="225"/>
  <c r="G52" i="225"/>
  <c r="G53" i="225"/>
  <c r="G54" i="225"/>
  <c r="G55" i="225"/>
  <c r="G56" i="225"/>
  <c r="G57" i="225"/>
  <c r="G58" i="225"/>
  <c r="G59" i="225"/>
  <c r="G60" i="225"/>
  <c r="G61" i="225"/>
  <c r="G62" i="225"/>
  <c r="G63" i="225"/>
  <c r="G64" i="225"/>
  <c r="G65" i="225"/>
  <c r="G66" i="225"/>
  <c r="G67" i="225"/>
  <c r="G68" i="225"/>
  <c r="G69" i="225"/>
  <c r="G70" i="225"/>
  <c r="G71" i="225"/>
  <c r="G9" i="225"/>
  <c r="B72" i="225"/>
  <c r="G4" i="225"/>
  <c r="G10" i="249"/>
  <c r="G11" i="249"/>
  <c r="G12" i="249"/>
  <c r="G13" i="249"/>
  <c r="G15" i="249"/>
  <c r="G19" i="249"/>
  <c r="G22" i="249"/>
  <c r="G23" i="249"/>
  <c r="G24" i="249"/>
  <c r="G25" i="249"/>
  <c r="G26" i="249"/>
  <c r="G27" i="249"/>
  <c r="G28" i="249"/>
  <c r="G29" i="249"/>
  <c r="G30" i="249"/>
  <c r="G31" i="249"/>
  <c r="G32" i="249"/>
  <c r="G33" i="249"/>
  <c r="G34" i="249"/>
  <c r="G35" i="249"/>
  <c r="G36" i="249"/>
  <c r="G37" i="249"/>
  <c r="G38" i="249"/>
  <c r="G39" i="249"/>
  <c r="G40" i="249"/>
  <c r="G41" i="249"/>
  <c r="G42" i="249"/>
  <c r="G43" i="249"/>
  <c r="G44" i="249"/>
  <c r="G45" i="249"/>
  <c r="G46" i="249"/>
  <c r="G47" i="249"/>
  <c r="G48" i="249"/>
  <c r="G49" i="249"/>
  <c r="G9" i="249"/>
  <c r="B50" i="249"/>
  <c r="G4" i="249"/>
  <c r="G10" i="171"/>
  <c r="G11" i="171"/>
  <c r="G12" i="171"/>
  <c r="G13" i="171"/>
  <c r="G22" i="171"/>
  <c r="G23" i="171"/>
  <c r="G24" i="171"/>
  <c r="G25" i="171"/>
  <c r="G26" i="171"/>
  <c r="G27" i="171"/>
  <c r="G28" i="171"/>
  <c r="G29" i="171"/>
  <c r="G30" i="171"/>
  <c r="G31" i="171"/>
  <c r="G32" i="171"/>
  <c r="G33" i="171"/>
  <c r="G34" i="171"/>
  <c r="G35" i="171"/>
  <c r="G36" i="171"/>
  <c r="G37" i="171"/>
  <c r="G38" i="171"/>
  <c r="G39" i="171"/>
  <c r="G40" i="171"/>
  <c r="G41" i="171"/>
  <c r="G42" i="171"/>
  <c r="G43" i="171"/>
  <c r="G44" i="171"/>
  <c r="G45" i="171"/>
  <c r="G46" i="171"/>
  <c r="G47" i="171"/>
  <c r="G48" i="171"/>
  <c r="G49" i="171"/>
  <c r="B50" i="171"/>
  <c r="B51" i="235"/>
  <c r="G12" i="235"/>
  <c r="G13" i="235"/>
  <c r="G14" i="235"/>
  <c r="G15" i="235"/>
  <c r="G4" i="235"/>
  <c r="G10" i="235"/>
  <c r="G11" i="235"/>
  <c r="G9" i="235"/>
  <c r="G40" i="192"/>
  <c r="G41" i="192"/>
  <c r="G42" i="192"/>
  <c r="G43" i="192"/>
  <c r="G44" i="192"/>
  <c r="G45" i="192"/>
  <c r="G46" i="192"/>
  <c r="G47" i="192"/>
  <c r="G48" i="192"/>
  <c r="G49" i="192"/>
  <c r="G10" i="192"/>
  <c r="G11" i="192"/>
  <c r="G12" i="192"/>
  <c r="G13" i="192"/>
  <c r="G14" i="192"/>
  <c r="G15" i="192"/>
  <c r="G16" i="192"/>
  <c r="E18" i="192" s="1"/>
  <c r="G17" i="192"/>
  <c r="G19" i="192"/>
  <c r="G9" i="192"/>
  <c r="B50" i="192"/>
  <c r="G44" i="254" l="1"/>
  <c r="G38" i="254"/>
  <c r="G22" i="254"/>
  <c r="G39" i="254"/>
  <c r="B50" i="167" l="1"/>
  <c r="G10" i="167"/>
  <c r="G11" i="167"/>
  <c r="G12" i="167"/>
  <c r="G13" i="167"/>
  <c r="G9" i="167"/>
  <c r="B50" i="166"/>
  <c r="G4" i="166"/>
  <c r="G10" i="166"/>
  <c r="G11" i="166"/>
  <c r="G12" i="166"/>
  <c r="G13" i="166"/>
  <c r="G17" i="166"/>
  <c r="G9" i="166"/>
  <c r="G23" i="254" l="1"/>
  <c r="G24" i="254"/>
  <c r="E39" i="254"/>
  <c r="D39" i="254"/>
  <c r="E38" i="254"/>
  <c r="D38" i="254"/>
  <c r="E37" i="254"/>
  <c r="D37" i="254"/>
  <c r="E36" i="254"/>
  <c r="D36" i="254"/>
  <c r="E35" i="254"/>
  <c r="D35" i="254"/>
  <c r="E34" i="254"/>
  <c r="D34" i="254"/>
  <c r="E33" i="254"/>
  <c r="D33" i="254"/>
  <c r="E32" i="254"/>
  <c r="D32" i="254"/>
  <c r="E31" i="254"/>
  <c r="D31" i="254"/>
  <c r="C31" i="254"/>
  <c r="E29" i="254"/>
  <c r="D29" i="254"/>
  <c r="C29" i="254"/>
  <c r="E26" i="254"/>
  <c r="D26" i="254"/>
  <c r="C26" i="254"/>
  <c r="E25" i="254"/>
  <c r="D25" i="254"/>
  <c r="C25" i="254"/>
  <c r="E24" i="254"/>
  <c r="D24" i="254"/>
  <c r="C24" i="254"/>
  <c r="E23" i="254"/>
  <c r="D23" i="254"/>
  <c r="C23" i="254"/>
  <c r="E22" i="254"/>
  <c r="D22" i="254"/>
  <c r="E21" i="254"/>
  <c r="D21" i="254"/>
  <c r="C21" i="254"/>
  <c r="E20" i="254"/>
  <c r="D20" i="254"/>
  <c r="C20" i="254"/>
  <c r="E19" i="254"/>
  <c r="D19" i="254"/>
  <c r="C19" i="254"/>
  <c r="E18" i="254"/>
  <c r="D18" i="254"/>
  <c r="C18" i="254"/>
  <c r="E15" i="254"/>
  <c r="D15" i="254"/>
  <c r="C15" i="254"/>
  <c r="E14" i="254"/>
  <c r="D14" i="254"/>
  <c r="C14" i="254"/>
  <c r="E13" i="254"/>
  <c r="D13" i="254"/>
  <c r="C13" i="254"/>
  <c r="E12" i="254"/>
  <c r="D12" i="254"/>
  <c r="C12" i="254"/>
  <c r="E11" i="254"/>
  <c r="D11" i="254"/>
  <c r="C11" i="254"/>
  <c r="E10" i="254"/>
  <c r="D10" i="254"/>
  <c r="C10" i="254"/>
  <c r="C9" i="254"/>
  <c r="B31" i="254"/>
  <c r="B29" i="254"/>
  <c r="B25" i="254"/>
  <c r="B26" i="254"/>
  <c r="B24" i="254"/>
  <c r="B23" i="254"/>
  <c r="B21" i="254"/>
  <c r="B20" i="254"/>
  <c r="B19" i="254"/>
  <c r="B18" i="254"/>
  <c r="B15" i="254"/>
  <c r="B14" i="254"/>
  <c r="B13" i="254"/>
  <c r="B12" i="254"/>
  <c r="B11" i="254"/>
  <c r="B9" i="254"/>
  <c r="B10" i="254"/>
  <c r="B4" i="254"/>
  <c r="B2" i="254"/>
  <c r="F1" i="254"/>
  <c r="B1" i="254"/>
  <c r="B50" i="212"/>
  <c r="G10" i="212"/>
  <c r="G11" i="212"/>
  <c r="G12" i="212"/>
  <c r="G13" i="212"/>
  <c r="G15" i="212"/>
  <c r="G4" i="212" l="1"/>
  <c r="B50" i="207"/>
  <c r="G10" i="207"/>
  <c r="G11" i="207"/>
  <c r="G26" i="207"/>
  <c r="G27" i="207"/>
  <c r="G49" i="207"/>
  <c r="G9" i="207"/>
  <c r="B179" i="209"/>
  <c r="B66" i="209"/>
  <c r="B63" i="209"/>
  <c r="E62" i="209"/>
  <c r="B62" i="209"/>
  <c r="G10" i="209"/>
  <c r="G11" i="209"/>
  <c r="G12" i="209"/>
  <c r="G13" i="209"/>
  <c r="G14" i="209"/>
  <c r="G15" i="209"/>
  <c r="G4" i="209"/>
  <c r="G122" i="209" s="1"/>
  <c r="G9" i="209"/>
  <c r="B61" i="209"/>
  <c r="B50" i="208"/>
  <c r="G10" i="208"/>
  <c r="G11" i="208"/>
  <c r="G47" i="208"/>
  <c r="G48" i="208"/>
  <c r="G49" i="208"/>
  <c r="G9" i="208"/>
  <c r="G10" i="237"/>
  <c r="G11" i="237"/>
  <c r="G12" i="237"/>
  <c r="G13" i="237"/>
  <c r="G15" i="237"/>
  <c r="G16" i="237"/>
  <c r="G17" i="237"/>
  <c r="G47" i="237"/>
  <c r="G49" i="237"/>
  <c r="G9" i="237"/>
  <c r="B50" i="237"/>
  <c r="G4" i="237"/>
  <c r="G18" i="254" l="1"/>
  <c r="G15" i="254"/>
  <c r="G20" i="254"/>
  <c r="G65" i="209"/>
  <c r="B5" i="159"/>
  <c r="B5" i="161"/>
  <c r="B5" i="162"/>
  <c r="B5" i="163"/>
  <c r="B5" i="164"/>
  <c r="B5" i="237"/>
  <c r="B5" i="208"/>
  <c r="B5" i="209"/>
  <c r="B5" i="207"/>
  <c r="B5" i="212"/>
  <c r="B5" i="235"/>
  <c r="B5" i="166"/>
  <c r="B5" i="167"/>
  <c r="B5" i="168"/>
  <c r="B5" i="169"/>
  <c r="B5" i="171"/>
  <c r="B5" i="180"/>
  <c r="B5" i="244"/>
  <c r="B5" i="245"/>
  <c r="B5" i="246"/>
  <c r="B5" i="247"/>
  <c r="B5" i="248"/>
  <c r="B5" i="249"/>
  <c r="B5" i="221"/>
  <c r="B5" i="225"/>
  <c r="B5" i="196"/>
  <c r="B5" i="192"/>
  <c r="B5" i="165"/>
  <c r="G4" i="159"/>
  <c r="G4" i="161"/>
  <c r="G4" i="162"/>
  <c r="G4" i="163"/>
  <c r="G4" i="164"/>
  <c r="G4" i="208"/>
  <c r="G4" i="207"/>
  <c r="G4" i="167"/>
  <c r="G4" i="168"/>
  <c r="G4" i="169"/>
  <c r="G4" i="171"/>
  <c r="G4" i="180"/>
  <c r="G4" i="246"/>
  <c r="G4" i="196"/>
  <c r="G4" i="192"/>
  <c r="G4" i="165"/>
  <c r="B2" i="159"/>
  <c r="B2" i="161"/>
  <c r="B2" i="162"/>
  <c r="B2" i="163"/>
  <c r="B2" i="164"/>
  <c r="B2" i="237"/>
  <c r="B2" i="208"/>
  <c r="B2" i="209"/>
  <c r="B2" i="207"/>
  <c r="B2" i="212"/>
  <c r="B2" i="235"/>
  <c r="B2" i="166"/>
  <c r="B2" i="167"/>
  <c r="B2" i="168"/>
  <c r="B2" i="169"/>
  <c r="B2" i="171"/>
  <c r="B2" i="180"/>
  <c r="B2" i="244"/>
  <c r="B2" i="245"/>
  <c r="B2" i="246"/>
  <c r="B2" i="247"/>
  <c r="B2" i="248"/>
  <c r="B2" i="249"/>
  <c r="B2" i="221"/>
  <c r="B2" i="225"/>
  <c r="B2" i="196"/>
  <c r="B2" i="192"/>
  <c r="B2" i="165"/>
  <c r="B1" i="159"/>
  <c r="B1" i="161"/>
  <c r="B1" i="162"/>
  <c r="B1" i="163"/>
  <c r="B1" i="164"/>
  <c r="B1" i="237"/>
  <c r="B1" i="208"/>
  <c r="B1" i="209"/>
  <c r="B1" i="207"/>
  <c r="B1" i="212"/>
  <c r="B1" i="235"/>
  <c r="B1" i="166"/>
  <c r="B1" i="167"/>
  <c r="B1" i="168"/>
  <c r="B1" i="169"/>
  <c r="B1" i="171"/>
  <c r="B1" i="180"/>
  <c r="B1" i="244"/>
  <c r="B1" i="245"/>
  <c r="B1" i="246"/>
  <c r="B1" i="247"/>
  <c r="B1" i="248"/>
  <c r="B1" i="249"/>
  <c r="B1" i="221"/>
  <c r="B1" i="225"/>
  <c r="B1" i="196"/>
  <c r="B1" i="192"/>
  <c r="B1" i="165"/>
  <c r="E1" i="159"/>
  <c r="E1" i="161"/>
  <c r="E1" i="162"/>
  <c r="E1" i="163"/>
  <c r="E1" i="164"/>
  <c r="E1" i="237"/>
  <c r="E1" i="208"/>
  <c r="E1" i="209"/>
  <c r="E1" i="207"/>
  <c r="E1" i="212"/>
  <c r="E1" i="235"/>
  <c r="E1" i="166"/>
  <c r="E1" i="167"/>
  <c r="E1" i="168"/>
  <c r="E1" i="169"/>
  <c r="E1" i="171"/>
  <c r="E1" i="180"/>
  <c r="E1" i="244"/>
  <c r="E1" i="245"/>
  <c r="E1" i="246"/>
  <c r="E1" i="247"/>
  <c r="E1" i="248"/>
  <c r="E1" i="249"/>
  <c r="E1" i="221"/>
  <c r="E1" i="225"/>
  <c r="E1" i="196"/>
  <c r="E1" i="192"/>
  <c r="E1" i="165"/>
  <c r="B50" i="165"/>
  <c r="G10" i="165"/>
  <c r="G11" i="165"/>
  <c r="G12" i="165"/>
  <c r="G13" i="165"/>
  <c r="G14" i="165"/>
  <c r="G15" i="165"/>
  <c r="G25" i="165"/>
  <c r="G26" i="165"/>
  <c r="G27" i="165"/>
  <c r="G28" i="165"/>
  <c r="G29" i="165"/>
  <c r="G30" i="165"/>
  <c r="G31" i="165"/>
  <c r="G32" i="165"/>
  <c r="G33" i="165"/>
  <c r="G34" i="165"/>
  <c r="G35" i="165"/>
  <c r="G36" i="165"/>
  <c r="G37" i="165"/>
  <c r="G38" i="165"/>
  <c r="G39" i="165"/>
  <c r="G40" i="165"/>
  <c r="G41" i="165"/>
  <c r="G42" i="165"/>
  <c r="G43" i="165"/>
  <c r="G44" i="165"/>
  <c r="G45" i="165"/>
  <c r="G46" i="165"/>
  <c r="G47" i="165"/>
  <c r="G49" i="165"/>
  <c r="G9" i="165"/>
  <c r="G49" i="164"/>
  <c r="G32" i="164"/>
  <c r="G10" i="248"/>
  <c r="G11" i="248"/>
  <c r="G12" i="248"/>
  <c r="G13" i="248"/>
  <c r="G17" i="248"/>
  <c r="G47" i="248"/>
  <c r="G49" i="248"/>
  <c r="G9" i="247"/>
  <c r="G10" i="247"/>
  <c r="G11" i="247"/>
  <c r="G9" i="246"/>
  <c r="G10" i="246"/>
  <c r="G11" i="246"/>
  <c r="G12" i="246"/>
  <c r="G13" i="246"/>
  <c r="G14" i="246"/>
  <c r="G15" i="246"/>
  <c r="G9" i="245"/>
  <c r="G12" i="245"/>
  <c r="G13" i="245"/>
  <c r="G14" i="245"/>
  <c r="G15" i="245"/>
  <c r="G16" i="245"/>
  <c r="G49" i="245"/>
  <c r="G29" i="244"/>
  <c r="G34" i="254" l="1"/>
  <c r="G35" i="254"/>
  <c r="G33" i="254"/>
  <c r="G14" i="254"/>
  <c r="G36" i="254"/>
  <c r="G54" i="162"/>
  <c r="G32" i="254"/>
  <c r="G37" i="254"/>
  <c r="G19" i="254" l="1"/>
  <c r="G10" i="164"/>
  <c r="G11" i="164"/>
  <c r="G12" i="164"/>
  <c r="G13" i="164"/>
  <c r="G27" i="164"/>
  <c r="G28" i="164"/>
  <c r="G29" i="164"/>
  <c r="G31" i="164"/>
  <c r="G9" i="164"/>
  <c r="B100" i="163"/>
  <c r="B55" i="163"/>
  <c r="B52" i="163"/>
  <c r="E51" i="163"/>
  <c r="B51" i="163"/>
  <c r="B50" i="163"/>
  <c r="G10" i="163"/>
  <c r="G11" i="163"/>
  <c r="G10" i="162"/>
  <c r="G11" i="162"/>
  <c r="G12" i="162"/>
  <c r="G13" i="162"/>
  <c r="G99" i="162"/>
  <c r="B100" i="162"/>
  <c r="B105" i="162"/>
  <c r="B102" i="162"/>
  <c r="E101" i="162"/>
  <c r="B101" i="162"/>
  <c r="G104" i="162"/>
  <c r="G54" i="163"/>
  <c r="B105" i="159"/>
  <c r="B102" i="159"/>
  <c r="E101" i="159"/>
  <c r="B101" i="159"/>
  <c r="B55" i="159"/>
  <c r="B52" i="159"/>
  <c r="E51" i="159"/>
  <c r="B51" i="159"/>
  <c r="G13" i="254" l="1"/>
  <c r="G9" i="212"/>
  <c r="G21" i="254" s="1"/>
  <c r="G238" i="159" l="1"/>
  <c r="G60" i="159"/>
  <c r="G10" i="159"/>
  <c r="G11" i="159"/>
  <c r="G49" i="159"/>
  <c r="G9" i="162"/>
  <c r="G9" i="159"/>
  <c r="B50" i="159"/>
  <c r="B100" i="159" s="1"/>
  <c r="G54" i="159"/>
  <c r="G193" i="159" s="1"/>
  <c r="G104" i="159" l="1"/>
  <c r="G149" i="159"/>
  <c r="G109" i="159" l="1"/>
  <c r="G9" i="196"/>
  <c r="G9" i="180"/>
  <c r="G31" i="254" s="1"/>
  <c r="G9" i="171"/>
  <c r="G9" i="169"/>
  <c r="G26" i="254" s="1"/>
  <c r="G9" i="168"/>
  <c r="G25" i="254" s="1"/>
  <c r="G9" i="163"/>
  <c r="B50" i="161"/>
  <c r="G19" i="161"/>
  <c r="G13" i="161"/>
  <c r="G12" i="161"/>
  <c r="G11" i="161"/>
  <c r="G10" i="161"/>
  <c r="G9" i="161"/>
  <c r="B239" i="159"/>
  <c r="G42" i="254" l="1"/>
  <c r="G29" i="254"/>
  <c r="G11" i="254"/>
  <c r="G12" i="254" l="1"/>
  <c r="G9" i="254" l="1"/>
  <c r="G10" i="254" l="1"/>
  <c r="G45" i="254" l="1"/>
  <c r="G9" i="264" s="1"/>
  <c r="G11" i="264" l="1"/>
  <c r="G13" i="264" s="1"/>
  <c r="G14" i="264" l="1"/>
  <c r="G15" i="264" s="1"/>
  <c r="G16" i="264" s="1"/>
  <c r="G17" i="264" l="1"/>
  <c r="G18" i="264" s="1"/>
</calcChain>
</file>

<file path=xl/sharedStrings.xml><?xml version="1.0" encoding="utf-8"?>
<sst xmlns="http://schemas.openxmlformats.org/spreadsheetml/2006/main" count="1872" uniqueCount="976">
  <si>
    <t>ITEM NO</t>
  </si>
  <si>
    <t>DESCRIPTION</t>
  </si>
  <si>
    <t>UNIT</t>
  </si>
  <si>
    <t>QUANTITY</t>
  </si>
  <si>
    <t>RATE</t>
  </si>
  <si>
    <t>AMOUNT</t>
  </si>
  <si>
    <t>m</t>
  </si>
  <si>
    <t>t</t>
  </si>
  <si>
    <t>SCHEDULE A: ROADWORKS</t>
  </si>
  <si>
    <t>Lump Sum</t>
  </si>
  <si>
    <t>TOTAL CARRIED FORWARD</t>
  </si>
  <si>
    <t>GENERAL REQUIREMENTS AND PAYMENT</t>
  </si>
  <si>
    <t>C1.2</t>
  </si>
  <si>
    <t>month</t>
  </si>
  <si>
    <t>C1.2.3</t>
  </si>
  <si>
    <t>ha</t>
  </si>
  <si>
    <t>C1.2.3.9</t>
  </si>
  <si>
    <t>C1.2.3.10</t>
  </si>
  <si>
    <t>C1.2.3.11</t>
  </si>
  <si>
    <t>C1.2.3.12</t>
  </si>
  <si>
    <t>km</t>
  </si>
  <si>
    <r>
      <t>m</t>
    </r>
    <r>
      <rPr>
        <vertAlign val="superscript"/>
        <sz val="10"/>
        <rFont val="Arial"/>
        <family val="2"/>
      </rPr>
      <t>3</t>
    </r>
  </si>
  <si>
    <t>Grading of temporary gravel deviations and existing roads used as detours</t>
  </si>
  <si>
    <t>Watering of temporary gravel deviations and existing roads used as detours</t>
  </si>
  <si>
    <t>Other road maintenance work ordered by the Engineer</t>
  </si>
  <si>
    <t>Handling cost, profit and all other charges in respect of item C1.2.3.11</t>
  </si>
  <si>
    <t>kl</t>
  </si>
  <si>
    <t>%</t>
  </si>
  <si>
    <t>TOTAL BROUGHT FORWARD</t>
  </si>
  <si>
    <t>C1.2.5</t>
  </si>
  <si>
    <t>C1.2.5.1</t>
  </si>
  <si>
    <t>Health and safety plan</t>
  </si>
  <si>
    <t>C1.2.5.2</t>
  </si>
  <si>
    <t>Implementation of health and safety plan</t>
  </si>
  <si>
    <t>C1.2.6</t>
  </si>
  <si>
    <t>C1.2.6.1</t>
  </si>
  <si>
    <t>Survey of adjacent properties</t>
  </si>
  <si>
    <t>No</t>
  </si>
  <si>
    <t>C1.2.8</t>
  </si>
  <si>
    <t>C1.2.8.1</t>
  </si>
  <si>
    <t>(a)</t>
  </si>
  <si>
    <t>Unskilled labourer</t>
  </si>
  <si>
    <t>(b)</t>
  </si>
  <si>
    <t xml:space="preserve">(c) </t>
  </si>
  <si>
    <t>(d)</t>
  </si>
  <si>
    <t>(e)</t>
  </si>
  <si>
    <t>(f)</t>
  </si>
  <si>
    <t>Semi-skilled labourer</t>
  </si>
  <si>
    <t>Skilled labourer</t>
  </si>
  <si>
    <t>Gang leader</t>
  </si>
  <si>
    <t>Foreman</t>
  </si>
  <si>
    <t>Skilled Artisan</t>
  </si>
  <si>
    <t>C1.2.8.2</t>
  </si>
  <si>
    <t>Motor grader</t>
  </si>
  <si>
    <t>Vibratory roller</t>
  </si>
  <si>
    <t>Pneumatic roller</t>
  </si>
  <si>
    <t>Front end loader backhoe</t>
  </si>
  <si>
    <t>Excavator</t>
  </si>
  <si>
    <t>Compressor</t>
  </si>
  <si>
    <t>(h)</t>
  </si>
  <si>
    <t>C1.2.8.3</t>
  </si>
  <si>
    <t>(c)</t>
  </si>
  <si>
    <t>Dump Truck</t>
  </si>
  <si>
    <t>C1.2.8.4</t>
  </si>
  <si>
    <t>Procurement of materials</t>
  </si>
  <si>
    <t>Contractor's handling costs, profit and all other charges in respect of item C1.2.8.4(a)</t>
  </si>
  <si>
    <t>C1.3</t>
  </si>
  <si>
    <t>CONTRACTOR'S SITE ESTABLISHMENT AND GENERAL OBLIGATIONS</t>
  </si>
  <si>
    <t>C1.3.1</t>
  </si>
  <si>
    <t>C1.3.1.1</t>
  </si>
  <si>
    <t>C1.3.1.3</t>
  </si>
  <si>
    <t>Fixed obligations</t>
  </si>
  <si>
    <t>Time-related obligations</t>
  </si>
  <si>
    <t>C1.3.2</t>
  </si>
  <si>
    <t>Contract sign boards</t>
  </si>
  <si>
    <r>
      <t>m</t>
    </r>
    <r>
      <rPr>
        <vertAlign val="superscript"/>
        <sz val="10"/>
        <rFont val="Arial"/>
        <family val="2"/>
      </rPr>
      <t>2</t>
    </r>
  </si>
  <si>
    <t>C1.4</t>
  </si>
  <si>
    <t>FACILITIES FOR THE ENGINEER</t>
  </si>
  <si>
    <t>C1.4.1</t>
  </si>
  <si>
    <t>C1.4.1.1</t>
  </si>
  <si>
    <t>C1.4.1.7</t>
  </si>
  <si>
    <t>Offices and conference room</t>
  </si>
  <si>
    <t>Ablution unit (equipment as specified)</t>
  </si>
  <si>
    <t>C1.4.3</t>
  </si>
  <si>
    <t>C1.4.3.1</t>
  </si>
  <si>
    <t>Office swivel chair</t>
  </si>
  <si>
    <t>Office chair</t>
  </si>
  <si>
    <t>Office desk with 3 drawers (at least one lockable drawer)</t>
  </si>
  <si>
    <t>Drawing table</t>
  </si>
  <si>
    <t>Conference table</t>
  </si>
  <si>
    <t>Filling cabinet</t>
  </si>
  <si>
    <t>C1.4.3.2</t>
  </si>
  <si>
    <t>C1.4.3.5</t>
  </si>
  <si>
    <t>C1.4.3.7</t>
  </si>
  <si>
    <t>C1.4.3.8</t>
  </si>
  <si>
    <t>C1.4.3.10</t>
  </si>
  <si>
    <t>C1.4.3.13</t>
  </si>
  <si>
    <t>C1.4.3.14</t>
  </si>
  <si>
    <t>C1.4.3.15</t>
  </si>
  <si>
    <t>C1.4.3.16</t>
  </si>
  <si>
    <t>C1.4.3.17</t>
  </si>
  <si>
    <t>C1.4.3.18</t>
  </si>
  <si>
    <t>220/250 volt power outlet plug point</t>
  </si>
  <si>
    <t>400/231 volt 2-phase power outlet plug point</t>
  </si>
  <si>
    <t>11 watt compact fluorescent bulb ceiling light</t>
  </si>
  <si>
    <t>7 watt LED bulb ceiling light</t>
  </si>
  <si>
    <t>C1.4.3.23</t>
  </si>
  <si>
    <t>C1.4.3.24</t>
  </si>
  <si>
    <t>C1.4.3.29</t>
  </si>
  <si>
    <t>C1.4.3.31</t>
  </si>
  <si>
    <t>C1.4.3.32</t>
  </si>
  <si>
    <t>C1.4.3.35</t>
  </si>
  <si>
    <t>C1.4.3.36</t>
  </si>
  <si>
    <t>C1.4.3.37</t>
  </si>
  <si>
    <t>Fire extinguisher 9,0 kg, dry powder type</t>
  </si>
  <si>
    <t>Air-conditioning unit</t>
  </si>
  <si>
    <t>A3 / A4 colour printer, copier, scanner</t>
  </si>
  <si>
    <t>Rain gauge</t>
  </si>
  <si>
    <t>3,0 m aluminium straight edge complete with two measuring wedges</t>
  </si>
  <si>
    <t>Measuring wheel</t>
  </si>
  <si>
    <t>First aid kit</t>
  </si>
  <si>
    <t>C1.4.4</t>
  </si>
  <si>
    <t>C1.4.4.1</t>
  </si>
  <si>
    <t>C1.4.4.2</t>
  </si>
  <si>
    <t>C1.4.4.5</t>
  </si>
  <si>
    <t>C1.4.4.6</t>
  </si>
  <si>
    <t>C1.4.4.7</t>
  </si>
  <si>
    <t>C1.4.4.8</t>
  </si>
  <si>
    <t>C1.4.4.9</t>
  </si>
  <si>
    <t>C1.4.4.10</t>
  </si>
  <si>
    <t>Handling cost and profit in respect of item C1.4.4.1</t>
  </si>
  <si>
    <t>C1.4.5</t>
  </si>
  <si>
    <t>C1.4.5.1</t>
  </si>
  <si>
    <t>Fixed costs</t>
  </si>
  <si>
    <t>C1.4.5.2</t>
  </si>
  <si>
    <t>Running costs</t>
  </si>
  <si>
    <t>C1.4.8</t>
  </si>
  <si>
    <t>C1.4.8.1</t>
  </si>
  <si>
    <t>C1.5</t>
  </si>
  <si>
    <t>ACCOMMODATION OF TRAFFIC</t>
  </si>
  <si>
    <t>The provision of a complete 220/250 volt single phase electrical power installation, including all poles, insulators, wiring, switchboards, mains connection, meters, etc.</t>
  </si>
  <si>
    <t>The provision of paper and ink for a combination colour printer/copier/scanner</t>
  </si>
  <si>
    <t>Handling cost and profit in respect of item C1.4.4.5</t>
  </si>
  <si>
    <t>Handling cost and profit in respect of item C1.4.4.7</t>
  </si>
  <si>
    <t>Handling cost and profit in respect of item C1.4.4.9</t>
  </si>
  <si>
    <t>Supply and installation of all required security measures at the Engineer's site offices and laboratories</t>
  </si>
  <si>
    <t>C1.5.2</t>
  </si>
  <si>
    <t>C1.5.4</t>
  </si>
  <si>
    <t>The applicable payment items required for the construction of temporary deviations shall be taken from the relevant chapters and sections in Chapter 1, 3, 5, 9 and 10 and inserted into the Pricing Schedule here. Each payment item for the construction of temporary deviations shall be preceded by the main payment item number C1.5.4 / followed by the payment number for the applicable payment item</t>
  </si>
  <si>
    <t>C1.5.5.9</t>
  </si>
  <si>
    <t>C1.5.5.10</t>
  </si>
  <si>
    <t>Grading of temporary deviations and existing roads used as detours</t>
  </si>
  <si>
    <t>Watering of temporary deviations and existing roads used as detours</t>
  </si>
  <si>
    <t>C1.5.7</t>
  </si>
  <si>
    <t>C1.5.7.1</t>
  </si>
  <si>
    <t>C1.5.7.2</t>
  </si>
  <si>
    <t>C1.5.7.3</t>
  </si>
  <si>
    <t>C1.5.7.7</t>
  </si>
  <si>
    <t>C1.5.7.9</t>
  </si>
  <si>
    <t>Delineators including mounting bases and ballast:</t>
  </si>
  <si>
    <t>Single sided, reversible left or right (size indicated)</t>
  </si>
  <si>
    <t>Double sided, reversible left or right (size indicated)</t>
  </si>
  <si>
    <t>Traffic cones, minimum height 750 mm</t>
  </si>
  <si>
    <t>Flagmen</t>
  </si>
  <si>
    <t>(a.i)</t>
  </si>
  <si>
    <t>Traffic calming devices:</t>
  </si>
  <si>
    <t>50 mm high x 500 mm wide asphalt rumble strips</t>
  </si>
  <si>
    <t>C1.5.8</t>
  </si>
  <si>
    <t>Traffic safety officer</t>
  </si>
  <si>
    <t>C1.5.11</t>
  </si>
  <si>
    <t>C1.5.11.1</t>
  </si>
  <si>
    <t>Provision of reflective safety vests for visitors</t>
  </si>
  <si>
    <t>C1.5.11.2</t>
  </si>
  <si>
    <t>Provision of hard hats for visitors</t>
  </si>
  <si>
    <t>C1.6</t>
  </si>
  <si>
    <t>CLEARING AND GRUBBING</t>
  </si>
  <si>
    <t>C1.6.1</t>
  </si>
  <si>
    <t>C1.6.1.1</t>
  </si>
  <si>
    <t>C1.6.1.2</t>
  </si>
  <si>
    <t>C1.6.1.3</t>
  </si>
  <si>
    <t>Clearing with machines and some hand labour where necessary</t>
  </si>
  <si>
    <t>Clearing with hand labour only when labour enhanced work is specified</t>
  </si>
  <si>
    <t>C1.6.2</t>
  </si>
  <si>
    <t>C1.6.2.1</t>
  </si>
  <si>
    <t>Clearing with hand labour only when labour enhanced work is specified or it is not practical to use a machine</t>
  </si>
  <si>
    <t>Grubbing by hand for new fence lines (over a width of 2,0 m)</t>
  </si>
  <si>
    <t>Clearing for new fence lines (over a width of 2,0 m)</t>
  </si>
  <si>
    <t>C1.6.2.2</t>
  </si>
  <si>
    <t>C1.6.2.3</t>
  </si>
  <si>
    <t>C1.6.3.1</t>
  </si>
  <si>
    <t>Removal and grubbing of large trees and tree stumps:</t>
  </si>
  <si>
    <t>C1.7</t>
  </si>
  <si>
    <t>LOADING AND HAULING</t>
  </si>
  <si>
    <t>C1.7.2</t>
  </si>
  <si>
    <t>C1.7.2.1</t>
  </si>
  <si>
    <t>C1.7.2.2</t>
  </si>
  <si>
    <t>Hauling material for use in the Works and off-loading it on the site of the Works:</t>
  </si>
  <si>
    <t>Soil, gravel, crushed stone and pavement layer material</t>
  </si>
  <si>
    <t>Boulders and hard material</t>
  </si>
  <si>
    <t>Hauling material to spoil and off-loading it at a designated spoil or stockpile are:</t>
  </si>
  <si>
    <t>Cleared and grubbed material (organic matter and all other unsuitable or waste material)</t>
  </si>
  <si>
    <t>Soil and gravel material</t>
  </si>
  <si>
    <t>Boulders, hard material and concrete</t>
  </si>
  <si>
    <t>hour</t>
  </si>
  <si>
    <t>Unit must relate to relevant pay item from the relevant chapters and sections</t>
  </si>
  <si>
    <t>man-shift</t>
  </si>
  <si>
    <r>
      <t>m</t>
    </r>
    <r>
      <rPr>
        <vertAlign val="superscript"/>
        <sz val="10"/>
        <rFont val="Arial"/>
        <family val="2"/>
      </rPr>
      <t>3</t>
    </r>
    <r>
      <rPr>
        <sz val="10"/>
        <rFont val="Arial"/>
        <family val="2"/>
      </rPr>
      <t xml:space="preserve"> - km</t>
    </r>
  </si>
  <si>
    <t>C5.1</t>
  </si>
  <si>
    <t>ROADBED</t>
  </si>
  <si>
    <t>Roadbed construction and compaction</t>
  </si>
  <si>
    <t>C5.1.1</t>
  </si>
  <si>
    <t>C5.1.1.1</t>
  </si>
  <si>
    <t>Compaction of in-situ material to 90% of MDD</t>
  </si>
  <si>
    <t>Soft excavation</t>
  </si>
  <si>
    <t>Hard excavation (other than by blasting)</t>
  </si>
  <si>
    <t>Hard excavation (by blasting)</t>
  </si>
  <si>
    <t>C5.1.5</t>
  </si>
  <si>
    <t>C5.1.5.1</t>
  </si>
  <si>
    <t>In-situ treatment by ripping</t>
  </si>
  <si>
    <t>C5.1.11</t>
  </si>
  <si>
    <t>C5.2</t>
  </si>
  <si>
    <t>FILL</t>
  </si>
  <si>
    <t>C5.2.1</t>
  </si>
  <si>
    <t>C5.2.1.1</t>
  </si>
  <si>
    <t>C5.2.1.2</t>
  </si>
  <si>
    <t>C5.2.2</t>
  </si>
  <si>
    <t>C5.2.2.1</t>
  </si>
  <si>
    <t>Normal fill material in compacted layer thicknesses of 200 mm and less:</t>
  </si>
  <si>
    <t>Compacted to 90% MDD</t>
  </si>
  <si>
    <t>C5.2.11</t>
  </si>
  <si>
    <t>C5.2.11.1</t>
  </si>
  <si>
    <t>Fill slopes</t>
  </si>
  <si>
    <t>C5.3</t>
  </si>
  <si>
    <t>ROAD PAVEMENT LAYERS</t>
  </si>
  <si>
    <t>C5.3.1</t>
  </si>
  <si>
    <t>C5.3.2.1</t>
  </si>
  <si>
    <t>C5.3.2</t>
  </si>
  <si>
    <t>(i)</t>
  </si>
  <si>
    <t>(k)</t>
  </si>
  <si>
    <t>(g)</t>
  </si>
  <si>
    <t>C5.4</t>
  </si>
  <si>
    <t>STABILISATION</t>
  </si>
  <si>
    <t>C5.4.2</t>
  </si>
  <si>
    <t>C5.4.2.1</t>
  </si>
  <si>
    <t>C5.4.5</t>
  </si>
  <si>
    <t>C5.4.10</t>
  </si>
  <si>
    <t>Provision and application of water for curing</t>
  </si>
  <si>
    <t>C5.4.11</t>
  </si>
  <si>
    <t>Curing by covering with subsequent layer</t>
  </si>
  <si>
    <t>C8.1</t>
  </si>
  <si>
    <t>PRIME COAT</t>
  </si>
  <si>
    <t>C8.1.1</t>
  </si>
  <si>
    <t>Prime coat:</t>
  </si>
  <si>
    <t>C8.1.1.2</t>
  </si>
  <si>
    <t>C8.1.3</t>
  </si>
  <si>
    <t>Extra over item C8.1.1 for applying the prime coat accessible only to hand-held or light equipment</t>
  </si>
  <si>
    <t>C9.1</t>
  </si>
  <si>
    <t>ASPHALT LAYERS</t>
  </si>
  <si>
    <t>C9.1.3</t>
  </si>
  <si>
    <t>C9.1.3.1</t>
  </si>
  <si>
    <t>C9.1.3.3</t>
  </si>
  <si>
    <t>C9.1.3.2</t>
  </si>
  <si>
    <t>Applied by hand using brushes on all exposed transverse and longitudinal construction joints</t>
  </si>
  <si>
    <t>C9.1.5</t>
  </si>
  <si>
    <t>C9.1.5.1</t>
  </si>
  <si>
    <t>C9.1.13</t>
  </si>
  <si>
    <t>C9.1.13.1</t>
  </si>
  <si>
    <t>100 mm diameter</t>
  </si>
  <si>
    <t>C9.1.13.2</t>
  </si>
  <si>
    <t>150 mm diameter</t>
  </si>
  <si>
    <t>C20.1</t>
  </si>
  <si>
    <t>TESTING MATERIALS AND JUDGEMENT OF WORKMANSHIP</t>
  </si>
  <si>
    <t>C20.1.2</t>
  </si>
  <si>
    <t>Handling costs and profit in respect of item C20.1.2.2(a)</t>
  </si>
  <si>
    <t>C20.1.2.2</t>
  </si>
  <si>
    <t>C13.4</t>
  </si>
  <si>
    <t>CONCRETE</t>
  </si>
  <si>
    <t>Precast concrete blocks in outlet structures</t>
  </si>
  <si>
    <t>C3.3.15.1</t>
  </si>
  <si>
    <t>C3.3.15</t>
  </si>
  <si>
    <t>C3.3.4</t>
  </si>
  <si>
    <t>On curves of radii more than or equal to 5,0 m but less than 20 m</t>
  </si>
  <si>
    <t>C3.3.3</t>
  </si>
  <si>
    <t>C3.3.2.1</t>
  </si>
  <si>
    <t>C3.3.2</t>
  </si>
  <si>
    <t>C3.3</t>
  </si>
  <si>
    <t>Loading and hauling of material in excess of 1.0km</t>
  </si>
  <si>
    <t>C3.1.16</t>
  </si>
  <si>
    <t>C3.1.14.1</t>
  </si>
  <si>
    <t>Caps for subsoil drain pipe :</t>
  </si>
  <si>
    <t>C3.1.14</t>
  </si>
  <si>
    <t>C3.1.13.1</t>
  </si>
  <si>
    <t>Concrete outlet structures, manhole boxes, junction boxes and cleaning eyes for subsoil drainage systems:</t>
  </si>
  <si>
    <t>C3.1.13</t>
  </si>
  <si>
    <t>C3.1.11.</t>
  </si>
  <si>
    <t>C3.1.8.2</t>
  </si>
  <si>
    <t>C3.1.8</t>
  </si>
  <si>
    <t>C3.1.7</t>
  </si>
  <si>
    <t>Exceeding 1.5m and up to 3.0m</t>
  </si>
  <si>
    <t>0m to 1.5m</t>
  </si>
  <si>
    <t>DRAINS</t>
  </si>
  <si>
    <t>C3.1</t>
  </si>
  <si>
    <t>ℓ</t>
  </si>
  <si>
    <t>C3.2.22</t>
  </si>
  <si>
    <t>C3.2.8</t>
  </si>
  <si>
    <t>C3.2.3.3</t>
  </si>
  <si>
    <t>Concrete pipe culverts:</t>
  </si>
  <si>
    <t>C3.2.3</t>
  </si>
  <si>
    <t>Using the excavated material</t>
  </si>
  <si>
    <t>C3.2.2.1</t>
  </si>
  <si>
    <t>Backfilling:</t>
  </si>
  <si>
    <t>C3.2.2</t>
  </si>
  <si>
    <t>C3.2.1.4</t>
  </si>
  <si>
    <t>Excavating soft material 0 m to 1,5 m below the surface level using labour enhanced construction methods, or instructed by hand under Clause A3.2.7.2d):</t>
  </si>
  <si>
    <t>Excavating in all material situated within the following depth ranges below the surface level:</t>
  </si>
  <si>
    <t>C3.2.1.1</t>
  </si>
  <si>
    <t>Excavation for culvert structures:</t>
  </si>
  <si>
    <t>C3.2.1</t>
  </si>
  <si>
    <t>CULVERTS</t>
  </si>
  <si>
    <t>C3.2</t>
  </si>
  <si>
    <r>
      <t>m</t>
    </r>
    <r>
      <rPr>
        <vertAlign val="superscript"/>
        <sz val="10"/>
        <rFont val="Arial"/>
        <family val="2"/>
      </rPr>
      <t>3</t>
    </r>
    <r>
      <rPr>
        <sz val="10"/>
        <rFont val="Arial"/>
        <family val="2"/>
      </rPr>
      <t>-km</t>
    </r>
  </si>
  <si>
    <r>
      <t>m</t>
    </r>
    <r>
      <rPr>
        <sz val="10"/>
        <rFont val="Calibri"/>
        <family val="2"/>
      </rPr>
      <t>²</t>
    </r>
  </si>
  <si>
    <r>
      <t>m</t>
    </r>
    <r>
      <rPr>
        <sz val="10"/>
        <rFont val="Calibri"/>
        <family val="2"/>
      </rPr>
      <t>³</t>
    </r>
  </si>
  <si>
    <t>kℓ</t>
  </si>
  <si>
    <t>Boulder excavation class A</t>
  </si>
  <si>
    <t>Cuttings:</t>
  </si>
  <si>
    <t>C4.2.12.1</t>
  </si>
  <si>
    <t>C4.2.12</t>
  </si>
  <si>
    <t>C4.2.9.5</t>
  </si>
  <si>
    <t>C4.2.9.4</t>
  </si>
  <si>
    <t>C4.2.9.2</t>
  </si>
  <si>
    <t>Soft excavation, overburden and unsuitable material</t>
  </si>
  <si>
    <t>C4.2.9.1</t>
  </si>
  <si>
    <t>C4.2.9</t>
  </si>
  <si>
    <t>C4.2.3.5</t>
  </si>
  <si>
    <t>C4.2.3.4</t>
  </si>
  <si>
    <t>C4.2.3.2</t>
  </si>
  <si>
    <t>C4.2.3.1</t>
  </si>
  <si>
    <t>C4.2.3</t>
  </si>
  <si>
    <t>Cuttings exceeding 20 000 m3 up to 50 000 m3</t>
  </si>
  <si>
    <t>C4.2.1.3</t>
  </si>
  <si>
    <t>Cuttings exceeding 10 000 m3 up to 20 000 m3</t>
  </si>
  <si>
    <t>C4.2.1.2</t>
  </si>
  <si>
    <t>C4.2.1</t>
  </si>
  <si>
    <t>m2</t>
  </si>
  <si>
    <r>
      <t>m</t>
    </r>
    <r>
      <rPr>
        <vertAlign val="superscript"/>
        <sz val="10"/>
        <rFont val="Arial"/>
        <family val="2"/>
      </rPr>
      <t>3</t>
    </r>
    <r>
      <rPr>
        <sz val="11"/>
        <color theme="1"/>
        <rFont val="Calibri"/>
        <family val="2"/>
        <scheme val="minor"/>
      </rPr>
      <t/>
    </r>
  </si>
  <si>
    <t>Prov Sum</t>
  </si>
  <si>
    <t>C12.6.17</t>
  </si>
  <si>
    <t>C12.6.16.3</t>
  </si>
  <si>
    <t>C12.6.16.1</t>
  </si>
  <si>
    <t>Gabions and mattresses:</t>
  </si>
  <si>
    <t>C12.6.16</t>
  </si>
  <si>
    <t>Surface preparation for bedding the gabions</t>
  </si>
  <si>
    <t>C12.6.15</t>
  </si>
  <si>
    <t>Excavating soft material within 1,5 m below the surface level using labour enhancement construction methods:</t>
  </si>
  <si>
    <t>C12.6.14.3</t>
  </si>
  <si>
    <t>Foundation trench excavation:</t>
  </si>
  <si>
    <t>C12.6.14</t>
  </si>
  <si>
    <t>C12.6</t>
  </si>
  <si>
    <t>Excavation in hard rock using controlled blasting techniques</t>
  </si>
  <si>
    <t>C12.10.1</t>
  </si>
  <si>
    <t>HARD EXCAVATION BY BLASTING</t>
  </si>
  <si>
    <t>C12.10</t>
  </si>
  <si>
    <t>Client Line 1:</t>
  </si>
  <si>
    <t>Client Line 2:</t>
  </si>
  <si>
    <t>C4.4.2.6</t>
  </si>
  <si>
    <t>Pavement layer material:</t>
  </si>
  <si>
    <t>C4.4.2.1</t>
  </si>
  <si>
    <t>C4.4.2</t>
  </si>
  <si>
    <t>COMMERCIAL MATERIALS</t>
  </si>
  <si>
    <t>C4.4</t>
  </si>
  <si>
    <t>C2.1.5</t>
  </si>
  <si>
    <t>C2.1.2.5</t>
  </si>
  <si>
    <t>Permanent services relocation or protection work by Contractor</t>
  </si>
  <si>
    <t>C2.1.1.4</t>
  </si>
  <si>
    <t>C2.1.1.1</t>
  </si>
  <si>
    <t>C2.1.1</t>
  </si>
  <si>
    <t>GENERAL REQUIREMENTS AND TRENCHING FOR SERVICES</t>
  </si>
  <si>
    <t>C2.1</t>
  </si>
  <si>
    <t>C11.4.1.1</t>
  </si>
  <si>
    <t>C11.4.4.1</t>
  </si>
  <si>
    <t>C11.4.4</t>
  </si>
  <si>
    <t>End wings to SANS 1350</t>
  </si>
  <si>
    <t>Terminal sections for 3,81 guardrails comprising of:</t>
  </si>
  <si>
    <t>Complete galvanized system compliant to SANS 1350:</t>
  </si>
  <si>
    <t>C11.4.1</t>
  </si>
  <si>
    <t>Fences:</t>
  </si>
  <si>
    <t>C11.5.4.1</t>
  </si>
  <si>
    <t>Dismantling existing fences and gates:</t>
  </si>
  <si>
    <t>C11.5.4</t>
  </si>
  <si>
    <t>Extra over item C11.6.5.1 for hard material excavation</t>
  </si>
  <si>
    <t>C11.6.5.4</t>
  </si>
  <si>
    <t>Extra over item C11.6.5.1 and 2 for cement-treated soil backfill</t>
  </si>
  <si>
    <t>C11.6.5.3</t>
  </si>
  <si>
    <t>Excavating soft material and backfilling</t>
  </si>
  <si>
    <t>C11.6.5.1</t>
  </si>
  <si>
    <t>C11.6.3.2</t>
  </si>
  <si>
    <t>C11.6.3.1</t>
  </si>
  <si>
    <t>Road sign supports (overhead road sign structures excluded):</t>
  </si>
  <si>
    <t>C11.6.3</t>
  </si>
  <si>
    <t>Prepainted galvanized steel plate:</t>
  </si>
  <si>
    <t>C11.6.1.3</t>
  </si>
  <si>
    <t>Road signboards with painted or coloured semi-matt background. Symbols, lettering and borders in semi- matt black or in Class I retro-reflective material, where the sign board is constructed from:</t>
  </si>
  <si>
    <t>C11.6.1</t>
  </si>
  <si>
    <t>ROAD SIGNS</t>
  </si>
  <si>
    <t>C11.6</t>
  </si>
  <si>
    <t>Re-establishing the painting unit during the defects notification period and at other instances on instruction of the Engineer</t>
  </si>
  <si>
    <t>C11.7.9</t>
  </si>
  <si>
    <t>Setting out and premarking the lines (excluding traffic island markings, lettering and symbols)</t>
  </si>
  <si>
    <t>C11.7.8</t>
  </si>
  <si>
    <t>C11.7.7</t>
  </si>
  <si>
    <t>ROAD MARKINGS AND ROAD STUDS</t>
  </si>
  <si>
    <t>C11.7</t>
  </si>
  <si>
    <t>CHAPTER 11</t>
  </si>
  <si>
    <t>Hand trimming</t>
  </si>
  <si>
    <t>C11.8.1.2</t>
  </si>
  <si>
    <t>Machine trimming</t>
  </si>
  <si>
    <t>C11.8.1.1</t>
  </si>
  <si>
    <t>Trimming:</t>
  </si>
  <si>
    <t>C11.8.1</t>
  </si>
  <si>
    <t>LANDSCAPING AND PLANTING PLANTS</t>
  </si>
  <si>
    <t>C11.8</t>
  </si>
  <si>
    <t>Finishing the road and road reserve:</t>
  </si>
  <si>
    <t>C11.9.1</t>
  </si>
  <si>
    <t>FINISHING THE ROAD AND ROAD RESERVE AND TREATING OLD ROADS</t>
  </si>
  <si>
    <t>C11.9</t>
  </si>
  <si>
    <t>FROM PAGE</t>
  </si>
  <si>
    <t>C2.3 SUMMARY OF BILL OF QUANTITIES</t>
  </si>
  <si>
    <t>TOTAL CARRIED FORWARD TO FORM OF OFFER</t>
  </si>
  <si>
    <t>DISCLAIMER</t>
  </si>
  <si>
    <t>Kindly note that the responsibility lies with Tenderer to check the tender document and the tender addenda (if issued) to verify that all the information is correct and all changes have been incorporated as no claims will be entertained in this regard afterwards.  Accordingly, we confirm that the hard copies of the original tender document and the tender addenda are to be regarded to contain the correct items and quantities.</t>
  </si>
  <si>
    <t>TOTAL CARRIED TO SUMMARY</t>
  </si>
  <si>
    <t>TOTAL CARRIED FORWARD TO SUMMARY</t>
  </si>
  <si>
    <t>Contract No</t>
  </si>
  <si>
    <t>Contract Description</t>
  </si>
  <si>
    <t>C3.1.7.2</t>
  </si>
  <si>
    <t>C4.2</t>
  </si>
  <si>
    <t>CUT MATERIALS</t>
  </si>
  <si>
    <t>m3</t>
  </si>
  <si>
    <t>In soft material</t>
  </si>
  <si>
    <t>SCHEDULE A: ROADWORKS - SUMMARY</t>
  </si>
  <si>
    <t>CHAPTER</t>
  </si>
  <si>
    <t>Prime Cost</t>
  </si>
  <si>
    <t>ROAD RESTRAINT SYSTEMS</t>
  </si>
  <si>
    <t>C11.4</t>
  </si>
  <si>
    <t>C11.5</t>
  </si>
  <si>
    <t>FENCING</t>
  </si>
  <si>
    <r>
      <t>Area 0 to 0,5 m</t>
    </r>
    <r>
      <rPr>
        <sz val="10"/>
        <rFont val="Calibri"/>
        <family val="2"/>
      </rPr>
      <t>²</t>
    </r>
  </si>
  <si>
    <r>
      <t>Area exceeding 0,5 m2 but not 2,0 m</t>
    </r>
    <r>
      <rPr>
        <sz val="10"/>
        <rFont val="Calibri"/>
        <family val="2"/>
      </rPr>
      <t>²</t>
    </r>
  </si>
  <si>
    <t>MECHANICALLY STABILISED FILL AND GABIONS</t>
  </si>
  <si>
    <t>SCHEDULE</t>
  </si>
  <si>
    <t>TOTAL SCHEDULE A: ROADWORKS</t>
  </si>
  <si>
    <t>SUBTOTAL 1</t>
  </si>
  <si>
    <t>Signed on behalf of the Tenderer: ……………………………………………………. (Signature)
Date: …………………………………………………..
Tenderer’s Name: ………………………………………………………………. (Company Name)</t>
  </si>
  <si>
    <t>Generators,  alternators or welding sets</t>
  </si>
  <si>
    <t>Concrete mixer</t>
  </si>
  <si>
    <t>Geotextile (Synthetic-fibre filter fabric,  Grade 2 )</t>
  </si>
  <si>
    <t>600mm dia. Class 100D</t>
  </si>
  <si>
    <t>900mm dia. Class 100D</t>
  </si>
  <si>
    <t>1200mm dia. Class 100D</t>
  </si>
  <si>
    <t>450mm dia. Class 100D</t>
  </si>
  <si>
    <t>Construction of layers using conventional construction methods:</t>
  </si>
  <si>
    <t>C1.5.6</t>
  </si>
  <si>
    <t xml:space="preserve">Removal of temporary deviations </t>
  </si>
  <si>
    <t>C1.5.4 / C1.6.1.1</t>
  </si>
  <si>
    <t>C1.5.4 / C1.6.2.1</t>
  </si>
  <si>
    <t>C1.5.4 / C1.7.2.1</t>
  </si>
  <si>
    <t>C1.5.4 / C1.7.2.2</t>
  </si>
  <si>
    <t>C1.5.4 / C3.2.1.2</t>
  </si>
  <si>
    <t>C1.5.4 / C3.2.1.4</t>
  </si>
  <si>
    <t>C1.5.4 / C3.2.2</t>
  </si>
  <si>
    <t>C1.5.4 / C3.2.2.1</t>
  </si>
  <si>
    <t>C1.5.4 / C5.1.1</t>
  </si>
  <si>
    <t>C1.5.4 / C5.1.1.1</t>
  </si>
  <si>
    <t>C1.5.4 / C5.2.2</t>
  </si>
  <si>
    <t>C1.5.4 / C5.2.2.1</t>
  </si>
  <si>
    <t>600mm</t>
  </si>
  <si>
    <t>Timber - 150mm dia. CMA treated</t>
  </si>
  <si>
    <t>m²</t>
  </si>
  <si>
    <t>C11.6.1.8</t>
  </si>
  <si>
    <t>600 mm diameter (signboard material - Steel Plate 1.4mm thick, background - Class I and symbol retro-reflective class III)</t>
  </si>
  <si>
    <t>C11.6.1.10</t>
  </si>
  <si>
    <r>
      <t>For fills more than 10 000 m</t>
    </r>
    <r>
      <rPr>
        <vertAlign val="superscript"/>
        <sz val="10"/>
        <rFont val="Arial"/>
        <family val="2"/>
      </rPr>
      <t xml:space="preserve">3 </t>
    </r>
    <r>
      <rPr>
        <sz val="10"/>
        <rFont val="Arial"/>
        <family val="2"/>
      </rPr>
      <t>(list all fills separately)</t>
    </r>
  </si>
  <si>
    <r>
      <t>For fills 1,0 km in length when less than 10 000 m</t>
    </r>
    <r>
      <rPr>
        <vertAlign val="superscript"/>
        <sz val="10"/>
        <rFont val="Arial"/>
        <family val="2"/>
      </rPr>
      <t xml:space="preserve">3 </t>
    </r>
    <r>
      <rPr>
        <sz val="10"/>
        <rFont val="Arial"/>
        <family val="2"/>
      </rPr>
      <t>(list all fills separately)</t>
    </r>
  </si>
  <si>
    <t>Applied in restricted areas using a portable pressure sprayer</t>
  </si>
  <si>
    <t>PSC1.2</t>
  </si>
  <si>
    <t>PSC1.2.10</t>
  </si>
  <si>
    <t xml:space="preserve">(e) </t>
  </si>
  <si>
    <t>Using hand excavation to locate, expose and verify services</t>
  </si>
  <si>
    <t>VAT (15% of Subtotal 4)</t>
  </si>
  <si>
    <t>C3.2.3.2</t>
  </si>
  <si>
    <t>C3.2.3.5</t>
  </si>
  <si>
    <t>Provision of skew ends of pipe culvert (type and diameter indicated)</t>
  </si>
  <si>
    <t>C3.2.5</t>
  </si>
  <si>
    <t>C3.2.5.1</t>
  </si>
  <si>
    <t>C3.2.5.2</t>
  </si>
  <si>
    <t>2 x 1200mm x 900mm - Class 150S (Double Box Culvert)</t>
  </si>
  <si>
    <t>2 x 1500mm x 1500mm - Class 100S (Double Box Culvert)</t>
  </si>
  <si>
    <t>For 1200mm x 900mm Double Box Culvert</t>
  </si>
  <si>
    <t>For 2 x 1500mm x 1500mm Double Box Culvert</t>
  </si>
  <si>
    <t>825mm dia. Class 100D</t>
  </si>
  <si>
    <t>1350mm dia. Class 100D</t>
  </si>
  <si>
    <t>1500mm dia. Class 100D</t>
  </si>
  <si>
    <t>1800mm dia. Class 100D</t>
  </si>
  <si>
    <t xml:space="preserve">Mass concrete 50mm thick for underside of box culverts inclusive of shuttering as directed by Engineer on Site </t>
  </si>
  <si>
    <t>Concrete for 100mm x 50mm blinding key to underside of box culverts inclusive of shuttering as directed by Engineer on Site</t>
  </si>
  <si>
    <t xml:space="preserve">(i 1200m x 900mm </t>
  </si>
  <si>
    <t xml:space="preserve">(ii) 1500mm x 1500mm </t>
  </si>
  <si>
    <t>(i) 600mm dia.</t>
  </si>
  <si>
    <t>(ii) 900mm dia.</t>
  </si>
  <si>
    <t xml:space="preserve">(iii) 1200mm dia. </t>
  </si>
  <si>
    <t>(iv) 1350mm dia,</t>
  </si>
  <si>
    <t xml:space="preserve">(v) 1500mm dia. </t>
  </si>
  <si>
    <t xml:space="preserve">(vi) 1800mm dia. </t>
  </si>
  <si>
    <t>MACCAFERRI® Nonwoven Geotextiles or KAYTECH® Bidim or approved equivalent Geofabric</t>
  </si>
  <si>
    <t>C2.3</t>
  </si>
  <si>
    <t>WET SERVICES</t>
  </si>
  <si>
    <t>C2.3.9</t>
  </si>
  <si>
    <t>C2.3.9.1</t>
  </si>
  <si>
    <t>C2.3.9.2</t>
  </si>
  <si>
    <t>With concrete cover and frame within road reserve area by 0 to 250mm as directed by Engineer on Site.</t>
  </si>
  <si>
    <t>With heavy duty iron  cover and frame within road reserve area by 0 to 250mm as directed by Engineer on Site.</t>
  </si>
  <si>
    <t>With concrete cover and frame within road reserve area by 500 to 750mm as directed by Engineer on Site.</t>
  </si>
  <si>
    <t>Iron valve cover within road reserve by area by 0 to 250mm as directed by Engineer on Site.</t>
  </si>
  <si>
    <t>C5.1.1.5</t>
  </si>
  <si>
    <t>Compaction of in-situ material to 90% of MDD (Rip and re-compact)</t>
  </si>
  <si>
    <t>Compaction of in-situ material to 95% of MDD (Rip and re-compact)</t>
  </si>
  <si>
    <t>C5.1.5.3</t>
  </si>
  <si>
    <t>In-situ treatment by drilling and splitting the material using non-explosive, rock-breaking products (chemical cracking)</t>
  </si>
  <si>
    <t>Pioneer material (Dumprock)</t>
  </si>
  <si>
    <t>C4.2.9.3</t>
  </si>
  <si>
    <t>Boulder excavation class B</t>
  </si>
  <si>
    <t>Type G5B material</t>
  </si>
  <si>
    <t>Stable grade 30% net bitumen emulsion as specified. Applied with a calibrated distributer (0,3 l/m2)</t>
  </si>
  <si>
    <t>(ii) Asphalt sidewalk 25 mm asphalt (Mix Sa-S10) - Asphalt from Private Plant</t>
  </si>
  <si>
    <t>C6.2</t>
  </si>
  <si>
    <t>SEGMENTAL BLOCK PAVING LAYERS</t>
  </si>
  <si>
    <t>C6.2.1</t>
  </si>
  <si>
    <t>C6.2.1.1</t>
  </si>
  <si>
    <r>
      <t>m</t>
    </r>
    <r>
      <rPr>
        <vertAlign val="superscript"/>
        <sz val="10"/>
        <rFont val="Calibri"/>
        <family val="2"/>
      </rPr>
      <t>2</t>
    </r>
  </si>
  <si>
    <t>C3.3.3.4</t>
  </si>
  <si>
    <t>Extra over item C3.3.2 for drop kerbs at pedestrian crossings (scoops) and driveways</t>
  </si>
  <si>
    <t>C8.8</t>
  </si>
  <si>
    <t>PATCHING AND EDGE BREAK REPAIR</t>
  </si>
  <si>
    <t>C8.8.1</t>
  </si>
  <si>
    <t>C8.8.1.1</t>
  </si>
  <si>
    <t>Not exceeding 50 mm</t>
  </si>
  <si>
    <t>C8.8.1.2</t>
  </si>
  <si>
    <t>Not exceeding 100 mm</t>
  </si>
  <si>
    <t>Exceeding 100 mm but not exceeding 200 mm</t>
  </si>
  <si>
    <t>C8.8.1.3</t>
  </si>
  <si>
    <t>Not exceeding 200 mm</t>
  </si>
  <si>
    <t>C13.4.9</t>
  </si>
  <si>
    <t>C13.8</t>
  </si>
  <si>
    <t>ANCILLARY STRUCTURAL ELEMENTS</t>
  </si>
  <si>
    <t>C13.8.5</t>
  </si>
  <si>
    <t>C13.4.11</t>
  </si>
  <si>
    <t>Steel tubing (76mm dia. Hot dipped galvanised)</t>
  </si>
  <si>
    <t>900 mm diameter (signboard material, Steel Plate 1.4mm thick, background - Class I and symbol retro-reflective class III)</t>
  </si>
  <si>
    <t>1200 mm diameter (signboard material, Steel Plate 1.4mm thick, background - Class I and symbol retro-reflective class III)</t>
  </si>
  <si>
    <t>900 mm size (signboard material, Steel Plate 1.4mm thick, background - Class I and symbol retro-reflective class III)</t>
  </si>
  <si>
    <t>1200 mm size (signboard material, Steel Plate 1.4mm thick, background - Class I and symbol retro-reflective class III)</t>
  </si>
  <si>
    <t>C13.1</t>
  </si>
  <si>
    <t>FOUNDATIONS</t>
  </si>
  <si>
    <t>C13.1.3</t>
  </si>
  <si>
    <t>Excavation:</t>
  </si>
  <si>
    <t>C13.1.3.1</t>
  </si>
  <si>
    <t>Excavating soft material situated within the following successive depth ranges:</t>
  </si>
  <si>
    <t>0 m up to 1,5 m</t>
  </si>
  <si>
    <t>C11.7.3</t>
  </si>
  <si>
    <t xml:space="preserve">i) 100mm wide </t>
  </si>
  <si>
    <t>ii) 150mm wide</t>
  </si>
  <si>
    <t xml:space="preserve">iii) 200 mm wide </t>
  </si>
  <si>
    <t>iv) 300mm wide</t>
  </si>
  <si>
    <t xml:space="preserve">ii) 150mm wide </t>
  </si>
  <si>
    <t xml:space="preserve">iii) 200mm wide </t>
  </si>
  <si>
    <t xml:space="preserve">iv) 300mm wide </t>
  </si>
  <si>
    <t>White characters and symbols</t>
  </si>
  <si>
    <t>Yellow characters and symbols</t>
  </si>
  <si>
    <t>C11.7.7.1</t>
  </si>
  <si>
    <t>i) Red/Red</t>
  </si>
  <si>
    <t>No.</t>
  </si>
  <si>
    <t xml:space="preserve">ii) White/White </t>
  </si>
  <si>
    <t>iii) Yellow/Yellow</t>
  </si>
  <si>
    <t xml:space="preserve">iv) Red/White </t>
  </si>
  <si>
    <t xml:space="preserve">v) Red/Yellow </t>
  </si>
  <si>
    <t>C11.9.1.1</t>
  </si>
  <si>
    <t>Dual carriageway road</t>
  </si>
  <si>
    <t xml:space="preserve">a) 1.0m long x 0.5m wide x 0.5m high cage </t>
  </si>
  <si>
    <t>m³</t>
  </si>
  <si>
    <t xml:space="preserve">b) 1.0m long x 1.0m wide x 0.5m high cage </t>
  </si>
  <si>
    <t xml:space="preserve">c) 1.0m long x 1.5m wide x 1.0m high cage </t>
  </si>
  <si>
    <t>(iii) Supply and install approved drainage grade Geofabric MACCAFERRI® MACTEX N® or approved equivalent  gabion reno mattress at pipe and box culverts</t>
  </si>
  <si>
    <t>C2.2</t>
  </si>
  <si>
    <t>DRY SERVICES</t>
  </si>
  <si>
    <t>C2.2.1.1</t>
  </si>
  <si>
    <t>C2.2.1</t>
  </si>
  <si>
    <t>110mm diameter HDPE sleeves</t>
  </si>
  <si>
    <t>C2.2.4</t>
  </si>
  <si>
    <t>Bedding for ducts compacted to 90 % of MDD (100 % for sand) using material:</t>
  </si>
  <si>
    <t>C2.2.4.1</t>
  </si>
  <si>
    <t>Selected from the excavated trench material</t>
  </si>
  <si>
    <t>C2.2.6</t>
  </si>
  <si>
    <t>C2.2.6.1</t>
  </si>
  <si>
    <t>C2.2.6.3</t>
  </si>
  <si>
    <t>C2.2.6.4</t>
  </si>
  <si>
    <t>C2.2.7</t>
  </si>
  <si>
    <t>C2.2.7.2</t>
  </si>
  <si>
    <t>C.2.2.7.4</t>
  </si>
  <si>
    <t>(i) 230 mm brick cable duct headwalls</t>
  </si>
  <si>
    <t>(ii) 345 mm brick cable duct headwalls</t>
  </si>
  <si>
    <t>(iii) 465 mm brick cable duct headwalls</t>
  </si>
  <si>
    <t>C2.2.5</t>
  </si>
  <si>
    <t>Concrete for bedding and encasement of ducts</t>
  </si>
  <si>
    <t>C2.2.5.2</t>
  </si>
  <si>
    <t>Concrete encasement of ducts (Class 15/19)</t>
  </si>
  <si>
    <t>i) 0.0m upto 1.5m deep</t>
  </si>
  <si>
    <t>ii) 1.5m upto 2.0m deep</t>
  </si>
  <si>
    <t>iii) 2.0m upto 2.5m deep</t>
  </si>
  <si>
    <t xml:space="preserve">ii) 1.5m upto 2.0m  deep </t>
  </si>
  <si>
    <t xml:space="preserve">iii) 2.0m upto 2.5m deep </t>
  </si>
  <si>
    <t>C3.2.23</t>
  </si>
  <si>
    <t>break into existing culvert brick wall</t>
  </si>
  <si>
    <t xml:space="preserve">(a) 450mm </t>
  </si>
  <si>
    <t xml:space="preserve">No. </t>
  </si>
  <si>
    <t xml:space="preserve">(b) 600mm </t>
  </si>
  <si>
    <t>break into existing culvert concrete wall</t>
  </si>
  <si>
    <t>Natural sand from commercial sources (clean course sand)</t>
  </si>
  <si>
    <t>C3.1.12</t>
  </si>
  <si>
    <t>C3.1.12.4</t>
  </si>
  <si>
    <t xml:space="preserve">Outlet structures </t>
  </si>
  <si>
    <t>(i) 110mm dia. MACCAFERRI® MacDrain® or KAYTECH® FloDrain® or approved equivalent  subsoil drainage line to roads, including all excavation and impermeable backfill</t>
  </si>
  <si>
    <t>C2.1.6</t>
  </si>
  <si>
    <t>Trench excavation(in soft material)</t>
  </si>
  <si>
    <t>C2.1.6.1</t>
  </si>
  <si>
    <t xml:space="preserve">Trenches up to 1.0m wide : </t>
  </si>
  <si>
    <t>Up to 1.0m deep</t>
  </si>
  <si>
    <t>C2.1.11</t>
  </si>
  <si>
    <t>C2.1.11.1</t>
  </si>
  <si>
    <t>From the excavated trench material</t>
  </si>
  <si>
    <t>(ii) Dismantling of existing fenceline for spoil</t>
  </si>
  <si>
    <t>C11.5.10</t>
  </si>
  <si>
    <t>C11.5.10.1</t>
  </si>
  <si>
    <t>Type indicated</t>
  </si>
  <si>
    <t>C11.7.10</t>
  </si>
  <si>
    <t>Removal of existing, temporary or final road markings by:</t>
  </si>
  <si>
    <t>C11.7.10.1</t>
  </si>
  <si>
    <t>Sandblasting</t>
  </si>
  <si>
    <t>C11.7.10.3</t>
  </si>
  <si>
    <t>Overpainting as temporary measure</t>
  </si>
  <si>
    <t>C1.4.3.19</t>
  </si>
  <si>
    <t>Wash-hand basin</t>
  </si>
  <si>
    <t>Backfilling of trenches for cable ducts</t>
  </si>
  <si>
    <t xml:space="preserve">Repairs to damaged services that could not have been reasonably foreseen or prevented by the Contractor     </t>
  </si>
  <si>
    <t>Removal of roadways to spoil at approved tip</t>
  </si>
  <si>
    <t xml:space="preserve">Removal of traffic islands and centre median to spoil at approved tip      </t>
  </si>
  <si>
    <t xml:space="preserve">Removal of existing sidewalks (wearing course and base layer) to spoil at an approved tip  </t>
  </si>
  <si>
    <t xml:space="preserve">Removal of existing concrete kerbs and channel/fillet with base to spoil at an approved </t>
  </si>
  <si>
    <t>Dismantling of existing gabion basket retaining structure to stockpile on site for re-use as directed by Engineer on Site</t>
  </si>
  <si>
    <t xml:space="preserve">Conduct an HIV/AIDS Awareness programme, as specified in the Contract Document, on site for not less than 90% of the workers                                                                       </t>
  </si>
  <si>
    <t xml:space="preserve">Provide and maintain a condom dispenser                                                            </t>
  </si>
  <si>
    <t xml:space="preserve">Provide and maintain HIV/AIDS awareness posters                                              </t>
  </si>
  <si>
    <t xml:space="preserve">Provide information regarding voluntary testing of all construction workers  </t>
  </si>
  <si>
    <t>Sum</t>
  </si>
  <si>
    <t>C13.1.14</t>
  </si>
  <si>
    <t>Foundation fill consisting of:</t>
  </si>
  <si>
    <t>C13.1.14.4</t>
  </si>
  <si>
    <t>C13.1.14.5</t>
  </si>
  <si>
    <t xml:space="preserve">(ii) Grade 20/26 Mass concrete for general use as directed by Engineer on Site </t>
  </si>
  <si>
    <t>Extra over C11.4.1 and C11.4.11 for horizontally curved guard rails factory bent to a radius of less than 50 m</t>
  </si>
  <si>
    <t>Construct gabion baskets or gabion mattresses from stockpiled gabion boxes and gabion stone as directed by Engineer on Site.</t>
  </si>
  <si>
    <t>42600m3 TO HAULED FROM CLEAR AND GRUB. DISTANCE TO DISPOSAL SITE REQUIRED TO CALCULATE HAULAGE</t>
  </si>
  <si>
    <t>ALLOWANCE MADE</t>
  </si>
  <si>
    <t>10000M3 FROM TRENCH EXCAVATION IN SECT. 2.1 - APPROXIMATELY HALF OF THE FULL QTY, AS HALF MAY BE USED FOR BACKFILL. TBC</t>
  </si>
  <si>
    <t>7200m3 FROM EXCAVATION FOR STORMWATER PIPES</t>
  </si>
  <si>
    <t xml:space="preserve">TOTAL CARRIED FORWARD </t>
  </si>
  <si>
    <t>Specify test (Various tests)</t>
  </si>
  <si>
    <t>C3.3.1</t>
  </si>
  <si>
    <t>Concrete kerbing:</t>
  </si>
  <si>
    <t>C3.3.1.1</t>
  </si>
  <si>
    <t>Prefabricated kerbing (description of type of kerb and bedding with reference to drawing)</t>
  </si>
  <si>
    <t>PSC1.2.11</t>
  </si>
  <si>
    <t>PSC1.2.12</t>
  </si>
  <si>
    <t>PSC1.2.13</t>
  </si>
  <si>
    <t>PSC1.2.14</t>
  </si>
  <si>
    <t>PSC1.2.15</t>
  </si>
  <si>
    <t>PSC1.2.16</t>
  </si>
  <si>
    <t>PSC1.2.17</t>
  </si>
  <si>
    <t>PSC1.2.18</t>
  </si>
  <si>
    <t>PSC1.2.19</t>
  </si>
  <si>
    <t>PSC1.2.20</t>
  </si>
  <si>
    <t>PSC1.2.21</t>
  </si>
  <si>
    <t>PSC1.2.22</t>
  </si>
  <si>
    <t>PSC1.2.23</t>
  </si>
  <si>
    <t>PSC1.2.24</t>
  </si>
  <si>
    <t>PSC1.2.25</t>
  </si>
  <si>
    <t>PSC1.2.26</t>
  </si>
  <si>
    <t>PSC1.2.27</t>
  </si>
  <si>
    <t>PSC2.1.28</t>
  </si>
  <si>
    <t>PSC2.1.28.1</t>
  </si>
  <si>
    <t xml:space="preserve">Handling cost and profit in respect of item PSC2.1.28                                 </t>
  </si>
  <si>
    <t>PSC3.2.54</t>
  </si>
  <si>
    <t>PSC3.3.17</t>
  </si>
  <si>
    <t>PSC11.4.1.2</t>
  </si>
  <si>
    <t>PSC11.5.11</t>
  </si>
  <si>
    <t>PSC12.6.18</t>
  </si>
  <si>
    <t>Cell phones costs, including pro-rate rentals, for calls made in connection with contract administration &amp; new laptop for the Engineer's representative</t>
  </si>
  <si>
    <t>C12.6.11</t>
  </si>
  <si>
    <t>C13.1.7</t>
  </si>
  <si>
    <t>Backfill to excavations utilising:</t>
  </si>
  <si>
    <t>C13.1.7.1</t>
  </si>
  <si>
    <t>FOR TERRACE BLOK/GEOLOK RETAINING WALL</t>
  </si>
  <si>
    <t xml:space="preserve">Material from excavation and compact to 95% MOD AASHTO density </t>
  </si>
  <si>
    <t>&gt; 1,5 m and &lt; 3,0 m</t>
  </si>
  <si>
    <t>C13.1.3.2</t>
  </si>
  <si>
    <t>Extra over subitem C13.1.3.1 for excavation in hard material irrespective of depth</t>
  </si>
  <si>
    <t>C13.8.10.2</t>
  </si>
  <si>
    <t>Weep holes:</t>
  </si>
  <si>
    <t>75 mm diameter P.V.C. weepholes inclusive of no fines concrete plug for concrete keys to pipe and box culverts</t>
  </si>
  <si>
    <t>C13.3</t>
  </si>
  <si>
    <t>STEEL REINFORCEMENT</t>
  </si>
  <si>
    <t>C13.3.1</t>
  </si>
  <si>
    <t>Reinforcement for:</t>
  </si>
  <si>
    <t>C13.3.1.1</t>
  </si>
  <si>
    <t>(Description of portion of structure to which applicable):</t>
  </si>
  <si>
    <t>High-yield-stress-steel bars (type indicated)</t>
  </si>
  <si>
    <t>C13.4.1</t>
  </si>
  <si>
    <t>Cast in situ concrete (Class of concrete and use or position in structure stated):</t>
  </si>
  <si>
    <t>PSC13.4.1.1</t>
  </si>
  <si>
    <t>Strength concrete including specified reinforcement and shuttering as per the specified reinforcement and all shuttering (class C):</t>
  </si>
  <si>
    <t>Supply and place Class C25/19 concrete for strip footing</t>
  </si>
  <si>
    <t>PSC13.8.18</t>
  </si>
  <si>
    <t xml:space="preserve">Duct markers </t>
  </si>
  <si>
    <t xml:space="preserve">Draw wires </t>
  </si>
  <si>
    <t xml:space="preserve">End caps or plugs </t>
  </si>
  <si>
    <t xml:space="preserve">Concrete blinding (thickness and class of concrete indicated) Grade 10/15 </t>
  </si>
  <si>
    <t xml:space="preserve">(i) Grade 20/26 Mass concrete for underside of bus shelters inclusive of Mesh Ref 395 and shuttering </t>
  </si>
  <si>
    <t>450mm dia. Class 75D</t>
  </si>
  <si>
    <t>600mm dia. Class 75D</t>
  </si>
  <si>
    <t xml:space="preserve">Rate only </t>
  </si>
  <si>
    <t xml:space="preserve">(i) Mesh Ref 245 reinforcement </t>
  </si>
  <si>
    <t>HDPE Sleeves (class 12, joint type?)</t>
  </si>
  <si>
    <t>State depth range (0-2m)</t>
  </si>
  <si>
    <t>MSP 1 (0,7 l/m2)</t>
  </si>
  <si>
    <t>(ii) Upper selected layer compacted to 93% MDD - 150mm G7 to Access Road</t>
  </si>
  <si>
    <t>(ii) Lower selected layer compacted to 90% MDD - 150mm G9 to Access Road</t>
  </si>
  <si>
    <t>(m)</t>
  </si>
  <si>
    <r>
      <t xml:space="preserve">42600m3 TO HAULED FROM CLEAR AND GRUB. DISTANCE TO DISPOSAL SITE REQUIRED TO CALCULATE HAULAGE - USED 10KM AS DISCUSSED. </t>
    </r>
    <r>
      <rPr>
        <sz val="10"/>
        <color rgb="FFFF0000"/>
        <rFont val="Arial"/>
        <family val="2"/>
      </rPr>
      <t>Haulage reduced from 10km to 5km</t>
    </r>
  </si>
  <si>
    <r>
      <t xml:space="preserve">USING A HAUL DISTANCE OF 10KM. </t>
    </r>
    <r>
      <rPr>
        <sz val="10"/>
        <color rgb="FFFF0000"/>
        <rFont val="Arial"/>
        <family val="2"/>
      </rPr>
      <t>Haulage reduced from 10km to 5km</t>
    </r>
  </si>
  <si>
    <t>(ii) 110mm dia. MACCAFERRI® MacDrain® or KAYTECH® FloDrain® or approved equivalent  subsoil drainage line to retaining walls, including all impermeable backfill</t>
  </si>
  <si>
    <t>(a) Cost for community Participation (CLO)</t>
  </si>
  <si>
    <t xml:space="preserve">450mm </t>
  </si>
  <si>
    <t>Community Participation:</t>
  </si>
  <si>
    <t>Routine road maintenance of existing public roads within the Site of the Works or other public roads outside the Site of Works which are used as detours:</t>
  </si>
  <si>
    <t>Safety:</t>
  </si>
  <si>
    <t>Work adjacent to properties:</t>
  </si>
  <si>
    <t>Dayworks:</t>
  </si>
  <si>
    <t>Extra over sub-item C3.2.1.1 for excavation in hard (including drilling and blasting(chemical)) or boulder material, irrespective of depth</t>
  </si>
  <si>
    <t>Upper base gravel layer (unstabilised) 150mm G5) compacted to 97% of MDD</t>
  </si>
  <si>
    <t>Rate Only</t>
  </si>
  <si>
    <t>Supply and lay complete Traffic island  concrete pavers. Paver size 500 mm x 500 mm x 50 mm.</t>
  </si>
  <si>
    <t>C9.1.12</t>
  </si>
  <si>
    <t>(i) Supply and install complete approved MACCAFERRI® reno or KAYTECH® Kaybion® or approved equivalent gabion  mattress to inlet and outlet headwalls for road stormwater: - 3,000m x 2,000m x 300mm thick inclusive of approved stone</t>
  </si>
  <si>
    <t>(ii) Supply and install complete approved MACCAFERRI® reno or KAYTECH® Kaybion®  or approved equivalent  gabion reno mattress to inlet and outlet headwalls for pipe and box culverts: - 3,000m x 2,000m x 300mm thick inclusive of approved stone</t>
  </si>
  <si>
    <t>(ii)  Supply and install approved drainage grade Geofabric MACCAFERRI® MACTEX N® or approved equivalent gabion reno mattress at headwalls to road stormwater</t>
  </si>
  <si>
    <r>
      <t>(iii) 500mm coarse sand drainage layer behind the GEOLOK</t>
    </r>
    <r>
      <rPr>
        <sz val="10"/>
        <rFont val="Calibri"/>
        <family val="2"/>
      </rPr>
      <t>®</t>
    </r>
    <r>
      <rPr>
        <sz val="10"/>
        <rFont val="Arial"/>
        <family val="2"/>
      </rPr>
      <t xml:space="preserve"> or similar approved retaining wall from the contractor's offsite source including royalties if applicable</t>
    </r>
  </si>
  <si>
    <t>UPGRADING OF PORTION OF ROAD D2296 : KARINO TO TEKWANE SOUTH
PHASE 1 : km 0,000 TO km 5,960</t>
  </si>
  <si>
    <t xml:space="preserve">Milling of existing roadways (CH 0.00) to spoil at an approved tip. Depth 0 to 100mm inclusive of haulage as directed by Engineer on Site.                                                     </t>
  </si>
  <si>
    <t>PC Sum</t>
  </si>
  <si>
    <t>Normal fill material in compacted layer thicknesses of 200mm and less:</t>
  </si>
  <si>
    <t>Compacted to 95% MDD</t>
  </si>
  <si>
    <t>Lower base gravel layer (unstabilised) 150mm G5) compacted to 97% of MDD</t>
  </si>
  <si>
    <t>Gravel base layer - 100mm G5 to sidewalks compacted to 97% of MDD</t>
  </si>
  <si>
    <t>Chemical stabilisation C3-300 mm thick of pavement layers (upper + lower base layer)</t>
  </si>
  <si>
    <t>C5.4.5.2</t>
  </si>
  <si>
    <t>Cement (CEM ll 32.5N)</t>
  </si>
  <si>
    <t>CHAPTER 5.5</t>
  </si>
  <si>
    <t>C5.5.1</t>
  </si>
  <si>
    <t>Compiling and implementing M&amp;U plans for the reconstruction of an existing road pavement</t>
  </si>
  <si>
    <t>C5.5.5</t>
  </si>
  <si>
    <t>Construction of a trial section using a recycler</t>
  </si>
  <si>
    <t>C5.5.14</t>
  </si>
  <si>
    <t>In-situ reconstruction of a pavement layer using a recycler to construct a stabilised selected layer:</t>
  </si>
  <si>
    <t>Using non-cemented material compacted to 300 mm thick</t>
  </si>
  <si>
    <t>C5.5.20</t>
  </si>
  <si>
    <t>Material shortfall or make-up material:</t>
  </si>
  <si>
    <t>Chemically stabilised base layer compacted to 97 % of MDD:</t>
  </si>
  <si>
    <t>For base layer (G6 material)</t>
  </si>
  <si>
    <t>C5.5</t>
  </si>
  <si>
    <t>CONTRACT PRICE ADJUSTMENT AND RISE &amp; FALL (10% of Subtotal 3)</t>
  </si>
  <si>
    <t>City of Mbombela - Technical Services</t>
  </si>
  <si>
    <t>Roads and Stormwater</t>
  </si>
  <si>
    <t>man-month</t>
  </si>
  <si>
    <t>Personnel:</t>
  </si>
  <si>
    <t>Construction Equipment (specify size and/or model number):</t>
  </si>
  <si>
    <t>Vehicles (specify size):</t>
  </si>
  <si>
    <t>Materials:</t>
  </si>
  <si>
    <t>Dismantling and removal of existing road furniture to a stipulated off-site location:</t>
  </si>
  <si>
    <t>HIV/AIDS Awareness (SANS 1921-6: 2004):</t>
  </si>
  <si>
    <t>The Contractor's general obligations:</t>
  </si>
  <si>
    <t>Site accommodation:</t>
  </si>
  <si>
    <t>Items measured by number:</t>
  </si>
  <si>
    <t>Prime cost items:</t>
  </si>
  <si>
    <t>Services at site offices, laboratories and site accommodation:</t>
  </si>
  <si>
    <t>Site security measures for the Engineer's facilities:</t>
  </si>
  <si>
    <t>Accommodation of vehicular traffic:</t>
  </si>
  <si>
    <t>Construction of temporary deviations :</t>
  </si>
  <si>
    <t>Extra over sub-item C3.2.1.1 for excavation in hard or boulder material, irrespective of depth</t>
  </si>
  <si>
    <t>Fill construction:</t>
  </si>
  <si>
    <t>Temporary traffic control facilities:</t>
  </si>
  <si>
    <t>Provision of safety equipment for visitors:</t>
  </si>
  <si>
    <t>Clearing:</t>
  </si>
  <si>
    <t>Grubbing:</t>
  </si>
  <si>
    <t>Hauling:</t>
  </si>
  <si>
    <t>Provision of record drawings and applicable data:</t>
  </si>
  <si>
    <t>Supply, lay and prove ducts:</t>
  </si>
  <si>
    <t>Duct accessories (markers, marking, draw wires and end caps etc.):</t>
  </si>
  <si>
    <t>Handholes, manholes and access chambers for ducts:</t>
  </si>
  <si>
    <t>Cable Duct Headwalls:</t>
  </si>
  <si>
    <t>Raising and lowering existing sewer manholes:</t>
  </si>
  <si>
    <t>Raising manholes:</t>
  </si>
  <si>
    <t>Lowering manholes:</t>
  </si>
  <si>
    <t>Natural permeable material in subsoil drainage system (approved natural sand):</t>
  </si>
  <si>
    <t>Composite drainage system:</t>
  </si>
  <si>
    <t>Alternative drainage systems :</t>
  </si>
  <si>
    <t>On Class B bedding (Spigot and socket):</t>
  </si>
  <si>
    <t>On Class C bedding (Spigot and socket):</t>
  </si>
  <si>
    <t>Rectangular culverts with prefabricated elements:</t>
  </si>
  <si>
    <t>Prefabricated portal culverts (ROCLA specification or approved equivalent); wall and roof combination (size and type indicated):</t>
  </si>
  <si>
    <t>Prefabricated floor slabs (ROCLA specification or approved equivalent) (size and type indicated):</t>
  </si>
  <si>
    <t>Concrete backfill or encasement for culverts :</t>
  </si>
  <si>
    <t>Cutting of concrete pipes (diameter indicated):</t>
  </si>
  <si>
    <t>Breaking into existing drainage structures and building in pipes or culverts of the following size :</t>
  </si>
  <si>
    <t>Manholes, catchpits, precast inlet and outlet structures complete:</t>
  </si>
  <si>
    <t>Masonary Headwalls:</t>
  </si>
  <si>
    <t>Energy dissipaters in outlet structures:</t>
  </si>
  <si>
    <t>Compiling and implementing M&amp;U plans for the cuttings:</t>
  </si>
  <si>
    <t>Excavating of materials in cuttings, material obtained from:</t>
  </si>
  <si>
    <t>Excavate material to spoil in sites designated by the Contractor, material obtained from:</t>
  </si>
  <si>
    <t>Finishing the side slopes:</t>
  </si>
  <si>
    <t>Commercial materials identified by the Contractor from commercial, private or other non-commercial suppliers:</t>
  </si>
  <si>
    <t>Roadbed construction and compaction:</t>
  </si>
  <si>
    <t>In-situ treatment of roadbed in hard material:</t>
  </si>
  <si>
    <t>Finishing off fill slopes, medians and interchange areas:</t>
  </si>
  <si>
    <t>Compiling and implementing M&amp;U plans for the construction of all the pavement layers:</t>
  </si>
  <si>
    <t>Construction of pavement layers:</t>
  </si>
  <si>
    <t>Chemical stabilisation:</t>
  </si>
  <si>
    <t>Cementitious stabilisation agents for pavement layers:</t>
  </si>
  <si>
    <t>Addition of cementitious stabilisation agents  for pavement layers and spreading the agent using bags and labour enhancement methods:</t>
  </si>
  <si>
    <t>Segmental block paving:</t>
  </si>
  <si>
    <t>Saw cutting pavement layers for patching (for kerb and channel/fillet - along the set line edge only):</t>
  </si>
  <si>
    <t>Asphalt or bituminous surfacing to an average depth:</t>
  </si>
  <si>
    <t>Granular layers to an average depth:</t>
  </si>
  <si>
    <t>Cemented pavement layers to an average depth:</t>
  </si>
  <si>
    <t>Application of bond coat:</t>
  </si>
  <si>
    <t>Asphalt surfacing:</t>
  </si>
  <si>
    <t>New construction:</t>
  </si>
  <si>
    <t>Stone skeletal mix - continuously graded (paver laid):</t>
  </si>
  <si>
    <t>Sand skeletal mix - continuously graded (paver):</t>
  </si>
  <si>
    <t>Coring of asphalt layers:</t>
  </si>
  <si>
    <t>Erecting of guardrails at 3,81 m spacing:</t>
  </si>
  <si>
    <t>Extra over for horizontally curved guard rails:</t>
  </si>
  <si>
    <t>Security fences:</t>
  </si>
  <si>
    <t>Disposal of existing fencing materials:</t>
  </si>
  <si>
    <t>Regulatory signs, temporary:</t>
  </si>
  <si>
    <t>Warning signs, temporary:</t>
  </si>
  <si>
    <t>Thermoplastic road marking applied at nominal rate of 0.42 l/m² :</t>
  </si>
  <si>
    <t>White lines (broken or unbroken):</t>
  </si>
  <si>
    <t>Yellow lines (broken or unbroken):</t>
  </si>
  <si>
    <t>Road studs:</t>
  </si>
  <si>
    <t>Permanent road studs compliant to SANS 1442 (Aluminium lynx with anchor shank):</t>
  </si>
  <si>
    <t>Galvanized gabion boxes - 2.7mm diameter zinc and polymeric wire galvanised steel gabions baskets filled with min. 100 and max. 250mm stones for the following size cages:</t>
  </si>
  <si>
    <t>Galvanized gabion mattresses (dimensions of mattress):</t>
  </si>
  <si>
    <t>Construct MACCAFERRI® reno or KAYTECH® Kaybion® or approved equivalent reno-mattress to  new culverts and headwalls:</t>
  </si>
  <si>
    <t>Geotextile:</t>
  </si>
  <si>
    <t>MACCAFERRI® Nonwoven Geotextiles or KAYTECH® Bidim or approved equivalent Geofabric- Grade 2:</t>
  </si>
  <si>
    <t>Backfill:</t>
  </si>
  <si>
    <t>Mass concrete (class indicated):</t>
  </si>
  <si>
    <t>Retaining Walls :</t>
  </si>
  <si>
    <t>Special tests requested by the Engineer:</t>
  </si>
  <si>
    <t>Employer’s contribution to other special tests:</t>
  </si>
  <si>
    <t xml:space="preserve">RECONSTRUCTION OF PAVEMENT LAYERS </t>
  </si>
  <si>
    <t xml:space="preserve">50mm diameter Upvc wheepholes to retaining wall </t>
  </si>
  <si>
    <t xml:space="preserve">(iii) Dismantling and removal of existing palisade fence and transport to City of Mbombela Roads and Stormwater depot as directed by an Engineer on site </t>
  </si>
  <si>
    <t>(i) Remove existing 1500mm - 2400mm palisade fence, including posts and store onsite for re-use and reinstatement as directed by Engineer on Site.</t>
  </si>
  <si>
    <t>Compiling and implementing M&amp;U plans:</t>
  </si>
  <si>
    <t>Construction of roadbed comprising a pioneer layer (dump rock)</t>
  </si>
  <si>
    <t>CONCRETE KERBING AND CHANNELLING, ASPHALT BERMS, CHUTES, DOWNPIPES, AS WELL AS CONCRETE, STONE PITCHED AND GABION LININGS FOR OPEN DRAINS</t>
  </si>
  <si>
    <t>Concrete kerbing-channelling combination:</t>
  </si>
  <si>
    <t>Prefabricated kerbing-channelling (description of type of channel and bedding with reference to drawing):</t>
  </si>
  <si>
    <t>Extra over items C3.3.1 and C3.3.2 for concrete kerbing or concrete kerbing and channelling on curves:</t>
  </si>
  <si>
    <t>110mm dia.  MACCAFERRI® or KAYTECH® or approved equivalent  subsoil drainage stubs at manhole/inlets</t>
  </si>
  <si>
    <t>Natural permeable material in subsoil drainage system ( approved crushed stone ):</t>
  </si>
  <si>
    <t>Backfill compacted to 93% (100% for sand) of MDD (areas subject to traffic loads) using material:</t>
  </si>
  <si>
    <t>Location, Identification and relocation of existing services:</t>
  </si>
  <si>
    <t>Contractors' obligations</t>
  </si>
  <si>
    <t>Cleaning of traffic control facilities</t>
  </si>
  <si>
    <t>Single 1 500 mm, 58 watt fluorescent tube ceiling light</t>
  </si>
  <si>
    <t>Single 1 500 mm, 22 watt LED tube ceiling light</t>
  </si>
  <si>
    <t>Minimum / maximum atmospheric temperature gauge</t>
  </si>
  <si>
    <t>The provision of internet connectivity and WIFI data for Engineer's site staff</t>
  </si>
  <si>
    <t>SUBTOTAL 2 = (SUBTOTAL 1 + CONTINGENCIES)</t>
  </si>
  <si>
    <t>SUBTOTAL 3 = (SUBTOTAL 2 + CPA)</t>
  </si>
  <si>
    <t xml:space="preserve">(ii) Mesh Ref 395 reinforcement </t>
  </si>
  <si>
    <t>PSC1.2.1</t>
  </si>
  <si>
    <t>(b) Handling costs and profit in respect of sub-item PSC1.2.1(a) above</t>
  </si>
  <si>
    <t>Girth equal to or exceeding 0,0 m up to and including 1,0 m</t>
  </si>
  <si>
    <t>Type G6 material</t>
  </si>
  <si>
    <t>Type G9 material</t>
  </si>
  <si>
    <t>Type G7 material</t>
  </si>
  <si>
    <t xml:space="preserve">Dismantling and removal of existing bus shelters complete , and transporting and offloading at City of Mbombela Roads and Stormwater Depot as directed by Engineer on Site.        </t>
  </si>
  <si>
    <t>Dismantling and removal of existing steel guardrail and transporting and offloading at an approved spoil site as directed by Engineer on Site</t>
  </si>
  <si>
    <t>Remove existing bollards to spoil at approved tip as directed by Engineer on Site</t>
  </si>
  <si>
    <t xml:space="preserve">Removal of existing stormwater portal and pipe culverts to spoil at an approved spoil site as directed by Engineer on site        </t>
  </si>
  <si>
    <t>(i) Asphalt wearing course Sa-H14 Level IIB of compacted thickness 40 mm. Bitumen content % as per mix design entered at time of use. Asphalt from Private Plant+C26</t>
  </si>
  <si>
    <r>
      <t>Asphalt reinforcing - complete (KAYTECH</t>
    </r>
    <r>
      <rPr>
        <sz val="10"/>
        <rFont val="Calibri"/>
        <family val="2"/>
      </rPr>
      <t>®</t>
    </r>
    <r>
      <rPr>
        <sz val="10"/>
        <rFont val="Arial"/>
        <family val="2"/>
      </rPr>
      <t xml:space="preserve"> GLASGRID</t>
    </r>
    <r>
      <rPr>
        <sz val="10"/>
        <rFont val="Calibri"/>
        <family val="2"/>
      </rPr>
      <t>™</t>
    </r>
    <r>
      <rPr>
        <sz val="10"/>
        <rFont val="Arial"/>
        <family val="2"/>
      </rPr>
      <t xml:space="preserve"> GG100 at 100KN AC grid or similar approved) with minimum aperture size 25mm x 25mm</t>
    </r>
  </si>
  <si>
    <t>CONTINGENCIES (5 % of Subtotal 2)</t>
  </si>
  <si>
    <t>Dismantling and removal of existing road signs, not exceeding 10m2, and posts and transporting and offloading at an approved spoil site as directed by Engineer on Site</t>
  </si>
  <si>
    <t>Dismantling and removal of existing sign boards and posts and transporting and offloading at an approved spoil site as directed by Engineer on Site</t>
  </si>
  <si>
    <t>Dismantling and removal of existing traffic signals and posts, and traffic control boxes by an approved City of Mbombela sub-contractor and transporting and offloading at City of Mbombela Roads and Stormwater Depot as directed by Engineer on Site.</t>
  </si>
  <si>
    <t>Removal of existing street light poles together with light fittings and all accessories by an approved City of Mbombela subcontractor  and transporting and offloading at City of Mbombela Roads and Stormwater Depot as directed by Engineer on Site.</t>
  </si>
  <si>
    <t xml:space="preserve">Removal of existing concrete stormwater pipes and transporting and offloading to spoil at an approved spoil site as directed by Engineer on site        </t>
  </si>
  <si>
    <t xml:space="preserve">Removal of existing 300mm dia. concrete stormwater pipes and transporting and offloading to spoil at an approved spoil site as directed by Engineer on site        </t>
  </si>
  <si>
    <t xml:space="preserve">Removal of existing 450mm dia. concrete stormwater pipes and transporting and offloading to spoil at an approved spoil site as directed by Engineer on site        </t>
  </si>
  <si>
    <t xml:space="preserve">Removal of existing 600mm dia. concrete stormwater pipes and transporting and offloading to spoil at an approved spoil site as directed by Engineer on site        </t>
  </si>
  <si>
    <t xml:space="preserve">Removal of existing 750mm dia. concrete stormwater pipes and transporting and offloading to spoil at an approved spoil site as directed by Engineer on site        </t>
  </si>
  <si>
    <t xml:space="preserve">Removal of existing 900mm dia. concrete stormwater pipes and transporting and offloading to spoil at an approved spoil site as directed by Engineer on site        </t>
  </si>
  <si>
    <t xml:space="preserve">Removal of disused water pipes to spoil and transporting and offloading an approved spoil site as directed by Engineer on site        </t>
  </si>
  <si>
    <t xml:space="preserve">Demolition and removal of existing stormwater inlets/outlet and manholes and transporting and offloading an approved spoil site as directed by Engineer on site        </t>
  </si>
  <si>
    <t xml:space="preserve">Demolition and removal of existing concrete stormwater channels and transporting and offloading an approved spoil site as directed by Engineer on site        </t>
  </si>
  <si>
    <t xml:space="preserve">Demolition and removal of existing reinforced concrete ramps and slabs and transporting and offloading an approved spoil site as directed by Engineer on site        </t>
  </si>
  <si>
    <t xml:space="preserve">Demolition/Dismantling and removal of existing concrete kilometre markers and transporting and offloading an approved spoil site as directed by Engineer on site        </t>
  </si>
  <si>
    <t xml:space="preserve">Demolition of brickwork and transporting and offloading an approved spoil site as directed by Engineer on site        </t>
  </si>
  <si>
    <t xml:space="preserve">Demolition of underground unreinforced concrete and transporting and offloading an approved spoil site as directed by Engineer on site        </t>
  </si>
  <si>
    <t xml:space="preserve">Demolition of underground reinforced concrete and transporting and offloading an approved spoil site as directed by Engineer on site        </t>
  </si>
  <si>
    <t>Manholes (state type and drawing reference etc. Drawing 200/512 - TD612:</t>
  </si>
  <si>
    <t>Crushed stone obtained from commercial sources (13,2mm stone chippings) as per detail on Drawing 200/512 - TD611</t>
  </si>
  <si>
    <t>Concrete for 100mm thick concrete apron inclusive of Mesh Ref245 to inlets and outlets of box culverts inclusive of shuttering as per detail on Drawing 200/512 - TD612</t>
  </si>
  <si>
    <t>Concrete for 300mm x 500mm x 3000mm concrete key above pipe and box culverts inclusive of Y16 bars @ 500mm centres doweled into top of concrete and brickwork as per detail on Drawing 200/512 - TD612</t>
  </si>
  <si>
    <t>Infill concrete to box culvert joints as per detail on Drawing 200/512 - TD612</t>
  </si>
  <si>
    <t>(i) Construct Standard Type A brick headwall for 450mm diameter (road stormwater) As per Drawing 200/512 - TD607</t>
  </si>
  <si>
    <t>(ii) Construct Standard Type A brick headwall for 600mm diameter (road stormwater) As per Drawing 200/512 - TD607</t>
  </si>
  <si>
    <t>Construct Standard concrete headwall for  box culvert as per Drawing 200/512 - TD608:</t>
  </si>
  <si>
    <t>Construct Standard brick headwall for  pipe culvert as per Drawing 200/512 - TD607:</t>
  </si>
  <si>
    <t xml:space="preserve"> Construct standard manhole Type S1, as per detail on Drawing 200/512 - TD611:</t>
  </si>
  <si>
    <t>Construct standard inlet Type S2  as per detail on Drawing 200/512 - TD611:</t>
  </si>
  <si>
    <t>Construct  standard inlet Type D3  as per detail on Drawing 200/512 - TD611:</t>
  </si>
  <si>
    <t>Fig.12 Edge restraint (back of sidewalk) including concrete base and continuous haunching  (complete as per Drawing 200/512 - TD601)</t>
  </si>
  <si>
    <t>Fig.3 barrier kerb and channel/fillet including concrete base and continuous haunching (complete as per Drawing 200/512 - TD601)</t>
  </si>
  <si>
    <t>Scoop kerb and channel/fillet (Type 'A') including transition kerbs including concrete base and continuous haunching as per Drawing 200/512 – TD-611</t>
  </si>
  <si>
    <t>Supply and construct complete concrete pedestrian access scoop (Thickness 100 mm) inclusive of all shuttering as per Drawing 200/512 - TD611</t>
  </si>
  <si>
    <t>On timber posts (Refer to Drawing 200/512 - TD602)</t>
  </si>
  <si>
    <t>End treatments where single guardrail sections are specified  (Refer to Drawing 200/512 - TD602)</t>
  </si>
  <si>
    <t>Precast concrete posts (Refer to Drawing 200/512 - TD603)</t>
  </si>
  <si>
    <t>Supply and install complete wooden supported stockproof fencing as per detail on Drawing 200/512 - TD613</t>
  </si>
  <si>
    <t>(i) Supply and install approved drainage grade Geofabric MACCAFERRI® MACTEX N® or approved equivalent  to gabion baskets as per detail on Drawing 200/512 - TD601</t>
  </si>
  <si>
    <t>(iv) Supply and install complete MACCAFERRI® MACTEX N® or approved equivalent drainage grade Geofabric behind retaining wall as per detail on Drawing 200/512 - TD601</t>
  </si>
  <si>
    <t>(i) Import, process and compact 12:1 Stabilised backfill material behind retaining wall as per detail on Drawing 200/512 - TD601</t>
  </si>
  <si>
    <t>(ii) Import, process and compact 150mm thick 19mm stone layer behind retaining wall as per detail on Drawing 200/512 - TD601</t>
  </si>
  <si>
    <t>Manufacturing precast concrete members ((Bus shelters ROCLA precast concrete spec or approved equivalent as per Drawing 200/512 - TD613) - 1 bus shelter is considered as 1 concrete member is this case and must be priced as such)</t>
  </si>
  <si>
    <t>Transporting and erecting precast concrete members (Bus shelters ROCLA precast concrete spec or approved equivalent as per Drawing 200/512 - TD613.) - 1 bus shelter is considered as 1 concrete member is this case and must be priced as such</t>
  </si>
  <si>
    <t>Cast in-situ Type A concrete bases for Terrace Blok® or GEOLOK® or approved equivalent retaining wall inclusive of Mesh Ref 245 and shuttering as per Drawing 200/512 - TD601 - Class C25/26</t>
  </si>
  <si>
    <t>Cast in-situ Type B concrete bases for Terrace Blok® or GEOLOK® or approved equivalent retaining wall inclusive of   Mesh Ref 245 and shuttering as per Drawing 200/512 - TD601 - Class C25/26</t>
  </si>
  <si>
    <t>Cast in-situ Type C concrete bases for Terrace Blok® or GEOLOK® or approved equivalent retaining wall inclusive of  Mesh Ref 245 and shuttering as per Drawing 200/512 - TD601 - Class C25/26</t>
  </si>
  <si>
    <t>Mass concrete to top of row retaining wall blocks as per detail on Drawing 200/512 - TD601</t>
  </si>
  <si>
    <t>Cast insitu concrete surface base slab Class 30MPa/19mm (Thickness 150 mm) inclusive of all shuttering  and Mesh Ref 395 to underside of bus shelters as detailed on Drawing 200/512 - TD613</t>
  </si>
  <si>
    <t>Steel railings (Ball type handrails as per detail on Drawing 200/512 -TD609. Supply and install complete.)</t>
  </si>
  <si>
    <t xml:space="preserve">Supply and install Terrace Blok® 400 or GEOLOK® 500 or approved equivalent as per typical detail on Drawing 200/512 - TD601 inclusive of sand filling </t>
  </si>
  <si>
    <t xml:space="preserve">Supply and install Terrace Blok® 500 or GEOLOK® 500 or approved equivalent as per typical detail on Drawing 200/512 - TD601 inclusive of sand filling </t>
  </si>
  <si>
    <t xml:space="preserve">(i) Selected layers (upper + lower) compacted to 95% MOD - 300mm G6 </t>
  </si>
  <si>
    <t>PSC1.2.9</t>
  </si>
  <si>
    <t>PSC1.3.1</t>
  </si>
  <si>
    <t xml:space="preserve">(a) Contractor's compliance in terms of the CIDB B.U.I.L.D PROGRAMME </t>
  </si>
  <si>
    <t>(b) Contractor's handling costs, profit and all other  charges in respect of item PSC1.3.1 above.</t>
  </si>
  <si>
    <t>CIDB B.U.I.L.D PROGRAMME for (i) Standard for Indirect Targeting for Enterprise Development and         (ii) Standard for Developing Skills through Infrastructure Contracts. (0,5% of construction value)</t>
  </si>
  <si>
    <t>COM37/2025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</si>
</sst>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R&quot;#,##0;\-&quot;R&quot;#,##0"/>
    <numFmt numFmtId="44" formatCode="_-&quot;R&quot;* #,##0.00_-;\-&quot;R&quot;* #,##0.00_-;_-&quot;R&quot;* &quot;-&quot;??_-;_-@_-"/>
    <numFmt numFmtId="43" formatCode="_-* #,##0.00_-;\-* #,##0.00_-;_-* &quot;-&quot;??_-;_-@_-"/>
    <numFmt numFmtId="164" formatCode="_ * #,##0.00_ ;_ * \-#,##0.00_ ;_ * &quot;-&quot;??_ ;_ @_ "/>
    <numFmt numFmtId="165" formatCode="_(&quot;$&quot;* #,##0.00_);_(&quot;$&quot;* \(#,##0.00\);_(&quot;$&quot;* &quot;-&quot;??_);_(@_)"/>
    <numFmt numFmtId="166" formatCode="_(* #,##0.00_);_(* \(#,##0.00\);_(* &quot;-&quot;??_);_(@_)"/>
    <numFmt numFmtId="167" formatCode="&quot;R&quot;\ #,##0.00"/>
    <numFmt numFmtId="168" formatCode="0.0%"/>
    <numFmt numFmtId="169" formatCode="[$R-1C09]\ #\ ###\ ##0.00;[Red][$R-1C09]\-#\ ###\ ##0.00"/>
    <numFmt numFmtId="170" formatCode="_-* #.##0.00_-;\-* #.##0.00_-;_-* &quot;-&quot;??_-;_-@_-"/>
    <numFmt numFmtId="171" formatCode="&quot;R&quot;#,##0.00"/>
    <numFmt numFmtId="172" formatCode="_ &quot;R&quot;\ * #,##0.00_ ;_ &quot;R&quot;\ * \-#,##0.00_ ;_ &quot;R&quot;\ * &quot;-&quot;??_ ;_ @_ "/>
    <numFmt numFmtId="173" formatCode="#,##0.0"/>
    <numFmt numFmtId="174" formatCode="0.0"/>
    <numFmt numFmtId="175" formatCode="[$R-436]\ #,##0.00"/>
    <numFmt numFmtId="176" formatCode="0.00000%"/>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u/>
      <sz val="10"/>
      <name val="Times New Roman"/>
      <family val="1"/>
    </font>
    <font>
      <sz val="10"/>
      <name val="Arial"/>
      <family val="2"/>
    </font>
    <font>
      <i/>
      <u/>
      <sz val="10"/>
      <name val="Times New Roman"/>
      <family val="1"/>
    </font>
    <font>
      <sz val="12"/>
      <name val="Arial"/>
      <family val="2"/>
    </font>
    <font>
      <sz val="10"/>
      <name val="Times New Roman"/>
      <family val="1"/>
    </font>
    <font>
      <sz val="11"/>
      <name val="Arial"/>
      <family val="2"/>
    </font>
    <font>
      <sz val="8"/>
      <name val="Arial"/>
      <family val="2"/>
    </font>
    <font>
      <vertAlign val="superscript"/>
      <sz val="10"/>
      <name val="Arial"/>
      <family val="2"/>
    </font>
    <font>
      <sz val="10"/>
      <name val="Calibri"/>
      <family val="2"/>
    </font>
    <font>
      <sz val="11"/>
      <name val="Calibri"/>
      <family val="2"/>
      <scheme val="minor"/>
    </font>
    <font>
      <b/>
      <sz val="9"/>
      <name val="Arial"/>
      <family val="2"/>
    </font>
    <font>
      <b/>
      <sz val="10"/>
      <color rgb="FF000000"/>
      <name val="Arial"/>
      <family val="2"/>
    </font>
    <font>
      <b/>
      <sz val="8"/>
      <color rgb="FF000000"/>
      <name val="Arial"/>
      <family val="2"/>
    </font>
    <font>
      <sz val="10"/>
      <color rgb="FFFF0000"/>
      <name val="Arial"/>
      <family val="2"/>
    </font>
    <font>
      <sz val="10"/>
      <color rgb="FF0070C0"/>
      <name val="Arial"/>
      <family val="2"/>
    </font>
    <font>
      <sz val="10"/>
      <color theme="1"/>
      <name val="Arial"/>
      <family val="2"/>
    </font>
    <font>
      <b/>
      <sz val="10"/>
      <color rgb="FFFF0000"/>
      <name val="Arial"/>
      <family val="2"/>
    </font>
    <font>
      <b/>
      <sz val="9"/>
      <color rgb="FF000000"/>
      <name val="Arial"/>
      <family val="2"/>
    </font>
    <font>
      <vertAlign val="superscript"/>
      <sz val="10"/>
      <name val="Calibri"/>
      <family val="2"/>
    </font>
    <font>
      <sz val="10"/>
      <color rgb="FFED0000"/>
      <name val="Arial"/>
      <family val="2"/>
    </font>
    <font>
      <b/>
      <sz val="10"/>
      <color rgb="FFED0000"/>
      <name val="Arial"/>
      <family val="2"/>
    </font>
    <font>
      <sz val="10"/>
      <color rgb="FF000000"/>
      <name val="Arial"/>
      <family val="2"/>
    </font>
    <font>
      <sz val="10"/>
      <color theme="3" tint="0.39997558519241921"/>
      <name val="Arial"/>
      <family val="2"/>
    </font>
  </fonts>
  <fills count="6">
    <fill>
      <patternFill patternType="none"/>
    </fill>
    <fill>
      <patternFill patternType="gray125"/>
    </fill>
    <fill>
      <patternFill patternType="solid">
        <fgColor rgb="FFFFFF00"/>
        <bgColor indexed="64"/>
      </patternFill>
    </fill>
    <fill>
      <patternFill patternType="solid">
        <fgColor rgb="FFFFFF99"/>
        <bgColor indexed="64"/>
      </patternFill>
    </fill>
    <fill>
      <patternFill patternType="solid">
        <fgColor theme="0"/>
        <bgColor indexed="64"/>
      </patternFill>
    </fill>
    <fill>
      <patternFill patternType="solid">
        <fgColor rgb="FF92D050"/>
        <bgColor indexed="64"/>
      </patternFill>
    </fill>
  </fills>
  <borders count="19">
    <border>
      <left/>
      <right/>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ck">
        <color auto="1"/>
      </left>
      <right/>
      <top/>
      <bottom/>
      <diagonal/>
    </border>
    <border>
      <left/>
      <right style="thin">
        <color indexed="8"/>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auto="1"/>
      </right>
      <top style="thin">
        <color indexed="64"/>
      </top>
      <bottom/>
      <diagonal/>
    </border>
    <border>
      <left/>
      <right style="thin">
        <color auto="1"/>
      </right>
      <top/>
      <bottom style="thin">
        <color auto="1"/>
      </bottom>
      <diagonal/>
    </border>
    <border>
      <left/>
      <right style="thin">
        <color indexed="64"/>
      </right>
      <top/>
      <bottom/>
      <diagonal/>
    </border>
    <border>
      <left/>
      <right style="thin">
        <color auto="1"/>
      </right>
      <top style="thin">
        <color auto="1"/>
      </top>
      <bottom style="thin">
        <color auto="1"/>
      </bottom>
      <diagonal/>
    </border>
  </borders>
  <cellStyleXfs count="25">
    <xf numFmtId="0" fontId="0" fillId="0" borderId="0"/>
    <xf numFmtId="166" fontId="6" fillId="0" borderId="0" applyFont="0" applyFill="0" applyBorder="0" applyAlignment="0" applyProtection="0"/>
    <xf numFmtId="3" fontId="6" fillId="0" borderId="0" applyFont="0" applyFill="0" applyBorder="0" applyAlignment="0" applyProtection="0"/>
    <xf numFmtId="165" fontId="6" fillId="0" borderId="0" applyFont="0" applyFill="0" applyBorder="0" applyAlignment="0" applyProtection="0"/>
    <xf numFmtId="165" fontId="9" fillId="0" borderId="0" applyFont="0" applyFill="0" applyBorder="0" applyAlignment="0" applyProtection="0"/>
    <xf numFmtId="0" fontId="9" fillId="0" borderId="0"/>
    <xf numFmtId="0" fontId="8" fillId="0" borderId="0"/>
    <xf numFmtId="9" fontId="6" fillId="0" borderId="0" applyFont="0" applyFill="0" applyBorder="0" applyAlignment="0" applyProtection="0"/>
    <xf numFmtId="0" fontId="5" fillId="0" borderId="0"/>
    <xf numFmtId="0" fontId="10" fillId="0" borderId="9"/>
    <xf numFmtId="0" fontId="11" fillId="0" borderId="0"/>
    <xf numFmtId="169" fontId="6" fillId="0" borderId="10" applyFill="0" applyProtection="0"/>
    <xf numFmtId="0" fontId="6" fillId="0" borderId="0"/>
    <xf numFmtId="0" fontId="4" fillId="0" borderId="0"/>
    <xf numFmtId="43" fontId="4" fillId="0" borderId="0" applyFont="0" applyFill="0" applyBorder="0" applyAlignment="0" applyProtection="0"/>
    <xf numFmtId="164" fontId="6" fillId="0" borderId="0" applyFont="0" applyFill="0" applyBorder="0" applyAlignment="0" applyProtection="0"/>
    <xf numFmtId="166" fontId="6" fillId="0" borderId="0" applyFont="0" applyFill="0" applyBorder="0" applyAlignment="0" applyProtection="0"/>
    <xf numFmtId="0" fontId="6" fillId="0" borderId="0"/>
    <xf numFmtId="4" fontId="11" fillId="0" borderId="0" applyProtection="0"/>
    <xf numFmtId="5" fontId="12" fillId="0" borderId="0" applyFont="0" applyFill="0" applyBorder="0" applyAlignment="0" applyProtection="0"/>
    <xf numFmtId="0" fontId="3" fillId="0" borderId="0"/>
    <xf numFmtId="170" fontId="3" fillId="0" borderId="0" applyFont="0" applyFill="0" applyBorder="0" applyAlignment="0" applyProtection="0"/>
    <xf numFmtId="0" fontId="13" fillId="0" borderId="0"/>
    <xf numFmtId="165" fontId="6" fillId="0" borderId="0" applyFont="0" applyFill="0" applyBorder="0" applyAlignment="0" applyProtection="0"/>
    <xf numFmtId="0" fontId="2" fillId="0" borderId="0"/>
  </cellStyleXfs>
  <cellXfs count="623">
    <xf numFmtId="0" fontId="0" fillId="0" borderId="0" xfId="0"/>
    <xf numFmtId="0" fontId="6" fillId="0" borderId="0" xfId="17" applyAlignment="1">
      <alignment vertical="center"/>
    </xf>
    <xf numFmtId="0" fontId="7" fillId="0" borderId="0" xfId="17" applyFont="1" applyAlignment="1">
      <alignment horizontal="left" vertical="center"/>
    </xf>
    <xf numFmtId="0" fontId="6" fillId="0" borderId="0" xfId="17" applyAlignment="1">
      <alignment horizontal="left" vertical="center"/>
    </xf>
    <xf numFmtId="0" fontId="6" fillId="0" borderId="0" xfId="17" applyAlignment="1">
      <alignment horizontal="center" vertical="center"/>
    </xf>
    <xf numFmtId="0" fontId="6" fillId="0" borderId="0" xfId="17" applyAlignment="1">
      <alignment horizontal="right" vertical="center"/>
    </xf>
    <xf numFmtId="0" fontId="7" fillId="0" borderId="0" xfId="17" applyFont="1" applyAlignment="1">
      <alignment horizontal="right" vertical="center"/>
    </xf>
    <xf numFmtId="0" fontId="7" fillId="0" borderId="3" xfId="17" applyFont="1" applyBorder="1" applyAlignment="1">
      <alignment horizontal="left" vertical="center" wrapText="1"/>
    </xf>
    <xf numFmtId="49" fontId="7" fillId="0" borderId="0" xfId="17" applyNumberFormat="1" applyFont="1" applyAlignment="1">
      <alignment horizontal="left" vertical="center" wrapText="1"/>
    </xf>
    <xf numFmtId="0" fontId="7" fillId="0" borderId="0" xfId="17" applyFont="1" applyAlignment="1">
      <alignment horizontal="center" vertical="center"/>
    </xf>
    <xf numFmtId="49" fontId="7" fillId="0" borderId="11" xfId="17" applyNumberFormat="1" applyFont="1" applyBorder="1" applyAlignment="1">
      <alignment horizontal="center" vertical="center" wrapText="1"/>
    </xf>
    <xf numFmtId="0" fontId="7" fillId="0" borderId="11" xfId="17" applyFont="1" applyBorder="1" applyAlignment="1">
      <alignment horizontal="center" vertical="center" wrapText="1"/>
    </xf>
    <xf numFmtId="0" fontId="7" fillId="0" borderId="0" xfId="17" applyFont="1" applyAlignment="1">
      <alignment horizontal="center" vertical="center" wrapText="1"/>
    </xf>
    <xf numFmtId="49" fontId="6" fillId="0" borderId="1" xfId="17" applyNumberFormat="1" applyBorder="1" applyAlignment="1">
      <alignment horizontal="left" vertical="center" wrapText="1"/>
    </xf>
    <xf numFmtId="0" fontId="6" fillId="0" borderId="1" xfId="17" applyBorder="1" applyAlignment="1">
      <alignment horizontal="left" vertical="center" wrapText="1"/>
    </xf>
    <xf numFmtId="0" fontId="6" fillId="0" borderId="1" xfId="17" applyBorder="1" applyAlignment="1">
      <alignment horizontal="center" wrapText="1"/>
    </xf>
    <xf numFmtId="0" fontId="6" fillId="0" borderId="1" xfId="17" applyBorder="1" applyAlignment="1">
      <alignment wrapText="1"/>
    </xf>
    <xf numFmtId="167" fontId="6" fillId="0" borderId="1" xfId="3" applyNumberFormat="1" applyFont="1" applyBorder="1" applyAlignment="1">
      <alignment horizontal="right" wrapText="1"/>
    </xf>
    <xf numFmtId="167" fontId="6" fillId="0" borderId="0" xfId="3" applyNumberFormat="1" applyFont="1" applyBorder="1" applyAlignment="1">
      <alignment horizontal="right" wrapText="1"/>
    </xf>
    <xf numFmtId="0" fontId="7" fillId="0" borderId="1" xfId="17" applyFont="1" applyBorder="1" applyAlignment="1">
      <alignment horizontal="left" vertical="center" wrapText="1"/>
    </xf>
    <xf numFmtId="49" fontId="6" fillId="0" borderId="1" xfId="17" applyNumberFormat="1" applyBorder="1" applyAlignment="1">
      <alignment horizontal="center" vertical="center" wrapText="1"/>
    </xf>
    <xf numFmtId="0" fontId="6" fillId="0" borderId="1" xfId="17" applyBorder="1" applyAlignment="1">
      <alignment horizontal="center" vertical="center" wrapText="1"/>
    </xf>
    <xf numFmtId="3" fontId="6" fillId="0" borderId="1" xfId="1" applyNumberFormat="1" applyFont="1" applyBorder="1" applyAlignment="1">
      <alignment horizontal="center" vertical="center" wrapText="1"/>
    </xf>
    <xf numFmtId="166" fontId="6" fillId="0" borderId="1" xfId="1" applyFont="1" applyBorder="1" applyAlignment="1">
      <alignment horizontal="center" vertical="center" wrapText="1"/>
    </xf>
    <xf numFmtId="167" fontId="6" fillId="0" borderId="1" xfId="3" applyNumberFormat="1" applyFont="1" applyBorder="1" applyAlignment="1">
      <alignment horizontal="right" vertical="center" wrapText="1"/>
    </xf>
    <xf numFmtId="3" fontId="6" fillId="0" borderId="1" xfId="1" applyNumberFormat="1" applyFont="1" applyBorder="1" applyAlignment="1">
      <alignment horizontal="center" wrapText="1"/>
    </xf>
    <xf numFmtId="0" fontId="6" fillId="0" borderId="3" xfId="17" applyBorder="1" applyAlignment="1">
      <alignment horizontal="left" vertical="center"/>
    </xf>
    <xf numFmtId="0" fontId="6" fillId="0" borderId="3" xfId="17" applyBorder="1" applyAlignment="1">
      <alignment horizontal="left" vertical="center" wrapText="1"/>
    </xf>
    <xf numFmtId="168" fontId="6" fillId="0" borderId="1" xfId="17" applyNumberFormat="1" applyBorder="1" applyAlignment="1">
      <alignment wrapText="1"/>
    </xf>
    <xf numFmtId="0" fontId="7" fillId="0" borderId="0" xfId="17" applyFont="1" applyAlignment="1">
      <alignment vertical="center"/>
    </xf>
    <xf numFmtId="49" fontId="7" fillId="0" borderId="12" xfId="17" applyNumberFormat="1" applyFont="1" applyBorder="1" applyAlignment="1">
      <alignment vertical="center"/>
    </xf>
    <xf numFmtId="0" fontId="7" fillId="0" borderId="13" xfId="17" applyFont="1" applyBorder="1" applyAlignment="1">
      <alignment vertical="center"/>
    </xf>
    <xf numFmtId="49" fontId="7" fillId="0" borderId="13" xfId="17" applyNumberFormat="1" applyFont="1" applyBorder="1" applyAlignment="1">
      <alignment vertical="center"/>
    </xf>
    <xf numFmtId="49" fontId="7" fillId="0" borderId="13" xfId="17" applyNumberFormat="1" applyFont="1" applyBorder="1" applyAlignment="1">
      <alignment horizontal="center" vertical="center"/>
    </xf>
    <xf numFmtId="167" fontId="7" fillId="0" borderId="11" xfId="1" applyNumberFormat="1" applyFont="1" applyBorder="1" applyAlignment="1">
      <alignment horizontal="right" vertical="center" wrapText="1"/>
    </xf>
    <xf numFmtId="167" fontId="7" fillId="0" borderId="0" xfId="1" applyNumberFormat="1" applyFont="1" applyBorder="1" applyAlignment="1">
      <alignment horizontal="right" vertical="center" wrapText="1"/>
    </xf>
    <xf numFmtId="49" fontId="6" fillId="0" borderId="0" xfId="17" applyNumberFormat="1" applyAlignment="1">
      <alignment horizontal="left" vertical="center"/>
    </xf>
    <xf numFmtId="0" fontId="6" fillId="0" borderId="0" xfId="17"/>
    <xf numFmtId="0" fontId="6" fillId="0" borderId="1" xfId="17" applyBorder="1" applyAlignment="1">
      <alignment horizontal="center" vertical="center"/>
    </xf>
    <xf numFmtId="166" fontId="6" fillId="0" borderId="1" xfId="1" applyFont="1" applyBorder="1" applyAlignment="1">
      <alignment vertical="center" wrapText="1"/>
    </xf>
    <xf numFmtId="0" fontId="6" fillId="0" borderId="1" xfId="17" applyBorder="1" applyAlignment="1">
      <alignment vertical="center" wrapText="1"/>
    </xf>
    <xf numFmtId="167" fontId="6" fillId="0" borderId="0" xfId="3" applyNumberFormat="1" applyFont="1" applyBorder="1" applyAlignment="1">
      <alignment horizontal="right" vertical="center" wrapText="1"/>
    </xf>
    <xf numFmtId="167" fontId="6" fillId="0" borderId="0" xfId="1" applyNumberFormat="1" applyFont="1" applyBorder="1" applyAlignment="1">
      <alignment horizontal="right" vertical="center" wrapText="1"/>
    </xf>
    <xf numFmtId="168" fontId="6" fillId="0" borderId="1" xfId="7" applyNumberFormat="1" applyFont="1" applyBorder="1" applyAlignment="1">
      <alignment vertical="center" wrapText="1"/>
    </xf>
    <xf numFmtId="167" fontId="6" fillId="0" borderId="0" xfId="3" applyNumberFormat="1" applyFont="1" applyBorder="1" applyAlignment="1">
      <alignment vertical="center" wrapText="1"/>
    </xf>
    <xf numFmtId="0" fontId="6" fillId="0" borderId="1" xfId="17" applyBorder="1" applyAlignment="1">
      <alignment vertical="center"/>
    </xf>
    <xf numFmtId="168" fontId="6" fillId="0" borderId="1" xfId="17" applyNumberFormat="1" applyBorder="1" applyAlignment="1">
      <alignment vertical="center" wrapText="1"/>
    </xf>
    <xf numFmtId="166" fontId="6" fillId="0" borderId="1" xfId="1" applyFont="1" applyFill="1" applyBorder="1" applyAlignment="1">
      <alignment vertical="center" wrapText="1"/>
    </xf>
    <xf numFmtId="166" fontId="6" fillId="0" borderId="0" xfId="17" applyNumberFormat="1" applyAlignment="1">
      <alignment horizontal="right" vertical="center"/>
    </xf>
    <xf numFmtId="49" fontId="6" fillId="0" borderId="1" xfId="17" applyNumberFormat="1" applyBorder="1" applyAlignment="1">
      <alignment horizontal="right" vertical="center" wrapText="1"/>
    </xf>
    <xf numFmtId="0" fontId="6" fillId="0" borderId="0" xfId="17" applyAlignment="1">
      <alignment vertical="center" wrapText="1"/>
    </xf>
    <xf numFmtId="0" fontId="6" fillId="0" borderId="0" xfId="17" applyAlignment="1">
      <alignment horizontal="left" vertical="center" wrapText="1"/>
    </xf>
    <xf numFmtId="49" fontId="6" fillId="0" borderId="0" xfId="17" applyNumberFormat="1" applyAlignment="1">
      <alignment horizontal="left" vertical="center" wrapText="1"/>
    </xf>
    <xf numFmtId="0" fontId="6" fillId="0" borderId="0" xfId="17" applyAlignment="1">
      <alignment horizontal="center" vertical="center" wrapText="1"/>
    </xf>
    <xf numFmtId="0" fontId="6" fillId="0" borderId="0" xfId="17" applyAlignment="1">
      <alignment horizontal="right" vertical="center" wrapText="1"/>
    </xf>
    <xf numFmtId="0" fontId="7" fillId="0" borderId="0" xfId="17" applyFont="1" applyAlignment="1">
      <alignment horizontal="right" vertical="center" wrapText="1"/>
    </xf>
    <xf numFmtId="0" fontId="6" fillId="0" borderId="0" xfId="17" applyAlignment="1">
      <alignment wrapText="1"/>
    </xf>
    <xf numFmtId="49" fontId="6" fillId="0" borderId="1" xfId="17" applyNumberFormat="1" applyBorder="1" applyAlignment="1">
      <alignment horizontal="right" vertical="top" wrapText="1"/>
    </xf>
    <xf numFmtId="168" fontId="6" fillId="0" borderId="1" xfId="7" applyNumberFormat="1" applyFont="1" applyBorder="1" applyAlignment="1">
      <alignment wrapText="1"/>
    </xf>
    <xf numFmtId="167" fontId="6" fillId="0" borderId="0" xfId="3" applyNumberFormat="1" applyFont="1" applyBorder="1" applyAlignment="1">
      <alignment wrapText="1"/>
    </xf>
    <xf numFmtId="0" fontId="6" fillId="0" borderId="1" xfId="17" applyBorder="1" applyAlignment="1">
      <alignment horizontal="center"/>
    </xf>
    <xf numFmtId="0" fontId="6" fillId="0" borderId="1" xfId="17" applyBorder="1"/>
    <xf numFmtId="0" fontId="6" fillId="0" borderId="1" xfId="17" applyBorder="1" applyAlignment="1">
      <alignment horizontal="left" vertical="top" wrapText="1"/>
    </xf>
    <xf numFmtId="166" fontId="6" fillId="0" borderId="1" xfId="1" applyFont="1" applyFill="1" applyBorder="1" applyAlignment="1">
      <alignment wrapText="1"/>
    </xf>
    <xf numFmtId="49" fontId="7" fillId="0" borderId="1" xfId="17" applyNumberFormat="1" applyFont="1" applyBorder="1" applyAlignment="1">
      <alignment horizontal="right" vertical="center" wrapText="1"/>
    </xf>
    <xf numFmtId="49" fontId="7" fillId="0" borderId="11" xfId="17" applyNumberFormat="1" applyFont="1" applyBorder="1" applyAlignment="1">
      <alignment vertical="center" wrapText="1"/>
    </xf>
    <xf numFmtId="49" fontId="6" fillId="0" borderId="1" xfId="17" applyNumberFormat="1" applyBorder="1" applyAlignment="1">
      <alignment vertical="center" wrapText="1"/>
    </xf>
    <xf numFmtId="49" fontId="6" fillId="0" borderId="0" xfId="17" applyNumberFormat="1" applyAlignment="1">
      <alignment vertical="center"/>
    </xf>
    <xf numFmtId="0" fontId="6" fillId="0" borderId="4" xfId="17" applyBorder="1" applyAlignment="1">
      <alignment horizontal="left" vertical="center"/>
    </xf>
    <xf numFmtId="0" fontId="6" fillId="0" borderId="4" xfId="17" applyBorder="1" applyAlignment="1">
      <alignment horizontal="center" vertical="center"/>
    </xf>
    <xf numFmtId="0" fontId="6" fillId="0" borderId="4" xfId="17" applyBorder="1" applyAlignment="1">
      <alignment vertical="center"/>
    </xf>
    <xf numFmtId="49" fontId="7" fillId="0" borderId="11" xfId="17" applyNumberFormat="1" applyFont="1" applyBorder="1" applyAlignment="1">
      <alignment vertical="center"/>
    </xf>
    <xf numFmtId="0" fontId="7" fillId="0" borderId="0" xfId="17" applyFont="1"/>
    <xf numFmtId="0" fontId="6" fillId="0" borderId="15" xfId="17" applyBorder="1" applyAlignment="1">
      <alignment horizontal="center" wrapText="1"/>
    </xf>
    <xf numFmtId="49" fontId="6" fillId="0" borderId="1" xfId="17" applyNumberFormat="1" applyBorder="1" applyAlignment="1">
      <alignment horizontal="right" wrapText="1"/>
    </xf>
    <xf numFmtId="0" fontId="7" fillId="0" borderId="0" xfId="17" applyFont="1" applyAlignment="1">
      <alignment horizontal="left" vertical="top"/>
    </xf>
    <xf numFmtId="0" fontId="6" fillId="0" borderId="4" xfId="17" applyBorder="1" applyAlignment="1">
      <alignment horizontal="right" vertical="center"/>
    </xf>
    <xf numFmtId="0" fontId="6" fillId="0" borderId="4" xfId="17" applyBorder="1" applyAlignment="1">
      <alignment horizontal="left" vertical="center" wrapText="1"/>
    </xf>
    <xf numFmtId="0" fontId="6" fillId="0" borderId="4" xfId="17" applyBorder="1" applyAlignment="1">
      <alignment horizontal="center" vertical="center" wrapText="1"/>
    </xf>
    <xf numFmtId="0" fontId="6" fillId="0" borderId="4" xfId="17" applyBorder="1" applyAlignment="1">
      <alignment vertical="center" wrapText="1"/>
    </xf>
    <xf numFmtId="0" fontId="6" fillId="0" borderId="0" xfId="0" applyFont="1"/>
    <xf numFmtId="172" fontId="0" fillId="0" borderId="0" xfId="3" applyNumberFormat="1" applyFont="1" applyAlignment="1">
      <alignment vertical="center" wrapText="1"/>
    </xf>
    <xf numFmtId="0" fontId="6" fillId="0" borderId="0" xfId="17" applyAlignment="1">
      <alignment horizontal="left" vertical="center" wrapText="1" indent="1"/>
    </xf>
    <xf numFmtId="0" fontId="7" fillId="0" borderId="0" xfId="17" applyFont="1" applyAlignment="1">
      <alignment horizontal="left" vertical="center" wrapText="1"/>
    </xf>
    <xf numFmtId="0" fontId="6" fillId="0" borderId="17" xfId="17" applyBorder="1" applyAlignment="1">
      <alignment horizontal="left" vertical="center"/>
    </xf>
    <xf numFmtId="0" fontId="6" fillId="0" borderId="17" xfId="17" applyBorder="1" applyAlignment="1">
      <alignment horizontal="left" vertical="center" wrapText="1"/>
    </xf>
    <xf numFmtId="49" fontId="6" fillId="3" borderId="0" xfId="0" applyNumberFormat="1" applyFont="1" applyFill="1" applyAlignment="1">
      <alignment horizontal="left" vertical="center"/>
    </xf>
    <xf numFmtId="49" fontId="6" fillId="3" borderId="0" xfId="0" applyNumberFormat="1" applyFont="1" applyFill="1" applyAlignment="1">
      <alignment horizontal="left" vertical="top"/>
    </xf>
    <xf numFmtId="49" fontId="6" fillId="3" borderId="0" xfId="0" applyNumberFormat="1" applyFont="1" applyFill="1" applyAlignment="1">
      <alignment horizontal="left" vertical="top" wrapText="1"/>
    </xf>
    <xf numFmtId="49" fontId="6" fillId="0" borderId="1" xfId="17" applyNumberFormat="1" applyBorder="1" applyAlignment="1">
      <alignment horizontal="right" vertical="center"/>
    </xf>
    <xf numFmtId="0" fontId="6" fillId="0" borderId="1" xfId="17" applyBorder="1" applyAlignment="1">
      <alignment horizontal="right"/>
    </xf>
    <xf numFmtId="0" fontId="6" fillId="0" borderId="14" xfId="17" applyBorder="1" applyAlignment="1">
      <alignment vertical="center" wrapText="1"/>
    </xf>
    <xf numFmtId="49" fontId="6" fillId="0" borderId="15" xfId="17" applyNumberFormat="1" applyBorder="1" applyAlignment="1">
      <alignment horizontal="right" vertical="center" wrapText="1"/>
    </xf>
    <xf numFmtId="0" fontId="6" fillId="0" borderId="1" xfId="17" applyBorder="1" applyAlignment="1">
      <alignment horizontal="right" vertical="center"/>
    </xf>
    <xf numFmtId="0" fontId="6" fillId="0" borderId="14" xfId="17" applyBorder="1" applyAlignment="1">
      <alignment horizontal="center" vertical="center" wrapText="1"/>
    </xf>
    <xf numFmtId="0" fontId="6" fillId="0" borderId="2" xfId="17" applyBorder="1" applyAlignment="1">
      <alignment horizontal="left" vertical="center" wrapText="1"/>
    </xf>
    <xf numFmtId="0" fontId="18" fillId="0" borderId="0" xfId="17" applyFont="1" applyAlignment="1">
      <alignment horizontal="left" vertical="center" wrapText="1"/>
    </xf>
    <xf numFmtId="0" fontId="7" fillId="0" borderId="15" xfId="17" applyFont="1" applyBorder="1" applyAlignment="1">
      <alignment horizontal="right"/>
    </xf>
    <xf numFmtId="49" fontId="7" fillId="0" borderId="1" xfId="17" applyNumberFormat="1" applyFont="1" applyBorder="1" applyAlignment="1">
      <alignment horizontal="right" vertical="top" wrapText="1"/>
    </xf>
    <xf numFmtId="9" fontId="6" fillId="0" borderId="0" xfId="17" applyNumberFormat="1" applyAlignment="1">
      <alignment vertical="center"/>
    </xf>
    <xf numFmtId="49" fontId="21" fillId="0" borderId="1" xfId="17" applyNumberFormat="1" applyFont="1" applyBorder="1" applyAlignment="1">
      <alignment horizontal="right" vertical="center" wrapText="1"/>
    </xf>
    <xf numFmtId="0" fontId="21" fillId="0" borderId="1" xfId="17" applyFont="1" applyBorder="1" applyAlignment="1">
      <alignment horizontal="center" vertical="center" wrapText="1"/>
    </xf>
    <xf numFmtId="0" fontId="21" fillId="0" borderId="0" xfId="17" applyFont="1" applyAlignment="1">
      <alignment vertical="center"/>
    </xf>
    <xf numFmtId="167" fontId="21" fillId="0" borderId="0" xfId="3" applyNumberFormat="1" applyFont="1" applyBorder="1" applyAlignment="1">
      <alignment horizontal="right" vertical="center" wrapText="1"/>
    </xf>
    <xf numFmtId="166" fontId="21" fillId="0" borderId="0" xfId="17" applyNumberFormat="1" applyFont="1" applyAlignment="1">
      <alignment horizontal="right" vertical="center"/>
    </xf>
    <xf numFmtId="0" fontId="21" fillId="0" borderId="0" xfId="17" applyFont="1" applyAlignment="1">
      <alignment horizontal="left" vertical="center"/>
    </xf>
    <xf numFmtId="49" fontId="21" fillId="0" borderId="1" xfId="17" applyNumberFormat="1" applyFont="1" applyBorder="1" applyAlignment="1">
      <alignment horizontal="right" vertical="center"/>
    </xf>
    <xf numFmtId="167" fontId="21" fillId="0" borderId="0" xfId="3" applyNumberFormat="1" applyFont="1" applyBorder="1" applyAlignment="1">
      <alignment vertical="center" wrapText="1"/>
    </xf>
    <xf numFmtId="171" fontId="6" fillId="0" borderId="1" xfId="17" applyNumberFormat="1" applyBorder="1" applyAlignment="1">
      <alignment vertical="center" wrapText="1"/>
    </xf>
    <xf numFmtId="171" fontId="6" fillId="0" borderId="1" xfId="7" applyNumberFormat="1" applyFont="1" applyBorder="1" applyAlignment="1">
      <alignment vertical="center" wrapText="1"/>
    </xf>
    <xf numFmtId="171" fontId="6" fillId="0" borderId="1" xfId="1" applyNumberFormat="1" applyFont="1" applyBorder="1" applyAlignment="1">
      <alignment vertical="center" wrapText="1"/>
    </xf>
    <xf numFmtId="171" fontId="6" fillId="0" borderId="1" xfId="17" applyNumberFormat="1" applyBorder="1" applyAlignment="1">
      <alignment horizontal="right" vertical="center" wrapText="1"/>
    </xf>
    <xf numFmtId="171" fontId="6" fillId="0" borderId="1" xfId="1" applyNumberFormat="1" applyFont="1" applyBorder="1" applyAlignment="1">
      <alignment horizontal="right" vertical="center" wrapText="1"/>
    </xf>
    <xf numFmtId="171" fontId="6" fillId="0" borderId="1" xfId="7" applyNumberFormat="1" applyFont="1" applyBorder="1" applyAlignment="1">
      <alignment horizontal="right" vertical="center" wrapText="1"/>
    </xf>
    <xf numFmtId="171" fontId="6" fillId="0" borderId="1" xfId="17" applyNumberFormat="1" applyBorder="1" applyAlignment="1">
      <alignment wrapText="1"/>
    </xf>
    <xf numFmtId="171" fontId="6" fillId="0" borderId="1" xfId="1" applyNumberFormat="1" applyFont="1" applyFill="1" applyBorder="1" applyAlignment="1">
      <alignment horizontal="right" vertical="center" wrapText="1"/>
    </xf>
    <xf numFmtId="2" fontId="7" fillId="0" borderId="11" xfId="17" applyNumberFormat="1" applyFont="1" applyBorder="1" applyAlignment="1">
      <alignment horizontal="center" vertical="center" wrapText="1"/>
    </xf>
    <xf numFmtId="2" fontId="7" fillId="0" borderId="13" xfId="17" applyNumberFormat="1" applyFont="1" applyBorder="1" applyAlignment="1">
      <alignment vertical="center"/>
    </xf>
    <xf numFmtId="4" fontId="6" fillId="0" borderId="1" xfId="1" applyNumberFormat="1" applyFont="1" applyBorder="1" applyAlignment="1">
      <alignment horizontal="center" wrapText="1"/>
    </xf>
    <xf numFmtId="2" fontId="6" fillId="0" borderId="1" xfId="7" applyNumberFormat="1" applyFont="1" applyBorder="1" applyAlignment="1">
      <alignment wrapText="1"/>
    </xf>
    <xf numFmtId="2" fontId="6" fillId="0" borderId="1" xfId="1" applyNumberFormat="1" applyFont="1" applyBorder="1" applyAlignment="1">
      <alignment wrapText="1"/>
    </xf>
    <xf numFmtId="2" fontId="6" fillId="0" borderId="0" xfId="17" applyNumberFormat="1" applyAlignment="1">
      <alignment vertical="center"/>
    </xf>
    <xf numFmtId="2" fontId="6" fillId="0" borderId="1" xfId="17" applyNumberFormat="1" applyBorder="1" applyAlignment="1">
      <alignment vertical="center" wrapText="1"/>
    </xf>
    <xf numFmtId="167" fontId="6" fillId="0" borderId="1" xfId="17" applyNumberFormat="1" applyBorder="1" applyAlignment="1">
      <alignment horizontal="center" vertical="center" wrapText="1"/>
    </xf>
    <xf numFmtId="10" fontId="6" fillId="0" borderId="1" xfId="1" applyNumberFormat="1" applyFont="1" applyBorder="1" applyAlignment="1">
      <alignment vertical="center" wrapText="1"/>
    </xf>
    <xf numFmtId="3" fontId="6" fillId="0" borderId="1" xfId="1" applyNumberFormat="1" applyFont="1" applyFill="1" applyBorder="1" applyAlignment="1">
      <alignment horizontal="center" vertical="center" wrapText="1"/>
    </xf>
    <xf numFmtId="167" fontId="6" fillId="0" borderId="1" xfId="3" applyNumberFormat="1" applyFont="1" applyFill="1" applyBorder="1" applyAlignment="1">
      <alignment horizontal="right" wrapText="1"/>
    </xf>
    <xf numFmtId="166" fontId="6" fillId="0" borderId="1" xfId="1" applyFont="1" applyFill="1" applyBorder="1" applyAlignment="1">
      <alignment horizontal="center" vertical="center" wrapText="1"/>
    </xf>
    <xf numFmtId="3" fontId="6" fillId="0" borderId="1" xfId="1" applyNumberFormat="1" applyFont="1" applyFill="1" applyBorder="1" applyAlignment="1">
      <alignment horizontal="center" wrapText="1"/>
    </xf>
    <xf numFmtId="167" fontId="6" fillId="0" borderId="1" xfId="3" applyNumberFormat="1" applyFont="1" applyFill="1" applyBorder="1" applyAlignment="1">
      <alignment horizontal="right" vertical="center" wrapText="1"/>
    </xf>
    <xf numFmtId="0" fontId="7" fillId="0" borderId="1" xfId="17" applyFont="1" applyBorder="1" applyAlignment="1">
      <alignment horizontal="left" vertical="top" wrapText="1"/>
    </xf>
    <xf numFmtId="171" fontId="7" fillId="0" borderId="0" xfId="17" applyNumberFormat="1" applyFont="1" applyAlignment="1">
      <alignment vertical="center"/>
    </xf>
    <xf numFmtId="171" fontId="6" fillId="0" borderId="0" xfId="17" applyNumberFormat="1" applyAlignment="1">
      <alignment vertical="center" wrapText="1"/>
    </xf>
    <xf numFmtId="171" fontId="6" fillId="0" borderId="0" xfId="17" applyNumberFormat="1" applyAlignment="1">
      <alignment vertical="center"/>
    </xf>
    <xf numFmtId="0" fontId="21" fillId="0" borderId="0" xfId="17" applyFont="1" applyAlignment="1">
      <alignment vertical="center" wrapText="1"/>
    </xf>
    <xf numFmtId="0" fontId="6" fillId="0" borderId="2" xfId="17" applyBorder="1" applyAlignment="1">
      <alignment horizontal="center" vertical="center" wrapText="1"/>
    </xf>
    <xf numFmtId="49" fontId="7" fillId="0" borderId="1" xfId="17" applyNumberFormat="1" applyFont="1" applyBorder="1" applyAlignment="1">
      <alignment vertical="center"/>
    </xf>
    <xf numFmtId="0" fontId="7" fillId="0" borderId="17" xfId="17" applyFont="1" applyBorder="1" applyAlignment="1">
      <alignment horizontal="left" vertical="center" wrapText="1"/>
    </xf>
    <xf numFmtId="4" fontId="6" fillId="0" borderId="0" xfId="17" applyNumberFormat="1" applyAlignment="1">
      <alignment vertical="center" wrapText="1"/>
    </xf>
    <xf numFmtId="171" fontId="6" fillId="0" borderId="1" xfId="17" applyNumberFormat="1" applyBorder="1" applyAlignment="1">
      <alignment horizontal="center" vertical="center" wrapText="1"/>
    </xf>
    <xf numFmtId="10" fontId="6" fillId="0" borderId="1" xfId="1" applyNumberFormat="1" applyFont="1" applyBorder="1" applyAlignment="1">
      <alignment horizontal="right" vertical="center" wrapText="1"/>
    </xf>
    <xf numFmtId="10" fontId="6" fillId="0" borderId="1" xfId="1" applyNumberFormat="1" applyFont="1" applyFill="1" applyBorder="1" applyAlignment="1">
      <alignment vertical="center" wrapText="1"/>
    </xf>
    <xf numFmtId="167" fontId="6" fillId="0" borderId="0" xfId="1" applyNumberFormat="1" applyFont="1" applyFill="1" applyBorder="1" applyAlignment="1">
      <alignment horizontal="right" vertical="center" wrapText="1"/>
    </xf>
    <xf numFmtId="2" fontId="7" fillId="0" borderId="0" xfId="17" applyNumberFormat="1" applyFont="1" applyAlignment="1">
      <alignment vertical="center"/>
    </xf>
    <xf numFmtId="2" fontId="6" fillId="0" borderId="0" xfId="17" applyNumberFormat="1" applyAlignment="1">
      <alignment vertical="center" wrapText="1"/>
    </xf>
    <xf numFmtId="0" fontId="6" fillId="0" borderId="11" xfId="17" applyBorder="1" applyAlignment="1">
      <alignment vertical="center" wrapText="1"/>
    </xf>
    <xf numFmtId="0" fontId="6" fillId="0" borderId="11" xfId="17" applyBorder="1" applyAlignment="1">
      <alignment horizontal="left" vertical="center" wrapText="1" indent="1"/>
    </xf>
    <xf numFmtId="0" fontId="24" fillId="0" borderId="0" xfId="17" applyFont="1" applyAlignment="1">
      <alignment vertical="center" wrapText="1"/>
    </xf>
    <xf numFmtId="10" fontId="21" fillId="0" borderId="0" xfId="17" applyNumberFormat="1" applyFont="1" applyAlignment="1">
      <alignment vertical="center" wrapText="1"/>
    </xf>
    <xf numFmtId="44" fontId="7" fillId="0" borderId="11" xfId="17" applyNumberFormat="1" applyFont="1" applyBorder="1" applyAlignment="1">
      <alignment vertical="center"/>
    </xf>
    <xf numFmtId="0" fontId="6" fillId="0" borderId="15" xfId="17" applyBorder="1" applyAlignment="1">
      <alignment vertical="center"/>
    </xf>
    <xf numFmtId="0" fontId="7" fillId="0" borderId="1" xfId="17" applyFont="1" applyBorder="1" applyAlignment="1">
      <alignment horizontal="center" vertical="center"/>
    </xf>
    <xf numFmtId="0" fontId="7" fillId="0" borderId="1" xfId="17" applyFont="1" applyBorder="1" applyAlignment="1">
      <alignment vertical="center"/>
    </xf>
    <xf numFmtId="0" fontId="21" fillId="0" borderId="1" xfId="17" applyFont="1" applyBorder="1" applyAlignment="1">
      <alignment vertical="center"/>
    </xf>
    <xf numFmtId="49" fontId="7" fillId="0" borderId="8" xfId="17" applyNumberFormat="1" applyFont="1" applyBorder="1" applyAlignment="1">
      <alignment vertical="center"/>
    </xf>
    <xf numFmtId="49" fontId="7" fillId="0" borderId="15" xfId="17" applyNumberFormat="1" applyFont="1" applyBorder="1" applyAlignment="1">
      <alignment horizontal="center" vertical="center"/>
    </xf>
    <xf numFmtId="0" fontId="6" fillId="0" borderId="0" xfId="0" applyFont="1" applyAlignment="1">
      <alignment horizontal="justify" vertical="center"/>
    </xf>
    <xf numFmtId="4" fontId="6" fillId="0" borderId="2" xfId="0" applyNumberFormat="1" applyFont="1" applyBorder="1" applyAlignment="1">
      <alignment horizontal="center" vertical="center"/>
    </xf>
    <xf numFmtId="4" fontId="6" fillId="0" borderId="5" xfId="0" applyNumberFormat="1" applyFont="1" applyBorder="1" applyAlignment="1">
      <alignment horizontal="center" vertical="center" wrapText="1"/>
    </xf>
    <xf numFmtId="4" fontId="7" fillId="0" borderId="0" xfId="17" applyNumberFormat="1" applyFont="1" applyAlignment="1">
      <alignment vertical="center"/>
    </xf>
    <xf numFmtId="0" fontId="7" fillId="0" borderId="12" xfId="17" applyFont="1" applyBorder="1" applyAlignment="1">
      <alignment horizontal="center" vertical="center" wrapText="1"/>
    </xf>
    <xf numFmtId="0" fontId="6" fillId="0" borderId="0" xfId="0" applyFont="1" applyAlignment="1">
      <alignment wrapText="1"/>
    </xf>
    <xf numFmtId="0" fontId="6" fillId="0" borderId="0" xfId="17" applyAlignment="1">
      <alignment wrapText="1" shrinkToFit="1"/>
    </xf>
    <xf numFmtId="0" fontId="6" fillId="0" borderId="17" xfId="8" applyFont="1" applyBorder="1" applyAlignment="1">
      <alignment vertical="center" wrapText="1"/>
    </xf>
    <xf numFmtId="0" fontId="6" fillId="0" borderId="17" xfId="8" applyFont="1" applyBorder="1" applyAlignment="1">
      <alignment horizontal="center" vertical="center" wrapText="1"/>
    </xf>
    <xf numFmtId="0" fontId="23" fillId="0" borderId="17" xfId="8" applyFont="1" applyBorder="1" applyAlignment="1">
      <alignment vertical="center" wrapText="1"/>
    </xf>
    <xf numFmtId="0" fontId="6" fillId="0" borderId="17" xfId="17" applyBorder="1" applyAlignment="1">
      <alignment horizontal="center" vertical="center" wrapText="1"/>
    </xf>
    <xf numFmtId="174" fontId="6" fillId="0" borderId="1" xfId="17" applyNumberFormat="1" applyBorder="1" applyAlignment="1">
      <alignment vertical="center" wrapText="1"/>
    </xf>
    <xf numFmtId="49" fontId="7" fillId="0" borderId="0" xfId="17" applyNumberFormat="1" applyFont="1" applyAlignment="1">
      <alignment vertical="center"/>
    </xf>
    <xf numFmtId="49" fontId="6" fillId="0" borderId="2" xfId="17" applyNumberFormat="1" applyBorder="1" applyAlignment="1">
      <alignment horizontal="center" vertical="center" wrapText="1"/>
    </xf>
    <xf numFmtId="4" fontId="6" fillId="0" borderId="1" xfId="1" applyNumberFormat="1" applyFont="1" applyFill="1" applyBorder="1" applyAlignment="1">
      <alignment horizontal="right" vertical="center" wrapText="1"/>
    </xf>
    <xf numFmtId="10" fontId="6" fillId="0" borderId="1" xfId="1" applyNumberFormat="1" applyFont="1" applyFill="1" applyBorder="1" applyAlignment="1">
      <alignment horizontal="right" vertical="center" wrapText="1"/>
    </xf>
    <xf numFmtId="0" fontId="16" fillId="0" borderId="1" xfId="17" applyFont="1" applyBorder="1" applyAlignment="1">
      <alignment horizontal="center" vertical="center" wrapText="1"/>
    </xf>
    <xf numFmtId="3" fontId="6" fillId="0" borderId="1" xfId="17" applyNumberFormat="1" applyBorder="1" applyAlignment="1">
      <alignment horizontal="center" vertical="center" wrapText="1"/>
    </xf>
    <xf numFmtId="4" fontId="6" fillId="0" borderId="1" xfId="1" applyNumberFormat="1" applyFont="1" applyBorder="1" applyAlignment="1">
      <alignment horizontal="center" vertical="center" wrapText="1"/>
    </xf>
    <xf numFmtId="0" fontId="6" fillId="0" borderId="1" xfId="8" applyFont="1" applyBorder="1" applyAlignment="1">
      <alignment horizontal="center" vertical="center" wrapText="1"/>
    </xf>
    <xf numFmtId="44" fontId="7" fillId="0" borderId="12" xfId="1" applyNumberFormat="1" applyFont="1" applyBorder="1" applyAlignment="1">
      <alignment horizontal="right" vertical="center" wrapText="1"/>
    </xf>
    <xf numFmtId="0" fontId="6" fillId="4" borderId="1" xfId="17" applyFill="1" applyBorder="1" applyAlignment="1">
      <alignment horizontal="center" vertical="center" wrapText="1"/>
    </xf>
    <xf numFmtId="0" fontId="13" fillId="0" borderId="0" xfId="0" applyFont="1" applyAlignment="1">
      <alignment wrapText="1"/>
    </xf>
    <xf numFmtId="0" fontId="6" fillId="0" borderId="11" xfId="17" applyBorder="1" applyAlignment="1">
      <alignment horizontal="center" vertical="center" wrapText="1"/>
    </xf>
    <xf numFmtId="0" fontId="6" fillId="0" borderId="13" xfId="17" applyBorder="1" applyAlignment="1">
      <alignment vertical="center"/>
    </xf>
    <xf numFmtId="0" fontId="6" fillId="4" borderId="1" xfId="17" applyFill="1" applyBorder="1" applyAlignment="1">
      <alignment horizontal="left" vertical="center" wrapText="1"/>
    </xf>
    <xf numFmtId="4" fontId="6" fillId="0" borderId="1" xfId="1" applyNumberFormat="1" applyFont="1" applyFill="1" applyBorder="1" applyAlignment="1">
      <alignment horizontal="center" wrapText="1"/>
    </xf>
    <xf numFmtId="4" fontId="6" fillId="0" borderId="1" xfId="1" applyNumberFormat="1" applyFont="1" applyFill="1" applyBorder="1" applyAlignment="1">
      <alignment horizontal="center" vertical="center" wrapText="1"/>
    </xf>
    <xf numFmtId="44" fontId="6" fillId="0" borderId="1" xfId="17" applyNumberFormat="1" applyBorder="1" applyAlignment="1">
      <alignment wrapText="1"/>
    </xf>
    <xf numFmtId="44" fontId="6" fillId="0" borderId="1" xfId="7" applyNumberFormat="1" applyFont="1" applyBorder="1" applyAlignment="1">
      <alignment wrapText="1"/>
    </xf>
    <xf numFmtId="44" fontId="6" fillId="0" borderId="1" xfId="1" applyNumberFormat="1" applyFont="1" applyBorder="1" applyAlignment="1">
      <alignment wrapText="1"/>
    </xf>
    <xf numFmtId="44" fontId="6" fillId="0" borderId="1" xfId="1" applyNumberFormat="1" applyFont="1" applyFill="1" applyBorder="1" applyAlignment="1">
      <alignment wrapText="1"/>
    </xf>
    <xf numFmtId="44" fontId="7" fillId="0" borderId="11" xfId="17" applyNumberFormat="1" applyFont="1" applyBorder="1" applyAlignment="1">
      <alignment horizontal="center" vertical="center" wrapText="1"/>
    </xf>
    <xf numFmtId="44" fontId="6" fillId="0" borderId="1" xfId="17" applyNumberFormat="1" applyBorder="1" applyAlignment="1">
      <alignment vertical="center" wrapText="1"/>
    </xf>
    <xf numFmtId="44" fontId="6" fillId="0" borderId="1" xfId="17" applyNumberFormat="1" applyBorder="1" applyAlignment="1">
      <alignment horizontal="right" vertical="center" wrapText="1"/>
    </xf>
    <xf numFmtId="44" fontId="6" fillId="0" borderId="1" xfId="17" applyNumberFormat="1" applyBorder="1" applyAlignment="1">
      <alignment horizontal="right" vertical="center"/>
    </xf>
    <xf numFmtId="44" fontId="6" fillId="0" borderId="1" xfId="7" applyNumberFormat="1" applyFont="1" applyFill="1" applyBorder="1" applyAlignment="1">
      <alignment horizontal="right" vertical="center" wrapText="1"/>
    </xf>
    <xf numFmtId="44" fontId="6" fillId="0" borderId="1" xfId="1" applyNumberFormat="1" applyFont="1" applyFill="1" applyBorder="1" applyAlignment="1">
      <alignment horizontal="right" vertical="center" wrapText="1"/>
    </xf>
    <xf numFmtId="44" fontId="7" fillId="0" borderId="13" xfId="17" applyNumberFormat="1" applyFont="1" applyBorder="1" applyAlignment="1">
      <alignment vertical="center"/>
    </xf>
    <xf numFmtId="44" fontId="6" fillId="0" borderId="1" xfId="1" applyNumberFormat="1" applyFont="1" applyBorder="1" applyAlignment="1">
      <alignment vertical="center" wrapText="1"/>
    </xf>
    <xf numFmtId="44" fontId="6" fillId="0" borderId="1" xfId="1" applyNumberFormat="1" applyFont="1" applyFill="1" applyBorder="1" applyAlignment="1">
      <alignment vertical="center" wrapText="1"/>
    </xf>
    <xf numFmtId="44" fontId="6" fillId="0" borderId="0" xfId="17" applyNumberFormat="1" applyAlignment="1">
      <alignment vertical="center"/>
    </xf>
    <xf numFmtId="2" fontId="6" fillId="0" borderId="1" xfId="1" applyNumberFormat="1" applyFont="1" applyFill="1" applyBorder="1" applyAlignment="1">
      <alignment horizontal="right" vertical="center" wrapText="1"/>
    </xf>
    <xf numFmtId="0" fontId="25" fillId="0" borderId="1" xfId="0" applyFont="1" applyBorder="1" applyAlignment="1">
      <alignment horizontal="right" vertical="center" wrapText="1"/>
    </xf>
    <xf numFmtId="0" fontId="25" fillId="0" borderId="1" xfId="0" applyFont="1" applyBorder="1" applyAlignment="1">
      <alignment horizontal="left" vertical="center" wrapText="1"/>
    </xf>
    <xf numFmtId="0" fontId="6" fillId="0" borderId="1" xfId="0" applyFont="1" applyBorder="1" applyAlignment="1">
      <alignment horizontal="right" vertical="center" wrapText="1"/>
    </xf>
    <xf numFmtId="0" fontId="6" fillId="0" borderId="17" xfId="0" applyFont="1" applyBorder="1" applyAlignment="1">
      <alignment horizontal="left" vertical="center" wrapText="1"/>
    </xf>
    <xf numFmtId="0" fontId="6" fillId="0" borderId="0" xfId="0" applyFont="1" applyAlignment="1">
      <alignment horizontal="center" vertical="center" wrapText="1"/>
    </xf>
    <xf numFmtId="0" fontId="6" fillId="0" borderId="2" xfId="0" applyFont="1" applyBorder="1" applyAlignment="1">
      <alignment horizontal="right" vertical="center" wrapText="1"/>
    </xf>
    <xf numFmtId="0" fontId="6" fillId="0" borderId="1" xfId="0" applyFont="1" applyBorder="1" applyAlignment="1">
      <alignment horizontal="left" vertical="center" wrapText="1"/>
    </xf>
    <xf numFmtId="44" fontId="7" fillId="0" borderId="12" xfId="17" applyNumberFormat="1" applyFont="1" applyBorder="1" applyAlignment="1">
      <alignment horizontal="center" vertical="center" wrapText="1"/>
    </xf>
    <xf numFmtId="44" fontId="6" fillId="0" borderId="2" xfId="3" applyNumberFormat="1" applyFont="1" applyBorder="1" applyAlignment="1">
      <alignment horizontal="right" vertical="center" wrapText="1"/>
    </xf>
    <xf numFmtId="44" fontId="6" fillId="0" borderId="2" xfId="3" applyNumberFormat="1" applyFont="1" applyFill="1" applyBorder="1" applyAlignment="1">
      <alignment horizontal="right" vertical="center" wrapText="1"/>
    </xf>
    <xf numFmtId="44" fontId="7" fillId="0" borderId="0" xfId="17" applyNumberFormat="1" applyFont="1" applyAlignment="1">
      <alignment horizontal="right" vertical="top"/>
    </xf>
    <xf numFmtId="44" fontId="7" fillId="0" borderId="2" xfId="1" applyNumberFormat="1" applyFont="1" applyBorder="1" applyAlignment="1">
      <alignment horizontal="right" vertical="center" wrapText="1"/>
    </xf>
    <xf numFmtId="44" fontId="6" fillId="0" borderId="0" xfId="17" applyNumberFormat="1" applyAlignment="1">
      <alignment horizontal="right" vertical="center"/>
    </xf>
    <xf numFmtId="44" fontId="6" fillId="0" borderId="1" xfId="7" applyNumberFormat="1" applyFont="1" applyBorder="1" applyAlignment="1">
      <alignment vertical="center" wrapText="1"/>
    </xf>
    <xf numFmtId="44" fontId="6" fillId="0" borderId="4" xfId="17" applyNumberFormat="1" applyBorder="1" applyAlignment="1">
      <alignment horizontal="right" vertical="center"/>
    </xf>
    <xf numFmtId="44" fontId="6" fillId="0" borderId="1" xfId="3" applyNumberFormat="1" applyFont="1" applyBorder="1" applyAlignment="1">
      <alignment horizontal="right" wrapText="1"/>
    </xf>
    <xf numFmtId="44" fontId="6" fillId="0" borderId="1" xfId="3" applyNumberFormat="1" applyFont="1" applyBorder="1" applyAlignment="1">
      <alignment horizontal="right" vertical="center" wrapText="1"/>
    </xf>
    <xf numFmtId="44" fontId="6" fillId="0" borderId="1" xfId="3" applyNumberFormat="1" applyFont="1" applyFill="1" applyBorder="1" applyAlignment="1">
      <alignment horizontal="right" vertical="center" wrapText="1"/>
    </xf>
    <xf numFmtId="44" fontId="7" fillId="0" borderId="11" xfId="1" applyNumberFormat="1" applyFont="1" applyBorder="1" applyAlignment="1">
      <alignment horizontal="right" vertical="center" wrapText="1"/>
    </xf>
    <xf numFmtId="44" fontId="6" fillId="0" borderId="1" xfId="17" applyNumberFormat="1" applyBorder="1" applyAlignment="1">
      <alignment vertical="center"/>
    </xf>
    <xf numFmtId="44" fontId="6" fillId="0" borderId="1" xfId="7" applyNumberFormat="1" applyFont="1" applyFill="1" applyBorder="1" applyAlignment="1">
      <alignment vertical="center" wrapText="1"/>
    </xf>
    <xf numFmtId="44" fontId="21" fillId="0" borderId="1" xfId="17" applyNumberFormat="1" applyFont="1" applyBorder="1" applyAlignment="1">
      <alignment vertical="center" wrapText="1"/>
    </xf>
    <xf numFmtId="44" fontId="6" fillId="0" borderId="1" xfId="1" applyNumberFormat="1" applyFont="1" applyBorder="1" applyAlignment="1">
      <alignment horizontal="center" vertical="center" wrapText="1"/>
    </xf>
    <xf numFmtId="44" fontId="6" fillId="0" borderId="1" xfId="1" applyNumberFormat="1" applyFont="1" applyFill="1" applyBorder="1" applyAlignment="1">
      <alignment horizontal="center" vertical="center" wrapText="1"/>
    </xf>
    <xf numFmtId="44" fontId="6" fillId="0" borderId="1" xfId="3" applyNumberFormat="1" applyFont="1" applyFill="1" applyBorder="1" applyAlignment="1">
      <alignment horizontal="right" wrapText="1"/>
    </xf>
    <xf numFmtId="44" fontId="6" fillId="0" borderId="2" xfId="0" applyNumberFormat="1" applyFont="1" applyBorder="1" applyAlignment="1">
      <alignment horizontal="right" vertical="center" wrapText="1"/>
    </xf>
    <xf numFmtId="173" fontId="6" fillId="0" borderId="1" xfId="1" applyNumberFormat="1" applyFont="1" applyFill="1" applyBorder="1" applyAlignment="1">
      <alignment horizontal="center" vertical="center" wrapText="1"/>
    </xf>
    <xf numFmtId="0" fontId="6" fillId="0" borderId="3" xfId="17" applyBorder="1" applyAlignment="1">
      <alignment horizontal="left" vertical="top"/>
    </xf>
    <xf numFmtId="0" fontId="6" fillId="0" borderId="0" xfId="17" applyAlignment="1">
      <alignment horizontal="right"/>
    </xf>
    <xf numFmtId="44" fontId="6" fillId="0" borderId="17" xfId="8" applyNumberFormat="1" applyFont="1" applyBorder="1" applyAlignment="1">
      <alignment horizontal="right" vertical="center" wrapText="1"/>
    </xf>
    <xf numFmtId="44" fontId="6" fillId="0" borderId="1" xfId="7" applyNumberFormat="1" applyFont="1" applyFill="1" applyBorder="1" applyAlignment="1">
      <alignment horizontal="center" vertical="center" wrapText="1"/>
    </xf>
    <xf numFmtId="44" fontId="6" fillId="0" borderId="1" xfId="7" applyNumberFormat="1" applyFont="1" applyFill="1" applyBorder="1" applyAlignment="1">
      <alignment wrapText="1"/>
    </xf>
    <xf numFmtId="44" fontId="21" fillId="0" borderId="1" xfId="3" applyNumberFormat="1" applyFont="1" applyBorder="1" applyAlignment="1">
      <alignment horizontal="right" vertical="center" wrapText="1"/>
    </xf>
    <xf numFmtId="167" fontId="21" fillId="0" borderId="0" xfId="1" applyNumberFormat="1" applyFont="1" applyBorder="1" applyAlignment="1">
      <alignment horizontal="right" wrapText="1"/>
    </xf>
    <xf numFmtId="167" fontId="21" fillId="0" borderId="0" xfId="3" applyNumberFormat="1" applyFont="1" applyBorder="1" applyAlignment="1">
      <alignment horizontal="right" wrapText="1"/>
    </xf>
    <xf numFmtId="3" fontId="6" fillId="0" borderId="1" xfId="8" applyNumberFormat="1" applyFont="1" applyBorder="1" applyAlignment="1">
      <alignment horizontal="center" vertical="center" wrapText="1"/>
    </xf>
    <xf numFmtId="167" fontId="21" fillId="0" borderId="0" xfId="3" applyNumberFormat="1" applyFont="1" applyBorder="1" applyAlignment="1">
      <alignment wrapText="1"/>
    </xf>
    <xf numFmtId="0" fontId="21" fillId="0" borderId="0" xfId="17" applyFont="1" applyAlignment="1">
      <alignment horizontal="right"/>
    </xf>
    <xf numFmtId="167" fontId="6" fillId="0" borderId="0" xfId="1" applyNumberFormat="1" applyFont="1" applyBorder="1" applyAlignment="1">
      <alignment horizontal="right" wrapText="1"/>
    </xf>
    <xf numFmtId="0" fontId="7" fillId="0" borderId="17" xfId="8" applyFont="1" applyBorder="1" applyAlignment="1">
      <alignment vertical="center" wrapText="1"/>
    </xf>
    <xf numFmtId="166" fontId="6" fillId="0" borderId="0" xfId="17" applyNumberFormat="1" applyAlignment="1">
      <alignment horizontal="right"/>
    </xf>
    <xf numFmtId="0" fontId="16" fillId="0" borderId="1" xfId="17" applyFont="1" applyBorder="1" applyAlignment="1">
      <alignment horizontal="center" wrapText="1"/>
    </xf>
    <xf numFmtId="4" fontId="6" fillId="0" borderId="1" xfId="17" applyNumberFormat="1" applyBorder="1" applyAlignment="1">
      <alignment horizontal="center" wrapText="1"/>
    </xf>
    <xf numFmtId="2" fontId="6" fillId="0" borderId="1" xfId="17" applyNumberFormat="1" applyBorder="1" applyAlignment="1">
      <alignment wrapText="1"/>
    </xf>
    <xf numFmtId="4" fontId="6" fillId="0" borderId="1" xfId="17" applyNumberFormat="1" applyBorder="1" applyAlignment="1">
      <alignment horizontal="center" vertical="center" wrapText="1"/>
    </xf>
    <xf numFmtId="2" fontId="6" fillId="0" borderId="1" xfId="17" applyNumberFormat="1" applyBorder="1"/>
    <xf numFmtId="3" fontId="21" fillId="0" borderId="1" xfId="1" applyNumberFormat="1" applyFont="1" applyFill="1" applyBorder="1" applyAlignment="1">
      <alignment horizontal="center" vertical="center" wrapText="1"/>
    </xf>
    <xf numFmtId="44" fontId="21" fillId="0" borderId="1" xfId="3" applyNumberFormat="1" applyFont="1" applyFill="1" applyBorder="1" applyAlignment="1">
      <alignment horizontal="right" vertical="center" wrapText="1"/>
    </xf>
    <xf numFmtId="44" fontId="6" fillId="0" borderId="1" xfId="1" applyNumberFormat="1" applyFont="1" applyFill="1" applyBorder="1" applyAlignment="1">
      <alignment horizontal="center" wrapText="1"/>
    </xf>
    <xf numFmtId="44" fontId="7" fillId="0" borderId="1" xfId="17" applyNumberFormat="1" applyFont="1" applyBorder="1" applyAlignment="1">
      <alignment horizontal="center" vertical="center" wrapText="1"/>
    </xf>
    <xf numFmtId="0" fontId="21" fillId="0" borderId="1" xfId="17" applyFont="1" applyBorder="1" applyAlignment="1">
      <alignment horizontal="left" vertical="center" wrapText="1"/>
    </xf>
    <xf numFmtId="171" fontId="21" fillId="0" borderId="1" xfId="7" applyNumberFormat="1" applyFont="1" applyFill="1" applyBorder="1" applyAlignment="1">
      <alignment horizontal="right" vertical="center" wrapText="1"/>
    </xf>
    <xf numFmtId="44" fontId="21" fillId="0" borderId="2" xfId="3" applyNumberFormat="1" applyFont="1" applyFill="1" applyBorder="1" applyAlignment="1">
      <alignment horizontal="right" vertical="center" wrapText="1"/>
    </xf>
    <xf numFmtId="44" fontId="21" fillId="0" borderId="1" xfId="7" applyNumberFormat="1" applyFont="1" applyFill="1" applyBorder="1" applyAlignment="1">
      <alignment horizontal="right" vertical="center" wrapText="1"/>
    </xf>
    <xf numFmtId="44" fontId="7" fillId="0" borderId="12" xfId="1" applyNumberFormat="1" applyFont="1" applyFill="1" applyBorder="1" applyAlignment="1">
      <alignment horizontal="right" vertical="center" wrapText="1"/>
    </xf>
    <xf numFmtId="171" fontId="6" fillId="0" borderId="1" xfId="1" applyNumberFormat="1" applyFont="1" applyFill="1" applyBorder="1" applyAlignment="1">
      <alignment vertical="center" wrapText="1"/>
    </xf>
    <xf numFmtId="44" fontId="21" fillId="0" borderId="1" xfId="1" applyNumberFormat="1" applyFont="1" applyFill="1" applyBorder="1" applyAlignment="1">
      <alignment vertical="center" wrapText="1"/>
    </xf>
    <xf numFmtId="0" fontId="24" fillId="0" borderId="1" xfId="17" applyFont="1" applyBorder="1" applyAlignment="1">
      <alignment vertical="center"/>
    </xf>
    <xf numFmtId="44" fontId="6" fillId="0" borderId="1" xfId="17" applyNumberFormat="1" applyBorder="1" applyAlignment="1">
      <alignment horizontal="center" vertical="center" wrapText="1"/>
    </xf>
    <xf numFmtId="2" fontId="6" fillId="0" borderId="4" xfId="17" applyNumberFormat="1" applyBorder="1" applyAlignment="1">
      <alignment vertical="center"/>
    </xf>
    <xf numFmtId="0" fontId="6" fillId="0" borderId="0" xfId="17" applyAlignment="1">
      <alignment horizontal="center" vertical="top"/>
    </xf>
    <xf numFmtId="0" fontId="6" fillId="0" borderId="17" xfId="17" applyBorder="1" applyAlignment="1">
      <alignment horizontal="left" vertical="top" wrapText="1"/>
    </xf>
    <xf numFmtId="2" fontId="7" fillId="0" borderId="15" xfId="17" applyNumberFormat="1" applyFont="1" applyBorder="1" applyAlignment="1">
      <alignment vertical="center"/>
    </xf>
    <xf numFmtId="44" fontId="7" fillId="0" borderId="2" xfId="1" applyNumberFormat="1" applyFont="1" applyFill="1" applyBorder="1" applyAlignment="1">
      <alignment horizontal="right" vertical="center" wrapText="1"/>
    </xf>
    <xf numFmtId="49" fontId="7" fillId="0" borderId="2" xfId="17" applyNumberFormat="1" applyFont="1" applyBorder="1" applyAlignment="1">
      <alignment vertical="center"/>
    </xf>
    <xf numFmtId="49" fontId="7" fillId="0" borderId="1" xfId="17" applyNumberFormat="1" applyFont="1" applyBorder="1" applyAlignment="1">
      <alignment horizontal="center" vertical="center"/>
    </xf>
    <xf numFmtId="44" fontId="7" fillId="0" borderId="1" xfId="17" applyNumberFormat="1" applyFont="1" applyBorder="1" applyAlignment="1">
      <alignment vertical="center"/>
    </xf>
    <xf numFmtId="2" fontId="6" fillId="0" borderId="1" xfId="1" applyNumberFormat="1" applyFont="1" applyFill="1" applyBorder="1" applyAlignment="1">
      <alignment vertical="center" wrapText="1"/>
    </xf>
    <xf numFmtId="167" fontId="6" fillId="0" borderId="0" xfId="3" applyNumberFormat="1" applyFont="1" applyFill="1" applyBorder="1" applyAlignment="1">
      <alignment horizontal="right" wrapText="1"/>
    </xf>
    <xf numFmtId="167" fontId="6" fillId="0" borderId="0" xfId="3" applyNumberFormat="1" applyFont="1" applyFill="1" applyBorder="1" applyAlignment="1">
      <alignment horizontal="right" vertical="center" wrapText="1"/>
    </xf>
    <xf numFmtId="168" fontId="6" fillId="0" borderId="1" xfId="7" applyNumberFormat="1" applyFont="1" applyFill="1" applyBorder="1" applyAlignment="1">
      <alignment vertical="center" wrapText="1"/>
    </xf>
    <xf numFmtId="167" fontId="6" fillId="0" borderId="0" xfId="3" applyNumberFormat="1" applyFont="1" applyFill="1" applyBorder="1" applyAlignment="1">
      <alignment vertical="center" wrapText="1"/>
    </xf>
    <xf numFmtId="44" fontId="7" fillId="0" borderId="11" xfId="1" applyNumberFormat="1" applyFont="1" applyFill="1" applyBorder="1" applyAlignment="1">
      <alignment horizontal="right" vertical="center" wrapText="1"/>
    </xf>
    <xf numFmtId="167" fontId="7" fillId="0" borderId="0" xfId="1" applyNumberFormat="1" applyFont="1" applyFill="1" applyBorder="1" applyAlignment="1">
      <alignment horizontal="right" vertical="center" wrapText="1"/>
    </xf>
    <xf numFmtId="0" fontId="6" fillId="0" borderId="0" xfId="17" applyAlignment="1">
      <alignment horizontal="center"/>
    </xf>
    <xf numFmtId="44" fontId="6" fillId="0" borderId="0" xfId="17" applyNumberFormat="1"/>
    <xf numFmtId="44" fontId="6" fillId="0" borderId="0" xfId="17" applyNumberFormat="1" applyAlignment="1">
      <alignment horizontal="right"/>
    </xf>
    <xf numFmtId="44" fontId="6" fillId="0" borderId="1" xfId="17" applyNumberFormat="1" applyBorder="1"/>
    <xf numFmtId="49" fontId="7" fillId="0" borderId="13" xfId="17" applyNumberFormat="1" applyFont="1" applyBorder="1" applyAlignment="1">
      <alignment horizontal="center"/>
    </xf>
    <xf numFmtId="44" fontId="7" fillId="0" borderId="13" xfId="17" applyNumberFormat="1" applyFont="1" applyBorder="1"/>
    <xf numFmtId="44" fontId="7" fillId="0" borderId="11" xfId="1" applyNumberFormat="1" applyFont="1" applyFill="1" applyBorder="1" applyAlignment="1">
      <alignment horizontal="right" wrapText="1"/>
    </xf>
    <xf numFmtId="44" fontId="6" fillId="0" borderId="4" xfId="17" applyNumberFormat="1" applyBorder="1" applyAlignment="1">
      <alignment vertical="center"/>
    </xf>
    <xf numFmtId="49" fontId="7" fillId="0" borderId="1" xfId="17" applyNumberFormat="1" applyFont="1" applyBorder="1" applyAlignment="1">
      <alignment horizontal="center" vertical="center" wrapText="1"/>
    </xf>
    <xf numFmtId="0" fontId="7" fillId="0" borderId="1" xfId="17" applyFont="1" applyBorder="1" applyAlignment="1">
      <alignment horizontal="center" vertical="center" wrapText="1"/>
    </xf>
    <xf numFmtId="0" fontId="21" fillId="0" borderId="0" xfId="17" applyFont="1"/>
    <xf numFmtId="0" fontId="21" fillId="0" borderId="3" xfId="17" applyFont="1" applyBorder="1" applyAlignment="1">
      <alignment horizontal="left" vertical="center"/>
    </xf>
    <xf numFmtId="0" fontId="21" fillId="0" borderId="1" xfId="17" applyFont="1" applyBorder="1" applyAlignment="1">
      <alignment horizontal="center"/>
    </xf>
    <xf numFmtId="3" fontId="21" fillId="0" borderId="1" xfId="1" applyNumberFormat="1" applyFont="1" applyFill="1" applyBorder="1" applyAlignment="1">
      <alignment horizontal="center" wrapText="1"/>
    </xf>
    <xf numFmtId="44" fontId="21" fillId="0" borderId="1" xfId="17" applyNumberFormat="1" applyFont="1" applyBorder="1"/>
    <xf numFmtId="0" fontId="22" fillId="0" borderId="0" xfId="17" applyFont="1" applyAlignment="1">
      <alignment vertical="center"/>
    </xf>
    <xf numFmtId="0" fontId="22" fillId="0" borderId="0" xfId="17" applyFont="1"/>
    <xf numFmtId="0" fontId="6" fillId="0" borderId="1" xfId="17" applyBorder="1" applyAlignment="1">
      <alignment horizontal="center" vertical="top" wrapText="1"/>
    </xf>
    <xf numFmtId="175" fontId="6" fillId="0" borderId="2" xfId="0" applyNumberFormat="1" applyFont="1" applyBorder="1" applyAlignment="1">
      <alignment horizontal="left" vertical="center" wrapText="1"/>
    </xf>
    <xf numFmtId="175" fontId="6" fillId="0" borderId="2" xfId="0" applyNumberFormat="1" applyFont="1" applyBorder="1" applyAlignment="1">
      <alignment horizontal="center" vertical="center" wrapText="1"/>
    </xf>
    <xf numFmtId="1" fontId="6" fillId="0" borderId="2" xfId="0" applyNumberFormat="1" applyFont="1" applyBorder="1" applyAlignment="1">
      <alignment horizontal="center" vertical="center" wrapText="1"/>
    </xf>
    <xf numFmtId="44" fontId="6" fillId="0" borderId="1" xfId="0" applyNumberFormat="1" applyFont="1" applyBorder="1" applyAlignment="1">
      <alignment horizontal="right" vertical="center" wrapText="1"/>
    </xf>
    <xf numFmtId="44" fontId="23" fillId="0" borderId="0" xfId="0" applyNumberFormat="1" applyFont="1" applyAlignment="1">
      <alignment horizontal="center" vertical="center"/>
    </xf>
    <xf numFmtId="44" fontId="23" fillId="0" borderId="0" xfId="0" applyNumberFormat="1" applyFont="1" applyAlignment="1">
      <alignment horizontal="center"/>
    </xf>
    <xf numFmtId="44" fontId="6" fillId="0" borderId="1" xfId="7" applyNumberFormat="1" applyFont="1" applyFill="1" applyBorder="1" applyAlignment="1">
      <alignment horizontal="center" wrapText="1"/>
    </xf>
    <xf numFmtId="49" fontId="7" fillId="0" borderId="15" xfId="17" applyNumberFormat="1" applyFont="1" applyBorder="1" applyAlignment="1">
      <alignment horizontal="left" vertical="center" wrapText="1"/>
    </xf>
    <xf numFmtId="167" fontId="6" fillId="0" borderId="0" xfId="17" applyNumberFormat="1" applyAlignment="1">
      <alignment vertical="center"/>
    </xf>
    <xf numFmtId="43" fontId="6" fillId="0" borderId="0" xfId="17" applyNumberFormat="1" applyAlignment="1">
      <alignment vertical="center"/>
    </xf>
    <xf numFmtId="49" fontId="6" fillId="0" borderId="1" xfId="17" applyNumberFormat="1" applyBorder="1" applyAlignment="1">
      <alignment horizontal="center" vertical="center"/>
    </xf>
    <xf numFmtId="167" fontId="7" fillId="0" borderId="11" xfId="1" applyNumberFormat="1" applyFont="1" applyFill="1" applyBorder="1" applyAlignment="1">
      <alignment horizontal="right" vertical="center" wrapText="1"/>
    </xf>
    <xf numFmtId="0" fontId="6" fillId="0" borderId="1" xfId="17" applyBorder="1" applyAlignment="1">
      <alignment horizontal="right" vertical="center" wrapText="1"/>
    </xf>
    <xf numFmtId="0" fontId="21" fillId="0" borderId="0" xfId="17" applyFont="1" applyAlignment="1">
      <alignment horizontal="right" vertical="center"/>
    </xf>
    <xf numFmtId="44" fontId="6" fillId="0" borderId="0" xfId="17" applyNumberFormat="1" applyAlignment="1">
      <alignment horizontal="center" vertical="center"/>
    </xf>
    <xf numFmtId="44" fontId="6" fillId="0" borderId="4" xfId="17" applyNumberFormat="1" applyBorder="1" applyAlignment="1">
      <alignment horizontal="center" vertical="center"/>
    </xf>
    <xf numFmtId="44" fontId="7" fillId="0" borderId="13" xfId="17" applyNumberFormat="1" applyFont="1" applyBorder="1" applyAlignment="1">
      <alignment horizontal="center" vertical="center"/>
    </xf>
    <xf numFmtId="0" fontId="6" fillId="0" borderId="1" xfId="17" applyBorder="1" applyAlignment="1">
      <alignment horizontal="left" vertical="center"/>
    </xf>
    <xf numFmtId="168" fontId="6" fillId="0" borderId="1" xfId="7" applyNumberFormat="1" applyFont="1" applyFill="1" applyBorder="1" applyAlignment="1">
      <alignment wrapText="1"/>
    </xf>
    <xf numFmtId="49" fontId="6" fillId="0" borderId="1" xfId="17" applyNumberFormat="1" applyBorder="1" applyAlignment="1">
      <alignment horizontal="left" vertical="top" wrapText="1"/>
    </xf>
    <xf numFmtId="49" fontId="7" fillId="0" borderId="1" xfId="17" applyNumberFormat="1" applyFont="1" applyBorder="1" applyAlignment="1">
      <alignment horizontal="right" vertical="center"/>
    </xf>
    <xf numFmtId="167" fontId="21" fillId="0" borderId="1" xfId="17" applyNumberFormat="1" applyFont="1" applyBorder="1" applyAlignment="1">
      <alignment horizontal="center" vertical="center" wrapText="1"/>
    </xf>
    <xf numFmtId="0" fontId="21" fillId="2" borderId="0" xfId="17" applyFont="1" applyFill="1" applyAlignment="1">
      <alignment vertical="center" wrapText="1"/>
    </xf>
    <xf numFmtId="1" fontId="21" fillId="0" borderId="2" xfId="0" applyNumberFormat="1" applyFont="1" applyBorder="1" applyAlignment="1">
      <alignment horizontal="center" vertical="center" wrapText="1"/>
    </xf>
    <xf numFmtId="3" fontId="21" fillId="0" borderId="1" xfId="17" applyNumberFormat="1" applyFont="1" applyBorder="1" applyAlignment="1">
      <alignment horizontal="center" vertical="center" wrapText="1"/>
    </xf>
    <xf numFmtId="44" fontId="6" fillId="0" borderId="0" xfId="17" applyNumberFormat="1" applyAlignment="1">
      <alignment vertical="center" wrapText="1"/>
    </xf>
    <xf numFmtId="176" fontId="6" fillId="0" borderId="0" xfId="17" applyNumberFormat="1" applyAlignment="1">
      <alignment vertical="center" wrapText="1"/>
    </xf>
    <xf numFmtId="44" fontId="6" fillId="4" borderId="1" xfId="17" applyNumberFormat="1" applyFill="1" applyBorder="1" applyAlignment="1">
      <alignment wrapText="1"/>
    </xf>
    <xf numFmtId="44" fontId="6" fillId="4" borderId="1" xfId="1" applyNumberFormat="1" applyFont="1" applyFill="1" applyBorder="1" applyAlignment="1">
      <alignment horizontal="center" vertical="center" wrapText="1"/>
    </xf>
    <xf numFmtId="44" fontId="6" fillId="4" borderId="1" xfId="1" applyNumberFormat="1" applyFont="1" applyFill="1" applyBorder="1" applyAlignment="1">
      <alignment wrapText="1"/>
    </xf>
    <xf numFmtId="2" fontId="6" fillId="0" borderId="11" xfId="17" applyNumberFormat="1" applyBorder="1" applyAlignment="1">
      <alignment horizontal="center" vertical="center" wrapText="1"/>
    </xf>
    <xf numFmtId="44" fontId="6" fillId="0" borderId="11" xfId="17" applyNumberFormat="1" applyBorder="1" applyAlignment="1">
      <alignment horizontal="center" vertical="center" wrapText="1"/>
    </xf>
    <xf numFmtId="171" fontId="6" fillId="0" borderId="11" xfId="17" applyNumberFormat="1" applyBorder="1" applyAlignment="1">
      <alignment horizontal="center" vertical="center" wrapText="1"/>
    </xf>
    <xf numFmtId="3" fontId="6" fillId="4" borderId="1" xfId="17" applyNumberFormat="1" applyFill="1" applyBorder="1" applyAlignment="1">
      <alignment horizontal="center" vertical="center" wrapText="1"/>
    </xf>
    <xf numFmtId="44" fontId="6" fillId="4" borderId="1" xfId="17" applyNumberFormat="1" applyFill="1" applyBorder="1" applyAlignment="1">
      <alignment horizontal="center" vertical="center" wrapText="1"/>
    </xf>
    <xf numFmtId="0" fontId="22" fillId="0" borderId="1" xfId="17" applyFont="1" applyBorder="1" applyAlignment="1">
      <alignment vertical="center"/>
    </xf>
    <xf numFmtId="44" fontId="22" fillId="0" borderId="1" xfId="17" applyNumberFormat="1" applyFont="1" applyBorder="1" applyAlignment="1">
      <alignment vertical="center" wrapText="1"/>
    </xf>
    <xf numFmtId="0" fontId="22" fillId="0" borderId="0" xfId="17" applyFont="1" applyAlignment="1">
      <alignment vertical="center" wrapText="1"/>
    </xf>
    <xf numFmtId="166" fontId="22" fillId="0" borderId="1" xfId="1" applyFont="1" applyBorder="1" applyAlignment="1">
      <alignment vertical="center" wrapText="1"/>
    </xf>
    <xf numFmtId="0" fontId="22" fillId="0" borderId="0" xfId="17" applyFont="1" applyAlignment="1">
      <alignment horizontal="right" vertical="center"/>
    </xf>
    <xf numFmtId="0" fontId="22" fillId="0" borderId="1" xfId="17" applyFont="1" applyBorder="1" applyAlignment="1">
      <alignment horizontal="center" vertical="center" wrapText="1"/>
    </xf>
    <xf numFmtId="49" fontId="24" fillId="0" borderId="1" xfId="17" applyNumberFormat="1" applyFont="1" applyBorder="1" applyAlignment="1">
      <alignment horizontal="right" vertical="center" wrapText="1"/>
    </xf>
    <xf numFmtId="0" fontId="24" fillId="0" borderId="1" xfId="17" applyFont="1" applyBorder="1" applyAlignment="1">
      <alignment horizontal="left" vertical="center" wrapText="1"/>
    </xf>
    <xf numFmtId="49" fontId="27" fillId="0" borderId="1" xfId="17" applyNumberFormat="1" applyFont="1" applyBorder="1" applyAlignment="1">
      <alignment horizontal="right" vertical="center" wrapText="1"/>
    </xf>
    <xf numFmtId="0" fontId="27" fillId="0" borderId="1" xfId="17" applyFont="1" applyBorder="1" applyAlignment="1">
      <alignment horizontal="left" vertical="center" wrapText="1"/>
    </xf>
    <xf numFmtId="0" fontId="27" fillId="0" borderId="1" xfId="17" applyFont="1" applyBorder="1" applyAlignment="1">
      <alignment horizontal="center" vertical="center" wrapText="1"/>
    </xf>
    <xf numFmtId="44" fontId="27" fillId="0" borderId="1" xfId="1" applyNumberFormat="1" applyFont="1" applyFill="1" applyBorder="1" applyAlignment="1">
      <alignment vertical="center" wrapText="1"/>
    </xf>
    <xf numFmtId="44" fontId="27" fillId="0" borderId="2" xfId="3" applyNumberFormat="1" applyFont="1" applyFill="1" applyBorder="1" applyAlignment="1">
      <alignment horizontal="right" vertical="center" wrapText="1"/>
    </xf>
    <xf numFmtId="167" fontId="27" fillId="0" borderId="1" xfId="17" applyNumberFormat="1" applyFont="1" applyBorder="1" applyAlignment="1">
      <alignment horizontal="center" vertical="center" wrapText="1"/>
    </xf>
    <xf numFmtId="10" fontId="27" fillId="0" borderId="1" xfId="1" applyNumberFormat="1" applyFont="1" applyFill="1" applyBorder="1" applyAlignment="1">
      <alignment vertical="center" wrapText="1"/>
    </xf>
    <xf numFmtId="4" fontId="27" fillId="0" borderId="1" xfId="1" applyNumberFormat="1" applyFont="1" applyFill="1" applyBorder="1" applyAlignment="1">
      <alignment horizontal="center" vertical="center" wrapText="1"/>
    </xf>
    <xf numFmtId="44" fontId="27" fillId="0" borderId="1" xfId="17" applyNumberFormat="1" applyFont="1" applyBorder="1" applyAlignment="1">
      <alignment vertical="center"/>
    </xf>
    <xf numFmtId="0" fontId="27" fillId="0" borderId="17" xfId="17" applyFont="1" applyBorder="1" applyAlignment="1">
      <alignment horizontal="left" vertical="center" wrapText="1"/>
    </xf>
    <xf numFmtId="3" fontId="27" fillId="0" borderId="1" xfId="1" applyNumberFormat="1" applyFont="1" applyFill="1" applyBorder="1" applyAlignment="1">
      <alignment horizontal="center" vertical="center" wrapText="1"/>
    </xf>
    <xf numFmtId="44" fontId="27" fillId="0" borderId="1" xfId="17" applyNumberFormat="1" applyFont="1" applyBorder="1" applyAlignment="1">
      <alignment vertical="center" wrapText="1"/>
    </xf>
    <xf numFmtId="49" fontId="28" fillId="0" borderId="1" xfId="17" applyNumberFormat="1" applyFont="1" applyBorder="1" applyAlignment="1">
      <alignment horizontal="left" vertical="center" wrapText="1"/>
    </xf>
    <xf numFmtId="0" fontId="28" fillId="0" borderId="1" xfId="17" applyFont="1" applyBorder="1" applyAlignment="1">
      <alignment horizontal="left" vertical="center" wrapText="1"/>
    </xf>
    <xf numFmtId="166" fontId="27" fillId="0" borderId="1" xfId="1" applyFont="1" applyFill="1" applyBorder="1" applyAlignment="1">
      <alignment vertical="center" wrapText="1"/>
    </xf>
    <xf numFmtId="49" fontId="27" fillId="0" borderId="1" xfId="17" applyNumberFormat="1" applyFont="1" applyBorder="1" applyAlignment="1">
      <alignment horizontal="left" vertical="center" wrapText="1"/>
    </xf>
    <xf numFmtId="0" fontId="27" fillId="0" borderId="3" xfId="17" applyFont="1" applyBorder="1" applyAlignment="1">
      <alignment horizontal="left" vertical="center" wrapText="1"/>
    </xf>
    <xf numFmtId="0" fontId="27" fillId="0" borderId="1" xfId="17" applyFont="1" applyBorder="1" applyAlignment="1">
      <alignment horizontal="center" vertical="center"/>
    </xf>
    <xf numFmtId="0" fontId="27" fillId="0" borderId="17" xfId="17" applyFont="1" applyBorder="1" applyAlignment="1">
      <alignment horizontal="left" vertical="center"/>
    </xf>
    <xf numFmtId="49" fontId="27" fillId="0" borderId="1" xfId="17" applyNumberFormat="1" applyFont="1" applyBorder="1" applyAlignment="1">
      <alignment horizontal="right" wrapText="1"/>
    </xf>
    <xf numFmtId="44" fontId="27" fillId="0" borderId="1" xfId="3" applyNumberFormat="1" applyFont="1" applyFill="1" applyBorder="1" applyAlignment="1">
      <alignment horizontal="right" vertical="center" wrapText="1"/>
    </xf>
    <xf numFmtId="174" fontId="6" fillId="0" borderId="1" xfId="7" applyNumberFormat="1" applyFont="1" applyFill="1" applyBorder="1" applyAlignment="1">
      <alignment horizontal="center" vertical="center" wrapText="1"/>
    </xf>
    <xf numFmtId="168" fontId="6" fillId="0" borderId="1" xfId="7" applyNumberFormat="1" applyFont="1" applyFill="1" applyBorder="1" applyAlignment="1">
      <alignment horizontal="center" vertical="center" wrapText="1"/>
    </xf>
    <xf numFmtId="168" fontId="22" fillId="0" borderId="1" xfId="7" applyNumberFormat="1" applyFont="1" applyFill="1" applyBorder="1" applyAlignment="1">
      <alignment horizontal="center" vertical="center" wrapText="1"/>
    </xf>
    <xf numFmtId="44" fontId="27" fillId="0" borderId="1" xfId="3" applyNumberFormat="1" applyFont="1" applyFill="1" applyBorder="1" applyAlignment="1">
      <alignment horizontal="right" wrapText="1"/>
    </xf>
    <xf numFmtId="3" fontId="6" fillId="4" borderId="1" xfId="1" applyNumberFormat="1" applyFont="1" applyFill="1" applyBorder="1" applyAlignment="1">
      <alignment horizontal="center" vertical="center" wrapText="1"/>
    </xf>
    <xf numFmtId="44" fontId="6" fillId="0" borderId="1" xfId="17" applyNumberFormat="1" applyBorder="1" applyAlignment="1">
      <alignment horizontal="center" vertical="center"/>
    </xf>
    <xf numFmtId="44" fontId="6" fillId="0" borderId="2" xfId="3" applyNumberFormat="1" applyFont="1" applyBorder="1" applyAlignment="1">
      <alignment horizontal="center" vertical="center" wrapText="1"/>
    </xf>
    <xf numFmtId="44" fontId="6" fillId="0" borderId="0" xfId="0" applyNumberFormat="1" applyFont="1" applyAlignment="1">
      <alignment horizontal="center" vertical="center"/>
    </xf>
    <xf numFmtId="44" fontId="6" fillId="0" borderId="0" xfId="0" applyNumberFormat="1" applyFont="1" applyAlignment="1">
      <alignment horizontal="center"/>
    </xf>
    <xf numFmtId="175" fontId="27" fillId="0" borderId="2" xfId="0" applyNumberFormat="1" applyFont="1" applyBorder="1" applyAlignment="1">
      <alignment horizontal="left" vertical="center" wrapText="1"/>
    </xf>
    <xf numFmtId="175" fontId="27" fillId="0" borderId="2" xfId="0" applyNumberFormat="1" applyFont="1" applyBorder="1" applyAlignment="1">
      <alignment horizontal="center" vertical="center" wrapText="1"/>
    </xf>
    <xf numFmtId="1" fontId="27" fillId="0" borderId="2" xfId="0" applyNumberFormat="1" applyFont="1" applyBorder="1" applyAlignment="1">
      <alignment horizontal="center" vertical="center" wrapText="1"/>
    </xf>
    <xf numFmtId="44" fontId="27" fillId="0" borderId="2" xfId="0" applyNumberFormat="1" applyFont="1" applyBorder="1" applyAlignment="1">
      <alignment horizontal="right" vertical="center" wrapText="1"/>
    </xf>
    <xf numFmtId="0" fontId="27" fillId="0" borderId="1" xfId="17" applyFont="1" applyBorder="1" applyAlignment="1">
      <alignment horizontal="right" vertical="center"/>
    </xf>
    <xf numFmtId="0" fontId="27" fillId="0" borderId="0" xfId="17" applyFont="1"/>
    <xf numFmtId="44" fontId="27" fillId="0" borderId="1" xfId="1" applyNumberFormat="1" applyFont="1" applyFill="1" applyBorder="1" applyAlignment="1">
      <alignment horizontal="center" vertical="center" wrapText="1"/>
    </xf>
    <xf numFmtId="44" fontId="6" fillId="0" borderId="1" xfId="3" applyNumberFormat="1" applyFont="1" applyFill="1" applyBorder="1" applyAlignment="1">
      <alignment horizontal="center" vertical="center" wrapText="1"/>
    </xf>
    <xf numFmtId="166" fontId="6" fillId="0" borderId="1" xfId="1" applyFont="1" applyFill="1" applyBorder="1" applyAlignment="1">
      <alignment horizontal="right" vertical="center" wrapText="1"/>
    </xf>
    <xf numFmtId="3" fontId="27" fillId="0" borderId="1" xfId="1" applyNumberFormat="1" applyFont="1" applyBorder="1" applyAlignment="1">
      <alignment horizontal="center" vertical="center" wrapText="1"/>
    </xf>
    <xf numFmtId="44" fontId="27" fillId="0" borderId="1" xfId="1" applyNumberFormat="1" applyFont="1" applyBorder="1" applyAlignment="1">
      <alignment horizontal="center" vertical="center" wrapText="1"/>
    </xf>
    <xf numFmtId="44" fontId="27" fillId="0" borderId="1" xfId="3" applyNumberFormat="1" applyFont="1" applyBorder="1" applyAlignment="1">
      <alignment horizontal="right" vertical="center" wrapText="1"/>
    </xf>
    <xf numFmtId="49" fontId="27" fillId="0" borderId="1" xfId="17" applyNumberFormat="1" applyFont="1" applyBorder="1" applyAlignment="1">
      <alignment horizontal="right" vertical="top" wrapText="1"/>
    </xf>
    <xf numFmtId="0" fontId="27" fillId="0" borderId="1" xfId="17" applyFont="1" applyBorder="1" applyAlignment="1">
      <alignment horizontal="center" wrapText="1"/>
    </xf>
    <xf numFmtId="44" fontId="27" fillId="0" borderId="1" xfId="17" applyNumberFormat="1" applyFont="1" applyBorder="1" applyAlignment="1">
      <alignment wrapText="1"/>
    </xf>
    <xf numFmtId="4" fontId="27" fillId="0" borderId="1" xfId="1" applyNumberFormat="1" applyFont="1" applyBorder="1" applyAlignment="1">
      <alignment horizontal="center" vertical="center" wrapText="1"/>
    </xf>
    <xf numFmtId="44" fontId="27" fillId="0" borderId="1" xfId="1" applyNumberFormat="1" applyFont="1" applyBorder="1" applyAlignment="1">
      <alignment vertical="center" wrapText="1"/>
    </xf>
    <xf numFmtId="2" fontId="27" fillId="0" borderId="1" xfId="1" applyNumberFormat="1" applyFont="1" applyBorder="1" applyAlignment="1">
      <alignment horizontal="center" vertical="center" wrapText="1"/>
    </xf>
    <xf numFmtId="49" fontId="27" fillId="0" borderId="1" xfId="17" applyNumberFormat="1" applyFont="1" applyBorder="1" applyAlignment="1">
      <alignment horizontal="right" vertical="center"/>
    </xf>
    <xf numFmtId="0" fontId="27" fillId="0" borderId="0" xfId="17" applyFont="1" applyAlignment="1">
      <alignment horizontal="left" vertical="center"/>
    </xf>
    <xf numFmtId="0" fontId="27" fillId="0" borderId="1" xfId="17" applyFont="1" applyBorder="1" applyAlignment="1">
      <alignment horizontal="right"/>
    </xf>
    <xf numFmtId="49" fontId="27" fillId="0" borderId="0" xfId="17" applyNumberFormat="1" applyFont="1" applyAlignment="1">
      <alignment horizontal="left" vertical="center"/>
    </xf>
    <xf numFmtId="0" fontId="27" fillId="0" borderId="1" xfId="17" applyFont="1" applyBorder="1" applyAlignment="1">
      <alignment horizontal="center"/>
    </xf>
    <xf numFmtId="166" fontId="27" fillId="0" borderId="1" xfId="1" applyFont="1" applyFill="1" applyBorder="1" applyAlignment="1">
      <alignment horizontal="center" vertical="center" wrapText="1"/>
    </xf>
    <xf numFmtId="49" fontId="27" fillId="0" borderId="1" xfId="17" applyNumberFormat="1" applyFont="1" applyBorder="1" applyAlignment="1">
      <alignment horizontal="center" vertical="center"/>
    </xf>
    <xf numFmtId="10" fontId="27" fillId="0" borderId="1" xfId="1" applyNumberFormat="1" applyFont="1" applyFill="1" applyBorder="1" applyAlignment="1">
      <alignment horizontal="center" vertical="center" wrapText="1"/>
    </xf>
    <xf numFmtId="0" fontId="6" fillId="0" borderId="15" xfId="17" applyBorder="1" applyAlignment="1">
      <alignment horizontal="center" vertical="center" wrapText="1"/>
    </xf>
    <xf numFmtId="0" fontId="27" fillId="0" borderId="0" xfId="17" applyFont="1" applyAlignment="1">
      <alignment vertical="center"/>
    </xf>
    <xf numFmtId="0" fontId="6" fillId="0" borderId="0" xfId="17" applyAlignment="1">
      <alignment vertical="center" wrapText="1" shrinkToFit="1"/>
    </xf>
    <xf numFmtId="44" fontId="27" fillId="0" borderId="1" xfId="7" applyNumberFormat="1" applyFont="1" applyBorder="1" applyAlignment="1">
      <alignment vertical="center" wrapText="1"/>
    </xf>
    <xf numFmtId="4" fontId="27" fillId="0" borderId="1" xfId="17" applyNumberFormat="1" applyFont="1" applyBorder="1" applyAlignment="1">
      <alignment horizontal="center" vertical="center" wrapText="1"/>
    </xf>
    <xf numFmtId="0" fontId="6" fillId="0" borderId="0" xfId="0" applyFont="1" applyAlignment="1">
      <alignment vertical="center" wrapText="1"/>
    </xf>
    <xf numFmtId="0" fontId="7" fillId="0" borderId="1" xfId="17" applyFont="1" applyBorder="1" applyAlignment="1">
      <alignment horizontal="right" vertical="center"/>
    </xf>
    <xf numFmtId="0" fontId="17" fillId="0" borderId="1" xfId="17" applyFont="1" applyBorder="1" applyAlignment="1">
      <alignment horizontal="right" vertical="center"/>
    </xf>
    <xf numFmtId="0" fontId="6" fillId="0" borderId="1" xfId="0" applyFont="1" applyBorder="1" applyAlignment="1">
      <alignment horizontal="center" vertical="center" wrapText="1"/>
    </xf>
    <xf numFmtId="0" fontId="7" fillId="0" borderId="0" xfId="17" applyFont="1" applyAlignment="1">
      <alignment horizontal="right" vertical="top"/>
    </xf>
    <xf numFmtId="44" fontId="7" fillId="0" borderId="0" xfId="17" applyNumberFormat="1" applyFont="1" applyAlignment="1">
      <alignment horizontal="center" vertical="top"/>
    </xf>
    <xf numFmtId="44" fontId="7" fillId="0" borderId="0" xfId="17" applyNumberFormat="1" applyFont="1" applyAlignment="1">
      <alignment horizontal="center" vertical="center"/>
    </xf>
    <xf numFmtId="44" fontId="7" fillId="0" borderId="17" xfId="17" applyNumberFormat="1" applyFont="1" applyBorder="1" applyAlignment="1">
      <alignment horizontal="center" vertical="center" wrapText="1"/>
    </xf>
    <xf numFmtId="0" fontId="7" fillId="0" borderId="0" xfId="17" applyFont="1" applyAlignment="1">
      <alignment horizontal="right"/>
    </xf>
    <xf numFmtId="0" fontId="7" fillId="0" borderId="0" xfId="17" applyFont="1" applyAlignment="1">
      <alignment horizontal="center" vertical="top" wrapText="1"/>
    </xf>
    <xf numFmtId="44" fontId="7" fillId="0" borderId="0" xfId="17" applyNumberFormat="1" applyFont="1" applyAlignment="1">
      <alignment horizontal="center" vertical="top" wrapText="1"/>
    </xf>
    <xf numFmtId="44" fontId="7" fillId="0" borderId="2" xfId="17" applyNumberFormat="1" applyFont="1" applyBorder="1" applyAlignment="1">
      <alignment horizontal="center" vertical="center" wrapText="1"/>
    </xf>
    <xf numFmtId="0" fontId="7" fillId="0" borderId="8" xfId="17" applyFont="1" applyBorder="1" applyAlignment="1">
      <alignment horizontal="left" vertical="center"/>
    </xf>
    <xf numFmtId="0" fontId="7" fillId="0" borderId="2" xfId="17" applyFont="1" applyBorder="1" applyAlignment="1">
      <alignment horizontal="center" vertical="center"/>
    </xf>
    <xf numFmtId="49" fontId="7" fillId="0" borderId="12" xfId="17" applyNumberFormat="1" applyFont="1" applyBorder="1" applyAlignment="1">
      <alignment horizontal="center" vertical="center"/>
    </xf>
    <xf numFmtId="0" fontId="6" fillId="0" borderId="6" xfId="17" applyBorder="1" applyAlignment="1">
      <alignment horizontal="left" vertical="center" wrapText="1"/>
    </xf>
    <xf numFmtId="44" fontId="7" fillId="0" borderId="0" xfId="17" applyNumberFormat="1" applyFont="1" applyAlignment="1">
      <alignment horizontal="center" vertical="center" wrapText="1"/>
    </xf>
    <xf numFmtId="44" fontId="6" fillId="0" borderId="0" xfId="3" applyNumberFormat="1" applyFont="1" applyFill="1" applyBorder="1" applyAlignment="1">
      <alignment horizontal="right" vertical="center" wrapText="1"/>
    </xf>
    <xf numFmtId="44" fontId="7" fillId="0" borderId="0" xfId="1" applyNumberFormat="1" applyFont="1" applyFill="1" applyBorder="1" applyAlignment="1">
      <alignment horizontal="right" vertical="center" wrapText="1"/>
    </xf>
    <xf numFmtId="44" fontId="7" fillId="0" borderId="0" xfId="17" applyNumberFormat="1" applyFont="1" applyAlignment="1">
      <alignment horizontal="center" wrapText="1"/>
    </xf>
    <xf numFmtId="44" fontId="6" fillId="0" borderId="0" xfId="3" applyNumberFormat="1" applyFont="1" applyFill="1" applyBorder="1" applyAlignment="1">
      <alignment horizontal="right" wrapText="1"/>
    </xf>
    <xf numFmtId="44" fontId="7" fillId="0" borderId="0" xfId="1" applyNumberFormat="1" applyFont="1" applyFill="1" applyBorder="1" applyAlignment="1">
      <alignment horizontal="right" wrapText="1"/>
    </xf>
    <xf numFmtId="44" fontId="7" fillId="0" borderId="1" xfId="1" applyNumberFormat="1" applyFont="1" applyBorder="1" applyAlignment="1">
      <alignment horizontal="right" vertical="center" wrapText="1"/>
    </xf>
    <xf numFmtId="44" fontId="6" fillId="0" borderId="0" xfId="3" applyNumberFormat="1" applyFont="1" applyBorder="1" applyAlignment="1">
      <alignment horizontal="right" vertical="center" wrapText="1"/>
    </xf>
    <xf numFmtId="44" fontId="21" fillId="0" borderId="0" xfId="3" applyNumberFormat="1" applyFont="1" applyFill="1" applyBorder="1" applyAlignment="1">
      <alignment horizontal="right" vertical="center" wrapText="1"/>
    </xf>
    <xf numFmtId="44" fontId="6" fillId="0" borderId="0" xfId="17" applyNumberFormat="1" applyAlignment="1">
      <alignment horizontal="center" vertical="center" wrapText="1"/>
    </xf>
    <xf numFmtId="44" fontId="6" fillId="0" borderId="0" xfId="0" applyNumberFormat="1" applyFont="1" applyAlignment="1">
      <alignment horizontal="right" vertical="center" wrapText="1"/>
    </xf>
    <xf numFmtId="44" fontId="6" fillId="0" borderId="0" xfId="0" applyNumberFormat="1" applyFont="1" applyAlignment="1">
      <alignment horizontal="left" vertical="center" wrapText="1"/>
    </xf>
    <xf numFmtId="44" fontId="27" fillId="0" borderId="0" xfId="0" applyNumberFormat="1" applyFont="1" applyAlignment="1">
      <alignment horizontal="right" vertical="center" wrapText="1"/>
    </xf>
    <xf numFmtId="44" fontId="6" fillId="0" borderId="17" xfId="17" applyNumberFormat="1" applyBorder="1" applyAlignment="1">
      <alignment horizontal="right" vertical="center"/>
    </xf>
    <xf numFmtId="44" fontId="6" fillId="0" borderId="16" xfId="17" applyNumberFormat="1" applyBorder="1" applyAlignment="1">
      <alignment horizontal="right" vertical="center"/>
    </xf>
    <xf numFmtId="0" fontId="6" fillId="0" borderId="1" xfId="8" applyFont="1" applyBorder="1" applyAlignment="1">
      <alignment horizontal="center" vertical="center"/>
    </xf>
    <xf numFmtId="44" fontId="6" fillId="0" borderId="0" xfId="8" applyNumberFormat="1" applyFont="1" applyAlignment="1">
      <alignment horizontal="right" vertical="center" wrapText="1"/>
    </xf>
    <xf numFmtId="0" fontId="7" fillId="0" borderId="1" xfId="17" applyFont="1" applyBorder="1" applyAlignment="1">
      <alignment horizontal="right"/>
    </xf>
    <xf numFmtId="49" fontId="6" fillId="0" borderId="0" xfId="17" applyNumberFormat="1" applyAlignment="1">
      <alignment horizontal="left"/>
    </xf>
    <xf numFmtId="44" fontId="6" fillId="0" borderId="0" xfId="3" applyNumberFormat="1" applyFont="1" applyBorder="1" applyAlignment="1">
      <alignment horizontal="right" wrapText="1"/>
    </xf>
    <xf numFmtId="44" fontId="6" fillId="0" borderId="0" xfId="3" applyNumberFormat="1" applyFont="1" applyFill="1" applyBorder="1" applyAlignment="1">
      <alignment horizontal="center" vertical="center" wrapText="1"/>
    </xf>
    <xf numFmtId="44" fontId="7" fillId="0" borderId="0" xfId="1" applyNumberFormat="1" applyFont="1" applyBorder="1" applyAlignment="1">
      <alignment horizontal="right" vertical="center" wrapText="1"/>
    </xf>
    <xf numFmtId="0" fontId="6" fillId="0" borderId="12" xfId="17" applyBorder="1" applyAlignment="1">
      <alignment vertical="center"/>
    </xf>
    <xf numFmtId="0" fontId="7" fillId="0" borderId="12" xfId="17" applyFont="1" applyBorder="1" applyAlignment="1">
      <alignment vertical="center"/>
    </xf>
    <xf numFmtId="49" fontId="7" fillId="0" borderId="11" xfId="17" applyNumberFormat="1" applyFont="1" applyBorder="1" applyAlignment="1">
      <alignment horizontal="center" vertical="center"/>
    </xf>
    <xf numFmtId="44" fontId="6" fillId="0" borderId="1" xfId="0" applyNumberFormat="1" applyFont="1" applyBorder="1" applyAlignment="1">
      <alignment horizontal="left" vertical="center" wrapText="1"/>
    </xf>
    <xf numFmtId="44" fontId="27" fillId="0" borderId="1" xfId="0" applyNumberFormat="1" applyFont="1" applyBorder="1" applyAlignment="1">
      <alignment horizontal="right" vertical="center" wrapText="1"/>
    </xf>
    <xf numFmtId="44" fontId="6" fillId="0" borderId="1" xfId="8" applyNumberFormat="1" applyFont="1" applyBorder="1" applyAlignment="1">
      <alignment horizontal="right" vertical="center" wrapText="1"/>
    </xf>
    <xf numFmtId="0" fontId="6" fillId="0" borderId="2" xfId="17" applyBorder="1" applyAlignment="1">
      <alignment vertical="center" wrapText="1"/>
    </xf>
    <xf numFmtId="44" fontId="6" fillId="0" borderId="2" xfId="17" applyNumberFormat="1" applyBorder="1" applyAlignment="1">
      <alignment vertical="center" wrapText="1"/>
    </xf>
    <xf numFmtId="0" fontId="7" fillId="0" borderId="11" xfId="17" applyFont="1" applyBorder="1" applyAlignment="1">
      <alignment horizontal="center" vertical="center"/>
    </xf>
    <xf numFmtId="0" fontId="6" fillId="0" borderId="8" xfId="17" applyBorder="1" applyAlignment="1">
      <alignment vertical="center"/>
    </xf>
    <xf numFmtId="0" fontId="6" fillId="0" borderId="2" xfId="17" applyBorder="1" applyAlignment="1">
      <alignment vertical="center"/>
    </xf>
    <xf numFmtId="173" fontId="6" fillId="0" borderId="2" xfId="17" applyNumberFormat="1" applyBorder="1" applyAlignment="1">
      <alignment vertical="center"/>
    </xf>
    <xf numFmtId="0" fontId="21" fillId="0" borderId="2" xfId="17" applyFont="1" applyBorder="1" applyAlignment="1">
      <alignment vertical="center"/>
    </xf>
    <xf numFmtId="0" fontId="7" fillId="0" borderId="2" xfId="17" applyFont="1" applyBorder="1" applyAlignment="1">
      <alignment vertical="center"/>
    </xf>
    <xf numFmtId="173" fontId="6" fillId="0" borderId="0" xfId="17" applyNumberFormat="1" applyAlignment="1">
      <alignment vertical="center"/>
    </xf>
    <xf numFmtId="0" fontId="6" fillId="0" borderId="6" xfId="17" applyBorder="1" applyAlignment="1">
      <alignment horizontal="left" vertical="center"/>
    </xf>
    <xf numFmtId="0" fontId="6" fillId="0" borderId="6" xfId="17" applyBorder="1" applyAlignment="1">
      <alignment horizontal="center" vertical="center"/>
    </xf>
    <xf numFmtId="0" fontId="7" fillId="0" borderId="2" xfId="17" applyFont="1" applyBorder="1" applyAlignment="1">
      <alignment horizontal="left" vertical="top"/>
    </xf>
    <xf numFmtId="0" fontId="6" fillId="0" borderId="5" xfId="17" applyBorder="1" applyAlignment="1">
      <alignment horizontal="left" vertical="center"/>
    </xf>
    <xf numFmtId="44" fontId="6" fillId="0" borderId="17" xfId="17" applyNumberFormat="1" applyBorder="1" applyAlignment="1">
      <alignment horizontal="right"/>
    </xf>
    <xf numFmtId="0" fontId="6" fillId="0" borderId="4" xfId="17" applyBorder="1" applyAlignment="1">
      <alignment horizontal="center"/>
    </xf>
    <xf numFmtId="44" fontId="6" fillId="0" borderId="4" xfId="17" applyNumberFormat="1" applyBorder="1"/>
    <xf numFmtId="44" fontId="6" fillId="0" borderId="16" xfId="17" applyNumberFormat="1" applyBorder="1" applyAlignment="1">
      <alignment horizontal="right"/>
    </xf>
    <xf numFmtId="0" fontId="6" fillId="0" borderId="17" xfId="17" applyBorder="1" applyAlignment="1">
      <alignment horizontal="right" vertical="center"/>
    </xf>
    <xf numFmtId="0" fontId="6" fillId="0" borderId="16" xfId="17" applyBorder="1" applyAlignment="1">
      <alignment horizontal="right" vertical="center"/>
    </xf>
    <xf numFmtId="0" fontId="6" fillId="0" borderId="6" xfId="17" applyBorder="1" applyAlignment="1">
      <alignment horizontal="center" vertical="center" wrapText="1"/>
    </xf>
    <xf numFmtId="0" fontId="6" fillId="0" borderId="17" xfId="17" applyBorder="1" applyAlignment="1">
      <alignment horizontal="right" vertical="center" wrapText="1"/>
    </xf>
    <xf numFmtId="0" fontId="6" fillId="0" borderId="5" xfId="17" applyBorder="1" applyAlignment="1">
      <alignment horizontal="left" vertical="center" wrapText="1"/>
    </xf>
    <xf numFmtId="0" fontId="6" fillId="0" borderId="16" xfId="17" applyBorder="1" applyAlignment="1">
      <alignment horizontal="right" vertical="center" wrapText="1"/>
    </xf>
    <xf numFmtId="0" fontId="7" fillId="0" borderId="8" xfId="17" applyFont="1" applyBorder="1" applyAlignment="1">
      <alignment vertical="center"/>
    </xf>
    <xf numFmtId="0" fontId="7" fillId="0" borderId="2" xfId="17" applyFont="1" applyBorder="1" applyAlignment="1">
      <alignment vertical="top"/>
    </xf>
    <xf numFmtId="0" fontId="6" fillId="0" borderId="5" xfId="17" applyBorder="1" applyAlignment="1">
      <alignment vertical="center"/>
    </xf>
    <xf numFmtId="0" fontId="7" fillId="0" borderId="7" xfId="17" applyFont="1" applyBorder="1" applyAlignment="1">
      <alignment vertical="center" wrapText="1"/>
    </xf>
    <xf numFmtId="0" fontId="7" fillId="0" borderId="17" xfId="17" applyFont="1" applyBorder="1" applyAlignment="1">
      <alignment vertical="center" wrapText="1"/>
    </xf>
    <xf numFmtId="0" fontId="7" fillId="0" borderId="16" xfId="17" applyFont="1" applyBorder="1" applyAlignment="1">
      <alignment vertical="center" wrapText="1"/>
    </xf>
    <xf numFmtId="49" fontId="7" fillId="0" borderId="18" xfId="17" applyNumberFormat="1" applyFont="1" applyBorder="1" applyAlignment="1">
      <alignment vertical="center"/>
    </xf>
    <xf numFmtId="0" fontId="6" fillId="0" borderId="1" xfId="0" applyFont="1" applyBorder="1"/>
    <xf numFmtId="0" fontId="6" fillId="0" borderId="15" xfId="17" applyBorder="1" applyAlignment="1">
      <alignment horizontal="left" vertical="center" wrapText="1"/>
    </xf>
    <xf numFmtId="44" fontId="6" fillId="0" borderId="15" xfId="17" applyNumberFormat="1" applyBorder="1" applyAlignment="1">
      <alignment vertical="center" wrapText="1"/>
    </xf>
    <xf numFmtId="167" fontId="6" fillId="0" borderId="15" xfId="3" applyNumberFormat="1" applyFont="1" applyFill="1" applyBorder="1" applyAlignment="1">
      <alignment horizontal="right" vertical="center" wrapText="1"/>
    </xf>
    <xf numFmtId="0" fontId="6" fillId="0" borderId="1" xfId="0" quotePrefix="1" applyFont="1" applyBorder="1" applyAlignment="1" applyProtection="1">
      <alignment horizontal="right" vertical="center" wrapText="1"/>
      <protection locked="0"/>
    </xf>
    <xf numFmtId="0" fontId="7" fillId="0" borderId="1" xfId="0" quotePrefix="1" applyFont="1" applyBorder="1" applyAlignment="1" applyProtection="1">
      <alignment horizontal="right" vertical="center" wrapText="1"/>
      <protection locked="0"/>
    </xf>
    <xf numFmtId="0" fontId="19" fillId="0" borderId="1" xfId="0" applyFont="1" applyBorder="1" applyAlignment="1" applyProtection="1">
      <alignment horizontal="left" vertical="center" wrapText="1"/>
      <protection locked="0"/>
    </xf>
    <xf numFmtId="0" fontId="29" fillId="0" borderId="1" xfId="0" applyFont="1" applyBorder="1" applyAlignment="1" applyProtection="1">
      <alignment horizontal="left" vertical="center" wrapText="1"/>
      <protection locked="0"/>
    </xf>
    <xf numFmtId="0" fontId="30" fillId="0" borderId="0" xfId="17" applyFont="1" applyAlignment="1">
      <alignment vertical="center"/>
    </xf>
    <xf numFmtId="0" fontId="6" fillId="2" borderId="0" xfId="17" applyFill="1" applyAlignment="1">
      <alignment vertical="center"/>
    </xf>
    <xf numFmtId="0" fontId="21" fillId="2" borderId="0" xfId="17" applyFont="1" applyFill="1" applyAlignment="1">
      <alignment vertical="center"/>
    </xf>
    <xf numFmtId="49" fontId="21" fillId="2" borderId="0" xfId="0" applyNumberFormat="1" applyFont="1" applyFill="1" applyAlignment="1">
      <alignment horizontal="left" vertical="top"/>
    </xf>
    <xf numFmtId="0" fontId="21" fillId="2" borderId="0" xfId="0" applyFont="1" applyFill="1"/>
    <xf numFmtId="49" fontId="21" fillId="4" borderId="1" xfId="17" applyNumberFormat="1" applyFont="1" applyFill="1" applyBorder="1" applyAlignment="1">
      <alignment horizontal="right" vertical="center" wrapText="1"/>
    </xf>
    <xf numFmtId="0" fontId="21" fillId="4" borderId="1" xfId="17" applyFont="1" applyFill="1" applyBorder="1" applyAlignment="1">
      <alignment horizontal="left" vertical="center" wrapText="1"/>
    </xf>
    <xf numFmtId="0" fontId="21" fillId="4" borderId="1" xfId="17" applyFont="1" applyFill="1" applyBorder="1" applyAlignment="1">
      <alignment horizontal="center" vertical="center" wrapText="1"/>
    </xf>
    <xf numFmtId="44" fontId="21" fillId="4" borderId="1" xfId="1" applyNumberFormat="1" applyFont="1" applyFill="1" applyBorder="1" applyAlignment="1">
      <alignment vertical="center" wrapText="1"/>
    </xf>
    <xf numFmtId="44" fontId="21" fillId="4" borderId="2" xfId="3" applyNumberFormat="1" applyFont="1" applyFill="1" applyBorder="1" applyAlignment="1">
      <alignment horizontal="right" vertical="center" wrapText="1"/>
    </xf>
    <xf numFmtId="0" fontId="6" fillId="4" borderId="1" xfId="17" applyFill="1" applyBorder="1" applyAlignment="1">
      <alignment vertical="center"/>
    </xf>
    <xf numFmtId="0" fontId="6" fillId="4" borderId="0" xfId="17" applyFill="1" applyAlignment="1">
      <alignment vertical="center"/>
    </xf>
    <xf numFmtId="0" fontId="21" fillId="4" borderId="0" xfId="17" applyFont="1" applyFill="1" applyAlignment="1">
      <alignment vertical="center"/>
    </xf>
    <xf numFmtId="166" fontId="21" fillId="4" borderId="1" xfId="1" applyFont="1" applyFill="1" applyBorder="1" applyAlignment="1">
      <alignment vertical="center" wrapText="1"/>
    </xf>
    <xf numFmtId="0" fontId="21" fillId="4" borderId="1" xfId="17" applyFont="1" applyFill="1" applyBorder="1" applyAlignment="1">
      <alignment vertical="center"/>
    </xf>
    <xf numFmtId="167" fontId="21" fillId="4" borderId="1" xfId="17" applyNumberFormat="1" applyFont="1" applyFill="1" applyBorder="1" applyAlignment="1">
      <alignment horizontal="center" vertical="center" wrapText="1"/>
    </xf>
    <xf numFmtId="10" fontId="21" fillId="4" borderId="1" xfId="1" applyNumberFormat="1" applyFont="1" applyFill="1" applyBorder="1" applyAlignment="1">
      <alignment vertical="center" wrapText="1"/>
    </xf>
    <xf numFmtId="49" fontId="7" fillId="5" borderId="1" xfId="17" applyNumberFormat="1" applyFont="1" applyFill="1" applyBorder="1" applyAlignment="1">
      <alignment horizontal="right" vertical="center" wrapText="1"/>
    </xf>
    <xf numFmtId="0" fontId="7" fillId="5" borderId="0" xfId="0" applyFont="1" applyFill="1" applyAlignment="1">
      <alignment vertical="center" wrapText="1"/>
    </xf>
    <xf numFmtId="0" fontId="6" fillId="5" borderId="1" xfId="17" applyFill="1" applyBorder="1" applyAlignment="1">
      <alignment horizontal="center" vertical="center" wrapText="1"/>
    </xf>
    <xf numFmtId="44" fontId="6" fillId="5" borderId="1" xfId="17" applyNumberFormat="1" applyFill="1" applyBorder="1" applyAlignment="1">
      <alignment horizontal="center" vertical="center" wrapText="1"/>
    </xf>
    <xf numFmtId="44" fontId="6" fillId="5" borderId="1" xfId="1" applyNumberFormat="1" applyFont="1" applyFill="1" applyBorder="1" applyAlignment="1">
      <alignment vertical="center" wrapText="1"/>
    </xf>
    <xf numFmtId="44" fontId="6" fillId="5" borderId="1" xfId="3" applyNumberFormat="1" applyFont="1" applyFill="1" applyBorder="1" applyAlignment="1">
      <alignment horizontal="right" vertical="center" wrapText="1"/>
    </xf>
    <xf numFmtId="49" fontId="6" fillId="5" borderId="1" xfId="17" applyNumberFormat="1" applyFill="1" applyBorder="1" applyAlignment="1">
      <alignment horizontal="right" vertical="center" wrapText="1"/>
    </xf>
    <xf numFmtId="0" fontId="6" fillId="5" borderId="0" xfId="0" applyFont="1" applyFill="1" applyAlignment="1">
      <alignment vertical="center"/>
    </xf>
    <xf numFmtId="166" fontId="6" fillId="5" borderId="1" xfId="1" applyFont="1" applyFill="1" applyBorder="1" applyAlignment="1">
      <alignment vertical="center" wrapText="1"/>
    </xf>
    <xf numFmtId="0" fontId="6" fillId="5" borderId="1" xfId="17" applyFill="1" applyBorder="1" applyAlignment="1">
      <alignment horizontal="left" vertical="center" wrapText="1"/>
    </xf>
    <xf numFmtId="0" fontId="6" fillId="5" borderId="0" xfId="0" applyFont="1" applyFill="1" applyAlignment="1">
      <alignment vertical="center" wrapText="1"/>
    </xf>
    <xf numFmtId="9" fontId="6" fillId="5" borderId="1" xfId="1" applyNumberFormat="1" applyFont="1" applyFill="1" applyBorder="1" applyAlignment="1">
      <alignment vertical="center" wrapText="1"/>
    </xf>
    <xf numFmtId="0" fontId="21" fillId="0" borderId="1" xfId="17" applyFont="1" applyBorder="1" applyAlignment="1">
      <alignment horizontal="right" vertical="center"/>
    </xf>
    <xf numFmtId="0" fontId="21" fillId="0" borderId="1" xfId="17" applyFont="1" applyBorder="1" applyAlignment="1">
      <alignment horizontal="center" vertical="center"/>
    </xf>
    <xf numFmtId="0" fontId="0" fillId="0" borderId="0" xfId="0" applyAlignment="1">
      <alignment horizontal="center"/>
    </xf>
    <xf numFmtId="0" fontId="7" fillId="0" borderId="0" xfId="17" applyFont="1" applyAlignment="1">
      <alignment horizontal="left" vertical="top"/>
    </xf>
    <xf numFmtId="0" fontId="7" fillId="0" borderId="0" xfId="17" applyFont="1" applyAlignment="1">
      <alignment horizontal="right" vertical="top"/>
    </xf>
    <xf numFmtId="0" fontId="7" fillId="0" borderId="4" xfId="17" applyFont="1" applyBorder="1" applyAlignment="1">
      <alignment horizontal="right" vertical="top"/>
    </xf>
    <xf numFmtId="0" fontId="6" fillId="0" borderId="4" xfId="17" applyBorder="1" applyAlignment="1">
      <alignment horizontal="center" vertical="center"/>
    </xf>
    <xf numFmtId="0" fontId="7" fillId="0" borderId="8" xfId="17" applyFont="1" applyBorder="1" applyAlignment="1">
      <alignment horizontal="left" vertical="center"/>
    </xf>
    <xf numFmtId="0" fontId="7" fillId="0" borderId="6" xfId="17" applyFont="1" applyBorder="1" applyAlignment="1">
      <alignment horizontal="left" vertical="center"/>
    </xf>
    <xf numFmtId="44" fontId="7" fillId="0" borderId="15" xfId="17" applyNumberFormat="1" applyFont="1" applyBorder="1" applyAlignment="1">
      <alignment horizontal="center" vertical="center"/>
    </xf>
    <xf numFmtId="44" fontId="7" fillId="0" borderId="1" xfId="17" applyNumberFormat="1" applyFont="1" applyBorder="1" applyAlignment="1">
      <alignment horizontal="center" vertical="center"/>
    </xf>
    <xf numFmtId="44" fontId="7" fillId="0" borderId="14" xfId="17" applyNumberFormat="1" applyFont="1" applyBorder="1" applyAlignment="1">
      <alignment horizontal="center" vertical="center"/>
    </xf>
    <xf numFmtId="0" fontId="7" fillId="0" borderId="2" xfId="17" applyFont="1" applyBorder="1" applyAlignment="1">
      <alignment horizontal="left" vertical="center" wrapText="1"/>
    </xf>
    <xf numFmtId="0" fontId="7" fillId="0" borderId="0" xfId="17" applyFont="1" applyAlignment="1">
      <alignment horizontal="left" vertical="center" wrapText="1"/>
    </xf>
    <xf numFmtId="0" fontId="7" fillId="0" borderId="5" xfId="17" applyFont="1" applyBorder="1" applyAlignment="1">
      <alignment horizontal="left" vertical="center" wrapText="1"/>
    </xf>
    <xf numFmtId="0" fontId="7" fillId="0" borderId="4" xfId="17" applyFont="1" applyBorder="1" applyAlignment="1">
      <alignment horizontal="left" vertical="center" wrapText="1"/>
    </xf>
    <xf numFmtId="0" fontId="7" fillId="0" borderId="6" xfId="17" applyFont="1" applyBorder="1" applyAlignment="1">
      <alignment horizontal="right" vertical="top"/>
    </xf>
    <xf numFmtId="0" fontId="7" fillId="0" borderId="7" xfId="17" applyFont="1" applyBorder="1" applyAlignment="1">
      <alignment horizontal="right" vertical="top"/>
    </xf>
    <xf numFmtId="0" fontId="7" fillId="0" borderId="17" xfId="17" applyFont="1" applyBorder="1" applyAlignment="1">
      <alignment horizontal="right" vertical="top"/>
    </xf>
    <xf numFmtId="0" fontId="7" fillId="0" borderId="16" xfId="17" applyFont="1" applyBorder="1" applyAlignment="1">
      <alignment horizontal="right" vertical="top"/>
    </xf>
    <xf numFmtId="0" fontId="7" fillId="0" borderId="8" xfId="17" applyFont="1" applyBorder="1" applyAlignment="1">
      <alignment horizontal="left" vertical="top"/>
    </xf>
    <xf numFmtId="0" fontId="7" fillId="0" borderId="6" xfId="17" applyFont="1" applyBorder="1" applyAlignment="1">
      <alignment horizontal="left" vertical="top"/>
    </xf>
    <xf numFmtId="0" fontId="7" fillId="0" borderId="2" xfId="17" applyFont="1" applyBorder="1" applyAlignment="1">
      <alignment horizontal="left" vertical="top"/>
    </xf>
    <xf numFmtId="0" fontId="6" fillId="0" borderId="5" xfId="17" applyBorder="1" applyAlignment="1">
      <alignment horizontal="center" vertical="center"/>
    </xf>
    <xf numFmtId="0" fontId="7" fillId="0" borderId="6" xfId="17" applyFont="1" applyBorder="1" applyAlignment="1">
      <alignment horizontal="right" vertical="center"/>
    </xf>
    <xf numFmtId="0" fontId="7" fillId="0" borderId="7" xfId="17" applyFont="1" applyBorder="1" applyAlignment="1">
      <alignment horizontal="right" vertical="center"/>
    </xf>
    <xf numFmtId="0" fontId="7" fillId="0" borderId="0" xfId="17" applyFont="1" applyAlignment="1">
      <alignment horizontal="right" vertical="center"/>
    </xf>
    <xf numFmtId="0" fontId="7" fillId="0" borderId="4" xfId="17" applyFont="1" applyBorder="1" applyAlignment="1">
      <alignment horizontal="right" vertical="center"/>
    </xf>
    <xf numFmtId="44" fontId="7" fillId="0" borderId="15" xfId="17" applyNumberFormat="1" applyFont="1" applyBorder="1" applyAlignment="1">
      <alignment horizontal="center" vertical="center" wrapText="1"/>
    </xf>
    <xf numFmtId="44" fontId="7" fillId="0" borderId="1" xfId="17" applyNumberFormat="1" applyFont="1" applyBorder="1" applyAlignment="1">
      <alignment horizontal="center" vertical="center" wrapText="1"/>
    </xf>
    <xf numFmtId="44" fontId="7" fillId="0" borderId="14" xfId="17" applyNumberFormat="1" applyFont="1" applyBorder="1" applyAlignment="1">
      <alignment horizontal="center" vertical="center" wrapText="1"/>
    </xf>
    <xf numFmtId="0" fontId="7" fillId="0" borderId="2" xfId="17" applyFont="1" applyBorder="1" applyAlignment="1">
      <alignment horizontal="center" vertical="center"/>
    </xf>
    <xf numFmtId="0" fontId="7" fillId="0" borderId="0" xfId="17" applyFont="1" applyAlignment="1">
      <alignment horizontal="center" vertical="center"/>
    </xf>
    <xf numFmtId="0" fontId="7" fillId="0" borderId="17" xfId="17" applyFont="1" applyBorder="1" applyAlignment="1">
      <alignment horizontal="center" vertical="center"/>
    </xf>
    <xf numFmtId="0" fontId="7" fillId="0" borderId="6" xfId="17" applyFont="1" applyBorder="1" applyAlignment="1">
      <alignment horizontal="right"/>
    </xf>
    <xf numFmtId="0" fontId="7" fillId="0" borderId="7" xfId="17" applyFont="1" applyBorder="1" applyAlignment="1">
      <alignment horizontal="right"/>
    </xf>
    <xf numFmtId="0" fontId="7" fillId="0" borderId="17" xfId="17" applyFont="1" applyBorder="1" applyAlignment="1">
      <alignment horizontal="right" vertical="center"/>
    </xf>
    <xf numFmtId="0" fontId="7" fillId="0" borderId="15" xfId="17" applyFont="1" applyBorder="1" applyAlignment="1">
      <alignment horizontal="center" vertical="center"/>
    </xf>
    <xf numFmtId="0" fontId="7" fillId="0" borderId="1" xfId="17" applyFont="1" applyBorder="1" applyAlignment="1">
      <alignment horizontal="center" vertical="center"/>
    </xf>
    <xf numFmtId="0" fontId="7" fillId="0" borderId="14" xfId="17" applyFont="1" applyBorder="1" applyAlignment="1">
      <alignment horizontal="center" vertical="center"/>
    </xf>
    <xf numFmtId="0" fontId="6" fillId="0" borderId="0" xfId="17" applyAlignment="1">
      <alignment horizontal="left" vertical="center" wrapText="1"/>
    </xf>
    <xf numFmtId="0" fontId="6" fillId="0" borderId="17" xfId="17" applyBorder="1" applyAlignment="1">
      <alignment horizontal="left" vertical="center" wrapText="1"/>
    </xf>
    <xf numFmtId="0" fontId="7" fillId="0" borderId="15" xfId="17" applyFont="1" applyBorder="1" applyAlignment="1">
      <alignment horizontal="center" vertical="center" wrapText="1"/>
    </xf>
    <xf numFmtId="0" fontId="7" fillId="0" borderId="1" xfId="17" applyFont="1" applyBorder="1" applyAlignment="1">
      <alignment horizontal="center" vertical="center" wrapText="1"/>
    </xf>
    <xf numFmtId="0" fontId="7" fillId="0" borderId="14" xfId="17" applyFont="1" applyBorder="1" applyAlignment="1">
      <alignment horizontal="center" vertical="center" wrapText="1"/>
    </xf>
    <xf numFmtId="0" fontId="7" fillId="0" borderId="8" xfId="17" applyFont="1" applyBorder="1" applyAlignment="1">
      <alignment horizontal="left" vertical="center" wrapText="1"/>
    </xf>
    <xf numFmtId="0" fontId="7" fillId="0" borderId="6" xfId="17" applyFont="1" applyBorder="1" applyAlignment="1">
      <alignment horizontal="left" vertical="center" wrapText="1"/>
    </xf>
    <xf numFmtId="0" fontId="7" fillId="0" borderId="6" xfId="17" applyFont="1" applyBorder="1" applyAlignment="1">
      <alignment horizontal="right" vertical="center" wrapText="1"/>
    </xf>
    <xf numFmtId="0" fontId="7" fillId="0" borderId="7" xfId="17" applyFont="1" applyBorder="1" applyAlignment="1">
      <alignment horizontal="right" vertical="center" wrapText="1"/>
    </xf>
    <xf numFmtId="0" fontId="7" fillId="0" borderId="2" xfId="17" applyFont="1" applyBorder="1" applyAlignment="1">
      <alignment horizontal="left" vertical="top" wrapText="1"/>
    </xf>
    <xf numFmtId="0" fontId="7" fillId="0" borderId="0" xfId="17" applyFont="1" applyAlignment="1">
      <alignment horizontal="left" vertical="top" wrapText="1"/>
    </xf>
    <xf numFmtId="0" fontId="7" fillId="0" borderId="2" xfId="17" applyFont="1" applyBorder="1" applyAlignment="1">
      <alignment horizontal="left" vertical="center"/>
    </xf>
    <xf numFmtId="0" fontId="7" fillId="0" borderId="0" xfId="17" applyFont="1" applyAlignment="1">
      <alignment horizontal="left" vertical="center"/>
    </xf>
    <xf numFmtId="0" fontId="7" fillId="0" borderId="5" xfId="17" applyFont="1" applyBorder="1" applyAlignment="1">
      <alignment horizontal="left" vertical="center"/>
    </xf>
    <xf numFmtId="0" fontId="7" fillId="0" borderId="4" xfId="17" applyFont="1" applyBorder="1" applyAlignment="1">
      <alignment horizontal="left" vertical="center"/>
    </xf>
    <xf numFmtId="0" fontId="7" fillId="0" borderId="15" xfId="17" applyFont="1" applyBorder="1" applyAlignment="1">
      <alignment horizontal="center" vertical="top"/>
    </xf>
    <xf numFmtId="0" fontId="7" fillId="0" borderId="1" xfId="17" applyFont="1" applyBorder="1" applyAlignment="1">
      <alignment horizontal="center" vertical="top"/>
    </xf>
    <xf numFmtId="0" fontId="7" fillId="0" borderId="14" xfId="17" applyFont="1" applyBorder="1" applyAlignment="1">
      <alignment horizontal="center" vertical="top"/>
    </xf>
    <xf numFmtId="44" fontId="7" fillId="0" borderId="0" xfId="17" applyNumberFormat="1" applyFont="1" applyAlignment="1">
      <alignment horizontal="left" vertical="center" wrapText="1"/>
    </xf>
    <xf numFmtId="44" fontId="7" fillId="0" borderId="17" xfId="17" applyNumberFormat="1" applyFont="1" applyBorder="1" applyAlignment="1">
      <alignment horizontal="left" vertical="center" wrapText="1"/>
    </xf>
    <xf numFmtId="0" fontId="6" fillId="0" borderId="1" xfId="17" applyBorder="1" applyAlignment="1">
      <alignment horizontal="left" vertical="center" wrapText="1"/>
    </xf>
    <xf numFmtId="0" fontId="6" fillId="0" borderId="14" xfId="17" applyBorder="1" applyAlignment="1">
      <alignment horizontal="left" vertical="center" wrapText="1"/>
    </xf>
    <xf numFmtId="44" fontId="7" fillId="0" borderId="12" xfId="1" applyNumberFormat="1" applyFont="1" applyBorder="1" applyAlignment="1">
      <alignment horizontal="left" vertical="center" wrapText="1"/>
    </xf>
    <xf numFmtId="44" fontId="7" fillId="0" borderId="18" xfId="1" applyNumberFormat="1" applyFont="1" applyBorder="1" applyAlignment="1">
      <alignment horizontal="left" vertical="center" wrapText="1"/>
    </xf>
    <xf numFmtId="44" fontId="7" fillId="0" borderId="2" xfId="17" applyNumberFormat="1" applyFont="1" applyBorder="1" applyAlignment="1">
      <alignment horizontal="left" vertical="center" wrapText="1"/>
    </xf>
    <xf numFmtId="44" fontId="7" fillId="0" borderId="5" xfId="17" applyNumberFormat="1" applyFont="1" applyBorder="1" applyAlignment="1">
      <alignment horizontal="left" vertical="center" wrapText="1"/>
    </xf>
    <xf numFmtId="44" fontId="7" fillId="0" borderId="16" xfId="17" applyNumberFormat="1" applyFont="1" applyBorder="1" applyAlignment="1">
      <alignment horizontal="left" vertical="center" wrapText="1"/>
    </xf>
    <xf numFmtId="0" fontId="7" fillId="0" borderId="12" xfId="17" applyFont="1" applyBorder="1" applyAlignment="1">
      <alignment horizontal="left" vertical="center"/>
    </xf>
    <xf numFmtId="0" fontId="7" fillId="0" borderId="13" xfId="17" applyFont="1" applyBorder="1" applyAlignment="1">
      <alignment horizontal="left" vertical="center"/>
    </xf>
    <xf numFmtId="0" fontId="6" fillId="0" borderId="2" xfId="17" applyBorder="1" applyAlignment="1">
      <alignment horizontal="left" vertical="center" wrapText="1"/>
    </xf>
    <xf numFmtId="0" fontId="7" fillId="0" borderId="13" xfId="17" applyFont="1" applyBorder="1" applyAlignment="1">
      <alignment horizontal="center" vertical="center" wrapText="1"/>
    </xf>
    <xf numFmtId="0" fontId="7" fillId="0" borderId="18" xfId="17" applyFont="1" applyBorder="1" applyAlignment="1">
      <alignment horizontal="center" vertical="center" wrapText="1"/>
    </xf>
    <xf numFmtId="44" fontId="7" fillId="0" borderId="6" xfId="17" applyNumberFormat="1" applyFont="1" applyBorder="1" applyAlignment="1">
      <alignment horizontal="left" vertical="center" wrapText="1"/>
    </xf>
    <xf numFmtId="44" fontId="7" fillId="0" borderId="7" xfId="17" applyNumberFormat="1" applyFont="1" applyBorder="1" applyAlignment="1">
      <alignment horizontal="left" vertical="center" wrapText="1"/>
    </xf>
    <xf numFmtId="44" fontId="7" fillId="4" borderId="15" xfId="17" applyNumberFormat="1" applyFont="1" applyFill="1" applyBorder="1" applyAlignment="1">
      <alignment horizontal="center" vertical="center" wrapText="1"/>
    </xf>
    <xf numFmtId="44" fontId="7" fillId="4" borderId="1" xfId="17" applyNumberFormat="1" applyFont="1" applyFill="1" applyBorder="1" applyAlignment="1">
      <alignment horizontal="center" vertical="center" wrapText="1"/>
    </xf>
    <xf numFmtId="44" fontId="7" fillId="4" borderId="14" xfId="17" applyNumberFormat="1" applyFont="1" applyFill="1" applyBorder="1" applyAlignment="1">
      <alignment horizontal="center" vertical="center" wrapText="1"/>
    </xf>
    <xf numFmtId="0" fontId="7" fillId="0" borderId="12" xfId="17" applyFont="1" applyBorder="1" applyAlignment="1">
      <alignment horizontal="center" vertical="center" wrapText="1"/>
    </xf>
    <xf numFmtId="0" fontId="6" fillId="0" borderId="8" xfId="17" applyBorder="1" applyAlignment="1">
      <alignment horizontal="left" vertical="center" wrapText="1"/>
    </xf>
    <xf numFmtId="0" fontId="6" fillId="0" borderId="6" xfId="17" applyBorder="1" applyAlignment="1">
      <alignment horizontal="left" vertical="center" wrapText="1"/>
    </xf>
    <xf numFmtId="0" fontId="6" fillId="0" borderId="7" xfId="17" applyBorder="1" applyAlignment="1">
      <alignment horizontal="left" vertical="center" wrapText="1"/>
    </xf>
    <xf numFmtId="0" fontId="7" fillId="0" borderId="8" xfId="17" applyFont="1" applyBorder="1" applyAlignment="1">
      <alignment horizontal="center" vertical="center" wrapText="1"/>
    </xf>
    <xf numFmtId="0" fontId="7" fillId="0" borderId="6" xfId="17" applyFont="1" applyBorder="1" applyAlignment="1">
      <alignment horizontal="center" vertical="center" wrapText="1"/>
    </xf>
    <xf numFmtId="0" fontId="7" fillId="0" borderId="7" xfId="17" applyFont="1" applyBorder="1" applyAlignment="1">
      <alignment horizontal="center" vertical="center" wrapText="1"/>
    </xf>
    <xf numFmtId="0" fontId="7" fillId="0" borderId="2" xfId="17" applyFont="1" applyBorder="1" applyAlignment="1">
      <alignment horizontal="center" vertical="center" wrapText="1"/>
    </xf>
    <xf numFmtId="0" fontId="7" fillId="0" borderId="0" xfId="17" applyFont="1" applyAlignment="1">
      <alignment horizontal="center" vertical="center" wrapText="1"/>
    </xf>
    <xf numFmtId="0" fontId="7" fillId="0" borderId="17" xfId="17" applyFont="1" applyBorder="1" applyAlignment="1">
      <alignment horizontal="center" vertical="center" wrapText="1"/>
    </xf>
    <xf numFmtId="0" fontId="7" fillId="0" borderId="5" xfId="17" applyFont="1" applyBorder="1" applyAlignment="1">
      <alignment horizontal="center" vertical="center" wrapText="1"/>
    </xf>
    <xf numFmtId="0" fontId="7" fillId="0" borderId="4" xfId="17" applyFont="1" applyBorder="1" applyAlignment="1">
      <alignment horizontal="center" vertical="center" wrapText="1"/>
    </xf>
    <xf numFmtId="0" fontId="7" fillId="0" borderId="16" xfId="17" applyFont="1" applyBorder="1" applyAlignment="1">
      <alignment horizontal="center" vertical="center" wrapText="1"/>
    </xf>
    <xf numFmtId="49" fontId="7" fillId="0" borderId="12" xfId="17" applyNumberFormat="1" applyFont="1" applyBorder="1" applyAlignment="1">
      <alignment horizontal="left" vertical="center"/>
    </xf>
    <xf numFmtId="49" fontId="7" fillId="0" borderId="13" xfId="17" applyNumberFormat="1" applyFont="1" applyBorder="1" applyAlignment="1">
      <alignment horizontal="left" vertical="center"/>
    </xf>
    <xf numFmtId="49" fontId="7" fillId="0" borderId="18" xfId="17" applyNumberFormat="1" applyFont="1" applyBorder="1" applyAlignment="1">
      <alignment horizontal="left" vertical="center"/>
    </xf>
    <xf numFmtId="167" fontId="7" fillId="0" borderId="12" xfId="1" applyNumberFormat="1" applyFont="1" applyBorder="1" applyAlignment="1">
      <alignment horizontal="right" vertical="center" wrapText="1"/>
    </xf>
    <xf numFmtId="167" fontId="7" fillId="0" borderId="18" xfId="1" applyNumberFormat="1" applyFont="1" applyBorder="1" applyAlignment="1">
      <alignment horizontal="right" vertical="center" wrapText="1"/>
    </xf>
    <xf numFmtId="0" fontId="7" fillId="0" borderId="18" xfId="17" applyFont="1" applyBorder="1" applyAlignment="1">
      <alignment horizontal="left" vertical="center"/>
    </xf>
    <xf numFmtId="0" fontId="20" fillId="0" borderId="0" xfId="17" applyFont="1" applyAlignment="1">
      <alignment horizontal="center" vertical="center" wrapText="1"/>
    </xf>
    <xf numFmtId="0" fontId="18" fillId="0" borderId="0" xfId="17" applyFont="1" applyAlignment="1">
      <alignment horizontal="left" vertical="center" wrapText="1"/>
    </xf>
    <xf numFmtId="0" fontId="6" fillId="0" borderId="12" xfId="17" applyBorder="1" applyAlignment="1">
      <alignment horizontal="left" vertical="center"/>
    </xf>
    <xf numFmtId="0" fontId="6" fillId="0" borderId="13" xfId="17" applyBorder="1" applyAlignment="1">
      <alignment horizontal="left" vertical="center"/>
    </xf>
    <xf numFmtId="167" fontId="6" fillId="0" borderId="12" xfId="1" applyNumberFormat="1" applyFont="1" applyBorder="1" applyAlignment="1">
      <alignment horizontal="right" vertical="center" wrapText="1"/>
    </xf>
    <xf numFmtId="167" fontId="6" fillId="0" borderId="18" xfId="1" applyNumberFormat="1" applyFont="1" applyBorder="1" applyAlignment="1">
      <alignment horizontal="right" vertical="center" wrapText="1"/>
    </xf>
    <xf numFmtId="0" fontId="19" fillId="0" borderId="0" xfId="17" applyFont="1" applyAlignment="1">
      <alignment horizontal="center" vertical="center"/>
    </xf>
    <xf numFmtId="167" fontId="6" fillId="0" borderId="12" xfId="1" applyNumberFormat="1" applyFont="1" applyFill="1" applyBorder="1" applyAlignment="1">
      <alignment horizontal="right" vertical="center" wrapText="1"/>
    </xf>
    <xf numFmtId="167" fontId="6" fillId="0" borderId="18" xfId="1" applyNumberFormat="1" applyFont="1" applyFill="1" applyBorder="1" applyAlignment="1">
      <alignment horizontal="right" vertical="center" wrapText="1"/>
    </xf>
    <xf numFmtId="0" fontId="6" fillId="4" borderId="12" xfId="17" applyFill="1" applyBorder="1" applyAlignment="1">
      <alignment horizontal="left" vertical="center"/>
    </xf>
    <xf numFmtId="0" fontId="6" fillId="4" borderId="13" xfId="17" applyFill="1" applyBorder="1" applyAlignment="1">
      <alignment horizontal="left" vertical="center"/>
    </xf>
    <xf numFmtId="44" fontId="7" fillId="0" borderId="2" xfId="17" applyNumberFormat="1" applyFont="1" applyBorder="1" applyAlignment="1">
      <alignment horizontal="center" vertical="center" wrapText="1"/>
    </xf>
    <xf numFmtId="44" fontId="7" fillId="0" borderId="17" xfId="17" applyNumberFormat="1" applyFont="1" applyBorder="1" applyAlignment="1">
      <alignment horizontal="center" vertical="center" wrapText="1"/>
    </xf>
    <xf numFmtId="44" fontId="7" fillId="0" borderId="6" xfId="17" applyNumberFormat="1" applyFont="1" applyBorder="1" applyAlignment="1">
      <alignment horizontal="center" vertical="center" wrapText="1"/>
    </xf>
    <xf numFmtId="44" fontId="7" fillId="0" borderId="7" xfId="17" applyNumberFormat="1" applyFont="1" applyBorder="1" applyAlignment="1">
      <alignment horizontal="center" vertical="center" wrapText="1"/>
    </xf>
    <xf numFmtId="49" fontId="7" fillId="0" borderId="2" xfId="17" applyNumberFormat="1" applyFont="1" applyBorder="1" applyAlignment="1">
      <alignment horizontal="center" vertical="center" wrapText="1"/>
    </xf>
    <xf numFmtId="0" fontId="7" fillId="0" borderId="17" xfId="17" applyFont="1" applyBorder="1" applyAlignment="1">
      <alignment horizontal="center" vertical="top"/>
    </xf>
    <xf numFmtId="0" fontId="7" fillId="0" borderId="16" xfId="17" applyFont="1" applyBorder="1" applyAlignment="1">
      <alignment horizontal="center" vertical="top"/>
    </xf>
    <xf numFmtId="49" fontId="7" fillId="0" borderId="12" xfId="17" applyNumberFormat="1" applyFont="1" applyBorder="1" applyAlignment="1">
      <alignment horizontal="center" vertical="center"/>
    </xf>
    <xf numFmtId="49" fontId="7" fillId="0" borderId="13" xfId="17" applyNumberFormat="1" applyFont="1" applyBorder="1" applyAlignment="1">
      <alignment horizontal="center" vertical="center"/>
    </xf>
    <xf numFmtId="49" fontId="7" fillId="0" borderId="18" xfId="17" applyNumberFormat="1" applyFont="1" applyBorder="1" applyAlignment="1">
      <alignment horizontal="center" vertical="center"/>
    </xf>
  </cellXfs>
  <cellStyles count="25">
    <cellStyle name="A_Amount" xfId="11" xr:uid="{00000000-0005-0000-0000-000000000000}"/>
    <cellStyle name="Comma" xfId="1" builtinId="3"/>
    <cellStyle name="Comma 13" xfId="21" xr:uid="{00000000-0005-0000-0000-000002000000}"/>
    <cellStyle name="Comma 2" xfId="14" xr:uid="{00000000-0005-0000-0000-000003000000}"/>
    <cellStyle name="Comma 2 2" xfId="16" xr:uid="{00000000-0005-0000-0000-000004000000}"/>
    <cellStyle name="Comma 2 2 2" xfId="18" xr:uid="{00000000-0005-0000-0000-000005000000}"/>
    <cellStyle name="Comma 3" xfId="15" xr:uid="{00000000-0005-0000-0000-000006000000}"/>
    <cellStyle name="Comma 3 2" xfId="19" xr:uid="{00000000-0005-0000-0000-000007000000}"/>
    <cellStyle name="Comma0" xfId="2" xr:uid="{00000000-0005-0000-0000-000008000000}"/>
    <cellStyle name="Currency" xfId="3" builtinId="4"/>
    <cellStyle name="Currency 2" xfId="4" xr:uid="{00000000-0005-0000-0000-00000A000000}"/>
    <cellStyle name="Currency 2 2" xfId="23" xr:uid="{00000000-0005-0000-0000-00000B000000}"/>
    <cellStyle name="Normal" xfId="0" builtinId="0"/>
    <cellStyle name="Normal 10" xfId="10" xr:uid="{00000000-0005-0000-0000-00000D000000}"/>
    <cellStyle name="Normal 13" xfId="17" xr:uid="{00000000-0005-0000-0000-00000E000000}"/>
    <cellStyle name="Normal 18" xfId="20" xr:uid="{00000000-0005-0000-0000-00000F000000}"/>
    <cellStyle name="Normal 2" xfId="5" xr:uid="{00000000-0005-0000-0000-000010000000}"/>
    <cellStyle name="Normal 2 2" xfId="12" xr:uid="{00000000-0005-0000-0000-000011000000}"/>
    <cellStyle name="Normal 2 3" xfId="13" xr:uid="{00000000-0005-0000-0000-000012000000}"/>
    <cellStyle name="Normal 4" xfId="8" xr:uid="{00000000-0005-0000-0000-000013000000}"/>
    <cellStyle name="Normal 4 2" xfId="24" xr:uid="{00000000-0005-0000-0000-000014000000}"/>
    <cellStyle name="Normal 5" xfId="22" xr:uid="{00000000-0005-0000-0000-000015000000}"/>
    <cellStyle name="OPSKRIF" xfId="6" xr:uid="{00000000-0005-0000-0000-000016000000}"/>
    <cellStyle name="or" xfId="9" xr:uid="{00000000-0005-0000-0000-000017000000}"/>
    <cellStyle name="Percent" xfId="7" builtinId="5"/>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3.xml"/><Relationship Id="rId47" Type="http://schemas.openxmlformats.org/officeDocument/2006/relationships/calcChain" Target="calcChain.xml"/><Relationship Id="rId50"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4.xml"/><Relationship Id="rId48"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eckzn.sharepoint.com/Users/POORA/AppData/Local/Microsoft/Windows/INetCache/Content.Outlook/JBWI7LRL/BOQ%20Frame%20wor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eckzn.sharepoint.com/Users/JACOS/Desktop/ILIFA/DOT%20Projects/Rehab%20Projects/P7-4/BOQ%20P7-4%20Rehab%20-Asphalt%2040mm%20Overlay%20sections%20Rev%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ENGINEERING%20MANAGEMENT%20(Projects)\2017%20Projects\H17%20027%2000%20-%20Dept%20Transport%20-%20Area%20Office%20-%20UNDERBURG\700%20Documentation%20and%20Procurement\Rev%201\BOQ%20L1633%20%20Rev%202%2050-50%20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eckzn.sharepoint.com/Users/JACOS/Desktop/Stean%20Laptop/Data/HN-%20Projects/103RT%20-%20P577/00%20Contracts/ZNT%203417-13T%20Bridges%20&amp;%20Roadworks/f)%20Payment/P577-3417%20Payment%20Cert%2028%20rev3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ZNT 41798 Ori"/>
      <sheetName val="3900z"/>
      <sheetName val="Labour"/>
      <sheetName val="1200 (2)"/>
      <sheetName val="1300"/>
      <sheetName val="1400"/>
      <sheetName val="1500"/>
      <sheetName val="1500 CPG"/>
      <sheetName val="1600"/>
      <sheetName val="1700"/>
      <sheetName val="1700 CPG"/>
      <sheetName val="2100 (2)"/>
      <sheetName val="2200"/>
      <sheetName val="2300 (2)"/>
      <sheetName val="3100"/>
      <sheetName val="3300"/>
      <sheetName val="3400 (2)"/>
      <sheetName val="3500"/>
      <sheetName val="3600"/>
      <sheetName val="3800 (2)"/>
      <sheetName val="3900"/>
      <sheetName val="4100"/>
      <sheetName val="4200 (2)"/>
      <sheetName val="4200"/>
      <sheetName val="4800"/>
      <sheetName val="5100"/>
      <sheetName val="5200"/>
      <sheetName val="5400"/>
      <sheetName val="5500"/>
      <sheetName val="5600"/>
      <sheetName val="5700"/>
      <sheetName val="5800"/>
      <sheetName val="5900"/>
      <sheetName val="6100"/>
      <sheetName val="6200"/>
      <sheetName val="6300"/>
      <sheetName val="6400"/>
      <sheetName val="6600"/>
      <sheetName val="7100"/>
      <sheetName val="7300 (2)"/>
      <sheetName val="8100 (2)"/>
      <sheetName val="9100"/>
      <sheetName val="A"/>
      <sheetName val="Sch D"/>
      <sheetName val="D"/>
      <sheetName val="Sch F"/>
      <sheetName val="F"/>
      <sheetName val="Sch G"/>
      <sheetName val="G"/>
      <sheetName val="Summary"/>
      <sheetName val="CPG"/>
      <sheetName val="Relegated"/>
      <sheetName val="Calc sheet"/>
    </sheetNames>
    <sheetDataSet>
      <sheetData sheetId="0">
        <row r="2">
          <cell r="C2" t="str">
            <v>Province of KwaZulu-Natal</v>
          </cell>
        </row>
        <row r="3">
          <cell r="C3" t="str">
            <v>Department of Transport</v>
          </cell>
        </row>
        <row r="5">
          <cell r="C5" t="str">
            <v>ZNQ4198/436/4431/2020</v>
          </cell>
        </row>
        <row r="6">
          <cell r="C6" t="str">
            <v>PROVISION OF ROUTINE AND SAFETY MAINTENANCE ON VARIOUS ROADS WITHIN THE UNDERBERG ZONE  - HLANGANANI AREA OFFICE</v>
          </cell>
        </row>
        <row r="11">
          <cell r="C11">
            <v>20</v>
          </cell>
        </row>
        <row r="12">
          <cell r="J12" t="e">
            <v>#REF!</v>
          </cell>
        </row>
        <row r="13">
          <cell r="C13">
            <v>160</v>
          </cell>
          <cell r="J13" t="e">
            <v>#REF!</v>
          </cell>
        </row>
        <row r="14">
          <cell r="J14" t="e">
            <v>#REF!</v>
          </cell>
        </row>
        <row r="15">
          <cell r="J15" t="e">
            <v>#REF!</v>
          </cell>
        </row>
        <row r="16">
          <cell r="C16">
            <v>36</v>
          </cell>
          <cell r="J16" t="e">
            <v>#REF!</v>
          </cell>
        </row>
        <row r="25">
          <cell r="C25">
            <v>3.19</v>
          </cell>
        </row>
        <row r="27">
          <cell r="C27">
            <v>0.1</v>
          </cell>
        </row>
        <row r="31">
          <cell r="C31">
            <v>24</v>
          </cell>
        </row>
        <row r="38">
          <cell r="E38">
            <v>0.13</v>
          </cell>
        </row>
        <row r="40">
          <cell r="E40">
            <v>3.9</v>
          </cell>
        </row>
        <row r="41">
          <cell r="E41">
            <v>175</v>
          </cell>
        </row>
        <row r="42">
          <cell r="E42">
            <v>175</v>
          </cell>
        </row>
        <row r="43">
          <cell r="E43">
            <v>128</v>
          </cell>
        </row>
        <row r="44">
          <cell r="E44">
            <v>67</v>
          </cell>
        </row>
        <row r="46">
          <cell r="E46">
            <v>6.7</v>
          </cell>
        </row>
        <row r="50">
          <cell r="E50">
            <v>20000</v>
          </cell>
        </row>
        <row r="51">
          <cell r="E51">
            <v>23</v>
          </cell>
        </row>
        <row r="52">
          <cell r="E52">
            <v>60</v>
          </cell>
        </row>
        <row r="53">
          <cell r="E53">
            <v>2</v>
          </cell>
        </row>
        <row r="55">
          <cell r="E55">
            <v>2.7</v>
          </cell>
        </row>
        <row r="57">
          <cell r="E57">
            <v>5</v>
          </cell>
        </row>
        <row r="58">
          <cell r="E58">
            <v>13.080357142857142</v>
          </cell>
        </row>
        <row r="60">
          <cell r="E60">
            <v>160</v>
          </cell>
        </row>
        <row r="62">
          <cell r="E62">
            <v>24.6</v>
          </cell>
        </row>
        <row r="63">
          <cell r="E63">
            <v>40</v>
          </cell>
        </row>
      </sheetData>
      <sheetData sheetId="1"/>
      <sheetData sheetId="2"/>
      <sheetData sheetId="3"/>
      <sheetData sheetId="4"/>
      <sheetData sheetId="5">
        <row r="1">
          <cell r="H1">
            <v>4630000</v>
          </cell>
        </row>
      </sheetData>
      <sheetData sheetId="6"/>
      <sheetData sheetId="7">
        <row r="1">
          <cell r="H1">
            <v>1946500</v>
          </cell>
        </row>
      </sheetData>
      <sheetData sheetId="8"/>
      <sheetData sheetId="9"/>
      <sheetData sheetId="10">
        <row r="1">
          <cell r="H1">
            <v>543500</v>
          </cell>
        </row>
      </sheetData>
      <sheetData sheetId="11"/>
      <sheetData sheetId="12"/>
      <sheetData sheetId="13">
        <row r="1">
          <cell r="H1">
            <v>1564350</v>
          </cell>
        </row>
      </sheetData>
      <sheetData sheetId="14"/>
      <sheetData sheetId="15"/>
      <sheetData sheetId="16"/>
      <sheetData sheetId="17"/>
      <sheetData sheetId="18">
        <row r="1">
          <cell r="H1">
            <v>632495</v>
          </cell>
        </row>
      </sheetData>
      <sheetData sheetId="19"/>
      <sheetData sheetId="20"/>
      <sheetData sheetId="21"/>
      <sheetData sheetId="22"/>
      <sheetData sheetId="23"/>
      <sheetData sheetId="24">
        <row r="1">
          <cell r="H1">
            <v>17060000</v>
          </cell>
        </row>
      </sheetData>
      <sheetData sheetId="25"/>
      <sheetData sheetId="26"/>
      <sheetData sheetId="27"/>
      <sheetData sheetId="28"/>
      <sheetData sheetId="29">
        <row r="1">
          <cell r="H1">
            <v>44605</v>
          </cell>
        </row>
      </sheetData>
      <sheetData sheetId="30"/>
      <sheetData sheetId="31">
        <row r="1">
          <cell r="H1" t="e">
            <v>#VALUE!</v>
          </cell>
        </row>
      </sheetData>
      <sheetData sheetId="32"/>
      <sheetData sheetId="33"/>
      <sheetData sheetId="34"/>
      <sheetData sheetId="35"/>
      <sheetData sheetId="36"/>
      <sheetData sheetId="37"/>
      <sheetData sheetId="38">
        <row r="1">
          <cell r="H1">
            <v>100000</v>
          </cell>
        </row>
      </sheetData>
      <sheetData sheetId="39"/>
      <sheetData sheetId="40"/>
      <sheetData sheetId="41"/>
      <sheetData sheetId="42"/>
      <sheetData sheetId="43">
        <row r="24">
          <cell r="E24" t="e">
            <v>#REF!</v>
          </cell>
        </row>
      </sheetData>
      <sheetData sheetId="44"/>
      <sheetData sheetId="45">
        <row r="14">
          <cell r="E14">
            <v>518725</v>
          </cell>
        </row>
      </sheetData>
      <sheetData sheetId="46">
        <row r="1">
          <cell r="H1">
            <v>3558000</v>
          </cell>
        </row>
      </sheetData>
      <sheetData sheetId="47">
        <row r="14">
          <cell r="E14">
            <v>3558000</v>
          </cell>
        </row>
      </sheetData>
      <sheetData sheetId="48">
        <row r="1">
          <cell r="H1" t="e">
            <v>#REF!</v>
          </cell>
        </row>
      </sheetData>
      <sheetData sheetId="49">
        <row r="14">
          <cell r="E14" t="e">
            <v>#REF!</v>
          </cell>
        </row>
      </sheetData>
      <sheetData sheetId="50"/>
      <sheetData sheetId="51">
        <row r="32">
          <cell r="O32">
            <v>14</v>
          </cell>
        </row>
      </sheetData>
      <sheetData sheetId="52"/>
      <sheetData sheetId="5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1200"/>
      <sheetName val="1300"/>
      <sheetName val="1400"/>
      <sheetName val="1500"/>
      <sheetName val="1700"/>
      <sheetName val="3100"/>
      <sheetName val="3300"/>
      <sheetName val="3800"/>
      <sheetName val="3900"/>
      <sheetName val="4100"/>
      <sheetName val="4800"/>
      <sheetName val="5900"/>
      <sheetName val="8100"/>
      <sheetName val="A"/>
      <sheetName val="Sch D"/>
      <sheetName val="D"/>
      <sheetName val="Sch F"/>
      <sheetName val="F"/>
      <sheetName val="Sch G"/>
      <sheetName val="G"/>
      <sheetName val="Summary"/>
      <sheetName val="Labour"/>
      <sheetName val="CPG"/>
      <sheetName val="Calc sheet"/>
      <sheetName val="2100"/>
      <sheetName val="2200"/>
      <sheetName val="2300"/>
      <sheetName val="4200"/>
      <sheetName val="5100"/>
      <sheetName val="5200"/>
      <sheetName val="5400"/>
      <sheetName val="5600"/>
      <sheetName val="5700"/>
      <sheetName val="5800"/>
      <sheetName val="7300"/>
      <sheetName val="Relegated"/>
      <sheetName val="BoQ"/>
      <sheetName val="Calculations"/>
      <sheetName val="6100"/>
      <sheetName val="6200"/>
      <sheetName val="6300"/>
      <sheetName val="6400"/>
      <sheetName val="5500"/>
      <sheetName val="3400"/>
      <sheetName val="3500"/>
      <sheetName val="3600"/>
      <sheetName val="4500"/>
      <sheetName val="4400"/>
    </sheetNames>
    <sheetDataSet>
      <sheetData sheetId="0" refreshError="1">
        <row r="2">
          <cell r="C2" t="str">
            <v>Province of KwaZulu-Natal</v>
          </cell>
        </row>
        <row r="3">
          <cell r="C3" t="str">
            <v>Department of Transport</v>
          </cell>
        </row>
        <row r="5">
          <cell r="C5" t="str">
            <v>ZNQ4198/17T/H/---</v>
          </cell>
        </row>
        <row r="6">
          <cell r="C6" t="str">
            <v>REHABILITATION OF MAIN ROAD P7/4 BETWEEN KM 0.0 TO KM 15.0 AND KM 36.5 TO KM 38.26</v>
          </cell>
        </row>
        <row r="11">
          <cell r="C11">
            <v>37.04</v>
          </cell>
        </row>
        <row r="12">
          <cell r="J12">
            <v>44</v>
          </cell>
        </row>
        <row r="13">
          <cell r="C13">
            <v>296.32</v>
          </cell>
          <cell r="J13">
            <v>46</v>
          </cell>
        </row>
        <row r="14">
          <cell r="J14">
            <v>48</v>
          </cell>
        </row>
        <row r="15">
          <cell r="J15">
            <v>51</v>
          </cell>
        </row>
        <row r="16">
          <cell r="C16">
            <v>18</v>
          </cell>
          <cell r="J16">
            <v>52</v>
          </cell>
        </row>
        <row r="25">
          <cell r="C25">
            <v>16.759999999999998</v>
          </cell>
        </row>
        <row r="27">
          <cell r="C27">
            <v>0.1</v>
          </cell>
        </row>
        <row r="31">
          <cell r="C31">
            <v>24</v>
          </cell>
        </row>
        <row r="38">
          <cell r="E38">
            <v>0.24</v>
          </cell>
        </row>
        <row r="40">
          <cell r="E40">
            <v>7.2</v>
          </cell>
        </row>
        <row r="41">
          <cell r="E41">
            <v>324</v>
          </cell>
        </row>
        <row r="42">
          <cell r="E42">
            <v>324</v>
          </cell>
        </row>
        <row r="43">
          <cell r="E43">
            <v>237</v>
          </cell>
        </row>
        <row r="44">
          <cell r="E44">
            <v>125</v>
          </cell>
        </row>
        <row r="45">
          <cell r="E45">
            <v>74.099999999999994</v>
          </cell>
        </row>
        <row r="46">
          <cell r="E46">
            <v>12.3</v>
          </cell>
        </row>
        <row r="47">
          <cell r="E47">
            <v>4.5999999999999996</v>
          </cell>
        </row>
        <row r="48">
          <cell r="E48">
            <v>47</v>
          </cell>
        </row>
        <row r="49">
          <cell r="E49">
            <v>79</v>
          </cell>
        </row>
        <row r="50">
          <cell r="E50">
            <v>37040</v>
          </cell>
        </row>
        <row r="51">
          <cell r="E51">
            <v>42</v>
          </cell>
        </row>
        <row r="52">
          <cell r="E52">
            <v>111</v>
          </cell>
        </row>
        <row r="53">
          <cell r="E53">
            <v>3.7</v>
          </cell>
        </row>
        <row r="54">
          <cell r="E54">
            <v>3.1</v>
          </cell>
        </row>
        <row r="55">
          <cell r="E55">
            <v>4.9000000000000004</v>
          </cell>
        </row>
        <row r="56">
          <cell r="E56">
            <v>7.4</v>
          </cell>
        </row>
        <row r="57">
          <cell r="E57">
            <v>9.3000000000000007</v>
          </cell>
        </row>
        <row r="58">
          <cell r="E58">
            <v>24.222571428571428</v>
          </cell>
        </row>
        <row r="59">
          <cell r="E59">
            <v>46.7</v>
          </cell>
        </row>
        <row r="60">
          <cell r="E60">
            <v>296</v>
          </cell>
        </row>
        <row r="61">
          <cell r="E61">
            <v>148</v>
          </cell>
        </row>
        <row r="62">
          <cell r="E62">
            <v>45.6</v>
          </cell>
        </row>
        <row r="63">
          <cell r="E63">
            <v>74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1200"/>
      <sheetName val="1300"/>
      <sheetName val="1400"/>
      <sheetName val="1500"/>
      <sheetName val="3900z"/>
      <sheetName val="3100"/>
      <sheetName val="3300"/>
      <sheetName val="3400"/>
      <sheetName val="5900"/>
      <sheetName val="8100"/>
      <sheetName val="A"/>
      <sheetName val="Sch D"/>
      <sheetName val="D"/>
      <sheetName val="Sch F"/>
      <sheetName val="F"/>
      <sheetName val="Sch G"/>
      <sheetName val="G"/>
      <sheetName val="Summary"/>
      <sheetName val="Labour"/>
      <sheetName val="Calc sheet"/>
      <sheetName val="CPG"/>
      <sheetName val="1700"/>
      <sheetName val="2100"/>
      <sheetName val="2200"/>
      <sheetName val="2300"/>
      <sheetName val="5100"/>
      <sheetName val="5200"/>
      <sheetName val="5400"/>
      <sheetName val="5600"/>
      <sheetName val="5700"/>
      <sheetName val="5800"/>
      <sheetName val="7100"/>
      <sheetName val="Relegated"/>
      <sheetName val="3800"/>
      <sheetName val="3500"/>
      <sheetName val="3600"/>
      <sheetName val="4100"/>
      <sheetName val="4200"/>
      <sheetName val="4500"/>
      <sheetName val="5500"/>
      <sheetName val="6100"/>
      <sheetName val="6200"/>
      <sheetName val="6300"/>
      <sheetName val="6400"/>
      <sheetName val="7300"/>
    </sheetNames>
    <sheetDataSet>
      <sheetData sheetId="0">
        <row r="44">
          <cell r="E44">
            <v>67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Progress"/>
      <sheetName val="Check"/>
      <sheetName val="Cert OLD"/>
      <sheetName val="Envelope"/>
      <sheetName val="Chk"/>
      <sheetName val="Cert New"/>
      <sheetName val="Bill of Q"/>
      <sheetName val="Summary"/>
      <sheetName val="VO"/>
      <sheetName val="VO 03"/>
      <sheetName val="VO 04"/>
      <sheetName val="VO 07"/>
      <sheetName val="VO 11"/>
      <sheetName val="VO 13,20a"/>
      <sheetName val="MOS"/>
      <sheetName val="Deductions"/>
      <sheetName val="Interest"/>
      <sheetName val="Bitumen"/>
      <sheetName val="Special Mat"/>
      <sheetName val="CPA"/>
      <sheetName val="ETA Cert"/>
      <sheetName val="Cert (ETA)"/>
      <sheetName val="Summary (ETA)"/>
      <sheetName val="Special Mat (ETA)"/>
      <sheetName val="CPA (ETA)"/>
      <sheetName val="Cash Flow"/>
      <sheetName val="Indices"/>
      <sheetName val="Notes"/>
      <sheetName val="VO Blank"/>
      <sheetName val="Tables"/>
      <sheetName val="Invoi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4">
          <cell r="B4" t="str">
            <v>%</v>
          </cell>
        </row>
        <row r="5">
          <cell r="B5" t="str">
            <v>day</v>
          </cell>
        </row>
        <row r="6">
          <cell r="B6" t="str">
            <v>ha</v>
          </cell>
        </row>
        <row r="7">
          <cell r="B7" t="str">
            <v>hr</v>
          </cell>
        </row>
        <row r="8">
          <cell r="B8" t="str">
            <v>kg</v>
          </cell>
        </row>
        <row r="9">
          <cell r="B9" t="str">
            <v>kl</v>
          </cell>
        </row>
        <row r="10">
          <cell r="B10" t="str">
            <v>km</v>
          </cell>
        </row>
        <row r="11">
          <cell r="B11" t="str">
            <v>litre</v>
          </cell>
        </row>
        <row r="12">
          <cell r="B12" t="str">
            <v>m</v>
          </cell>
        </row>
        <row r="13">
          <cell r="B13" t="str">
            <v>m²</v>
          </cell>
        </row>
        <row r="14">
          <cell r="B14" t="str">
            <v>m³</v>
          </cell>
        </row>
        <row r="15">
          <cell r="B15" t="str">
            <v>m³km</v>
          </cell>
        </row>
        <row r="16">
          <cell r="B16" t="str">
            <v>manday</v>
          </cell>
        </row>
        <row r="17">
          <cell r="B17" t="str">
            <v>MN</v>
          </cell>
        </row>
        <row r="18">
          <cell r="B18" t="str">
            <v>MN-m</v>
          </cell>
        </row>
        <row r="19">
          <cell r="B19" t="str">
            <v>month</v>
          </cell>
        </row>
        <row r="20">
          <cell r="B20" t="str">
            <v>No.</v>
          </cell>
        </row>
        <row r="21">
          <cell r="B21" t="str">
            <v>P sum</v>
          </cell>
        </row>
        <row r="22">
          <cell r="B22" t="str">
            <v>PC sum</v>
          </cell>
        </row>
        <row r="23">
          <cell r="B23" t="str">
            <v>pkt</v>
          </cell>
        </row>
        <row r="24">
          <cell r="B24" t="str">
            <v>Sum</v>
          </cell>
        </row>
        <row r="25">
          <cell r="B25" t="str">
            <v>t</v>
          </cell>
        </row>
      </sheetData>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H7"/>
  <sheetViews>
    <sheetView view="pageBreakPreview" zoomScale="115" zoomScaleNormal="130" zoomScaleSheetLayoutView="115" workbookViewId="0">
      <selection activeCell="C15" sqref="C15"/>
    </sheetView>
  </sheetViews>
  <sheetFormatPr defaultRowHeight="13.2" x14ac:dyDescent="0.25"/>
  <cols>
    <col min="2" max="2" width="18.109375" bestFit="1" customWidth="1"/>
    <col min="3" max="3" width="43.88671875" customWidth="1"/>
  </cols>
  <sheetData>
    <row r="2" spans="2:8" ht="12" customHeight="1" x14ac:dyDescent="0.25">
      <c r="B2" s="80" t="s">
        <v>363</v>
      </c>
      <c r="C2" s="86" t="s">
        <v>790</v>
      </c>
    </row>
    <row r="3" spans="2:8" x14ac:dyDescent="0.25">
      <c r="B3" s="80" t="s">
        <v>364</v>
      </c>
      <c r="C3" s="87" t="s">
        <v>791</v>
      </c>
    </row>
    <row r="4" spans="2:8" x14ac:dyDescent="0.25">
      <c r="C4" s="80"/>
      <c r="H4" s="508"/>
    </row>
    <row r="5" spans="2:8" x14ac:dyDescent="0.25">
      <c r="B5" s="481" t="s">
        <v>433</v>
      </c>
      <c r="C5" s="480" t="s">
        <v>975</v>
      </c>
      <c r="D5" s="80"/>
      <c r="E5" s="80"/>
      <c r="F5" s="80"/>
      <c r="G5" s="80"/>
      <c r="H5" s="508"/>
    </row>
    <row r="6" spans="2:8" ht="39.6" x14ac:dyDescent="0.25">
      <c r="B6" s="80" t="s">
        <v>434</v>
      </c>
      <c r="C6" s="88" t="s">
        <v>766</v>
      </c>
      <c r="D6" s="80"/>
      <c r="E6" s="80"/>
      <c r="F6" s="80"/>
      <c r="G6" s="80"/>
      <c r="H6" s="508"/>
    </row>
    <row r="7" spans="2:8" x14ac:dyDescent="0.25">
      <c r="B7" s="80"/>
      <c r="C7" s="80"/>
      <c r="D7" s="80"/>
      <c r="E7" s="80"/>
      <c r="F7" s="80"/>
      <c r="G7" s="80"/>
      <c r="H7" s="508"/>
    </row>
  </sheetData>
  <mergeCells count="1">
    <mergeCell ref="H4:H7"/>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E839D-A8D9-4288-97ED-9A7D3A2B3C85}">
  <sheetPr>
    <tabColor rgb="FF92D050"/>
    <pageSetUpPr fitToPage="1"/>
  </sheetPr>
  <dimension ref="B1:I35"/>
  <sheetViews>
    <sheetView view="pageBreakPreview" topLeftCell="A22" zoomScaleNormal="125" zoomScaleSheetLayoutView="100" zoomScalePageLayoutView="125" workbookViewId="0">
      <selection activeCell="I30" sqref="I30"/>
    </sheetView>
  </sheetViews>
  <sheetFormatPr defaultColWidth="8.88671875" defaultRowHeight="13.2" x14ac:dyDescent="0.25"/>
  <cols>
    <col min="1" max="1" width="0.88671875" style="1" customWidth="1"/>
    <col min="2" max="2" width="11.6640625" style="36" customWidth="1"/>
    <col min="3" max="3" width="45.6640625" style="3" customWidth="1"/>
    <col min="4" max="4" width="13.6640625" style="4" customWidth="1"/>
    <col min="5" max="5" width="15.6640625" style="4" customWidth="1"/>
    <col min="6" max="6" width="15.6640625" style="1" customWidth="1"/>
    <col min="7" max="7" width="15.6640625" style="211" customWidth="1"/>
    <col min="8" max="8" width="0.88671875" style="211" customWidth="1"/>
    <col min="9" max="9" width="58.44140625" style="45" customWidth="1"/>
    <col min="10" max="16384" width="8.88671875" style="1"/>
  </cols>
  <sheetData>
    <row r="1" spans="2:9" x14ac:dyDescent="0.25">
      <c r="B1" s="407" t="str">
        <f>Client1</f>
        <v>City of Mbombela - Technical Services</v>
      </c>
      <c r="C1" s="448"/>
      <c r="D1" s="449"/>
      <c r="E1" s="530" t="str">
        <f>"Contract No. "&amp;ContractNo</f>
        <v>Contract No. COM37/2025</v>
      </c>
      <c r="F1" s="530"/>
      <c r="G1" s="531"/>
      <c r="H1" s="6"/>
      <c r="I1" s="150"/>
    </row>
    <row r="2" spans="2:9" x14ac:dyDescent="0.25">
      <c r="B2" s="450" t="str">
        <f>Client2</f>
        <v>Roads and Stormwater</v>
      </c>
      <c r="G2" s="424"/>
    </row>
    <row r="3" spans="2:9" x14ac:dyDescent="0.25">
      <c r="B3" s="451"/>
      <c r="C3" s="68"/>
      <c r="D3" s="69"/>
      <c r="E3" s="69"/>
      <c r="F3" s="70"/>
      <c r="G3" s="425"/>
    </row>
    <row r="4" spans="2:9" ht="12.75" customHeight="1" x14ac:dyDescent="0.25">
      <c r="B4" s="513" t="s">
        <v>8</v>
      </c>
      <c r="C4" s="514"/>
      <c r="D4" s="514"/>
      <c r="E4" s="514"/>
      <c r="F4" s="514"/>
      <c r="G4" s="534" t="str">
        <f>"CHAPTER "&amp;B10</f>
        <v>CHAPTER C2.3</v>
      </c>
      <c r="H4" s="402"/>
    </row>
    <row r="5" spans="2:9" ht="7.2" customHeight="1" x14ac:dyDescent="0.25">
      <c r="B5" s="518" t="str">
        <f>ContractDescription</f>
        <v>UPGRADING OF PORTION OF ROAD D2296 : KARINO TO TEKWANE SOUTH
PHASE 1 : km 0,000 TO km 5,960</v>
      </c>
      <c r="C5" s="519"/>
      <c r="D5" s="519"/>
      <c r="E5" s="519"/>
      <c r="F5" s="519"/>
      <c r="G5" s="535"/>
      <c r="H5" s="402"/>
    </row>
    <row r="6" spans="2:9" ht="12.75" customHeight="1" x14ac:dyDescent="0.25">
      <c r="B6" s="518"/>
      <c r="C6" s="519"/>
      <c r="D6" s="519"/>
      <c r="E6" s="519"/>
      <c r="F6" s="519"/>
      <c r="G6" s="535"/>
      <c r="H6" s="402"/>
    </row>
    <row r="7" spans="2:9" s="9" customFormat="1" ht="7.5" customHeight="1" x14ac:dyDescent="0.25">
      <c r="B7" s="520"/>
      <c r="C7" s="521"/>
      <c r="D7" s="521"/>
      <c r="E7" s="521"/>
      <c r="F7" s="521"/>
      <c r="G7" s="536"/>
      <c r="H7" s="402"/>
      <c r="I7" s="151"/>
    </row>
    <row r="8" spans="2:9" s="9" customFormat="1" ht="25.05" customHeight="1" x14ac:dyDescent="0.25">
      <c r="B8" s="10" t="s">
        <v>0</v>
      </c>
      <c r="C8" s="11" t="s">
        <v>1</v>
      </c>
      <c r="D8" s="11" t="s">
        <v>2</v>
      </c>
      <c r="E8" s="11" t="s">
        <v>3</v>
      </c>
      <c r="F8" s="11" t="s">
        <v>4</v>
      </c>
      <c r="G8" s="188" t="s">
        <v>5</v>
      </c>
      <c r="H8" s="248"/>
      <c r="I8" s="151"/>
    </row>
    <row r="9" spans="2:9" ht="15" customHeight="1" x14ac:dyDescent="0.25">
      <c r="B9" s="49"/>
      <c r="C9" s="14"/>
      <c r="D9" s="21"/>
      <c r="E9" s="21"/>
      <c r="F9" s="189"/>
      <c r="G9" s="215" t="str">
        <f t="shared" ref="G9:G34" si="0">IF(D9="","",E9*F9)</f>
        <v/>
      </c>
      <c r="H9" s="215"/>
    </row>
    <row r="10" spans="2:9" ht="15" customHeight="1" x14ac:dyDescent="0.25">
      <c r="B10" s="64" t="s">
        <v>515</v>
      </c>
      <c r="C10" s="19" t="s">
        <v>516</v>
      </c>
      <c r="D10" s="21"/>
      <c r="E10" s="21"/>
      <c r="F10" s="189"/>
      <c r="G10" s="215" t="str">
        <f t="shared" si="0"/>
        <v/>
      </c>
      <c r="H10" s="215"/>
    </row>
    <row r="11" spans="2:9" ht="15" customHeight="1" x14ac:dyDescent="0.25">
      <c r="B11" s="49"/>
      <c r="C11" s="14"/>
      <c r="D11" s="21"/>
      <c r="E11" s="21"/>
      <c r="F11" s="189"/>
      <c r="G11" s="215" t="str">
        <f t="shared" si="0"/>
        <v/>
      </c>
      <c r="H11" s="215"/>
    </row>
    <row r="12" spans="2:9" ht="15" customHeight="1" x14ac:dyDescent="0.25">
      <c r="B12" s="64" t="s">
        <v>517</v>
      </c>
      <c r="C12" s="137" t="s">
        <v>819</v>
      </c>
      <c r="D12" s="21"/>
      <c r="E12" s="21"/>
      <c r="F12" s="189"/>
      <c r="G12" s="215" t="str">
        <f t="shared" si="0"/>
        <v/>
      </c>
      <c r="H12" s="215"/>
    </row>
    <row r="13" spans="2:9" ht="15" customHeight="1" x14ac:dyDescent="0.25">
      <c r="B13" s="57"/>
      <c r="C13" s="14"/>
      <c r="D13" s="21"/>
      <c r="E13" s="21"/>
      <c r="F13" s="189"/>
      <c r="G13" s="215" t="str">
        <f t="shared" si="0"/>
        <v/>
      </c>
      <c r="H13" s="215"/>
    </row>
    <row r="14" spans="2:9" ht="15" customHeight="1" x14ac:dyDescent="0.25">
      <c r="B14" s="49" t="s">
        <v>518</v>
      </c>
      <c r="C14" s="14" t="s">
        <v>820</v>
      </c>
      <c r="D14" s="21"/>
      <c r="E14" s="22"/>
      <c r="F14" s="221"/>
      <c r="G14" s="215"/>
      <c r="H14" s="215"/>
    </row>
    <row r="15" spans="2:9" ht="15" customHeight="1" x14ac:dyDescent="0.25">
      <c r="B15" s="57"/>
      <c r="C15" s="84"/>
      <c r="D15" s="38"/>
      <c r="E15" s="22"/>
      <c r="F15" s="189"/>
      <c r="G15" s="215"/>
      <c r="H15" s="215"/>
    </row>
    <row r="16" spans="2:9" ht="30" customHeight="1" x14ac:dyDescent="0.25">
      <c r="B16" s="49" t="s">
        <v>40</v>
      </c>
      <c r="C16" s="14" t="s">
        <v>520</v>
      </c>
      <c r="D16" s="21" t="s">
        <v>37</v>
      </c>
      <c r="E16" s="125">
        <v>10</v>
      </c>
      <c r="F16" s="224"/>
      <c r="G16" s="215"/>
      <c r="H16" s="215"/>
      <c r="I16" s="326"/>
    </row>
    <row r="17" spans="2:9" ht="15" customHeight="1" x14ac:dyDescent="0.25">
      <c r="B17" s="57"/>
      <c r="C17" s="84"/>
      <c r="D17" s="38"/>
      <c r="E17" s="125"/>
      <c r="F17" s="224"/>
      <c r="G17" s="215"/>
      <c r="H17" s="215"/>
    </row>
    <row r="18" spans="2:9" ht="39.6" x14ac:dyDescent="0.25">
      <c r="B18" s="49" t="s">
        <v>42</v>
      </c>
      <c r="C18" s="85" t="s">
        <v>521</v>
      </c>
      <c r="D18" s="21" t="s">
        <v>37</v>
      </c>
      <c r="E18" s="225">
        <v>5</v>
      </c>
      <c r="F18" s="224"/>
      <c r="G18" s="215"/>
      <c r="H18" s="215"/>
      <c r="I18" s="326"/>
    </row>
    <row r="19" spans="2:9" ht="15" customHeight="1" x14ac:dyDescent="0.25">
      <c r="B19" s="57"/>
      <c r="C19" s="14"/>
      <c r="D19" s="21"/>
      <c r="E19" s="125"/>
      <c r="F19" s="224"/>
      <c r="G19" s="215"/>
      <c r="H19" s="215"/>
    </row>
    <row r="20" spans="2:9" ht="30" customHeight="1" x14ac:dyDescent="0.25">
      <c r="B20" s="57" t="s">
        <v>61</v>
      </c>
      <c r="C20" s="14" t="s">
        <v>522</v>
      </c>
      <c r="D20" s="21" t="s">
        <v>37</v>
      </c>
      <c r="E20" s="125">
        <v>5</v>
      </c>
      <c r="F20" s="224"/>
      <c r="G20" s="215"/>
      <c r="H20" s="215"/>
      <c r="I20" s="326"/>
    </row>
    <row r="21" spans="2:9" ht="15" customHeight="1" x14ac:dyDescent="0.25">
      <c r="B21" s="57"/>
      <c r="C21" s="14"/>
      <c r="D21" s="21"/>
      <c r="E21" s="125"/>
      <c r="F21" s="224"/>
      <c r="G21" s="215"/>
      <c r="H21" s="215"/>
    </row>
    <row r="22" spans="2:9" ht="30" customHeight="1" x14ac:dyDescent="0.25">
      <c r="B22" s="57" t="s">
        <v>44</v>
      </c>
      <c r="C22" s="14" t="s">
        <v>523</v>
      </c>
      <c r="D22" s="21" t="s">
        <v>37</v>
      </c>
      <c r="E22" s="125">
        <v>5</v>
      </c>
      <c r="F22" s="224"/>
      <c r="G22" s="215"/>
      <c r="H22" s="215"/>
      <c r="I22" s="326"/>
    </row>
    <row r="23" spans="2:9" ht="15" customHeight="1" x14ac:dyDescent="0.25">
      <c r="B23" s="57"/>
      <c r="C23" s="14"/>
      <c r="D23" s="21"/>
      <c r="E23" s="125"/>
      <c r="F23" s="218"/>
      <c r="G23" s="215"/>
      <c r="H23" s="215"/>
    </row>
    <row r="24" spans="2:9" ht="15" customHeight="1" x14ac:dyDescent="0.25">
      <c r="B24" s="49" t="s">
        <v>519</v>
      </c>
      <c r="C24" s="14" t="s">
        <v>821</v>
      </c>
      <c r="D24" s="21"/>
      <c r="E24" s="125"/>
      <c r="F24" s="195"/>
      <c r="G24" s="215"/>
      <c r="H24" s="215"/>
    </row>
    <row r="25" spans="2:9" ht="15" customHeight="1" x14ac:dyDescent="0.25">
      <c r="B25" s="49"/>
      <c r="C25" s="14"/>
      <c r="D25" s="21"/>
      <c r="E25" s="22"/>
      <c r="F25" s="218"/>
      <c r="G25" s="215"/>
      <c r="H25" s="215"/>
    </row>
    <row r="26" spans="2:9" ht="30" customHeight="1" x14ac:dyDescent="0.25">
      <c r="B26" s="49" t="s">
        <v>40</v>
      </c>
      <c r="C26" s="14" t="s">
        <v>520</v>
      </c>
      <c r="D26" s="21" t="s">
        <v>37</v>
      </c>
      <c r="E26" s="22">
        <v>5</v>
      </c>
      <c r="F26" s="224"/>
      <c r="G26" s="215"/>
      <c r="H26" s="215"/>
      <c r="I26" s="326"/>
    </row>
    <row r="27" spans="2:9" ht="15" customHeight="1" x14ac:dyDescent="0.25">
      <c r="B27" s="49"/>
      <c r="C27" s="14"/>
      <c r="D27" s="21"/>
      <c r="E27" s="22"/>
      <c r="F27" s="224"/>
      <c r="G27" s="215"/>
      <c r="H27" s="215"/>
    </row>
    <row r="28" spans="2:9" ht="39.6" x14ac:dyDescent="0.25">
      <c r="B28" s="49" t="s">
        <v>42</v>
      </c>
      <c r="C28" s="85" t="s">
        <v>521</v>
      </c>
      <c r="D28" s="21" t="s">
        <v>37</v>
      </c>
      <c r="E28" s="21">
        <v>5</v>
      </c>
      <c r="F28" s="224"/>
      <c r="G28" s="215"/>
      <c r="H28" s="215"/>
      <c r="I28" s="326"/>
    </row>
    <row r="29" spans="2:9" ht="15" customHeight="1" x14ac:dyDescent="0.25">
      <c r="B29" s="57"/>
      <c r="C29" s="14"/>
      <c r="D29" s="21"/>
      <c r="E29" s="21"/>
      <c r="F29" s="224"/>
      <c r="G29" s="215"/>
      <c r="H29" s="215"/>
    </row>
    <row r="30" spans="2:9" ht="30" customHeight="1" x14ac:dyDescent="0.25">
      <c r="B30" s="57" t="s">
        <v>61</v>
      </c>
      <c r="C30" s="14" t="s">
        <v>522</v>
      </c>
      <c r="D30" s="21" t="s">
        <v>37</v>
      </c>
      <c r="E30" s="22">
        <v>5</v>
      </c>
      <c r="F30" s="224"/>
      <c r="G30" s="215"/>
      <c r="H30" s="215"/>
      <c r="I30" s="326"/>
    </row>
    <row r="31" spans="2:9" ht="15" customHeight="1" x14ac:dyDescent="0.25">
      <c r="B31" s="57"/>
      <c r="C31" s="14"/>
      <c r="D31" s="21"/>
      <c r="E31" s="22"/>
      <c r="F31" s="224"/>
      <c r="G31" s="215"/>
      <c r="H31" s="215"/>
    </row>
    <row r="32" spans="2:9" ht="30" customHeight="1" x14ac:dyDescent="0.25">
      <c r="B32" s="57" t="s">
        <v>44</v>
      </c>
      <c r="C32" s="14" t="s">
        <v>523</v>
      </c>
      <c r="D32" s="21" t="s">
        <v>37</v>
      </c>
      <c r="E32" s="22">
        <v>5</v>
      </c>
      <c r="F32" s="224"/>
      <c r="G32" s="215"/>
      <c r="H32" s="215"/>
      <c r="I32" s="326"/>
    </row>
    <row r="33" spans="2:9" ht="15" customHeight="1" x14ac:dyDescent="0.25">
      <c r="B33" s="57"/>
      <c r="C33" s="14"/>
      <c r="D33" s="21"/>
      <c r="E33" s="22"/>
      <c r="F33" s="212"/>
      <c r="G33" s="215" t="str">
        <f t="shared" si="0"/>
        <v/>
      </c>
      <c r="H33" s="215"/>
    </row>
    <row r="34" spans="2:9" ht="15" customHeight="1" x14ac:dyDescent="0.25">
      <c r="B34" s="57"/>
      <c r="C34" s="14"/>
      <c r="D34" s="21"/>
      <c r="E34" s="22"/>
      <c r="F34" s="189"/>
      <c r="G34" s="215" t="str">
        <f t="shared" si="0"/>
        <v/>
      </c>
      <c r="H34" s="215"/>
    </row>
    <row r="35" spans="2:9" s="29" customFormat="1" ht="25.05" customHeight="1" x14ac:dyDescent="0.25">
      <c r="B35" s="435" t="str">
        <f>$B$10</f>
        <v>C2.3</v>
      </c>
      <c r="C35" s="31" t="s">
        <v>10</v>
      </c>
      <c r="D35" s="32"/>
      <c r="E35" s="33"/>
      <c r="F35" s="32"/>
      <c r="G35" s="217"/>
      <c r="H35" s="417"/>
      <c r="I35" s="152"/>
    </row>
  </sheetData>
  <mergeCells count="4">
    <mergeCell ref="E1:G1"/>
    <mergeCell ref="B4:F4"/>
    <mergeCell ref="G4:G7"/>
    <mergeCell ref="B5:F7"/>
  </mergeCells>
  <printOptions horizontalCentered="1"/>
  <pageMargins left="0.43307086614173229" right="0.31496062992125984" top="0.43307086614173229" bottom="0.62992125984251968" header="0.35433070866141736" footer="0.31496062992125984"/>
  <pageSetup paperSize="9" scale="81" firstPageNumber="31" fitToHeight="0" orientation="portrait" cellComments="asDisplayed" r:id="rId1"/>
  <headerFooter>
    <oddHeader xml:space="preserve">&amp;R&amp;"Arial,Bold Italic"
</oddHeader>
    <oddFooter xml:space="preserve">&amp;R&amp;"Arial,Bold"_____________________
C&amp;P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92D050"/>
    <pageSetUpPr fitToPage="1"/>
  </sheetPr>
  <dimension ref="B1:I50"/>
  <sheetViews>
    <sheetView view="pageBreakPreview" topLeftCell="A7" zoomScaleNormal="125" zoomScaleSheetLayoutView="100" zoomScalePageLayoutView="125" workbookViewId="0">
      <selection activeCell="D61" sqref="D61"/>
    </sheetView>
  </sheetViews>
  <sheetFormatPr defaultColWidth="6.88671875" defaultRowHeight="13.2" x14ac:dyDescent="0.25"/>
  <cols>
    <col min="1" max="1" width="0.88671875" style="1" customWidth="1"/>
    <col min="2" max="2" width="11.6640625" style="36" customWidth="1"/>
    <col min="3" max="3" width="45.6640625" style="3" customWidth="1"/>
    <col min="4" max="4" width="13.6640625" style="4" customWidth="1"/>
    <col min="5" max="5" width="15.6640625" style="4" customWidth="1"/>
    <col min="6" max="6" width="15.6640625" style="1" customWidth="1"/>
    <col min="7" max="7" width="15.6640625" style="211" customWidth="1"/>
    <col min="8" max="8" width="0.88671875" style="211" customWidth="1"/>
    <col min="9" max="9" width="59.5546875" style="45" customWidth="1"/>
    <col min="10" max="16384" width="6.88671875" style="1"/>
  </cols>
  <sheetData>
    <row r="1" spans="2:9" x14ac:dyDescent="0.25">
      <c r="B1" s="407" t="str">
        <f>Client1</f>
        <v>City of Mbombela - Technical Services</v>
      </c>
      <c r="C1" s="448"/>
      <c r="D1" s="449"/>
      <c r="E1" s="530" t="str">
        <f>"Contract No. "&amp;ContractNo</f>
        <v>Contract No. COM37/2025</v>
      </c>
      <c r="F1" s="530"/>
      <c r="G1" s="531"/>
      <c r="H1" s="6"/>
      <c r="I1" s="150"/>
    </row>
    <row r="2" spans="2:9" x14ac:dyDescent="0.25">
      <c r="B2" s="450" t="str">
        <f>Client2</f>
        <v>Roads and Stormwater</v>
      </c>
      <c r="G2" s="424"/>
    </row>
    <row r="3" spans="2:9" x14ac:dyDescent="0.25">
      <c r="B3" s="451"/>
      <c r="C3" s="68"/>
      <c r="D3" s="69"/>
      <c r="E3" s="69"/>
      <c r="F3" s="70"/>
      <c r="G3" s="425"/>
    </row>
    <row r="4" spans="2:9" x14ac:dyDescent="0.25">
      <c r="B4" s="513" t="s">
        <v>8</v>
      </c>
      <c r="C4" s="514"/>
      <c r="D4" s="514"/>
      <c r="E4" s="514"/>
      <c r="F4" s="514"/>
      <c r="G4" s="515" t="str">
        <f>"CHAPTER "&amp;B10</f>
        <v>CHAPTER C3.1</v>
      </c>
      <c r="H4" s="401"/>
    </row>
    <row r="5" spans="2:9" ht="7.2" customHeight="1" x14ac:dyDescent="0.25">
      <c r="B5" s="518" t="str">
        <f>ContractDescription</f>
        <v>UPGRADING OF PORTION OF ROAD D2296 : KARINO TO TEKWANE SOUTH
PHASE 1 : km 0,000 TO km 5,960</v>
      </c>
      <c r="C5" s="519"/>
      <c r="D5" s="519"/>
      <c r="E5" s="519"/>
      <c r="F5" s="519"/>
      <c r="G5" s="516"/>
      <c r="H5" s="401"/>
    </row>
    <row r="6" spans="2:9" ht="12.75" customHeight="1" x14ac:dyDescent="0.25">
      <c r="B6" s="518"/>
      <c r="C6" s="519"/>
      <c r="D6" s="519"/>
      <c r="E6" s="519"/>
      <c r="F6" s="519"/>
      <c r="G6" s="516"/>
      <c r="H6" s="401"/>
    </row>
    <row r="7" spans="2:9" ht="7.5" customHeight="1" x14ac:dyDescent="0.25">
      <c r="B7" s="520"/>
      <c r="C7" s="521"/>
      <c r="D7" s="521"/>
      <c r="E7" s="521"/>
      <c r="F7" s="521"/>
      <c r="G7" s="517"/>
      <c r="H7" s="401"/>
    </row>
    <row r="8" spans="2:9" s="9" customFormat="1" ht="25.05" customHeight="1" x14ac:dyDescent="0.25">
      <c r="B8" s="10" t="s">
        <v>0</v>
      </c>
      <c r="C8" s="11" t="s">
        <v>1</v>
      </c>
      <c r="D8" s="11" t="s">
        <v>2</v>
      </c>
      <c r="E8" s="11" t="s">
        <v>3</v>
      </c>
      <c r="F8" s="11" t="s">
        <v>4</v>
      </c>
      <c r="G8" s="206" t="s">
        <v>5</v>
      </c>
      <c r="H8" s="406"/>
      <c r="I8" s="151"/>
    </row>
    <row r="9" spans="2:9" ht="15" customHeight="1" x14ac:dyDescent="0.25">
      <c r="B9" s="49"/>
      <c r="C9" s="14"/>
      <c r="D9" s="21"/>
      <c r="E9" s="21"/>
      <c r="F9" s="40"/>
      <c r="G9" s="207" t="str">
        <f t="shared" ref="G9:G13" si="0">IF(D9="","",E9*F9)</f>
        <v/>
      </c>
      <c r="H9" s="207"/>
    </row>
    <row r="10" spans="2:9" ht="15" customHeight="1" x14ac:dyDescent="0.25">
      <c r="B10" s="64" t="s">
        <v>301</v>
      </c>
      <c r="C10" s="19" t="s">
        <v>300</v>
      </c>
      <c r="D10" s="21"/>
      <c r="E10" s="21"/>
      <c r="F10" s="40"/>
      <c r="G10" s="207" t="str">
        <f t="shared" si="0"/>
        <v/>
      </c>
      <c r="H10" s="207"/>
    </row>
    <row r="11" spans="2:9" ht="15" customHeight="1" x14ac:dyDescent="0.25">
      <c r="B11" s="49"/>
      <c r="C11" s="14"/>
      <c r="D11" s="21"/>
      <c r="E11" s="21"/>
      <c r="F11" s="40"/>
      <c r="G11" s="207" t="str">
        <f t="shared" si="0"/>
        <v/>
      </c>
      <c r="H11" s="207"/>
    </row>
    <row r="12" spans="2:9" s="102" customFormat="1" ht="26.4" x14ac:dyDescent="0.25">
      <c r="B12" s="64" t="s">
        <v>297</v>
      </c>
      <c r="C12" s="19" t="s">
        <v>892</v>
      </c>
      <c r="D12" s="21"/>
      <c r="E12" s="21"/>
      <c r="F12" s="40"/>
      <c r="G12" s="207" t="str">
        <f t="shared" si="0"/>
        <v/>
      </c>
      <c r="H12" s="207"/>
      <c r="I12" s="153"/>
    </row>
    <row r="13" spans="2:9" s="102" customFormat="1" ht="15" customHeight="1" x14ac:dyDescent="0.25">
      <c r="B13" s="57"/>
      <c r="C13" s="14"/>
      <c r="D13" s="21"/>
      <c r="E13" s="21"/>
      <c r="F13" s="40"/>
      <c r="G13" s="207" t="str">
        <f t="shared" si="0"/>
        <v/>
      </c>
      <c r="H13" s="207"/>
      <c r="I13" s="153"/>
    </row>
    <row r="14" spans="2:9" s="102" customFormat="1" ht="39.6" x14ac:dyDescent="0.25">
      <c r="B14" s="57" t="s">
        <v>435</v>
      </c>
      <c r="C14" s="14" t="s">
        <v>936</v>
      </c>
      <c r="D14" s="21" t="s">
        <v>21</v>
      </c>
      <c r="E14" s="22">
        <v>575</v>
      </c>
      <c r="F14" s="189"/>
      <c r="G14" s="207"/>
      <c r="H14" s="207"/>
      <c r="I14" s="326"/>
    </row>
    <row r="15" spans="2:9" s="102" customFormat="1" ht="15" customHeight="1" x14ac:dyDescent="0.25">
      <c r="B15" s="57"/>
      <c r="C15" s="14"/>
      <c r="D15" s="21"/>
      <c r="E15" s="22"/>
      <c r="F15" s="189"/>
      <c r="G15" s="207"/>
      <c r="H15" s="207"/>
      <c r="I15" s="153"/>
    </row>
    <row r="16" spans="2:9" s="102" customFormat="1" ht="26.4" x14ac:dyDescent="0.25">
      <c r="B16" s="98" t="s">
        <v>296</v>
      </c>
      <c r="C16" s="19" t="s">
        <v>822</v>
      </c>
      <c r="D16" s="21"/>
      <c r="E16" s="22"/>
      <c r="F16" s="189"/>
      <c r="G16" s="207"/>
      <c r="H16" s="207"/>
      <c r="I16" s="153"/>
    </row>
    <row r="17" spans="2:9" s="102" customFormat="1" ht="15" customHeight="1" x14ac:dyDescent="0.25">
      <c r="B17" s="57"/>
      <c r="C17" s="27"/>
      <c r="D17" s="38"/>
      <c r="E17" s="22"/>
      <c r="F17" s="218"/>
      <c r="G17" s="207"/>
      <c r="H17" s="207"/>
      <c r="I17" s="153"/>
    </row>
    <row r="18" spans="2:9" s="102" customFormat="1" ht="26.4" x14ac:dyDescent="0.25">
      <c r="B18" s="57" t="s">
        <v>295</v>
      </c>
      <c r="C18" s="27" t="s">
        <v>627</v>
      </c>
      <c r="D18" s="21" t="s">
        <v>21</v>
      </c>
      <c r="E18" s="22">
        <v>850</v>
      </c>
      <c r="F18" s="218"/>
      <c r="G18" s="207"/>
      <c r="H18" s="207"/>
      <c r="I18" s="326"/>
    </row>
    <row r="19" spans="2:9" s="102" customFormat="1" ht="15" customHeight="1" x14ac:dyDescent="0.25">
      <c r="B19" s="57"/>
      <c r="C19" s="27"/>
      <c r="D19" s="38"/>
      <c r="E19" s="22"/>
      <c r="F19" s="212"/>
      <c r="G19" s="207"/>
      <c r="H19" s="207"/>
      <c r="I19" s="153"/>
    </row>
    <row r="20" spans="2:9" s="102" customFormat="1" ht="15" customHeight="1" x14ac:dyDescent="0.25">
      <c r="B20" s="98" t="s">
        <v>294</v>
      </c>
      <c r="C20" s="19" t="s">
        <v>456</v>
      </c>
      <c r="D20" s="21" t="s">
        <v>75</v>
      </c>
      <c r="E20" s="22">
        <v>5000</v>
      </c>
      <c r="F20" s="189"/>
      <c r="G20" s="207"/>
      <c r="H20" s="207"/>
      <c r="I20" s="153"/>
    </row>
    <row r="21" spans="2:9" s="102" customFormat="1" ht="15" customHeight="1" x14ac:dyDescent="0.25">
      <c r="B21" s="98"/>
      <c r="C21" s="19"/>
      <c r="D21" s="21"/>
      <c r="E21" s="22"/>
      <c r="F21" s="189"/>
      <c r="G21" s="207"/>
      <c r="H21" s="207"/>
      <c r="I21" s="326"/>
    </row>
    <row r="22" spans="2:9" s="102" customFormat="1" ht="15" customHeight="1" x14ac:dyDescent="0.25">
      <c r="B22" s="98" t="s">
        <v>628</v>
      </c>
      <c r="C22" s="19" t="s">
        <v>823</v>
      </c>
      <c r="D22" s="21"/>
      <c r="E22" s="22"/>
      <c r="F22" s="189"/>
      <c r="G22" s="207"/>
      <c r="H22" s="207"/>
      <c r="I22" s="153"/>
    </row>
    <row r="23" spans="2:9" s="102" customFormat="1" ht="15" customHeight="1" x14ac:dyDescent="0.25">
      <c r="B23" s="57"/>
      <c r="C23" s="14"/>
      <c r="D23" s="21"/>
      <c r="E23" s="22"/>
      <c r="F23" s="189"/>
      <c r="G23" s="207"/>
      <c r="H23" s="207"/>
      <c r="I23" s="153"/>
    </row>
    <row r="24" spans="2:9" s="102" customFormat="1" ht="15" customHeight="1" x14ac:dyDescent="0.25">
      <c r="B24" s="57" t="s">
        <v>629</v>
      </c>
      <c r="C24" s="14" t="s">
        <v>824</v>
      </c>
      <c r="D24" s="21"/>
      <c r="E24" s="22"/>
      <c r="F24" s="189"/>
      <c r="G24" s="207"/>
      <c r="H24" s="207"/>
      <c r="I24" s="153"/>
    </row>
    <row r="25" spans="2:9" s="102" customFormat="1" ht="15" customHeight="1" x14ac:dyDescent="0.25">
      <c r="B25" s="57"/>
      <c r="C25" s="14"/>
      <c r="D25" s="21"/>
      <c r="E25" s="22"/>
      <c r="F25" s="189"/>
      <c r="G25" s="207"/>
      <c r="H25" s="207"/>
      <c r="I25" s="153"/>
    </row>
    <row r="26" spans="2:9" s="102" customFormat="1" ht="60" customHeight="1" x14ac:dyDescent="0.25">
      <c r="B26" s="57"/>
      <c r="C26" s="14" t="s">
        <v>631</v>
      </c>
      <c r="D26" s="21" t="s">
        <v>6</v>
      </c>
      <c r="E26" s="22">
        <v>3000</v>
      </c>
      <c r="F26" s="189"/>
      <c r="G26" s="207"/>
      <c r="H26" s="207"/>
      <c r="I26" s="153"/>
    </row>
    <row r="27" spans="2:9" s="102" customFormat="1" x14ac:dyDescent="0.25">
      <c r="B27" s="57"/>
      <c r="C27" s="14"/>
      <c r="D27" s="21"/>
      <c r="E27" s="22"/>
      <c r="F27" s="189"/>
      <c r="G27" s="215"/>
      <c r="H27" s="418"/>
      <c r="I27" s="153"/>
    </row>
    <row r="28" spans="2:9" s="102" customFormat="1" ht="60" customHeight="1" x14ac:dyDescent="0.25">
      <c r="B28" s="57"/>
      <c r="C28" s="14" t="s">
        <v>749</v>
      </c>
      <c r="D28" s="21" t="s">
        <v>6</v>
      </c>
      <c r="E28" s="359">
        <v>1000</v>
      </c>
      <c r="F28" s="189"/>
      <c r="G28" s="215"/>
      <c r="H28" s="418"/>
    </row>
    <row r="29" spans="2:9" s="102" customFormat="1" x14ac:dyDescent="0.25">
      <c r="B29" s="57"/>
      <c r="C29" s="14"/>
      <c r="D29" s="21"/>
      <c r="E29" s="22"/>
      <c r="F29" s="189"/>
      <c r="G29" s="215"/>
      <c r="H29" s="418"/>
      <c r="I29" s="153"/>
    </row>
    <row r="30" spans="2:9" s="102" customFormat="1" ht="45" customHeight="1" x14ac:dyDescent="0.25">
      <c r="B30" s="98" t="s">
        <v>293</v>
      </c>
      <c r="C30" s="130" t="s">
        <v>292</v>
      </c>
      <c r="D30" s="21"/>
      <c r="E30" s="21"/>
      <c r="F30" s="195"/>
      <c r="G30" s="207" t="str">
        <f t="shared" ref="G30:G31" si="1">IF(D30="","",E30*F30)</f>
        <v/>
      </c>
      <c r="H30" s="207"/>
      <c r="I30" s="153"/>
    </row>
    <row r="31" spans="2:9" s="102" customFormat="1" x14ac:dyDescent="0.25">
      <c r="B31" s="57"/>
      <c r="C31" s="226"/>
      <c r="D31" s="38"/>
      <c r="E31" s="38"/>
      <c r="F31" s="195"/>
      <c r="G31" s="207" t="str">
        <f t="shared" si="1"/>
        <v/>
      </c>
      <c r="H31" s="207"/>
      <c r="I31" s="153"/>
    </row>
    <row r="32" spans="2:9" s="102" customFormat="1" ht="15" customHeight="1" x14ac:dyDescent="0.25">
      <c r="B32" s="57" t="s">
        <v>291</v>
      </c>
      <c r="C32" s="27" t="s">
        <v>630</v>
      </c>
      <c r="D32" s="21" t="s">
        <v>37</v>
      </c>
      <c r="E32" s="21">
        <v>15</v>
      </c>
      <c r="F32" s="195"/>
      <c r="G32" s="207"/>
      <c r="H32" s="207"/>
      <c r="I32" s="153"/>
    </row>
    <row r="33" spans="2:9" s="102" customFormat="1" ht="15" customHeight="1" x14ac:dyDescent="0.25">
      <c r="B33" s="57"/>
      <c r="C33" s="14"/>
      <c r="D33" s="21"/>
      <c r="E33" s="21"/>
      <c r="F33" s="195"/>
      <c r="G33" s="207"/>
      <c r="H33" s="207"/>
      <c r="I33" s="326"/>
    </row>
    <row r="34" spans="2:9" s="102" customFormat="1" ht="15" customHeight="1" x14ac:dyDescent="0.25">
      <c r="B34" s="64" t="s">
        <v>290</v>
      </c>
      <c r="C34" s="19" t="s">
        <v>289</v>
      </c>
      <c r="D34" s="21"/>
      <c r="E34" s="21"/>
      <c r="F34" s="189"/>
      <c r="G34" s="207"/>
      <c r="H34" s="207"/>
      <c r="I34" s="153"/>
    </row>
    <row r="35" spans="2:9" s="102" customFormat="1" ht="15" customHeight="1" x14ac:dyDescent="0.25">
      <c r="B35" s="57"/>
      <c r="C35" s="14"/>
      <c r="D35" s="21"/>
      <c r="E35" s="21"/>
      <c r="F35" s="189"/>
      <c r="G35" s="207"/>
      <c r="H35" s="207"/>
      <c r="I35" s="153"/>
    </row>
    <row r="36" spans="2:9" s="102" customFormat="1" ht="15" customHeight="1" x14ac:dyDescent="0.25">
      <c r="B36" s="57" t="s">
        <v>288</v>
      </c>
      <c r="C36" s="62" t="s">
        <v>891</v>
      </c>
      <c r="D36" s="21" t="s">
        <v>37</v>
      </c>
      <c r="E36" s="21">
        <v>25</v>
      </c>
      <c r="F36" s="189"/>
      <c r="G36" s="207"/>
      <c r="H36" s="207"/>
      <c r="I36" s="153"/>
    </row>
    <row r="37" spans="2:9" s="102" customFormat="1" x14ac:dyDescent="0.25">
      <c r="B37" s="49"/>
      <c r="C37" s="14"/>
      <c r="D37" s="21"/>
      <c r="E37" s="22"/>
      <c r="F37" s="221"/>
      <c r="G37" s="207"/>
      <c r="H37" s="207"/>
      <c r="I37" s="326"/>
    </row>
    <row r="38" spans="2:9" s="102" customFormat="1" ht="30" customHeight="1" x14ac:dyDescent="0.25">
      <c r="B38" s="281" t="s">
        <v>287</v>
      </c>
      <c r="C38" s="7" t="s">
        <v>286</v>
      </c>
      <c r="D38" s="21" t="s">
        <v>320</v>
      </c>
      <c r="E38" s="22">
        <v>27500</v>
      </c>
      <c r="F38" s="360"/>
      <c r="G38" s="361"/>
      <c r="H38" s="361"/>
      <c r="I38" s="153"/>
    </row>
    <row r="39" spans="2:9" s="102" customFormat="1" x14ac:dyDescent="0.25">
      <c r="B39" s="281"/>
      <c r="C39" s="7"/>
      <c r="D39" s="21"/>
      <c r="E39" s="22"/>
      <c r="F39" s="360"/>
      <c r="G39" s="361"/>
      <c r="H39" s="361"/>
      <c r="I39" s="153"/>
    </row>
    <row r="40" spans="2:9" s="102" customFormat="1" ht="15" customHeight="1" x14ac:dyDescent="0.25">
      <c r="B40" s="57"/>
      <c r="C40" s="14"/>
      <c r="D40" s="21"/>
      <c r="E40" s="22"/>
      <c r="F40" s="189"/>
      <c r="G40" s="207"/>
      <c r="H40" s="207"/>
      <c r="I40" s="153"/>
    </row>
    <row r="41" spans="2:9" s="102" customFormat="1" ht="15" customHeight="1" x14ac:dyDescent="0.25">
      <c r="B41" s="57"/>
      <c r="C41" s="14"/>
      <c r="D41" s="21"/>
      <c r="E41" s="22"/>
      <c r="F41" s="189"/>
      <c r="G41" s="207"/>
      <c r="H41" s="207"/>
      <c r="I41" s="153"/>
    </row>
    <row r="42" spans="2:9" s="102" customFormat="1" ht="15" customHeight="1" x14ac:dyDescent="0.25">
      <c r="B42" s="57"/>
      <c r="C42" s="14"/>
      <c r="D42" s="21"/>
      <c r="E42" s="22"/>
      <c r="F42" s="189"/>
      <c r="G42" s="207"/>
      <c r="H42" s="207"/>
      <c r="I42" s="153"/>
    </row>
    <row r="43" spans="2:9" s="102" customFormat="1" ht="15" customHeight="1" x14ac:dyDescent="0.25">
      <c r="B43" s="57"/>
      <c r="C43" s="14"/>
      <c r="D43" s="21"/>
      <c r="E43" s="22"/>
      <c r="F43" s="189"/>
      <c r="G43" s="207"/>
      <c r="H43" s="207"/>
      <c r="I43" s="153"/>
    </row>
    <row r="44" spans="2:9" s="102" customFormat="1" ht="15" customHeight="1" x14ac:dyDescent="0.25">
      <c r="B44" s="57"/>
      <c r="C44" s="14"/>
      <c r="D44" s="21"/>
      <c r="E44" s="22"/>
      <c r="F44" s="189"/>
      <c r="G44" s="207"/>
      <c r="H44" s="207"/>
      <c r="I44" s="153"/>
    </row>
    <row r="45" spans="2:9" s="102" customFormat="1" ht="15" customHeight="1" x14ac:dyDescent="0.25">
      <c r="B45" s="57"/>
      <c r="C45" s="14"/>
      <c r="D45" s="21"/>
      <c r="E45" s="22"/>
      <c r="F45" s="189"/>
      <c r="G45" s="207"/>
      <c r="H45" s="207"/>
      <c r="I45" s="153"/>
    </row>
    <row r="46" spans="2:9" s="102" customFormat="1" ht="15" customHeight="1" x14ac:dyDescent="0.25">
      <c r="B46" s="57"/>
      <c r="C46" s="14"/>
      <c r="D46" s="21"/>
      <c r="E46" s="22"/>
      <c r="F46" s="189"/>
      <c r="G46" s="207"/>
      <c r="H46" s="207"/>
      <c r="I46" s="153"/>
    </row>
    <row r="47" spans="2:9" ht="15" customHeight="1" x14ac:dyDescent="0.25">
      <c r="B47" s="57"/>
      <c r="C47" s="14"/>
      <c r="D47" s="21"/>
      <c r="E47" s="22"/>
      <c r="F47" s="212"/>
      <c r="G47" s="207" t="str">
        <f>IF(D47="","",E47*F47)</f>
        <v/>
      </c>
      <c r="H47" s="207"/>
    </row>
    <row r="48" spans="2:9" ht="15" customHeight="1" x14ac:dyDescent="0.25">
      <c r="B48" s="57"/>
      <c r="C48" s="14"/>
      <c r="D48" s="21"/>
      <c r="E48" s="22"/>
      <c r="F48" s="43"/>
      <c r="G48" s="207" t="str">
        <f>IF(D48="","",E48*F48)</f>
        <v/>
      </c>
      <c r="H48" s="207"/>
    </row>
    <row r="49" spans="2:9" ht="15" customHeight="1" x14ac:dyDescent="0.25">
      <c r="B49" s="57"/>
      <c r="C49" s="14"/>
      <c r="D49" s="21"/>
      <c r="E49" s="22"/>
      <c r="F49" s="43"/>
      <c r="G49" s="207" t="str">
        <f>IF(D49="","",E49*F49)</f>
        <v/>
      </c>
      <c r="H49" s="207"/>
    </row>
    <row r="50" spans="2:9" s="29" customFormat="1" ht="25.05" customHeight="1" x14ac:dyDescent="0.25">
      <c r="B50" s="435" t="str">
        <f>$B$10</f>
        <v>C3.1</v>
      </c>
      <c r="C50" s="31" t="s">
        <v>10</v>
      </c>
      <c r="D50" s="32"/>
      <c r="E50" s="33"/>
      <c r="F50" s="32"/>
      <c r="G50" s="176"/>
      <c r="H50" s="210"/>
      <c r="I50" s="152"/>
    </row>
  </sheetData>
  <mergeCells count="4">
    <mergeCell ref="E1:G1"/>
    <mergeCell ref="B5:F7"/>
    <mergeCell ref="G4:G7"/>
    <mergeCell ref="B4:F4"/>
  </mergeCells>
  <printOptions horizontalCentered="1"/>
  <pageMargins left="0.43307086614173229" right="0.31496062992125984" top="0.43307086614173229" bottom="0.62992125984251968" header="0.35433070866141736" footer="0.31496062992125984"/>
  <pageSetup paperSize="9" scale="82" firstPageNumber="31" fitToHeight="0" orientation="portrait" cellComments="asDisplayed" r:id="rId1"/>
  <headerFooter>
    <oddHeader xml:space="preserve">&amp;R&amp;"Arial,Bold Italic"
</oddHeader>
    <oddFooter xml:space="preserve">&amp;R&amp;"Arial,Bold"_____________________
C&amp;P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92D050"/>
    <pageSetUpPr fitToPage="1"/>
  </sheetPr>
  <dimension ref="A1:J179"/>
  <sheetViews>
    <sheetView view="pageBreakPreview" topLeftCell="A160" zoomScaleNormal="100" zoomScaleSheetLayoutView="100" workbookViewId="0">
      <selection activeCell="J176" sqref="J176"/>
    </sheetView>
  </sheetViews>
  <sheetFormatPr defaultColWidth="6.88671875" defaultRowHeight="13.2" x14ac:dyDescent="0.25"/>
  <cols>
    <col min="1" max="1" width="0.88671875" style="37" customWidth="1"/>
    <col min="2" max="2" width="11.6640625" style="37" customWidth="1"/>
    <col min="3" max="3" width="45.6640625" style="37" customWidth="1"/>
    <col min="4" max="4" width="13.6640625" style="37" customWidth="1"/>
    <col min="5" max="5" width="15.6640625" style="37" customWidth="1"/>
    <col min="6" max="7" width="15.6640625" style="274" customWidth="1"/>
    <col min="8" max="8" width="0.88671875" style="274" customWidth="1"/>
    <col min="9" max="16384" width="6.88671875" style="37"/>
  </cols>
  <sheetData>
    <row r="1" spans="1:9" x14ac:dyDescent="0.25">
      <c r="A1" s="1"/>
      <c r="B1" s="2" t="str">
        <f>Client1</f>
        <v>City of Mbombela - Technical Services</v>
      </c>
      <c r="C1" s="3"/>
      <c r="D1" s="4"/>
      <c r="E1" s="532" t="str">
        <f>"Contract No. "&amp;ContractNo</f>
        <v>Contract No. COM37/2025</v>
      </c>
      <c r="F1" s="532"/>
      <c r="G1" s="542"/>
      <c r="H1" s="6"/>
      <c r="I1" s="1"/>
    </row>
    <row r="2" spans="1:9" x14ac:dyDescent="0.25">
      <c r="A2" s="1"/>
      <c r="B2" s="75" t="str">
        <f>Client2</f>
        <v>Roads and Stormwater</v>
      </c>
      <c r="C2" s="3"/>
      <c r="D2" s="4"/>
      <c r="E2" s="4"/>
      <c r="F2" s="197"/>
      <c r="G2" s="424"/>
      <c r="H2" s="211"/>
      <c r="I2" s="1"/>
    </row>
    <row r="3" spans="1:9" x14ac:dyDescent="0.25">
      <c r="A3" s="1"/>
      <c r="B3" s="68"/>
      <c r="C3" s="68"/>
      <c r="D3" s="69"/>
      <c r="E3" s="69"/>
      <c r="F3" s="280"/>
      <c r="G3" s="425"/>
      <c r="H3" s="211"/>
      <c r="I3" s="1"/>
    </row>
    <row r="4" spans="1:9" x14ac:dyDescent="0.25">
      <c r="A4" s="1"/>
      <c r="B4" s="513" t="s">
        <v>8</v>
      </c>
      <c r="C4" s="514"/>
      <c r="D4" s="514"/>
      <c r="E4" s="514"/>
      <c r="F4" s="514"/>
      <c r="G4" s="515" t="str">
        <f>"CHAPTER "&amp;B10</f>
        <v>CHAPTER C3.2</v>
      </c>
      <c r="H4" s="400"/>
      <c r="I4" s="1"/>
    </row>
    <row r="5" spans="1:9" ht="7.2" customHeight="1" x14ac:dyDescent="0.25">
      <c r="A5" s="1"/>
      <c r="B5" s="518" t="str">
        <f>ContractDescription</f>
        <v>UPGRADING OF PORTION OF ROAD D2296 : KARINO TO TEKWANE SOUTH
PHASE 1 : km 0,000 TO km 5,960</v>
      </c>
      <c r="C5" s="519"/>
      <c r="D5" s="519"/>
      <c r="E5" s="519"/>
      <c r="F5" s="519"/>
      <c r="G5" s="516"/>
      <c r="H5" s="400"/>
      <c r="I5" s="1"/>
    </row>
    <row r="6" spans="1:9" ht="12.75" customHeight="1" x14ac:dyDescent="0.25">
      <c r="A6" s="1"/>
      <c r="B6" s="518"/>
      <c r="C6" s="519"/>
      <c r="D6" s="519"/>
      <c r="E6" s="519"/>
      <c r="F6" s="519"/>
      <c r="G6" s="516"/>
      <c r="H6" s="400"/>
      <c r="I6" s="1"/>
    </row>
    <row r="7" spans="1:9" ht="7.5" customHeight="1" x14ac:dyDescent="0.25">
      <c r="A7" s="1"/>
      <c r="B7" s="520"/>
      <c r="C7" s="521"/>
      <c r="D7" s="521"/>
      <c r="E7" s="521"/>
      <c r="F7" s="521"/>
      <c r="G7" s="517"/>
      <c r="H7" s="400"/>
      <c r="I7" s="1"/>
    </row>
    <row r="8" spans="1:9" ht="25.05" customHeight="1" x14ac:dyDescent="0.25">
      <c r="A8" s="9"/>
      <c r="B8" s="10" t="s">
        <v>0</v>
      </c>
      <c r="C8" s="11" t="s">
        <v>1</v>
      </c>
      <c r="D8" s="11" t="s">
        <v>2</v>
      </c>
      <c r="E8" s="11" t="s">
        <v>3</v>
      </c>
      <c r="F8" s="188" t="s">
        <v>4</v>
      </c>
      <c r="G8" s="188" t="s">
        <v>5</v>
      </c>
      <c r="H8" s="411"/>
      <c r="I8" s="9"/>
    </row>
    <row r="9" spans="1:9" ht="15" customHeight="1" x14ac:dyDescent="0.25">
      <c r="A9" s="9"/>
      <c r="B9" s="281"/>
      <c r="C9" s="282"/>
      <c r="D9" s="282"/>
      <c r="E9" s="282"/>
      <c r="F9" s="248"/>
      <c r="G9" s="216" t="str">
        <f t="shared" ref="G9:G15" si="0">IF(D9="","",E9*F9)</f>
        <v/>
      </c>
      <c r="H9" s="412"/>
      <c r="I9" s="9"/>
    </row>
    <row r="10" spans="1:9" ht="15" customHeight="1" x14ac:dyDescent="0.25">
      <c r="A10" s="1"/>
      <c r="B10" s="64" t="s">
        <v>319</v>
      </c>
      <c r="C10" s="19" t="s">
        <v>318</v>
      </c>
      <c r="D10" s="15"/>
      <c r="E10" s="15"/>
      <c r="F10" s="184"/>
      <c r="G10" s="216" t="str">
        <f t="shared" si="0"/>
        <v/>
      </c>
      <c r="H10" s="412"/>
      <c r="I10" s="1"/>
    </row>
    <row r="11" spans="1:9" ht="15" customHeight="1" x14ac:dyDescent="0.25">
      <c r="A11" s="1"/>
      <c r="B11" s="49"/>
      <c r="C11" s="14"/>
      <c r="D11" s="15"/>
      <c r="E11" s="15"/>
      <c r="F11" s="184"/>
      <c r="G11" s="216" t="str">
        <f t="shared" si="0"/>
        <v/>
      </c>
      <c r="H11" s="412"/>
      <c r="I11" s="1"/>
    </row>
    <row r="12" spans="1:9" ht="15" customHeight="1" x14ac:dyDescent="0.25">
      <c r="A12" s="1"/>
      <c r="B12" s="64" t="s">
        <v>317</v>
      </c>
      <c r="C12" s="19" t="s">
        <v>316</v>
      </c>
      <c r="D12" s="15"/>
      <c r="E12" s="15"/>
      <c r="F12" s="184"/>
      <c r="G12" s="216" t="str">
        <f t="shared" si="0"/>
        <v/>
      </c>
      <c r="H12" s="412"/>
      <c r="I12" s="1"/>
    </row>
    <row r="13" spans="1:9" ht="15" customHeight="1" x14ac:dyDescent="0.25">
      <c r="A13" s="1"/>
      <c r="B13" s="49"/>
      <c r="C13" s="14"/>
      <c r="D13" s="15"/>
      <c r="E13" s="15"/>
      <c r="F13" s="184"/>
      <c r="G13" s="216" t="str">
        <f t="shared" si="0"/>
        <v/>
      </c>
      <c r="H13" s="412"/>
      <c r="I13" s="1"/>
    </row>
    <row r="14" spans="1:9" ht="30" customHeight="1" x14ac:dyDescent="0.25">
      <c r="A14" s="1"/>
      <c r="B14" s="49" t="s">
        <v>315</v>
      </c>
      <c r="C14" s="14" t="s">
        <v>314</v>
      </c>
      <c r="D14" s="21"/>
      <c r="E14" s="125"/>
      <c r="F14" s="222"/>
      <c r="G14" s="216" t="str">
        <f t="shared" si="0"/>
        <v/>
      </c>
      <c r="H14" s="412"/>
      <c r="I14" s="1"/>
    </row>
    <row r="15" spans="1:9" ht="15" customHeight="1" x14ac:dyDescent="0.25">
      <c r="A15" s="1"/>
      <c r="B15" s="49"/>
      <c r="C15" s="14"/>
      <c r="D15" s="15"/>
      <c r="E15" s="128"/>
      <c r="F15" s="184"/>
      <c r="G15" s="216" t="str">
        <f t="shared" si="0"/>
        <v/>
      </c>
      <c r="H15" s="412"/>
      <c r="I15" s="1"/>
    </row>
    <row r="16" spans="1:9" s="283" customFormat="1" ht="15" customHeight="1" x14ac:dyDescent="0.25">
      <c r="A16" s="102"/>
      <c r="B16" s="49" t="s">
        <v>40</v>
      </c>
      <c r="C16" s="14" t="s">
        <v>299</v>
      </c>
      <c r="D16" s="21" t="s">
        <v>21</v>
      </c>
      <c r="E16" s="128">
        <v>23720</v>
      </c>
      <c r="F16" s="230"/>
      <c r="G16" s="216"/>
      <c r="H16" s="412"/>
      <c r="I16" s="102"/>
    </row>
    <row r="17" spans="1:9" s="283" customFormat="1" ht="15" customHeight="1" x14ac:dyDescent="0.25">
      <c r="A17" s="102"/>
      <c r="B17" s="49"/>
      <c r="C17" s="14"/>
      <c r="D17" s="15"/>
      <c r="E17" s="128"/>
      <c r="F17" s="184"/>
      <c r="G17" s="216"/>
      <c r="H17" s="412"/>
      <c r="I17" s="102"/>
    </row>
    <row r="18" spans="1:9" s="283" customFormat="1" ht="15" customHeight="1" x14ac:dyDescent="0.25">
      <c r="A18" s="102"/>
      <c r="B18" s="49" t="s">
        <v>42</v>
      </c>
      <c r="C18" s="27" t="s">
        <v>298</v>
      </c>
      <c r="D18" s="21" t="s">
        <v>21</v>
      </c>
      <c r="E18" s="128">
        <v>5705</v>
      </c>
      <c r="F18" s="230"/>
      <c r="G18" s="216"/>
      <c r="H18" s="412"/>
      <c r="I18" s="102"/>
    </row>
    <row r="19" spans="1:9" s="283" customFormat="1" ht="15" customHeight="1" x14ac:dyDescent="0.25">
      <c r="A19" s="102"/>
      <c r="B19" s="100"/>
      <c r="C19" s="284"/>
      <c r="D19" s="285"/>
      <c r="E19" s="286"/>
      <c r="F19" s="287"/>
      <c r="G19" s="246"/>
      <c r="H19" s="419"/>
      <c r="I19" s="102"/>
    </row>
    <row r="20" spans="1:9" s="1" customFormat="1" ht="39.6" x14ac:dyDescent="0.25">
      <c r="B20" s="49" t="s">
        <v>312</v>
      </c>
      <c r="C20" s="14" t="s">
        <v>757</v>
      </c>
      <c r="D20" s="21" t="s">
        <v>21</v>
      </c>
      <c r="E20" s="125">
        <v>500</v>
      </c>
      <c r="F20" s="196"/>
      <c r="G20" s="216"/>
      <c r="H20" s="412"/>
    </row>
    <row r="21" spans="1:9" ht="15" customHeight="1" x14ac:dyDescent="0.25">
      <c r="A21" s="1"/>
      <c r="B21" s="49"/>
      <c r="C21" s="14"/>
      <c r="D21" s="15"/>
      <c r="E21" s="128"/>
      <c r="F21" s="187"/>
      <c r="G21" s="216"/>
      <c r="H21" s="412"/>
      <c r="I21" s="1"/>
    </row>
    <row r="22" spans="1:9" ht="15" customHeight="1" x14ac:dyDescent="0.25">
      <c r="A22" s="1"/>
      <c r="B22" s="64" t="s">
        <v>311</v>
      </c>
      <c r="C22" s="19" t="s">
        <v>310</v>
      </c>
      <c r="D22" s="15"/>
      <c r="E22" s="128"/>
      <c r="F22" s="184"/>
      <c r="G22" s="216"/>
      <c r="H22" s="412"/>
      <c r="I22" s="1"/>
    </row>
    <row r="23" spans="1:9" ht="15" customHeight="1" x14ac:dyDescent="0.25">
      <c r="A23" s="1"/>
      <c r="B23" s="49"/>
      <c r="C23" s="14"/>
      <c r="D23" s="15"/>
      <c r="E23" s="128"/>
      <c r="F23" s="184"/>
      <c r="G23" s="216"/>
      <c r="H23" s="412"/>
      <c r="I23" s="1"/>
    </row>
    <row r="24" spans="1:9" ht="15" customHeight="1" x14ac:dyDescent="0.25">
      <c r="A24" s="1"/>
      <c r="B24" s="49" t="s">
        <v>309</v>
      </c>
      <c r="C24" s="14" t="s">
        <v>308</v>
      </c>
      <c r="D24" s="21" t="s">
        <v>21</v>
      </c>
      <c r="E24" s="128">
        <v>23720</v>
      </c>
      <c r="F24" s="187"/>
      <c r="G24" s="216"/>
      <c r="H24" s="412"/>
      <c r="I24" s="1"/>
    </row>
    <row r="25" spans="1:9" ht="15" customHeight="1" x14ac:dyDescent="0.25">
      <c r="A25" s="1"/>
      <c r="B25" s="49"/>
      <c r="C25" s="14"/>
      <c r="D25" s="15"/>
      <c r="E25" s="128"/>
      <c r="F25" s="184"/>
      <c r="G25" s="216"/>
      <c r="H25" s="412"/>
      <c r="I25" s="1"/>
    </row>
    <row r="26" spans="1:9" ht="15" customHeight="1" x14ac:dyDescent="0.25">
      <c r="A26" s="1"/>
      <c r="B26" s="64" t="s">
        <v>307</v>
      </c>
      <c r="C26" s="19" t="s">
        <v>306</v>
      </c>
      <c r="D26" s="15"/>
      <c r="E26" s="15"/>
      <c r="F26" s="187"/>
      <c r="G26" s="216"/>
      <c r="H26" s="412"/>
      <c r="I26" s="1"/>
    </row>
    <row r="27" spans="1:9" ht="15" customHeight="1" x14ac:dyDescent="0.25">
      <c r="A27" s="1"/>
      <c r="B27" s="49"/>
      <c r="C27" s="14"/>
      <c r="D27" s="15"/>
      <c r="E27" s="15"/>
      <c r="F27" s="187"/>
      <c r="G27" s="216"/>
      <c r="H27" s="412"/>
      <c r="I27" s="1"/>
    </row>
    <row r="28" spans="1:9" ht="15" customHeight="1" x14ac:dyDescent="0.25">
      <c r="A28" s="1"/>
      <c r="B28" s="49" t="s">
        <v>490</v>
      </c>
      <c r="C28" s="62" t="s">
        <v>825</v>
      </c>
      <c r="D28" s="259"/>
      <c r="E28" s="15"/>
      <c r="F28" s="187"/>
      <c r="G28" s="216"/>
      <c r="H28" s="412"/>
      <c r="I28" s="1"/>
    </row>
    <row r="29" spans="1:9" ht="15" customHeight="1" x14ac:dyDescent="0.25">
      <c r="A29" s="1"/>
      <c r="B29" s="49"/>
      <c r="C29" s="62"/>
      <c r="D29" s="259"/>
      <c r="E29" s="15"/>
      <c r="F29" s="187"/>
      <c r="G29" s="216"/>
      <c r="H29" s="412"/>
      <c r="I29" s="1"/>
    </row>
    <row r="30" spans="1:9" ht="15" customHeight="1" x14ac:dyDescent="0.25">
      <c r="A30" s="1"/>
      <c r="B30" s="49" t="s">
        <v>40</v>
      </c>
      <c r="C30" s="62" t="s">
        <v>460</v>
      </c>
      <c r="D30" s="4" t="s">
        <v>6</v>
      </c>
      <c r="E30" s="15">
        <v>25</v>
      </c>
      <c r="F30" s="318"/>
      <c r="G30" s="216"/>
      <c r="H30" s="412"/>
      <c r="I30" s="288"/>
    </row>
    <row r="31" spans="1:9" ht="15" customHeight="1" x14ac:dyDescent="0.25">
      <c r="A31" s="1"/>
      <c r="B31" s="49"/>
      <c r="C31" s="62"/>
      <c r="D31" s="4"/>
      <c r="E31" s="15"/>
      <c r="F31" s="318"/>
      <c r="G31" s="216"/>
      <c r="H31" s="412"/>
      <c r="I31" s="1"/>
    </row>
    <row r="32" spans="1:9" ht="15" customHeight="1" x14ac:dyDescent="0.25">
      <c r="A32" s="1"/>
      <c r="B32" s="49" t="s">
        <v>42</v>
      </c>
      <c r="C32" s="62" t="s">
        <v>457</v>
      </c>
      <c r="D32" s="4" t="s">
        <v>6</v>
      </c>
      <c r="E32" s="15">
        <v>150</v>
      </c>
      <c r="F32" s="318"/>
      <c r="G32" s="216"/>
      <c r="H32" s="412"/>
      <c r="I32" s="288"/>
    </row>
    <row r="33" spans="1:10" ht="15" customHeight="1" x14ac:dyDescent="0.25">
      <c r="A33" s="1"/>
      <c r="B33" s="49"/>
      <c r="C33" s="62"/>
      <c r="D33" s="4"/>
      <c r="E33" s="15"/>
      <c r="F33" s="318"/>
      <c r="G33" s="216"/>
      <c r="H33" s="412"/>
      <c r="I33" s="1"/>
    </row>
    <row r="34" spans="1:10" ht="15" customHeight="1" x14ac:dyDescent="0.25">
      <c r="A34" s="1"/>
      <c r="B34" s="49" t="s">
        <v>61</v>
      </c>
      <c r="C34" s="62" t="s">
        <v>500</v>
      </c>
      <c r="D34" s="4" t="s">
        <v>6</v>
      </c>
      <c r="E34" s="15">
        <v>200</v>
      </c>
      <c r="F34" s="318"/>
      <c r="G34" s="216"/>
      <c r="H34" s="412"/>
      <c r="I34" s="288"/>
    </row>
    <row r="35" spans="1:10" ht="15" customHeight="1" x14ac:dyDescent="0.25">
      <c r="A35" s="1"/>
      <c r="B35" s="49"/>
      <c r="C35" s="62"/>
      <c r="D35" s="4"/>
      <c r="E35" s="15"/>
      <c r="F35" s="318"/>
      <c r="G35" s="216"/>
      <c r="H35" s="412"/>
      <c r="I35" s="1"/>
    </row>
    <row r="36" spans="1:10" ht="15" customHeight="1" x14ac:dyDescent="0.25">
      <c r="A36" s="1"/>
      <c r="B36" s="49" t="s">
        <v>44</v>
      </c>
      <c r="C36" s="62" t="s">
        <v>458</v>
      </c>
      <c r="D36" s="4" t="s">
        <v>6</v>
      </c>
      <c r="E36" s="15">
        <v>40</v>
      </c>
      <c r="F36" s="318"/>
      <c r="G36" s="216"/>
      <c r="H36" s="412"/>
      <c r="I36" s="288"/>
    </row>
    <row r="37" spans="1:10" ht="15" customHeight="1" x14ac:dyDescent="0.25">
      <c r="A37" s="1"/>
      <c r="B37" s="49"/>
      <c r="C37" s="62"/>
      <c r="D37" s="4"/>
      <c r="E37" s="15"/>
      <c r="F37" s="318"/>
      <c r="G37" s="216"/>
      <c r="H37" s="412"/>
      <c r="I37" s="1"/>
    </row>
    <row r="38" spans="1:10" ht="15" customHeight="1" x14ac:dyDescent="0.25">
      <c r="A38" s="1"/>
      <c r="B38" s="49" t="s">
        <v>45</v>
      </c>
      <c r="C38" s="62" t="s">
        <v>459</v>
      </c>
      <c r="D38" s="4" t="s">
        <v>6</v>
      </c>
      <c r="E38" s="15">
        <v>50</v>
      </c>
      <c r="F38" s="318"/>
      <c r="G38" s="216"/>
      <c r="H38" s="412"/>
      <c r="I38" s="288"/>
    </row>
    <row r="39" spans="1:10" ht="15" customHeight="1" x14ac:dyDescent="0.25">
      <c r="A39" s="1"/>
      <c r="B39" s="49"/>
      <c r="C39" s="62"/>
      <c r="D39" s="4"/>
      <c r="E39" s="15"/>
      <c r="F39" s="318"/>
      <c r="G39" s="216"/>
      <c r="H39" s="412"/>
      <c r="I39" s="1"/>
    </row>
    <row r="40" spans="1:10" ht="15" customHeight="1" x14ac:dyDescent="0.25">
      <c r="A40" s="1"/>
      <c r="B40" s="49" t="s">
        <v>46</v>
      </c>
      <c r="C40" s="62" t="s">
        <v>501</v>
      </c>
      <c r="D40" s="4" t="s">
        <v>6</v>
      </c>
      <c r="E40" s="15">
        <v>50</v>
      </c>
      <c r="F40" s="318"/>
      <c r="G40" s="216"/>
      <c r="H40" s="412"/>
      <c r="I40" s="288"/>
    </row>
    <row r="41" spans="1:10" ht="15" customHeight="1" x14ac:dyDescent="0.25">
      <c r="A41" s="1"/>
      <c r="B41" s="49"/>
      <c r="C41" s="62"/>
      <c r="D41" s="4"/>
      <c r="E41" s="15"/>
      <c r="F41" s="318"/>
      <c r="G41" s="216"/>
      <c r="H41" s="412"/>
      <c r="I41" s="1"/>
    </row>
    <row r="42" spans="1:10" ht="15" customHeight="1" x14ac:dyDescent="0.25">
      <c r="A42" s="1"/>
      <c r="B42" s="49" t="s">
        <v>239</v>
      </c>
      <c r="C42" s="62" t="s">
        <v>502</v>
      </c>
      <c r="D42" s="4" t="s">
        <v>6</v>
      </c>
      <c r="E42" s="15">
        <v>50</v>
      </c>
      <c r="F42" s="318"/>
      <c r="G42" s="216"/>
      <c r="H42" s="412"/>
      <c r="I42" s="288"/>
      <c r="J42" s="288"/>
    </row>
    <row r="43" spans="1:10" ht="15" customHeight="1" x14ac:dyDescent="0.25">
      <c r="A43" s="1"/>
      <c r="B43" s="49"/>
      <c r="C43" s="62"/>
      <c r="D43" s="4"/>
      <c r="E43" s="15"/>
      <c r="F43" s="318"/>
      <c r="G43" s="216"/>
      <c r="H43" s="412"/>
      <c r="I43" s="1"/>
    </row>
    <row r="44" spans="1:10" ht="15" customHeight="1" x14ac:dyDescent="0.25">
      <c r="A44" s="1"/>
      <c r="B44" s="49" t="s">
        <v>59</v>
      </c>
      <c r="C44" s="62" t="s">
        <v>503</v>
      </c>
      <c r="D44" s="4" t="s">
        <v>6</v>
      </c>
      <c r="E44" s="15">
        <v>95</v>
      </c>
      <c r="F44" s="318"/>
      <c r="G44" s="216"/>
      <c r="H44" s="412"/>
      <c r="I44" s="288"/>
    </row>
    <row r="45" spans="1:10" ht="15" customHeight="1" x14ac:dyDescent="0.25">
      <c r="A45" s="1"/>
      <c r="B45" s="49"/>
      <c r="C45" s="62"/>
      <c r="D45" s="4"/>
      <c r="E45" s="15"/>
      <c r="F45" s="318"/>
      <c r="G45" s="216"/>
      <c r="H45" s="412"/>
      <c r="I45" s="1"/>
    </row>
    <row r="46" spans="1:10" ht="15" customHeight="1" x14ac:dyDescent="0.25">
      <c r="A46" s="1"/>
      <c r="B46" s="49" t="s">
        <v>305</v>
      </c>
      <c r="C46" s="14" t="s">
        <v>826</v>
      </c>
      <c r="D46" s="21"/>
      <c r="E46" s="125"/>
      <c r="F46" s="319"/>
      <c r="G46" s="216"/>
      <c r="H46" s="412"/>
      <c r="I46" s="1"/>
    </row>
    <row r="47" spans="1:10" ht="15" customHeight="1" x14ac:dyDescent="0.25">
      <c r="B47" s="49"/>
      <c r="C47" s="14"/>
      <c r="D47" s="21"/>
      <c r="E47" s="125"/>
      <c r="F47" s="319"/>
      <c r="G47" s="216"/>
      <c r="H47" s="412"/>
    </row>
    <row r="48" spans="1:10" ht="15" customHeight="1" x14ac:dyDescent="0.25">
      <c r="B48" s="49" t="s">
        <v>40</v>
      </c>
      <c r="C48" s="62" t="s">
        <v>737</v>
      </c>
      <c r="D48" s="259" t="s">
        <v>6</v>
      </c>
      <c r="E48" s="15">
        <v>3000</v>
      </c>
      <c r="F48" s="320"/>
      <c r="G48" s="216"/>
      <c r="H48" s="412"/>
    </row>
    <row r="49" spans="1:10" s="289" customFormat="1" ht="15" customHeight="1" x14ac:dyDescent="0.25">
      <c r="A49" s="288"/>
      <c r="B49" s="49"/>
      <c r="C49" s="62"/>
      <c r="D49" s="259"/>
      <c r="E49" s="15"/>
      <c r="F49" s="320"/>
      <c r="G49" s="216"/>
      <c r="H49" s="412"/>
      <c r="I49" s="288"/>
    </row>
    <row r="50" spans="1:10" s="289" customFormat="1" ht="15" customHeight="1" x14ac:dyDescent="0.25">
      <c r="A50" s="288"/>
      <c r="B50" s="49" t="s">
        <v>42</v>
      </c>
      <c r="C50" s="62" t="s">
        <v>738</v>
      </c>
      <c r="D50" s="259" t="s">
        <v>6</v>
      </c>
      <c r="E50" s="15">
        <v>1000</v>
      </c>
      <c r="F50" s="320"/>
      <c r="G50" s="216"/>
      <c r="H50" s="412"/>
      <c r="I50" s="288"/>
    </row>
    <row r="51" spans="1:10" s="289" customFormat="1" ht="15" customHeight="1" x14ac:dyDescent="0.25">
      <c r="A51" s="288"/>
      <c r="B51" s="49"/>
      <c r="C51" s="62"/>
      <c r="D51" s="259"/>
      <c r="E51" s="15"/>
      <c r="F51" s="187"/>
      <c r="G51" s="216"/>
      <c r="H51" s="412"/>
      <c r="I51" s="288"/>
    </row>
    <row r="52" spans="1:10" s="289" customFormat="1" ht="30" customHeight="1" x14ac:dyDescent="0.25">
      <c r="A52" s="288"/>
      <c r="B52" s="49" t="s">
        <v>491</v>
      </c>
      <c r="C52" s="85" t="s">
        <v>492</v>
      </c>
      <c r="D52" s="38" t="s">
        <v>37</v>
      </c>
      <c r="E52" s="21">
        <v>10</v>
      </c>
      <c r="F52" s="257"/>
      <c r="G52" s="257" t="s">
        <v>739</v>
      </c>
      <c r="H52" s="420"/>
      <c r="I52" s="288"/>
    </row>
    <row r="53" spans="1:10" s="289" customFormat="1" ht="15" customHeight="1" x14ac:dyDescent="0.25">
      <c r="A53" s="288"/>
      <c r="B53" s="49"/>
      <c r="C53" s="62"/>
      <c r="D53" s="4"/>
      <c r="E53" s="15"/>
      <c r="F53" s="184"/>
      <c r="G53" s="216"/>
      <c r="H53" s="412"/>
      <c r="I53" s="1"/>
      <c r="J53" s="37"/>
    </row>
    <row r="54" spans="1:10" x14ac:dyDescent="0.25">
      <c r="A54" s="1"/>
      <c r="B54" s="64" t="s">
        <v>493</v>
      </c>
      <c r="C54" s="130" t="s">
        <v>827</v>
      </c>
      <c r="D54" s="15"/>
      <c r="E54" s="15"/>
      <c r="F54" s="184"/>
      <c r="G54" s="216"/>
      <c r="H54" s="412"/>
      <c r="I54" s="1"/>
    </row>
    <row r="55" spans="1:10" x14ac:dyDescent="0.25">
      <c r="A55" s="1"/>
      <c r="B55" s="64"/>
      <c r="C55" s="130"/>
      <c r="D55" s="15"/>
      <c r="E55" s="15"/>
      <c r="F55" s="184"/>
      <c r="G55" s="216"/>
      <c r="H55" s="412"/>
      <c r="I55" s="1"/>
    </row>
    <row r="56" spans="1:10" ht="39.6" x14ac:dyDescent="0.25">
      <c r="A56" s="1"/>
      <c r="B56" s="64" t="s">
        <v>494</v>
      </c>
      <c r="C56" s="19" t="s">
        <v>828</v>
      </c>
      <c r="D56" s="21"/>
      <c r="E56" s="15"/>
      <c r="F56" s="184"/>
      <c r="G56" s="216"/>
      <c r="H56" s="412"/>
      <c r="I56" s="1"/>
    </row>
    <row r="57" spans="1:10" ht="15" customHeight="1" x14ac:dyDescent="0.25">
      <c r="A57" s="1"/>
      <c r="B57" s="49"/>
      <c r="C57" s="14"/>
      <c r="D57" s="53"/>
      <c r="E57" s="15"/>
      <c r="F57" s="184"/>
      <c r="G57" s="216"/>
      <c r="H57" s="412"/>
      <c r="I57" s="1"/>
    </row>
    <row r="58" spans="1:10" ht="30" customHeight="1" x14ac:dyDescent="0.25">
      <c r="A58" s="1"/>
      <c r="B58" s="49" t="s">
        <v>40</v>
      </c>
      <c r="C58" s="14" t="s">
        <v>496</v>
      </c>
      <c r="D58" s="53" t="s">
        <v>6</v>
      </c>
      <c r="E58" s="21">
        <v>40</v>
      </c>
      <c r="F58" s="189"/>
      <c r="G58" s="216"/>
      <c r="H58" s="412"/>
      <c r="I58" s="1"/>
    </row>
    <row r="59" spans="1:10" ht="15" customHeight="1" x14ac:dyDescent="0.25">
      <c r="A59" s="1"/>
      <c r="B59" s="49"/>
      <c r="C59" s="14"/>
      <c r="D59" s="53"/>
      <c r="E59" s="21"/>
      <c r="F59" s="189"/>
      <c r="G59" s="216"/>
      <c r="H59" s="412"/>
      <c r="I59" s="288"/>
    </row>
    <row r="60" spans="1:10" ht="30" customHeight="1" x14ac:dyDescent="0.25">
      <c r="A60" s="1"/>
      <c r="B60" s="49" t="s">
        <v>42</v>
      </c>
      <c r="C60" s="14" t="s">
        <v>497</v>
      </c>
      <c r="D60" s="53" t="s">
        <v>6</v>
      </c>
      <c r="E60" s="21">
        <v>95</v>
      </c>
      <c r="F60" s="189"/>
      <c r="G60" s="216"/>
      <c r="H60" s="412"/>
      <c r="I60" s="1"/>
    </row>
    <row r="61" spans="1:10" s="29" customFormat="1" ht="25.05" customHeight="1" x14ac:dyDescent="0.25">
      <c r="B61" s="435" t="str">
        <f>$B$10</f>
        <v>C3.2</v>
      </c>
      <c r="C61" s="31" t="s">
        <v>10</v>
      </c>
      <c r="D61" s="32"/>
      <c r="E61" s="33"/>
      <c r="F61" s="194"/>
      <c r="G61" s="271"/>
      <c r="H61" s="413"/>
    </row>
    <row r="62" spans="1:10" s="1" customFormat="1" x14ac:dyDescent="0.25">
      <c r="B62" s="509" t="str">
        <f>Client1</f>
        <v>City of Mbombela - Technical Services</v>
      </c>
      <c r="C62" s="509"/>
      <c r="D62" s="509"/>
      <c r="E62" s="510" t="str">
        <f>"Contract No. "&amp;ContractNo</f>
        <v>Contract No. COM37/2025</v>
      </c>
      <c r="F62" s="510"/>
      <c r="G62" s="510"/>
      <c r="H62" s="399"/>
    </row>
    <row r="63" spans="1:10" s="1" customFormat="1" x14ac:dyDescent="0.25">
      <c r="B63" s="509" t="str">
        <f>Client2</f>
        <v>Roads and Stormwater</v>
      </c>
      <c r="C63" s="509"/>
      <c r="D63" s="509"/>
      <c r="E63" s="510"/>
      <c r="F63" s="510"/>
      <c r="G63" s="510"/>
      <c r="H63" s="399"/>
    </row>
    <row r="64" spans="1:10" s="1" customFormat="1" x14ac:dyDescent="0.25">
      <c r="B64" s="512"/>
      <c r="C64" s="512"/>
      <c r="D64" s="512"/>
      <c r="E64" s="511"/>
      <c r="F64" s="511"/>
      <c r="G64" s="511"/>
      <c r="H64" s="399"/>
    </row>
    <row r="65" spans="2:9" s="1" customFormat="1" x14ac:dyDescent="0.25">
      <c r="B65" s="513" t="s">
        <v>8</v>
      </c>
      <c r="C65" s="514"/>
      <c r="D65" s="514"/>
      <c r="E65" s="514"/>
      <c r="F65" s="514"/>
      <c r="G65" s="515" t="str">
        <f>$G$4</f>
        <v>CHAPTER C3.2</v>
      </c>
      <c r="H65" s="209"/>
    </row>
    <row r="66" spans="2:9" s="1" customFormat="1" x14ac:dyDescent="0.25">
      <c r="B66" s="518" t="str">
        <f>ContractDescription</f>
        <v>UPGRADING OF PORTION OF ROAD D2296 : KARINO TO TEKWANE SOUTH
PHASE 1 : km 0,000 TO km 5,960</v>
      </c>
      <c r="C66" s="519"/>
      <c r="D66" s="519"/>
      <c r="E66" s="519"/>
      <c r="F66" s="519"/>
      <c r="G66" s="516"/>
      <c r="H66" s="209"/>
    </row>
    <row r="67" spans="2:9" s="1" customFormat="1" x14ac:dyDescent="0.25">
      <c r="B67" s="518"/>
      <c r="C67" s="519"/>
      <c r="D67" s="519"/>
      <c r="E67" s="519"/>
      <c r="F67" s="519"/>
      <c r="G67" s="516"/>
      <c r="H67" s="209"/>
    </row>
    <row r="68" spans="2:9" s="1" customFormat="1" x14ac:dyDescent="0.25">
      <c r="B68" s="520"/>
      <c r="C68" s="521"/>
      <c r="D68" s="521"/>
      <c r="E68" s="521"/>
      <c r="F68" s="521"/>
      <c r="G68" s="517"/>
      <c r="H68" s="209"/>
    </row>
    <row r="69" spans="2:9" s="9" customFormat="1" ht="25.05" customHeight="1" x14ac:dyDescent="0.25">
      <c r="B69" s="65" t="s">
        <v>0</v>
      </c>
      <c r="C69" s="11" t="s">
        <v>1</v>
      </c>
      <c r="D69" s="11" t="s">
        <v>2</v>
      </c>
      <c r="E69" s="11" t="s">
        <v>3</v>
      </c>
      <c r="F69" s="188" t="s">
        <v>4</v>
      </c>
      <c r="G69" s="188" t="s">
        <v>5</v>
      </c>
      <c r="H69" s="411"/>
    </row>
    <row r="70" spans="2:9" s="29" customFormat="1" ht="25.05" customHeight="1" x14ac:dyDescent="0.25">
      <c r="B70" s="71"/>
      <c r="C70" s="31" t="s">
        <v>28</v>
      </c>
      <c r="D70" s="32"/>
      <c r="E70" s="33"/>
      <c r="F70" s="194"/>
      <c r="G70" s="271"/>
      <c r="H70" s="413"/>
    </row>
    <row r="71" spans="2:9" ht="15" customHeight="1" x14ac:dyDescent="0.25">
      <c r="B71" s="49"/>
      <c r="C71" s="14"/>
      <c r="D71" s="15"/>
      <c r="E71" s="128"/>
      <c r="F71" s="184"/>
      <c r="G71" s="216"/>
      <c r="H71" s="412"/>
    </row>
    <row r="72" spans="2:9" ht="30" customHeight="1" x14ac:dyDescent="0.25">
      <c r="B72" s="64" t="s">
        <v>495</v>
      </c>
      <c r="C72" s="130" t="s">
        <v>829</v>
      </c>
      <c r="D72" s="290"/>
      <c r="E72" s="15"/>
      <c r="F72" s="184"/>
      <c r="G72" s="216"/>
      <c r="H72" s="412"/>
    </row>
    <row r="73" spans="2:9" ht="15" customHeight="1" x14ac:dyDescent="0.25">
      <c r="B73" s="49"/>
      <c r="C73" s="62"/>
      <c r="D73" s="4"/>
      <c r="E73" s="15"/>
      <c r="F73" s="184"/>
      <c r="G73" s="216"/>
      <c r="H73" s="412"/>
    </row>
    <row r="74" spans="2:9" ht="15" customHeight="1" x14ac:dyDescent="0.25">
      <c r="B74" s="49" t="s">
        <v>40</v>
      </c>
      <c r="C74" s="14" t="s">
        <v>498</v>
      </c>
      <c r="D74" s="4" t="s">
        <v>6</v>
      </c>
      <c r="E74" s="21">
        <v>30</v>
      </c>
      <c r="F74" s="189"/>
      <c r="G74" s="216"/>
      <c r="H74" s="412"/>
      <c r="I74" s="289"/>
    </row>
    <row r="75" spans="2:9" ht="15" customHeight="1" x14ac:dyDescent="0.25">
      <c r="B75" s="49"/>
      <c r="C75" s="14"/>
      <c r="D75" s="4"/>
      <c r="E75" s="21"/>
      <c r="F75" s="189"/>
      <c r="G75" s="216"/>
      <c r="H75" s="412"/>
    </row>
    <row r="76" spans="2:9" ht="15" customHeight="1" x14ac:dyDescent="0.25">
      <c r="B76" s="49" t="s">
        <v>42</v>
      </c>
      <c r="C76" s="14" t="s">
        <v>499</v>
      </c>
      <c r="D76" s="4" t="s">
        <v>6</v>
      </c>
      <c r="E76" s="21">
        <v>95</v>
      </c>
      <c r="F76" s="189"/>
      <c r="G76" s="216"/>
      <c r="H76" s="412"/>
      <c r="I76" s="289"/>
    </row>
    <row r="77" spans="2:9" ht="15" customHeight="1" x14ac:dyDescent="0.25">
      <c r="B77" s="49"/>
      <c r="C77" s="14"/>
      <c r="D77" s="21"/>
      <c r="E77" s="125"/>
      <c r="F77" s="189"/>
      <c r="G77" s="216"/>
      <c r="H77" s="412"/>
    </row>
    <row r="78" spans="2:9" ht="15" customHeight="1" x14ac:dyDescent="0.25">
      <c r="B78" s="64" t="s">
        <v>304</v>
      </c>
      <c r="C78" s="19" t="s">
        <v>830</v>
      </c>
      <c r="D78" s="21"/>
      <c r="E78" s="125"/>
      <c r="F78" s="189"/>
      <c r="G78" s="216"/>
      <c r="H78" s="412"/>
    </row>
    <row r="79" spans="2:9" ht="15" customHeight="1" x14ac:dyDescent="0.25">
      <c r="B79" s="49"/>
      <c r="C79" s="26"/>
      <c r="D79" s="38"/>
      <c r="E79" s="125"/>
      <c r="F79" s="189"/>
      <c r="G79" s="216"/>
      <c r="H79" s="412"/>
    </row>
    <row r="80" spans="2:9" ht="30" customHeight="1" x14ac:dyDescent="0.25">
      <c r="B80" s="49" t="s">
        <v>40</v>
      </c>
      <c r="C80" s="85" t="s">
        <v>504</v>
      </c>
      <c r="D80" s="21" t="s">
        <v>21</v>
      </c>
      <c r="E80" s="125">
        <v>20</v>
      </c>
      <c r="F80" s="189"/>
      <c r="G80" s="216"/>
      <c r="H80" s="412"/>
      <c r="I80" s="288"/>
    </row>
    <row r="81" spans="2:9" ht="15" customHeight="1" x14ac:dyDescent="0.25">
      <c r="B81" s="49"/>
      <c r="C81" s="85"/>
      <c r="D81" s="21"/>
      <c r="E81" s="125"/>
      <c r="F81" s="189"/>
      <c r="G81" s="216"/>
      <c r="H81" s="412"/>
      <c r="I81" s="1"/>
    </row>
    <row r="82" spans="2:9" ht="39.6" customHeight="1" x14ac:dyDescent="0.25">
      <c r="B82" s="49" t="s">
        <v>42</v>
      </c>
      <c r="C82" s="85" t="s">
        <v>505</v>
      </c>
      <c r="D82" s="21" t="s">
        <v>21</v>
      </c>
      <c r="E82" s="225">
        <v>2.5</v>
      </c>
      <c r="F82" s="189"/>
      <c r="G82" s="216"/>
      <c r="H82" s="412"/>
      <c r="I82" s="288"/>
    </row>
    <row r="83" spans="2:9" ht="15" customHeight="1" x14ac:dyDescent="0.25">
      <c r="B83" s="49"/>
      <c r="C83" s="85"/>
      <c r="D83" s="21"/>
      <c r="E83" s="125"/>
      <c r="F83" s="189"/>
      <c r="G83" s="216"/>
      <c r="H83" s="412"/>
    </row>
    <row r="84" spans="2:9" ht="52.8" customHeight="1" x14ac:dyDescent="0.25">
      <c r="B84" s="49" t="s">
        <v>61</v>
      </c>
      <c r="C84" s="85" t="s">
        <v>937</v>
      </c>
      <c r="D84" s="21" t="s">
        <v>21</v>
      </c>
      <c r="E84" s="125">
        <v>5</v>
      </c>
      <c r="F84" s="189"/>
      <c r="G84" s="216"/>
      <c r="H84" s="412"/>
      <c r="I84" s="288"/>
    </row>
    <row r="85" spans="2:9" ht="15" customHeight="1" x14ac:dyDescent="0.25">
      <c r="B85" s="49"/>
      <c r="C85" s="85"/>
      <c r="D85" s="21"/>
      <c r="E85" s="125"/>
      <c r="F85" s="189"/>
      <c r="G85" s="216"/>
      <c r="H85" s="412"/>
    </row>
    <row r="86" spans="2:9" ht="52.8" x14ac:dyDescent="0.25">
      <c r="B86" s="49" t="s">
        <v>44</v>
      </c>
      <c r="C86" s="85" t="s">
        <v>938</v>
      </c>
      <c r="D86" s="21" t="s">
        <v>21</v>
      </c>
      <c r="E86" s="225">
        <v>7.5</v>
      </c>
      <c r="F86" s="189"/>
      <c r="G86" s="216"/>
      <c r="H86" s="412"/>
      <c r="I86" s="288"/>
    </row>
    <row r="87" spans="2:9" ht="15" customHeight="1" x14ac:dyDescent="0.25">
      <c r="B87" s="49"/>
      <c r="C87" s="85"/>
      <c r="D87" s="21"/>
      <c r="E87" s="125"/>
      <c r="F87" s="189"/>
      <c r="G87" s="216"/>
      <c r="H87" s="412"/>
    </row>
    <row r="88" spans="2:9" ht="30" customHeight="1" x14ac:dyDescent="0.25">
      <c r="B88" s="49" t="s">
        <v>45</v>
      </c>
      <c r="C88" s="85" t="s">
        <v>939</v>
      </c>
      <c r="D88" s="21" t="s">
        <v>21</v>
      </c>
      <c r="E88" s="125">
        <v>5</v>
      </c>
      <c r="F88" s="189"/>
      <c r="G88" s="216"/>
      <c r="H88" s="412"/>
    </row>
    <row r="89" spans="2:9" ht="15" customHeight="1" x14ac:dyDescent="0.25">
      <c r="B89" s="49"/>
      <c r="C89" s="85"/>
      <c r="D89" s="21"/>
      <c r="E89" s="125"/>
      <c r="F89" s="189"/>
      <c r="G89" s="216"/>
      <c r="H89" s="412"/>
    </row>
    <row r="90" spans="2:9" ht="15" customHeight="1" x14ac:dyDescent="0.25">
      <c r="B90" s="49" t="s">
        <v>303</v>
      </c>
      <c r="C90" s="27" t="s">
        <v>831</v>
      </c>
      <c r="D90" s="38"/>
      <c r="E90" s="125"/>
      <c r="F90" s="196"/>
      <c r="G90" s="216"/>
      <c r="H90" s="412"/>
    </row>
    <row r="91" spans="2:9" ht="15" customHeight="1" x14ac:dyDescent="0.25">
      <c r="B91" s="49"/>
      <c r="C91" s="85"/>
      <c r="D91" s="38"/>
      <c r="E91" s="125"/>
      <c r="F91" s="196"/>
      <c r="G91" s="216"/>
      <c r="H91" s="412"/>
    </row>
    <row r="92" spans="2:9" ht="15" customHeight="1" x14ac:dyDescent="0.25">
      <c r="B92" s="49" t="s">
        <v>40</v>
      </c>
      <c r="C92" s="85" t="s">
        <v>751</v>
      </c>
      <c r="D92" s="38" t="s">
        <v>37</v>
      </c>
      <c r="E92" s="125">
        <v>20</v>
      </c>
      <c r="F92" s="196"/>
      <c r="G92" s="216"/>
      <c r="H92" s="412"/>
      <c r="I92" s="288"/>
    </row>
    <row r="93" spans="2:9" ht="15" customHeight="1" x14ac:dyDescent="0.25">
      <c r="B93" s="49"/>
      <c r="C93" s="85"/>
      <c r="D93" s="38"/>
      <c r="E93" s="125"/>
      <c r="F93" s="196"/>
      <c r="G93" s="216"/>
      <c r="H93" s="412"/>
      <c r="I93" s="288"/>
    </row>
    <row r="94" spans="2:9" ht="15" customHeight="1" x14ac:dyDescent="0.25">
      <c r="B94" s="49" t="s">
        <v>42</v>
      </c>
      <c r="C94" s="85" t="s">
        <v>476</v>
      </c>
      <c r="D94" s="38" t="s">
        <v>37</v>
      </c>
      <c r="E94" s="125">
        <v>20</v>
      </c>
      <c r="F94" s="196"/>
      <c r="G94" s="216"/>
      <c r="H94" s="412"/>
      <c r="I94" s="288"/>
    </row>
    <row r="95" spans="2:9" ht="15" customHeight="1" x14ac:dyDescent="0.25">
      <c r="B95" s="49"/>
      <c r="C95" s="85"/>
      <c r="D95" s="38"/>
      <c r="E95" s="125"/>
      <c r="F95" s="196"/>
      <c r="G95" s="216"/>
      <c r="H95" s="412"/>
    </row>
    <row r="96" spans="2:9" ht="30" customHeight="1" x14ac:dyDescent="0.25">
      <c r="B96" s="49" t="s">
        <v>621</v>
      </c>
      <c r="C96" s="260" t="s">
        <v>832</v>
      </c>
      <c r="D96" s="38"/>
      <c r="E96" s="125"/>
      <c r="F96" s="196"/>
      <c r="G96" s="216"/>
      <c r="H96" s="412"/>
    </row>
    <row r="97" spans="2:9" ht="15" customHeight="1" x14ac:dyDescent="0.25">
      <c r="B97" s="49"/>
      <c r="C97" s="85"/>
      <c r="D97" s="38"/>
      <c r="E97" s="125"/>
      <c r="F97" s="196"/>
      <c r="G97" s="216"/>
      <c r="H97" s="412"/>
    </row>
    <row r="98" spans="2:9" ht="15" customHeight="1" x14ac:dyDescent="0.25">
      <c r="B98" s="49" t="s">
        <v>40</v>
      </c>
      <c r="C98" s="85" t="s">
        <v>622</v>
      </c>
      <c r="D98" s="38"/>
      <c r="E98" s="125"/>
      <c r="F98" s="196"/>
      <c r="G98" s="216"/>
      <c r="H98" s="412"/>
    </row>
    <row r="99" spans="2:9" ht="15" customHeight="1" x14ac:dyDescent="0.25">
      <c r="B99" s="49"/>
      <c r="C99" s="85"/>
      <c r="D99" s="38"/>
      <c r="E99" s="125"/>
      <c r="F99" s="196"/>
      <c r="G99" s="216"/>
      <c r="H99" s="412"/>
    </row>
    <row r="100" spans="2:9" ht="15" customHeight="1" x14ac:dyDescent="0.25">
      <c r="B100" s="49"/>
      <c r="C100" s="291" t="s">
        <v>623</v>
      </c>
      <c r="D100" s="292" t="s">
        <v>624</v>
      </c>
      <c r="E100" s="293">
        <v>5</v>
      </c>
      <c r="F100" s="224"/>
      <c r="G100" s="294"/>
      <c r="H100" s="421"/>
      <c r="I100" s="288"/>
    </row>
    <row r="101" spans="2:9" ht="15" customHeight="1" x14ac:dyDescent="0.25">
      <c r="B101" s="49"/>
      <c r="C101" s="291"/>
      <c r="D101" s="292"/>
      <c r="E101" s="293"/>
      <c r="F101" s="224"/>
      <c r="G101" s="294"/>
      <c r="H101" s="421"/>
    </row>
    <row r="102" spans="2:9" ht="15" customHeight="1" x14ac:dyDescent="0.25">
      <c r="B102" s="49"/>
      <c r="C102" s="291" t="s">
        <v>625</v>
      </c>
      <c r="D102" s="292" t="s">
        <v>624</v>
      </c>
      <c r="E102" s="293">
        <v>5</v>
      </c>
      <c r="F102" s="224"/>
      <c r="G102" s="294"/>
      <c r="H102" s="421"/>
      <c r="I102" s="288"/>
    </row>
    <row r="103" spans="2:9" ht="15" customHeight="1" x14ac:dyDescent="0.25">
      <c r="B103" s="49"/>
      <c r="C103" s="85"/>
      <c r="D103" s="38"/>
      <c r="E103" s="125"/>
      <c r="F103" s="196"/>
      <c r="G103" s="216"/>
      <c r="H103" s="412"/>
    </row>
    <row r="104" spans="2:9" ht="15" customHeight="1" x14ac:dyDescent="0.25">
      <c r="B104" s="49" t="s">
        <v>42</v>
      </c>
      <c r="C104" s="85" t="s">
        <v>626</v>
      </c>
      <c r="D104" s="38"/>
      <c r="E104" s="125"/>
      <c r="F104" s="196"/>
      <c r="G104" s="216"/>
      <c r="H104" s="412"/>
    </row>
    <row r="105" spans="2:9" ht="15" customHeight="1" x14ac:dyDescent="0.25">
      <c r="B105" s="49"/>
      <c r="C105" s="85"/>
      <c r="D105" s="38"/>
      <c r="E105" s="125"/>
      <c r="F105" s="196"/>
      <c r="G105" s="216"/>
      <c r="H105" s="412"/>
    </row>
    <row r="106" spans="2:9" ht="15" customHeight="1" x14ac:dyDescent="0.25">
      <c r="B106" s="49"/>
      <c r="C106" s="291" t="s">
        <v>623</v>
      </c>
      <c r="D106" s="292" t="s">
        <v>624</v>
      </c>
      <c r="E106" s="293">
        <v>5</v>
      </c>
      <c r="F106" s="196"/>
      <c r="G106" s="294"/>
      <c r="H106" s="421"/>
      <c r="I106" s="288"/>
    </row>
    <row r="107" spans="2:9" ht="15" customHeight="1" x14ac:dyDescent="0.25">
      <c r="B107" s="49"/>
      <c r="C107" s="291"/>
      <c r="D107" s="292"/>
      <c r="E107" s="293"/>
      <c r="F107" s="196"/>
      <c r="G107" s="216"/>
      <c r="H107" s="412"/>
    </row>
    <row r="108" spans="2:9" ht="15" customHeight="1" x14ac:dyDescent="0.25">
      <c r="B108" s="49"/>
      <c r="C108" s="291" t="s">
        <v>625</v>
      </c>
      <c r="D108" s="292" t="s">
        <v>624</v>
      </c>
      <c r="E108" s="293">
        <v>5</v>
      </c>
      <c r="F108" s="196"/>
      <c r="G108" s="294"/>
      <c r="H108" s="421"/>
      <c r="I108" s="288"/>
    </row>
    <row r="109" spans="2:9" ht="15" customHeight="1" x14ac:dyDescent="0.25">
      <c r="B109" s="49"/>
      <c r="C109" s="85"/>
      <c r="D109" s="38"/>
      <c r="E109" s="125"/>
      <c r="F109" s="196"/>
      <c r="G109" s="216"/>
      <c r="H109" s="412"/>
    </row>
    <row r="110" spans="2:9" ht="30" customHeight="1" x14ac:dyDescent="0.25">
      <c r="B110" s="49" t="s">
        <v>701</v>
      </c>
      <c r="C110" s="14" t="s">
        <v>833</v>
      </c>
      <c r="D110" s="21"/>
      <c r="E110" s="125"/>
      <c r="F110" s="219"/>
      <c r="G110" s="216"/>
      <c r="H110" s="412"/>
    </row>
    <row r="111" spans="2:9" ht="15" customHeight="1" x14ac:dyDescent="0.25">
      <c r="B111" s="49"/>
      <c r="C111" s="14"/>
      <c r="D111" s="21"/>
      <c r="E111" s="125"/>
      <c r="F111" s="219"/>
      <c r="G111" s="216"/>
      <c r="H111" s="412"/>
    </row>
    <row r="112" spans="2:9" ht="15" customHeight="1" x14ac:dyDescent="0.25">
      <c r="B112" s="49" t="s">
        <v>40</v>
      </c>
      <c r="C112" s="14" t="s">
        <v>834</v>
      </c>
      <c r="D112" s="21"/>
      <c r="E112" s="125"/>
      <c r="F112" s="219"/>
      <c r="G112" s="216"/>
      <c r="H112" s="412"/>
    </row>
    <row r="113" spans="2:8" ht="15" customHeight="1" x14ac:dyDescent="0.25">
      <c r="B113" s="49"/>
      <c r="C113" s="14"/>
      <c r="D113" s="21"/>
      <c r="E113" s="125"/>
      <c r="F113" s="219"/>
      <c r="G113" s="216"/>
      <c r="H113" s="412"/>
    </row>
    <row r="114" spans="2:8" ht="39.6" x14ac:dyDescent="0.25">
      <c r="B114" s="49"/>
      <c r="C114" s="14" t="s">
        <v>940</v>
      </c>
      <c r="D114" s="21" t="s">
        <v>37</v>
      </c>
      <c r="E114" s="125">
        <v>12</v>
      </c>
      <c r="F114" s="362"/>
      <c r="G114" s="216"/>
      <c r="H114" s="412"/>
    </row>
    <row r="115" spans="2:8" ht="15" customHeight="1" x14ac:dyDescent="0.25">
      <c r="B115" s="49"/>
      <c r="C115" s="14"/>
      <c r="D115" s="21"/>
      <c r="E115" s="125"/>
      <c r="F115" s="362"/>
      <c r="G115" s="216"/>
      <c r="H115" s="412"/>
    </row>
    <row r="116" spans="2:8" ht="39.6" x14ac:dyDescent="0.25">
      <c r="B116" s="49"/>
      <c r="C116" s="14" t="s">
        <v>941</v>
      </c>
      <c r="D116" s="21" t="s">
        <v>37</v>
      </c>
      <c r="E116" s="125">
        <v>13</v>
      </c>
      <c r="F116" s="362"/>
      <c r="G116" s="216"/>
      <c r="H116" s="412"/>
    </row>
    <row r="117" spans="2:8" ht="15" customHeight="1" x14ac:dyDescent="0.25">
      <c r="B117" s="49"/>
      <c r="C117" s="14"/>
      <c r="D117" s="21"/>
      <c r="E117" s="125"/>
      <c r="F117" s="295"/>
      <c r="G117" s="216"/>
      <c r="H117" s="412"/>
    </row>
    <row r="118" spans="2:8" ht="25.05" customHeight="1" x14ac:dyDescent="0.25">
      <c r="B118" s="435" t="str">
        <f>$B$10</f>
        <v>C3.2</v>
      </c>
      <c r="C118" s="31" t="s">
        <v>10</v>
      </c>
      <c r="D118" s="32"/>
      <c r="E118" s="33"/>
      <c r="F118" s="194"/>
      <c r="G118" s="271"/>
      <c r="H118" s="413"/>
    </row>
    <row r="119" spans="2:8" x14ac:dyDescent="0.25">
      <c r="B119" s="509" t="str">
        <f>Client1</f>
        <v>City of Mbombela - Technical Services</v>
      </c>
      <c r="C119" s="509"/>
      <c r="D119" s="509"/>
      <c r="E119" s="510" t="str">
        <f>"Contract No. "&amp;ContractNo</f>
        <v>Contract No. COM37/2025</v>
      </c>
      <c r="F119" s="510"/>
      <c r="G119" s="510"/>
      <c r="H119" s="399"/>
    </row>
    <row r="120" spans="2:8" x14ac:dyDescent="0.25">
      <c r="B120" s="509" t="str">
        <f>Client2</f>
        <v>Roads and Stormwater</v>
      </c>
      <c r="C120" s="509"/>
      <c r="D120" s="509"/>
      <c r="E120" s="510"/>
      <c r="F120" s="510"/>
      <c r="G120" s="510"/>
      <c r="H120" s="399"/>
    </row>
    <row r="121" spans="2:8" x14ac:dyDescent="0.25">
      <c r="B121" s="512"/>
      <c r="C121" s="512"/>
      <c r="D121" s="512"/>
      <c r="E121" s="511"/>
      <c r="F121" s="511"/>
      <c r="G121" s="511"/>
      <c r="H121" s="399"/>
    </row>
    <row r="122" spans="2:8" x14ac:dyDescent="0.25">
      <c r="B122" s="513" t="s">
        <v>8</v>
      </c>
      <c r="C122" s="514"/>
      <c r="D122" s="514"/>
      <c r="E122" s="514"/>
      <c r="F122" s="514"/>
      <c r="G122" s="515" t="str">
        <f>$G$4</f>
        <v>CHAPTER C3.2</v>
      </c>
      <c r="H122" s="209"/>
    </row>
    <row r="123" spans="2:8" x14ac:dyDescent="0.25">
      <c r="B123" s="518" t="str">
        <f>ContractDescription</f>
        <v>UPGRADING OF PORTION OF ROAD D2296 : KARINO TO TEKWANE SOUTH
PHASE 1 : km 0,000 TO km 5,960</v>
      </c>
      <c r="C123" s="519"/>
      <c r="D123" s="519"/>
      <c r="E123" s="519"/>
      <c r="F123" s="519"/>
      <c r="G123" s="516"/>
      <c r="H123" s="209"/>
    </row>
    <row r="124" spans="2:8" x14ac:dyDescent="0.25">
      <c r="B124" s="518"/>
      <c r="C124" s="519"/>
      <c r="D124" s="519"/>
      <c r="E124" s="519"/>
      <c r="F124" s="519"/>
      <c r="G124" s="516"/>
      <c r="H124" s="209"/>
    </row>
    <row r="125" spans="2:8" ht="13.2" customHeight="1" x14ac:dyDescent="0.25">
      <c r="B125" s="520"/>
      <c r="C125" s="521"/>
      <c r="D125" s="521"/>
      <c r="E125" s="521"/>
      <c r="F125" s="521"/>
      <c r="G125" s="517"/>
      <c r="H125" s="209"/>
    </row>
    <row r="126" spans="2:8" ht="25.05" customHeight="1" x14ac:dyDescent="0.25">
      <c r="B126" s="65" t="s">
        <v>0</v>
      </c>
      <c r="C126" s="11" t="s">
        <v>1</v>
      </c>
      <c r="D126" s="11" t="s">
        <v>2</v>
      </c>
      <c r="E126" s="11" t="s">
        <v>3</v>
      </c>
      <c r="F126" s="188" t="s">
        <v>4</v>
      </c>
      <c r="G126" s="188" t="s">
        <v>5</v>
      </c>
      <c r="H126" s="411"/>
    </row>
    <row r="127" spans="2:8" ht="25.05" customHeight="1" x14ac:dyDescent="0.25">
      <c r="B127" s="71"/>
      <c r="C127" s="31" t="s">
        <v>28</v>
      </c>
      <c r="D127" s="32"/>
      <c r="E127" s="33"/>
      <c r="F127" s="194"/>
      <c r="G127" s="271"/>
      <c r="H127" s="413"/>
    </row>
    <row r="128" spans="2:8" ht="15" customHeight="1" x14ac:dyDescent="0.25">
      <c r="B128" s="49"/>
      <c r="C128" s="14"/>
      <c r="D128" s="290"/>
      <c r="E128" s="128"/>
      <c r="F128" s="296"/>
      <c r="G128" s="216"/>
      <c r="H128" s="412"/>
    </row>
    <row r="129" spans="2:9" ht="30" customHeight="1" x14ac:dyDescent="0.25">
      <c r="B129" s="49" t="s">
        <v>42</v>
      </c>
      <c r="C129" s="14" t="s">
        <v>942</v>
      </c>
      <c r="D129" s="290"/>
      <c r="E129" s="128"/>
      <c r="F129" s="296"/>
      <c r="G129" s="216"/>
      <c r="H129" s="412"/>
    </row>
    <row r="130" spans="2:9" ht="15" customHeight="1" x14ac:dyDescent="0.25">
      <c r="B130" s="49"/>
      <c r="C130" s="14"/>
      <c r="D130" s="290"/>
      <c r="E130" s="128"/>
      <c r="F130" s="296"/>
      <c r="G130" s="216"/>
      <c r="H130" s="412"/>
    </row>
    <row r="131" spans="2:9" ht="15" customHeight="1" x14ac:dyDescent="0.25">
      <c r="B131" s="49"/>
      <c r="C131" s="14" t="s">
        <v>506</v>
      </c>
      <c r="D131" s="290" t="s">
        <v>37</v>
      </c>
      <c r="E131" s="128">
        <v>2</v>
      </c>
      <c r="F131" s="363"/>
      <c r="G131" s="216"/>
      <c r="H131" s="412"/>
      <c r="I131" s="289"/>
    </row>
    <row r="132" spans="2:9" ht="15" customHeight="1" x14ac:dyDescent="0.25">
      <c r="B132" s="49"/>
      <c r="C132" s="14"/>
      <c r="D132" s="290"/>
      <c r="E132" s="128"/>
      <c r="F132" s="363"/>
      <c r="G132" s="216"/>
      <c r="H132" s="412"/>
    </row>
    <row r="133" spans="2:9" ht="15" customHeight="1" x14ac:dyDescent="0.25">
      <c r="B133" s="49"/>
      <c r="C133" s="14" t="s">
        <v>507</v>
      </c>
      <c r="D133" s="290" t="s">
        <v>37</v>
      </c>
      <c r="E133" s="128">
        <v>2</v>
      </c>
      <c r="F133" s="363"/>
      <c r="G133" s="216"/>
      <c r="H133" s="412"/>
      <c r="I133" s="289"/>
    </row>
    <row r="134" spans="2:9" ht="15" customHeight="1" x14ac:dyDescent="0.25">
      <c r="B134" s="49"/>
      <c r="C134" s="14"/>
      <c r="D134" s="290"/>
      <c r="E134" s="128"/>
      <c r="F134" s="363"/>
      <c r="G134" s="216"/>
      <c r="H134" s="412"/>
    </row>
    <row r="135" spans="2:9" ht="30" customHeight="1" x14ac:dyDescent="0.25">
      <c r="B135" s="49" t="s">
        <v>61</v>
      </c>
      <c r="C135" s="14" t="s">
        <v>943</v>
      </c>
      <c r="D135" s="290"/>
      <c r="E135" s="128"/>
      <c r="F135" s="230"/>
      <c r="G135" s="216"/>
      <c r="H135" s="412"/>
    </row>
    <row r="136" spans="2:9" ht="15" customHeight="1" x14ac:dyDescent="0.25">
      <c r="B136" s="49"/>
      <c r="C136" s="14"/>
      <c r="D136" s="290"/>
      <c r="E136" s="128"/>
      <c r="F136" s="230"/>
      <c r="G136" s="216"/>
      <c r="H136" s="412"/>
    </row>
    <row r="137" spans="2:9" ht="15" customHeight="1" x14ac:dyDescent="0.25">
      <c r="B137" s="49"/>
      <c r="C137" s="14" t="s">
        <v>508</v>
      </c>
      <c r="D137" s="290" t="s">
        <v>37</v>
      </c>
      <c r="E137" s="128">
        <v>8</v>
      </c>
      <c r="F137" s="363"/>
      <c r="G137" s="216"/>
      <c r="H137" s="412"/>
      <c r="I137" s="289"/>
    </row>
    <row r="138" spans="2:9" ht="15" customHeight="1" x14ac:dyDescent="0.25">
      <c r="B138" s="49"/>
      <c r="C138" s="14"/>
      <c r="D138" s="290"/>
      <c r="E138" s="128"/>
      <c r="F138" s="230"/>
      <c r="G138" s="216"/>
      <c r="H138" s="412"/>
    </row>
    <row r="139" spans="2:9" ht="15" customHeight="1" x14ac:dyDescent="0.25">
      <c r="B139" s="49"/>
      <c r="C139" s="14" t="s">
        <v>509</v>
      </c>
      <c r="D139" s="290" t="s">
        <v>37</v>
      </c>
      <c r="E139" s="128">
        <v>2</v>
      </c>
      <c r="F139" s="363"/>
      <c r="G139" s="216"/>
      <c r="H139" s="412"/>
      <c r="I139" s="289"/>
    </row>
    <row r="140" spans="2:9" ht="15" customHeight="1" x14ac:dyDescent="0.25">
      <c r="B140" s="49"/>
      <c r="C140" s="14"/>
      <c r="D140" s="290"/>
      <c r="E140" s="128"/>
      <c r="F140" s="230"/>
      <c r="G140" s="216"/>
      <c r="H140" s="412"/>
    </row>
    <row r="141" spans="2:9" ht="15" customHeight="1" x14ac:dyDescent="0.25">
      <c r="B141" s="49"/>
      <c r="C141" s="14" t="s">
        <v>510</v>
      </c>
      <c r="D141" s="290" t="s">
        <v>37</v>
      </c>
      <c r="E141" s="128">
        <v>2</v>
      </c>
      <c r="F141" s="297"/>
      <c r="G141" s="216"/>
      <c r="H141" s="412"/>
      <c r="I141" s="289"/>
    </row>
    <row r="142" spans="2:9" ht="15" customHeight="1" x14ac:dyDescent="0.25">
      <c r="B142" s="49"/>
      <c r="C142" s="14"/>
      <c r="D142" s="290"/>
      <c r="E142" s="128"/>
      <c r="F142" s="230"/>
      <c r="G142" s="216"/>
      <c r="H142" s="412"/>
    </row>
    <row r="143" spans="2:9" ht="15" customHeight="1" x14ac:dyDescent="0.25">
      <c r="B143" s="49"/>
      <c r="C143" s="14" t="s">
        <v>511</v>
      </c>
      <c r="D143" s="290" t="s">
        <v>37</v>
      </c>
      <c r="E143" s="128">
        <v>1</v>
      </c>
      <c r="F143" s="297"/>
      <c r="G143" s="216"/>
      <c r="H143" s="412"/>
      <c r="I143" s="289"/>
    </row>
    <row r="144" spans="2:9" ht="15" customHeight="1" x14ac:dyDescent="0.25">
      <c r="B144" s="49"/>
      <c r="C144" s="14"/>
      <c r="D144" s="290"/>
      <c r="E144" s="128"/>
      <c r="F144" s="297"/>
      <c r="G144" s="216"/>
      <c r="H144" s="412"/>
    </row>
    <row r="145" spans="2:9" ht="15" customHeight="1" x14ac:dyDescent="0.25">
      <c r="B145" s="49"/>
      <c r="C145" s="14" t="s">
        <v>512</v>
      </c>
      <c r="D145" s="290" t="s">
        <v>37</v>
      </c>
      <c r="E145" s="128">
        <v>1</v>
      </c>
      <c r="F145" s="297"/>
      <c r="G145" s="216"/>
      <c r="H145" s="412"/>
      <c r="I145" s="289"/>
    </row>
    <row r="146" spans="2:9" ht="15" customHeight="1" x14ac:dyDescent="0.25">
      <c r="B146" s="49"/>
      <c r="C146" s="14"/>
      <c r="D146" s="290"/>
      <c r="E146" s="128"/>
      <c r="F146" s="297"/>
      <c r="G146" s="216"/>
      <c r="H146" s="412"/>
    </row>
    <row r="147" spans="2:9" ht="15" customHeight="1" x14ac:dyDescent="0.25">
      <c r="B147" s="49"/>
      <c r="C147" s="14" t="s">
        <v>513</v>
      </c>
      <c r="D147" s="290" t="s">
        <v>37</v>
      </c>
      <c r="E147" s="128">
        <v>2</v>
      </c>
      <c r="F147" s="297"/>
      <c r="G147" s="216"/>
      <c r="H147" s="412"/>
      <c r="I147" s="289"/>
    </row>
    <row r="148" spans="2:9" ht="15" customHeight="1" x14ac:dyDescent="0.25">
      <c r="B148" s="49"/>
      <c r="C148" s="14"/>
      <c r="D148" s="290"/>
      <c r="E148" s="128"/>
      <c r="F148" s="297"/>
      <c r="G148" s="216"/>
      <c r="H148" s="412"/>
    </row>
    <row r="149" spans="2:9" ht="30" customHeight="1" x14ac:dyDescent="0.25">
      <c r="B149" s="49" t="s">
        <v>44</v>
      </c>
      <c r="C149" s="14" t="s">
        <v>944</v>
      </c>
      <c r="D149" s="290"/>
      <c r="E149" s="128"/>
      <c r="F149" s="297"/>
      <c r="G149" s="216"/>
      <c r="H149" s="412"/>
    </row>
    <row r="150" spans="2:9" ht="15" customHeight="1" x14ac:dyDescent="0.25">
      <c r="B150" s="49"/>
      <c r="C150" s="14"/>
      <c r="D150" s="290"/>
      <c r="E150" s="128"/>
      <c r="F150" s="297"/>
      <c r="G150" s="216"/>
      <c r="H150" s="412"/>
    </row>
    <row r="151" spans="2:9" ht="15" customHeight="1" x14ac:dyDescent="0.25">
      <c r="B151" s="49"/>
      <c r="C151" s="291" t="s">
        <v>616</v>
      </c>
      <c r="D151" s="292" t="s">
        <v>581</v>
      </c>
      <c r="E151" s="293">
        <v>25</v>
      </c>
      <c r="F151" s="224"/>
      <c r="G151" s="294"/>
      <c r="H151" s="421"/>
    </row>
    <row r="152" spans="2:9" ht="15" customHeight="1" x14ac:dyDescent="0.25">
      <c r="B152" s="49"/>
      <c r="C152" s="291"/>
      <c r="D152" s="292"/>
      <c r="E152" s="293"/>
      <c r="F152" s="224"/>
      <c r="G152" s="436"/>
      <c r="H152" s="422"/>
    </row>
    <row r="153" spans="2:9" ht="15" customHeight="1" x14ac:dyDescent="0.25">
      <c r="B153" s="49"/>
      <c r="C153" s="291" t="s">
        <v>617</v>
      </c>
      <c r="D153" s="292" t="s">
        <v>581</v>
      </c>
      <c r="E153" s="293">
        <v>10</v>
      </c>
      <c r="F153" s="224"/>
      <c r="G153" s="294"/>
      <c r="H153" s="421"/>
    </row>
    <row r="154" spans="2:9" ht="15" customHeight="1" x14ac:dyDescent="0.25">
      <c r="B154" s="49"/>
      <c r="C154" s="291"/>
      <c r="D154" s="292"/>
      <c r="E154" s="293"/>
      <c r="F154" s="224"/>
      <c r="G154" s="436"/>
      <c r="H154" s="422"/>
    </row>
    <row r="155" spans="2:9" ht="15" customHeight="1" x14ac:dyDescent="0.25">
      <c r="B155" s="49"/>
      <c r="C155" s="291" t="s">
        <v>618</v>
      </c>
      <c r="D155" s="292" t="s">
        <v>581</v>
      </c>
      <c r="E155" s="293">
        <v>5</v>
      </c>
      <c r="F155" s="224"/>
      <c r="G155" s="294"/>
      <c r="H155" s="421"/>
    </row>
    <row r="156" spans="2:9" ht="15" customHeight="1" x14ac:dyDescent="0.25">
      <c r="B156" s="49"/>
      <c r="C156" s="291"/>
      <c r="D156" s="292"/>
      <c r="E156" s="293"/>
      <c r="F156" s="224"/>
      <c r="G156" s="294"/>
      <c r="H156" s="421"/>
    </row>
    <row r="157" spans="2:9" ht="30" customHeight="1" x14ac:dyDescent="0.25">
      <c r="B157" s="49" t="s">
        <v>45</v>
      </c>
      <c r="C157" s="291" t="s">
        <v>945</v>
      </c>
      <c r="D157" s="292"/>
      <c r="E157" s="293"/>
      <c r="F157" s="224"/>
      <c r="G157" s="294"/>
      <c r="H157" s="421"/>
    </row>
    <row r="158" spans="2:9" ht="15" customHeight="1" x14ac:dyDescent="0.25">
      <c r="B158" s="49"/>
      <c r="C158" s="291"/>
      <c r="D158" s="292"/>
      <c r="E158" s="293"/>
      <c r="F158" s="224"/>
      <c r="G158" s="294"/>
      <c r="H158" s="421"/>
    </row>
    <row r="159" spans="2:9" ht="15" customHeight="1" x14ac:dyDescent="0.25">
      <c r="B159" s="49"/>
      <c r="C159" s="291" t="s">
        <v>616</v>
      </c>
      <c r="D159" s="292" t="s">
        <v>581</v>
      </c>
      <c r="E159" s="293">
        <v>100</v>
      </c>
      <c r="F159" s="224"/>
      <c r="G159" s="294"/>
      <c r="H159" s="421"/>
      <c r="I159" s="289"/>
    </row>
    <row r="160" spans="2:9" ht="15" customHeight="1" x14ac:dyDescent="0.25">
      <c r="B160" s="49"/>
      <c r="C160" s="291"/>
      <c r="D160" s="292"/>
      <c r="E160" s="293"/>
      <c r="F160" s="224"/>
      <c r="G160" s="436"/>
      <c r="H160" s="422"/>
    </row>
    <row r="161" spans="2:9" ht="15" customHeight="1" x14ac:dyDescent="0.25">
      <c r="B161" s="49"/>
      <c r="C161" s="291" t="s">
        <v>619</v>
      </c>
      <c r="D161" s="292" t="s">
        <v>37</v>
      </c>
      <c r="E161" s="293">
        <v>5</v>
      </c>
      <c r="F161" s="224"/>
      <c r="G161" s="294"/>
      <c r="H161" s="421"/>
    </row>
    <row r="162" spans="2:9" ht="15" customHeight="1" x14ac:dyDescent="0.25">
      <c r="B162" s="49"/>
      <c r="C162" s="291"/>
      <c r="D162" s="292"/>
      <c r="E162" s="293"/>
      <c r="F162" s="224"/>
      <c r="G162" s="436"/>
      <c r="H162" s="422"/>
    </row>
    <row r="163" spans="2:9" ht="15" customHeight="1" x14ac:dyDescent="0.25">
      <c r="B163" s="49"/>
      <c r="C163" s="291" t="s">
        <v>620</v>
      </c>
      <c r="D163" s="292" t="s">
        <v>37</v>
      </c>
      <c r="E163" s="293">
        <v>2</v>
      </c>
      <c r="F163" s="224"/>
      <c r="G163" s="294"/>
      <c r="H163" s="421"/>
    </row>
    <row r="164" spans="2:9" ht="15" customHeight="1" x14ac:dyDescent="0.25">
      <c r="B164" s="49"/>
      <c r="C164" s="291"/>
      <c r="D164" s="292"/>
      <c r="E164" s="293"/>
      <c r="F164" s="224"/>
      <c r="G164" s="294"/>
      <c r="H164" s="421"/>
    </row>
    <row r="165" spans="2:9" ht="30" customHeight="1" x14ac:dyDescent="0.25">
      <c r="B165" s="49" t="s">
        <v>46</v>
      </c>
      <c r="C165" s="291" t="s">
        <v>946</v>
      </c>
      <c r="D165" s="292"/>
      <c r="E165" s="293"/>
      <c r="F165" s="224"/>
      <c r="G165" s="294"/>
      <c r="H165" s="421"/>
    </row>
    <row r="166" spans="2:9" ht="15" customHeight="1" x14ac:dyDescent="0.25">
      <c r="B166" s="49"/>
      <c r="C166" s="291"/>
      <c r="D166" s="292"/>
      <c r="E166" s="293"/>
      <c r="F166" s="224"/>
      <c r="G166" s="294"/>
      <c r="H166" s="421"/>
    </row>
    <row r="167" spans="2:9" ht="15" customHeight="1" x14ac:dyDescent="0.25">
      <c r="B167" s="49"/>
      <c r="C167" s="291" t="s">
        <v>616</v>
      </c>
      <c r="D167" s="292" t="s">
        <v>581</v>
      </c>
      <c r="E167" s="293">
        <v>10</v>
      </c>
      <c r="F167" s="224"/>
      <c r="G167" s="294"/>
      <c r="H167" s="421"/>
    </row>
    <row r="168" spans="2:9" ht="15" customHeight="1" x14ac:dyDescent="0.25">
      <c r="B168" s="49"/>
      <c r="C168" s="291"/>
      <c r="D168" s="292"/>
      <c r="E168" s="293"/>
      <c r="F168" s="224"/>
      <c r="G168" s="436"/>
      <c r="H168" s="422"/>
    </row>
    <row r="169" spans="2:9" ht="15" customHeight="1" x14ac:dyDescent="0.25">
      <c r="B169" s="49"/>
      <c r="C169" s="291" t="s">
        <v>619</v>
      </c>
      <c r="D169" s="292" t="s">
        <v>37</v>
      </c>
      <c r="E169" s="293">
        <v>3</v>
      </c>
      <c r="F169" s="224"/>
      <c r="G169" s="294"/>
      <c r="H169" s="421"/>
    </row>
    <row r="170" spans="2:9" ht="15" customHeight="1" x14ac:dyDescent="0.25">
      <c r="B170" s="49"/>
      <c r="C170" s="291"/>
      <c r="D170" s="292"/>
      <c r="E170" s="293"/>
      <c r="F170" s="224"/>
      <c r="G170" s="436"/>
      <c r="H170" s="422"/>
    </row>
    <row r="171" spans="2:9" ht="15" customHeight="1" x14ac:dyDescent="0.25">
      <c r="B171" s="49"/>
      <c r="C171" s="291" t="s">
        <v>620</v>
      </c>
      <c r="D171" s="292" t="s">
        <v>37</v>
      </c>
      <c r="E171" s="293">
        <v>2</v>
      </c>
      <c r="F171" s="224"/>
      <c r="G171" s="294"/>
      <c r="H171" s="421"/>
    </row>
    <row r="172" spans="2:9" ht="15" customHeight="1" x14ac:dyDescent="0.25">
      <c r="B172" s="49"/>
      <c r="C172" s="291"/>
      <c r="D172" s="292"/>
      <c r="E172" s="293"/>
      <c r="F172" s="224"/>
      <c r="G172" s="294"/>
      <c r="H172" s="421"/>
    </row>
    <row r="173" spans="2:9" ht="15" customHeight="1" x14ac:dyDescent="0.25">
      <c r="B173" s="334"/>
      <c r="C173" s="364"/>
      <c r="D173" s="365"/>
      <c r="E173" s="366"/>
      <c r="F173" s="367"/>
      <c r="G173" s="437"/>
      <c r="H173" s="423"/>
      <c r="I173" s="102"/>
    </row>
    <row r="174" spans="2:9" ht="15" customHeight="1" x14ac:dyDescent="0.25">
      <c r="B174" s="49"/>
      <c r="C174" s="291"/>
      <c r="D174" s="292"/>
      <c r="E174" s="314"/>
      <c r="F174" s="224"/>
      <c r="G174" s="294"/>
      <c r="H174" s="421"/>
    </row>
    <row r="175" spans="2:9" ht="15" customHeight="1" x14ac:dyDescent="0.25">
      <c r="B175" s="334"/>
      <c r="C175" s="364"/>
      <c r="D175" s="365"/>
      <c r="E175" s="366"/>
      <c r="F175" s="367"/>
      <c r="G175" s="437"/>
      <c r="H175" s="423"/>
      <c r="I175" s="102"/>
    </row>
    <row r="176" spans="2:9" ht="15" customHeight="1" x14ac:dyDescent="0.25">
      <c r="B176" s="49"/>
      <c r="C176" s="291"/>
      <c r="D176" s="292"/>
      <c r="E176" s="293"/>
      <c r="F176" s="224"/>
      <c r="G176" s="294"/>
      <c r="H176" s="421"/>
    </row>
    <row r="177" spans="2:8" ht="15" customHeight="1" x14ac:dyDescent="0.25">
      <c r="B177" s="49"/>
      <c r="C177" s="291"/>
      <c r="D177" s="292"/>
      <c r="E177" s="293"/>
      <c r="F177" s="224"/>
      <c r="G177" s="294"/>
      <c r="H177" s="421"/>
    </row>
    <row r="178" spans="2:8" ht="15" customHeight="1" x14ac:dyDescent="0.25">
      <c r="B178" s="49"/>
      <c r="C178" s="14"/>
      <c r="D178" s="15"/>
      <c r="E178" s="15"/>
      <c r="F178" s="184"/>
      <c r="G178" s="216"/>
      <c r="H178" s="412"/>
    </row>
    <row r="179" spans="2:8" s="29" customFormat="1" ht="25.05" customHeight="1" x14ac:dyDescent="0.25">
      <c r="B179" s="435" t="str">
        <f>$B$10</f>
        <v>C3.2</v>
      </c>
      <c r="C179" s="31" t="s">
        <v>432</v>
      </c>
      <c r="D179" s="32"/>
      <c r="E179" s="33"/>
      <c r="F179" s="194"/>
      <c r="G179" s="271"/>
      <c r="H179" s="413"/>
    </row>
  </sheetData>
  <mergeCells count="18">
    <mergeCell ref="E1:G1"/>
    <mergeCell ref="B5:F7"/>
    <mergeCell ref="G4:G7"/>
    <mergeCell ref="B4:F4"/>
    <mergeCell ref="B65:F65"/>
    <mergeCell ref="G65:G68"/>
    <mergeCell ref="B66:F68"/>
    <mergeCell ref="B62:D62"/>
    <mergeCell ref="E62:G64"/>
    <mergeCell ref="B63:D63"/>
    <mergeCell ref="B64:D64"/>
    <mergeCell ref="B119:D119"/>
    <mergeCell ref="E119:G121"/>
    <mergeCell ref="B120:D120"/>
    <mergeCell ref="B121:D121"/>
    <mergeCell ref="B122:F122"/>
    <mergeCell ref="G122:G125"/>
    <mergeCell ref="B123:F125"/>
  </mergeCells>
  <printOptions horizontalCentered="1"/>
  <pageMargins left="0.43307086614173229" right="0.31496062992125984" top="0.43307086614173229" bottom="0.62992125984251968" header="0.35433070866141736" footer="0.31496062992125984"/>
  <pageSetup paperSize="9" scale="81" firstPageNumber="31" fitToHeight="0" orientation="portrait" cellComments="asDisplayed" r:id="rId1"/>
  <headerFooter>
    <oddHeader xml:space="preserve">&amp;R&amp;"Arial,Bold Italic"
</oddHeader>
    <oddFooter xml:space="preserve">&amp;R&amp;"Arial,Bold"_____________________
C&amp;P   </oddFooter>
  </headerFooter>
  <rowBreaks count="2" manualBreakCount="2">
    <brk id="61" max="7" man="1"/>
    <brk id="118" max="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92D050"/>
    <pageSetUpPr fitToPage="1"/>
  </sheetPr>
  <dimension ref="A1:K50"/>
  <sheetViews>
    <sheetView view="pageBreakPreview" topLeftCell="A40" zoomScaleNormal="100" zoomScaleSheetLayoutView="100" workbookViewId="0">
      <selection activeCell="K52" sqref="K52"/>
    </sheetView>
  </sheetViews>
  <sheetFormatPr defaultColWidth="6.88671875" defaultRowHeight="13.2" x14ac:dyDescent="0.25"/>
  <cols>
    <col min="1" max="1" width="0.88671875" style="37" customWidth="1"/>
    <col min="2" max="2" width="11.6640625" style="37" customWidth="1"/>
    <col min="3" max="3" width="45.6640625" style="37" customWidth="1"/>
    <col min="4" max="4" width="13.6640625" style="37" customWidth="1"/>
    <col min="5" max="7" width="15.6640625" style="37" customWidth="1"/>
    <col min="8" max="8" width="0.88671875" style="37" customWidth="1"/>
    <col min="9" max="11" width="6.88671875" style="37"/>
    <col min="12" max="12" width="69.33203125" style="37" customWidth="1"/>
    <col min="13" max="16384" width="6.88671875" style="37"/>
  </cols>
  <sheetData>
    <row r="1" spans="1:11" x14ac:dyDescent="0.25">
      <c r="A1" s="1"/>
      <c r="B1" s="407" t="str">
        <f>Client1</f>
        <v>City of Mbombela - Technical Services</v>
      </c>
      <c r="C1" s="448"/>
      <c r="D1" s="449"/>
      <c r="E1" s="530" t="str">
        <f>"Contract No. "&amp;ContractNo</f>
        <v>Contract No. COM37/2025</v>
      </c>
      <c r="F1" s="530"/>
      <c r="G1" s="531"/>
      <c r="H1" s="1"/>
    </row>
    <row r="2" spans="1:11" x14ac:dyDescent="0.25">
      <c r="A2" s="1"/>
      <c r="B2" s="450" t="str">
        <f>Client2</f>
        <v>Roads and Stormwater</v>
      </c>
      <c r="C2" s="3"/>
      <c r="D2" s="4"/>
      <c r="E2" s="4"/>
      <c r="F2" s="1"/>
      <c r="G2" s="456"/>
      <c r="H2" s="1"/>
    </row>
    <row r="3" spans="1:11" x14ac:dyDescent="0.25">
      <c r="A3" s="1"/>
      <c r="B3" s="451"/>
      <c r="C3" s="68"/>
      <c r="D3" s="69"/>
      <c r="E3" s="69"/>
      <c r="F3" s="70"/>
      <c r="G3" s="457"/>
      <c r="H3" s="1"/>
    </row>
    <row r="4" spans="1:11" x14ac:dyDescent="0.25">
      <c r="A4" s="1"/>
      <c r="B4" s="513" t="s">
        <v>8</v>
      </c>
      <c r="C4" s="514"/>
      <c r="D4" s="514"/>
      <c r="E4" s="514"/>
      <c r="F4" s="514"/>
      <c r="G4" s="543" t="str">
        <f>"CHAPTER "&amp;B10</f>
        <v>CHAPTER C3.3</v>
      </c>
      <c r="H4" s="1"/>
    </row>
    <row r="5" spans="1:11" ht="7.2" customHeight="1" x14ac:dyDescent="0.25">
      <c r="A5" s="1"/>
      <c r="B5" s="518" t="str">
        <f>ContractDescription</f>
        <v>UPGRADING OF PORTION OF ROAD D2296 : KARINO TO TEKWANE SOUTH
PHASE 1 : km 0,000 TO km 5,960</v>
      </c>
      <c r="C5" s="519"/>
      <c r="D5" s="519"/>
      <c r="E5" s="519"/>
      <c r="F5" s="519"/>
      <c r="G5" s="544"/>
      <c r="H5" s="1"/>
    </row>
    <row r="6" spans="1:11" ht="12.75" customHeight="1" x14ac:dyDescent="0.25">
      <c r="A6" s="1"/>
      <c r="B6" s="518"/>
      <c r="C6" s="519"/>
      <c r="D6" s="519"/>
      <c r="E6" s="519"/>
      <c r="F6" s="519"/>
      <c r="G6" s="544"/>
      <c r="H6" s="1"/>
    </row>
    <row r="7" spans="1:11" ht="7.5" customHeight="1" x14ac:dyDescent="0.25">
      <c r="A7" s="1"/>
      <c r="B7" s="520"/>
      <c r="C7" s="521"/>
      <c r="D7" s="521"/>
      <c r="E7" s="521"/>
      <c r="F7" s="521"/>
      <c r="G7" s="545"/>
      <c r="H7" s="1"/>
    </row>
    <row r="8" spans="1:11" ht="25.05" customHeight="1" x14ac:dyDescent="0.25">
      <c r="A8" s="9"/>
      <c r="B8" s="10" t="s">
        <v>0</v>
      </c>
      <c r="C8" s="11" t="s">
        <v>1</v>
      </c>
      <c r="D8" s="11" t="s">
        <v>2</v>
      </c>
      <c r="E8" s="11" t="s">
        <v>3</v>
      </c>
      <c r="F8" s="188" t="s">
        <v>4</v>
      </c>
      <c r="G8" s="188" t="s">
        <v>5</v>
      </c>
      <c r="H8" s="538"/>
      <c r="I8" s="538"/>
      <c r="J8" s="538"/>
      <c r="K8" s="538"/>
    </row>
    <row r="9" spans="1:11" ht="15" customHeight="1" x14ac:dyDescent="0.25">
      <c r="A9" s="1"/>
      <c r="B9" s="49"/>
      <c r="C9" s="14"/>
      <c r="D9" s="15"/>
      <c r="E9" s="15"/>
      <c r="F9" s="184"/>
      <c r="G9" s="215" t="str">
        <f t="shared" ref="G9:G27" si="0">IF(D9="","",E9*F9)</f>
        <v/>
      </c>
      <c r="H9" s="1"/>
    </row>
    <row r="10" spans="1:11" ht="52.8" x14ac:dyDescent="0.25">
      <c r="A10" s="1"/>
      <c r="B10" s="64" t="s">
        <v>285</v>
      </c>
      <c r="C10" s="19" t="s">
        <v>887</v>
      </c>
      <c r="D10" s="15"/>
      <c r="E10" s="15"/>
      <c r="F10" s="184"/>
      <c r="G10" s="215" t="str">
        <f t="shared" si="0"/>
        <v/>
      </c>
      <c r="H10" s="1"/>
    </row>
    <row r="11" spans="1:11" ht="15" customHeight="1" x14ac:dyDescent="0.25">
      <c r="A11" s="1"/>
      <c r="B11" s="49"/>
      <c r="C11" s="14"/>
      <c r="D11" s="15"/>
      <c r="E11" s="15"/>
      <c r="F11" s="184"/>
      <c r="G11" s="215" t="str">
        <f t="shared" si="0"/>
        <v/>
      </c>
      <c r="H11" s="1"/>
    </row>
    <row r="12" spans="1:11" ht="15" customHeight="1" x14ac:dyDescent="0.25">
      <c r="A12" s="1"/>
      <c r="B12" s="57" t="s">
        <v>677</v>
      </c>
      <c r="C12" s="14" t="s">
        <v>678</v>
      </c>
      <c r="D12" s="15"/>
      <c r="E12" s="15"/>
      <c r="F12" s="184"/>
      <c r="G12" s="215"/>
      <c r="H12" s="1"/>
    </row>
    <row r="13" spans="1:11" ht="15" customHeight="1" x14ac:dyDescent="0.25">
      <c r="A13" s="1"/>
      <c r="B13" s="57"/>
      <c r="C13" s="14"/>
      <c r="D13" s="15"/>
      <c r="E13" s="15"/>
      <c r="F13" s="184"/>
      <c r="G13" s="215"/>
      <c r="H13" s="1"/>
    </row>
    <row r="14" spans="1:11" ht="30" customHeight="1" x14ac:dyDescent="0.25">
      <c r="A14" s="1"/>
      <c r="B14" s="49" t="s">
        <v>679</v>
      </c>
      <c r="C14" s="14" t="s">
        <v>680</v>
      </c>
      <c r="D14" s="15"/>
      <c r="E14" s="15"/>
      <c r="F14" s="184"/>
      <c r="G14" s="215"/>
      <c r="H14" s="1"/>
    </row>
    <row r="15" spans="1:11" ht="15" customHeight="1" x14ac:dyDescent="0.25">
      <c r="A15" s="1"/>
      <c r="B15" s="57"/>
      <c r="C15" s="14"/>
      <c r="D15" s="15"/>
      <c r="E15" s="15"/>
      <c r="F15" s="184"/>
      <c r="G15" s="215"/>
      <c r="H15" s="1"/>
    </row>
    <row r="16" spans="1:11" ht="39.6" x14ac:dyDescent="0.25">
      <c r="A16" s="1"/>
      <c r="B16" s="57" t="s">
        <v>40</v>
      </c>
      <c r="C16" s="14" t="s">
        <v>947</v>
      </c>
      <c r="D16" s="21" t="s">
        <v>6</v>
      </c>
      <c r="E16" s="21">
        <v>5000</v>
      </c>
      <c r="F16" s="189"/>
      <c r="G16" s="215"/>
      <c r="H16" s="288"/>
    </row>
    <row r="17" spans="1:8" ht="15" customHeight="1" x14ac:dyDescent="0.25">
      <c r="A17" s="1"/>
      <c r="B17" s="49"/>
      <c r="C17" s="14"/>
      <c r="D17" s="21"/>
      <c r="E17" s="21"/>
      <c r="F17" s="189"/>
      <c r="G17" s="215"/>
      <c r="H17" s="1"/>
    </row>
    <row r="18" spans="1:8" ht="15" customHeight="1" x14ac:dyDescent="0.25">
      <c r="A18" s="1"/>
      <c r="B18" s="98" t="s">
        <v>284</v>
      </c>
      <c r="C18" s="19" t="s">
        <v>888</v>
      </c>
      <c r="D18" s="21"/>
      <c r="E18" s="22"/>
      <c r="F18" s="195"/>
      <c r="G18" s="215"/>
      <c r="H18" s="1"/>
    </row>
    <row r="19" spans="1:8" ht="15" customHeight="1" x14ac:dyDescent="0.25">
      <c r="A19" s="1"/>
      <c r="B19" s="57"/>
      <c r="C19" s="14"/>
      <c r="D19" s="21"/>
      <c r="E19" s="22"/>
      <c r="F19" s="195"/>
      <c r="G19" s="215"/>
      <c r="H19" s="1"/>
    </row>
    <row r="20" spans="1:8" ht="30" customHeight="1" x14ac:dyDescent="0.25">
      <c r="A20" s="1"/>
      <c r="B20" s="57" t="s">
        <v>283</v>
      </c>
      <c r="C20" s="14" t="s">
        <v>889</v>
      </c>
      <c r="D20" s="21"/>
      <c r="E20" s="22"/>
      <c r="F20" s="212"/>
      <c r="G20" s="215"/>
      <c r="H20" s="1"/>
    </row>
    <row r="21" spans="1:8" ht="15" customHeight="1" x14ac:dyDescent="0.25">
      <c r="A21" s="1"/>
      <c r="B21" s="57"/>
      <c r="C21" s="14"/>
      <c r="D21" s="21"/>
      <c r="E21" s="22"/>
      <c r="F21" s="189"/>
      <c r="G21" s="215"/>
      <c r="H21" s="1"/>
    </row>
    <row r="22" spans="1:8" ht="39.6" x14ac:dyDescent="0.25">
      <c r="A22" s="1"/>
      <c r="B22" s="57" t="s">
        <v>40</v>
      </c>
      <c r="C22" s="14" t="s">
        <v>948</v>
      </c>
      <c r="D22" s="21" t="s">
        <v>6</v>
      </c>
      <c r="E22" s="125">
        <v>11800</v>
      </c>
      <c r="F22" s="189"/>
      <c r="G22" s="215"/>
      <c r="H22" s="288"/>
    </row>
    <row r="23" spans="1:8" ht="15" customHeight="1" x14ac:dyDescent="0.25">
      <c r="A23" s="1"/>
      <c r="B23" s="57"/>
      <c r="C23" s="14"/>
      <c r="D23" s="21"/>
      <c r="E23" s="22"/>
      <c r="F23" s="189"/>
      <c r="G23" s="215"/>
      <c r="H23" s="1"/>
    </row>
    <row r="24" spans="1:8" ht="52.8" x14ac:dyDescent="0.25">
      <c r="A24" s="1"/>
      <c r="B24" s="57" t="s">
        <v>42</v>
      </c>
      <c r="C24" s="14" t="s">
        <v>949</v>
      </c>
      <c r="D24" s="21" t="s">
        <v>6</v>
      </c>
      <c r="E24" s="22">
        <v>250</v>
      </c>
      <c r="F24" s="189"/>
      <c r="G24" s="215"/>
      <c r="H24" s="288"/>
    </row>
    <row r="25" spans="1:8" ht="15" customHeight="1" x14ac:dyDescent="0.25">
      <c r="A25" s="1"/>
      <c r="B25" s="57"/>
      <c r="C25" s="14"/>
      <c r="D25" s="21"/>
      <c r="E25" s="22"/>
      <c r="F25" s="189"/>
      <c r="G25" s="215"/>
      <c r="H25" s="1"/>
    </row>
    <row r="26" spans="1:8" ht="39.6" x14ac:dyDescent="0.25">
      <c r="A26" s="1"/>
      <c r="B26" s="98" t="s">
        <v>282</v>
      </c>
      <c r="C26" s="19" t="s">
        <v>890</v>
      </c>
      <c r="D26" s="21"/>
      <c r="E26" s="21"/>
      <c r="F26" s="196"/>
      <c r="G26" s="215" t="str">
        <f t="shared" si="0"/>
        <v/>
      </c>
      <c r="H26" s="1"/>
    </row>
    <row r="27" spans="1:8" ht="15" customHeight="1" x14ac:dyDescent="0.25">
      <c r="A27" s="1"/>
      <c r="B27" s="57"/>
      <c r="C27" s="14"/>
      <c r="D27" s="21"/>
      <c r="E27" s="21"/>
      <c r="F27" s="195"/>
      <c r="G27" s="215" t="str">
        <f t="shared" si="0"/>
        <v/>
      </c>
      <c r="H27" s="1"/>
    </row>
    <row r="28" spans="1:8" ht="30" customHeight="1" x14ac:dyDescent="0.25">
      <c r="A28" s="1"/>
      <c r="B28" s="57" t="s">
        <v>540</v>
      </c>
      <c r="C28" s="14" t="s">
        <v>281</v>
      </c>
      <c r="D28" s="21" t="s">
        <v>6</v>
      </c>
      <c r="E28" s="21">
        <v>250</v>
      </c>
      <c r="F28" s="196"/>
      <c r="G28" s="215"/>
      <c r="H28" s="1"/>
    </row>
    <row r="29" spans="1:8" ht="15" customHeight="1" x14ac:dyDescent="0.25">
      <c r="A29" s="1"/>
      <c r="B29" s="57"/>
      <c r="C29" s="14"/>
      <c r="D29" s="38"/>
      <c r="E29" s="21"/>
      <c r="F29" s="196"/>
      <c r="G29" s="215"/>
      <c r="H29" s="1"/>
    </row>
    <row r="30" spans="1:8" ht="30" customHeight="1" x14ac:dyDescent="0.25">
      <c r="A30" s="1"/>
      <c r="B30" s="98" t="s">
        <v>280</v>
      </c>
      <c r="C30" s="7" t="s">
        <v>541</v>
      </c>
      <c r="D30" s="38" t="s">
        <v>6</v>
      </c>
      <c r="E30" s="38">
        <v>300</v>
      </c>
      <c r="F30" s="196"/>
      <c r="G30" s="215"/>
      <c r="H30" s="1"/>
    </row>
    <row r="31" spans="1:8" ht="15" customHeight="1" x14ac:dyDescent="0.25">
      <c r="A31" s="1"/>
      <c r="B31" s="98"/>
      <c r="C31" s="137"/>
      <c r="D31" s="38"/>
      <c r="E31" s="38"/>
      <c r="F31" s="196"/>
      <c r="G31" s="215"/>
      <c r="H31" s="1"/>
    </row>
    <row r="32" spans="1:8" ht="15" customHeight="1" x14ac:dyDescent="0.25">
      <c r="A32" s="1"/>
      <c r="B32" s="98" t="s">
        <v>279</v>
      </c>
      <c r="C32" s="130" t="s">
        <v>835</v>
      </c>
      <c r="D32" s="21"/>
      <c r="E32" s="125"/>
      <c r="F32" s="219"/>
      <c r="G32" s="216"/>
      <c r="H32" s="1"/>
    </row>
    <row r="33" spans="1:8" ht="15" customHeight="1" x14ac:dyDescent="0.25">
      <c r="A33" s="1"/>
      <c r="B33" s="57"/>
      <c r="C33" s="14"/>
      <c r="D33" s="21"/>
      <c r="E33" s="21"/>
      <c r="F33" s="189"/>
      <c r="G33" s="216"/>
      <c r="H33" s="1"/>
    </row>
    <row r="34" spans="1:8" ht="15" customHeight="1" x14ac:dyDescent="0.25">
      <c r="A34" s="1"/>
      <c r="B34" s="57" t="s">
        <v>278</v>
      </c>
      <c r="C34" s="62" t="s">
        <v>277</v>
      </c>
      <c r="D34" s="21" t="s">
        <v>37</v>
      </c>
      <c r="E34" s="21">
        <v>200</v>
      </c>
      <c r="F34" s="196"/>
      <c r="G34" s="216"/>
      <c r="H34" s="1"/>
    </row>
    <row r="35" spans="1:8" ht="15" customHeight="1" x14ac:dyDescent="0.25">
      <c r="A35" s="1"/>
      <c r="B35" s="57"/>
      <c r="C35" s="62"/>
      <c r="D35" s="21"/>
      <c r="E35" s="21"/>
      <c r="F35" s="196"/>
      <c r="G35" s="216"/>
      <c r="H35" s="1"/>
    </row>
    <row r="36" spans="1:8" ht="39.6" x14ac:dyDescent="0.25">
      <c r="A36" s="1"/>
      <c r="B36" s="57" t="s">
        <v>702</v>
      </c>
      <c r="C36" s="62" t="s">
        <v>950</v>
      </c>
      <c r="D36" s="21" t="s">
        <v>321</v>
      </c>
      <c r="E36" s="21">
        <v>150</v>
      </c>
      <c r="F36" s="196"/>
      <c r="G36" s="216"/>
      <c r="H36" s="288"/>
    </row>
    <row r="37" spans="1:8" x14ac:dyDescent="0.25">
      <c r="A37" s="1"/>
      <c r="B37" s="57"/>
      <c r="C37" s="62"/>
      <c r="D37" s="21"/>
      <c r="E37" s="21"/>
      <c r="F37" s="196"/>
      <c r="G37" s="216"/>
      <c r="H37" s="288"/>
    </row>
    <row r="38" spans="1:8" x14ac:dyDescent="0.25">
      <c r="A38" s="1"/>
      <c r="B38" s="57"/>
      <c r="C38" s="62"/>
      <c r="D38" s="21"/>
      <c r="E38" s="21"/>
      <c r="F38" s="196"/>
      <c r="G38" s="216"/>
      <c r="H38" s="288"/>
    </row>
    <row r="39" spans="1:8" x14ac:dyDescent="0.25">
      <c r="A39" s="1"/>
      <c r="B39" s="57"/>
      <c r="C39" s="62"/>
      <c r="D39" s="21"/>
      <c r="E39" s="21"/>
      <c r="F39" s="196"/>
      <c r="G39" s="216"/>
      <c r="H39" s="288"/>
    </row>
    <row r="40" spans="1:8" x14ac:dyDescent="0.25">
      <c r="A40" s="1"/>
      <c r="B40" s="57"/>
      <c r="C40" s="62"/>
      <c r="D40" s="21"/>
      <c r="E40" s="21"/>
      <c r="F40" s="196"/>
      <c r="G40" s="216"/>
      <c r="H40" s="288"/>
    </row>
    <row r="41" spans="1:8" x14ac:dyDescent="0.25">
      <c r="A41" s="1"/>
      <c r="B41" s="57"/>
      <c r="C41" s="62"/>
      <c r="D41" s="21"/>
      <c r="E41" s="21"/>
      <c r="F41" s="196"/>
      <c r="G41" s="216"/>
      <c r="H41" s="288"/>
    </row>
    <row r="42" spans="1:8" x14ac:dyDescent="0.25">
      <c r="A42" s="1"/>
      <c r="B42" s="57"/>
      <c r="C42" s="62"/>
      <c r="D42" s="21"/>
      <c r="E42" s="21"/>
      <c r="F42" s="196"/>
      <c r="G42" s="216"/>
      <c r="H42" s="288"/>
    </row>
    <row r="43" spans="1:8" x14ac:dyDescent="0.25">
      <c r="A43" s="1"/>
      <c r="B43" s="57"/>
      <c r="C43" s="62"/>
      <c r="D43" s="21"/>
      <c r="E43" s="21"/>
      <c r="F43" s="196"/>
      <c r="G43" s="216"/>
      <c r="H43" s="288"/>
    </row>
    <row r="44" spans="1:8" x14ac:dyDescent="0.25">
      <c r="A44" s="1"/>
      <c r="B44" s="57"/>
      <c r="C44" s="62"/>
      <c r="D44" s="21"/>
      <c r="E44" s="21"/>
      <c r="F44" s="196"/>
      <c r="G44" s="216"/>
      <c r="H44" s="288"/>
    </row>
    <row r="45" spans="1:8" x14ac:dyDescent="0.25">
      <c r="A45" s="1"/>
      <c r="B45" s="57"/>
      <c r="C45" s="62"/>
      <c r="D45" s="21"/>
      <c r="E45" s="21"/>
      <c r="F45" s="196"/>
      <c r="G45" s="216"/>
      <c r="H45" s="288"/>
    </row>
    <row r="46" spans="1:8" x14ac:dyDescent="0.25">
      <c r="A46" s="1"/>
      <c r="B46" s="57"/>
      <c r="C46" s="62"/>
      <c r="D46" s="21"/>
      <c r="E46" s="21"/>
      <c r="F46" s="196"/>
      <c r="G46" s="216"/>
      <c r="H46" s="288"/>
    </row>
    <row r="47" spans="1:8" x14ac:dyDescent="0.25">
      <c r="A47" s="1"/>
      <c r="B47" s="57"/>
      <c r="C47" s="62"/>
      <c r="D47" s="21"/>
      <c r="E47" s="21"/>
      <c r="F47" s="196"/>
      <c r="G47" s="216"/>
      <c r="H47" s="288"/>
    </row>
    <row r="48" spans="1:8" x14ac:dyDescent="0.25">
      <c r="A48" s="1"/>
      <c r="B48" s="57"/>
      <c r="C48" s="62"/>
      <c r="D48" s="21"/>
      <c r="E48" s="21"/>
      <c r="F48" s="196"/>
      <c r="G48" s="216"/>
      <c r="H48" s="288"/>
    </row>
    <row r="49" spans="2:7" ht="15" customHeight="1" x14ac:dyDescent="0.25">
      <c r="B49" s="57"/>
      <c r="C49" s="14"/>
      <c r="D49" s="21"/>
      <c r="E49" s="125"/>
      <c r="F49" s="189"/>
      <c r="G49" s="216" t="str">
        <f>IF(D49="","",E49*F49)</f>
        <v/>
      </c>
    </row>
    <row r="50" spans="2:7" s="29" customFormat="1" ht="25.05" customHeight="1" x14ac:dyDescent="0.25">
      <c r="B50" s="435" t="str">
        <f>$B$10</f>
        <v>C3.3</v>
      </c>
      <c r="C50" s="31" t="s">
        <v>432</v>
      </c>
      <c r="D50" s="32"/>
      <c r="E50" s="33"/>
      <c r="F50" s="194"/>
      <c r="G50" s="217"/>
    </row>
  </sheetData>
  <mergeCells count="5">
    <mergeCell ref="E1:G1"/>
    <mergeCell ref="B5:F7"/>
    <mergeCell ref="G4:G7"/>
    <mergeCell ref="B4:F4"/>
    <mergeCell ref="H8:K8"/>
  </mergeCells>
  <printOptions horizontalCentered="1"/>
  <pageMargins left="0.43307086614173229" right="0.31496062992125984" top="0.43307086614173229" bottom="0.62992125984251968" header="0.35433070866141736" footer="0.31496062992125984"/>
  <pageSetup paperSize="9" scale="81" firstPageNumber="31" fitToHeight="0" orientation="portrait" cellComments="asDisplayed" r:id="rId1"/>
  <headerFooter>
    <oddHeader xml:space="preserve">&amp;R&amp;"Arial,Bold Italic"
</oddHeader>
    <oddFooter xml:space="preserve">&amp;R&amp;"Arial,Bold"_____________________
C&amp;P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4">
    <tabColor rgb="FF92D050"/>
    <pageSetUpPr fitToPage="1"/>
  </sheetPr>
  <dimension ref="B1:M50"/>
  <sheetViews>
    <sheetView view="pageBreakPreview" topLeftCell="A31" zoomScaleNormal="125" zoomScaleSheetLayoutView="100" zoomScalePageLayoutView="125" workbookViewId="0">
      <selection activeCell="J48" sqref="J48"/>
    </sheetView>
  </sheetViews>
  <sheetFormatPr defaultColWidth="6.88671875" defaultRowHeight="13.2" x14ac:dyDescent="0.25"/>
  <cols>
    <col min="1" max="1" width="0.88671875" style="1" customWidth="1"/>
    <col min="2" max="2" width="11.6640625" style="36" customWidth="1"/>
    <col min="3" max="3" width="45.6640625" style="3" customWidth="1"/>
    <col min="4" max="5" width="17.88671875" style="4" customWidth="1"/>
    <col min="6" max="6" width="17.88671875" style="1" customWidth="1"/>
    <col min="7" max="7" width="17.88671875" style="211" customWidth="1"/>
    <col min="8" max="8" width="0.88671875" style="5" customWidth="1"/>
    <col min="9" max="11" width="6.88671875" style="1"/>
    <col min="12" max="12" width="13.5546875" style="1" bestFit="1" customWidth="1"/>
    <col min="13" max="13" width="69.88671875" style="45" customWidth="1"/>
    <col min="14" max="14" width="12.88671875" style="1" bestFit="1" customWidth="1"/>
    <col min="15" max="16384" width="6.88671875" style="1"/>
  </cols>
  <sheetData>
    <row r="1" spans="2:13" x14ac:dyDescent="0.25">
      <c r="B1" s="407" t="str">
        <f>Client1</f>
        <v>City of Mbombela - Technical Services</v>
      </c>
      <c r="C1" s="448"/>
      <c r="D1" s="449"/>
      <c r="E1" s="530" t="str">
        <f>"Contract No. "&amp;ContractNo</f>
        <v>Contract No. COM37/2025</v>
      </c>
      <c r="F1" s="530"/>
      <c r="G1" s="531"/>
      <c r="M1" s="150"/>
    </row>
    <row r="2" spans="2:13" x14ac:dyDescent="0.25">
      <c r="B2" s="450" t="str">
        <f>Client2</f>
        <v>Roads and Stormwater</v>
      </c>
      <c r="G2" s="424"/>
    </row>
    <row r="3" spans="2:13" x14ac:dyDescent="0.25">
      <c r="B3" s="451"/>
      <c r="C3" s="68"/>
      <c r="D3" s="69"/>
      <c r="E3" s="69"/>
      <c r="F3" s="70"/>
      <c r="G3" s="425"/>
    </row>
    <row r="4" spans="2:13" x14ac:dyDescent="0.25">
      <c r="B4" s="513" t="s">
        <v>8</v>
      </c>
      <c r="C4" s="514"/>
      <c r="D4" s="514"/>
      <c r="E4" s="514"/>
      <c r="F4" s="514"/>
      <c r="G4" s="515" t="str">
        <f>"CHAPTER "&amp;B10</f>
        <v>CHAPTER C4.2</v>
      </c>
      <c r="H4" s="6"/>
    </row>
    <row r="5" spans="2:13" ht="7.2" customHeight="1" x14ac:dyDescent="0.25">
      <c r="B5" s="518" t="str">
        <f>ContractDescription</f>
        <v>UPGRADING OF PORTION OF ROAD D2296 : KARINO TO TEKWANE SOUTH
PHASE 1 : km 0,000 TO km 5,960</v>
      </c>
      <c r="C5" s="519"/>
      <c r="D5" s="519"/>
      <c r="E5" s="519"/>
      <c r="F5" s="519"/>
      <c r="G5" s="516"/>
      <c r="H5" s="8"/>
    </row>
    <row r="6" spans="2:13" ht="12.75" customHeight="1" x14ac:dyDescent="0.25">
      <c r="B6" s="518"/>
      <c r="C6" s="519"/>
      <c r="D6" s="519"/>
      <c r="E6" s="519"/>
      <c r="F6" s="519"/>
      <c r="G6" s="516"/>
      <c r="H6" s="8"/>
    </row>
    <row r="7" spans="2:13" ht="7.5" customHeight="1" x14ac:dyDescent="0.25">
      <c r="B7" s="520"/>
      <c r="C7" s="521"/>
      <c r="D7" s="521"/>
      <c r="E7" s="521"/>
      <c r="F7" s="521"/>
      <c r="G7" s="517"/>
      <c r="H7" s="8"/>
    </row>
    <row r="8" spans="2:13" s="9" customFormat="1" ht="25.05" customHeight="1" x14ac:dyDescent="0.25">
      <c r="B8" s="10" t="s">
        <v>0</v>
      </c>
      <c r="C8" s="11" t="s">
        <v>1</v>
      </c>
      <c r="D8" s="11" t="s">
        <v>2</v>
      </c>
      <c r="E8" s="11" t="s">
        <v>3</v>
      </c>
      <c r="F8" s="188" t="s">
        <v>4</v>
      </c>
      <c r="G8" s="188" t="s">
        <v>5</v>
      </c>
      <c r="H8" s="12"/>
      <c r="I8" s="538"/>
      <c r="J8" s="538"/>
      <c r="K8" s="538"/>
      <c r="L8" s="539"/>
      <c r="M8" s="151"/>
    </row>
    <row r="9" spans="2:13" ht="15" customHeight="1" x14ac:dyDescent="0.25">
      <c r="B9" s="92"/>
      <c r="C9" s="51"/>
      <c r="D9" s="73"/>
      <c r="E9" s="15"/>
      <c r="F9" s="184"/>
      <c r="G9" s="214" t="str">
        <f t="shared" ref="G9:G15" si="0">IF(D9="","",E9*F9)</f>
        <v/>
      </c>
      <c r="H9" s="18"/>
    </row>
    <row r="10" spans="2:13" ht="15" customHeight="1" x14ac:dyDescent="0.25">
      <c r="B10" s="64" t="s">
        <v>436</v>
      </c>
      <c r="C10" s="83" t="s">
        <v>437</v>
      </c>
      <c r="D10" s="15"/>
      <c r="E10" s="15"/>
      <c r="F10" s="184"/>
      <c r="G10" s="214" t="str">
        <f t="shared" si="0"/>
        <v/>
      </c>
      <c r="H10" s="18"/>
    </row>
    <row r="11" spans="2:13" ht="15" customHeight="1" x14ac:dyDescent="0.25">
      <c r="B11" s="49"/>
      <c r="C11" s="51"/>
      <c r="D11" s="15"/>
      <c r="E11" s="15"/>
      <c r="F11" s="184"/>
      <c r="G11" s="214" t="str">
        <f t="shared" si="0"/>
        <v/>
      </c>
      <c r="H11" s="18"/>
    </row>
    <row r="12" spans="2:13" ht="21" customHeight="1" x14ac:dyDescent="0.25">
      <c r="B12" s="93" t="s">
        <v>343</v>
      </c>
      <c r="C12" s="50" t="s">
        <v>836</v>
      </c>
      <c r="D12" s="21"/>
      <c r="E12" s="21"/>
      <c r="F12" s="189"/>
      <c r="G12" s="216" t="str">
        <f t="shared" si="0"/>
        <v/>
      </c>
      <c r="H12" s="41"/>
    </row>
    <row r="13" spans="2:13" ht="15" customHeight="1" x14ac:dyDescent="0.25">
      <c r="B13" s="49"/>
      <c r="C13" s="51"/>
      <c r="D13" s="21"/>
      <c r="E13" s="21"/>
      <c r="F13" s="189"/>
      <c r="G13" s="216" t="str">
        <f t="shared" si="0"/>
        <v/>
      </c>
      <c r="H13" s="41"/>
    </row>
    <row r="14" spans="2:13" ht="15" customHeight="1" x14ac:dyDescent="0.25">
      <c r="B14" s="506"/>
      <c r="C14" s="283"/>
      <c r="D14" s="507"/>
      <c r="E14" s="101"/>
      <c r="F14" s="220"/>
      <c r="G14" s="246"/>
      <c r="H14" s="41"/>
      <c r="I14" s="288"/>
      <c r="K14" s="102"/>
    </row>
    <row r="15" spans="2:13" ht="15" customHeight="1" x14ac:dyDescent="0.25">
      <c r="B15" s="49"/>
      <c r="C15" s="51"/>
      <c r="D15" s="21"/>
      <c r="E15" s="21"/>
      <c r="F15" s="189"/>
      <c r="G15" s="216" t="str">
        <f t="shared" si="0"/>
        <v/>
      </c>
      <c r="H15" s="41"/>
    </row>
    <row r="16" spans="2:13" ht="15" customHeight="1" x14ac:dyDescent="0.25">
      <c r="B16" s="93" t="s">
        <v>342</v>
      </c>
      <c r="C16" s="37" t="s">
        <v>341</v>
      </c>
      <c r="D16" s="38" t="s">
        <v>37</v>
      </c>
      <c r="E16" s="125">
        <v>1</v>
      </c>
      <c r="F16" s="222"/>
      <c r="G16" s="216"/>
      <c r="H16" s="42"/>
      <c r="I16" s="288"/>
    </row>
    <row r="17" spans="2:13" ht="15" customHeight="1" x14ac:dyDescent="0.25">
      <c r="B17" s="49"/>
      <c r="C17" s="51"/>
      <c r="D17" s="21"/>
      <c r="E17" s="125"/>
      <c r="F17" s="222"/>
      <c r="G17" s="216"/>
      <c r="H17" s="42"/>
    </row>
    <row r="18" spans="2:13" ht="15" customHeight="1" x14ac:dyDescent="0.25">
      <c r="B18" s="93" t="s">
        <v>340</v>
      </c>
      <c r="C18" s="37" t="s">
        <v>339</v>
      </c>
      <c r="D18" s="38" t="s">
        <v>37</v>
      </c>
      <c r="E18" s="125">
        <v>1</v>
      </c>
      <c r="F18" s="222"/>
      <c r="G18" s="216"/>
      <c r="H18" s="42"/>
      <c r="I18" s="288"/>
    </row>
    <row r="19" spans="2:13" s="102" customFormat="1" ht="15" customHeight="1" x14ac:dyDescent="0.25">
      <c r="B19" s="106"/>
      <c r="C19" s="105"/>
      <c r="D19" s="101"/>
      <c r="E19" s="245"/>
      <c r="F19" s="189"/>
      <c r="G19" s="246"/>
      <c r="H19" s="103"/>
      <c r="M19" s="153"/>
    </row>
    <row r="20" spans="2:13" s="102" customFormat="1" ht="30" customHeight="1" x14ac:dyDescent="0.25">
      <c r="B20" s="93" t="s">
        <v>338</v>
      </c>
      <c r="C20" s="56" t="s">
        <v>837</v>
      </c>
      <c r="D20" s="21"/>
      <c r="E20" s="22"/>
      <c r="F20" s="195"/>
      <c r="G20" s="215"/>
      <c r="H20" s="103"/>
      <c r="M20" s="153"/>
    </row>
    <row r="21" spans="2:13" s="102" customFormat="1" ht="15" customHeight="1" x14ac:dyDescent="0.25">
      <c r="B21" s="89"/>
      <c r="C21" s="3"/>
      <c r="D21" s="21"/>
      <c r="E21" s="22"/>
      <c r="F21" s="195"/>
      <c r="G21" s="215"/>
      <c r="H21" s="107"/>
      <c r="M21" s="153"/>
    </row>
    <row r="22" spans="2:13" ht="15" customHeight="1" x14ac:dyDescent="0.25">
      <c r="B22" s="93" t="s">
        <v>337</v>
      </c>
      <c r="C22" s="37" t="s">
        <v>213</v>
      </c>
      <c r="D22" s="21" t="s">
        <v>21</v>
      </c>
      <c r="E22" s="125">
        <v>17500</v>
      </c>
      <c r="F22" s="212"/>
      <c r="G22" s="215"/>
      <c r="H22" s="42"/>
    </row>
    <row r="23" spans="2:13" ht="15" customHeight="1" x14ac:dyDescent="0.25">
      <c r="B23" s="93"/>
      <c r="C23" s="37"/>
      <c r="D23" s="21"/>
      <c r="E23" s="125"/>
      <c r="F23" s="212"/>
      <c r="G23" s="215"/>
      <c r="H23" s="41"/>
    </row>
    <row r="24" spans="2:13" ht="15" customHeight="1" x14ac:dyDescent="0.25">
      <c r="B24" s="93" t="s">
        <v>336</v>
      </c>
      <c r="C24" s="37" t="s">
        <v>324</v>
      </c>
      <c r="D24" s="21" t="s">
        <v>21</v>
      </c>
      <c r="E24" s="125">
        <v>1000</v>
      </c>
      <c r="F24" s="189"/>
      <c r="G24" s="216"/>
      <c r="H24" s="41"/>
      <c r="I24" s="288"/>
    </row>
    <row r="25" spans="2:13" ht="15" customHeight="1" x14ac:dyDescent="0.25">
      <c r="B25" s="93"/>
      <c r="C25" s="37"/>
      <c r="D25" s="21"/>
      <c r="E25" s="125"/>
      <c r="F25" s="189"/>
      <c r="G25" s="216"/>
      <c r="H25" s="41"/>
    </row>
    <row r="26" spans="2:13" ht="15" customHeight="1" x14ac:dyDescent="0.25">
      <c r="B26" s="93" t="s">
        <v>335</v>
      </c>
      <c r="C26" s="56" t="s">
        <v>214</v>
      </c>
      <c r="D26" s="21" t="s">
        <v>21</v>
      </c>
      <c r="E26" s="125">
        <v>500</v>
      </c>
      <c r="F26" s="189"/>
      <c r="G26" s="216"/>
      <c r="H26" s="18"/>
    </row>
    <row r="27" spans="2:13" s="37" customFormat="1" ht="15" customHeight="1" x14ac:dyDescent="0.25">
      <c r="B27" s="89"/>
      <c r="C27" s="3"/>
      <c r="D27" s="21"/>
      <c r="E27" s="125"/>
      <c r="F27" s="189"/>
      <c r="G27" s="216" t="str">
        <f t="shared" ref="G27" si="1">IF(D27="","",E27*F27)</f>
        <v/>
      </c>
      <c r="H27" s="18"/>
      <c r="M27" s="61"/>
    </row>
    <row r="28" spans="2:13" ht="15" customHeight="1" x14ac:dyDescent="0.25">
      <c r="B28" s="93" t="s">
        <v>334</v>
      </c>
      <c r="C28" s="37" t="s">
        <v>215</v>
      </c>
      <c r="D28" s="21" t="s">
        <v>21</v>
      </c>
      <c r="E28" s="125">
        <v>1</v>
      </c>
      <c r="F28" s="219"/>
      <c r="G28" s="193" t="s">
        <v>759</v>
      </c>
      <c r="H28" s="41"/>
    </row>
    <row r="29" spans="2:13" ht="15" customHeight="1" x14ac:dyDescent="0.25">
      <c r="B29" s="49"/>
      <c r="C29" s="51"/>
      <c r="D29" s="21"/>
      <c r="E29" s="125"/>
      <c r="F29" s="219"/>
      <c r="G29" s="216" t="str">
        <f t="shared" ref="G29:G31" si="2">IF(D29="","",E29*F29)</f>
        <v/>
      </c>
      <c r="H29" s="41"/>
    </row>
    <row r="30" spans="2:13" ht="30" customHeight="1" x14ac:dyDescent="0.25">
      <c r="B30" s="93" t="s">
        <v>333</v>
      </c>
      <c r="C30" s="56" t="s">
        <v>838</v>
      </c>
      <c r="D30" s="21"/>
      <c r="E30" s="21"/>
      <c r="F30" s="195"/>
      <c r="G30" s="215" t="str">
        <f t="shared" si="2"/>
        <v/>
      </c>
      <c r="H30" s="41"/>
    </row>
    <row r="31" spans="2:13" ht="15" customHeight="1" x14ac:dyDescent="0.25">
      <c r="B31" s="89"/>
      <c r="D31" s="21"/>
      <c r="E31" s="21"/>
      <c r="F31" s="195"/>
      <c r="G31" s="215" t="str">
        <f t="shared" si="2"/>
        <v/>
      </c>
      <c r="H31" s="41"/>
    </row>
    <row r="32" spans="2:13" s="102" customFormat="1" ht="15" customHeight="1" x14ac:dyDescent="0.25">
      <c r="B32" s="93" t="s">
        <v>332</v>
      </c>
      <c r="C32" s="37" t="s">
        <v>331</v>
      </c>
      <c r="D32" s="21" t="s">
        <v>21</v>
      </c>
      <c r="E32" s="21">
        <v>1000</v>
      </c>
      <c r="F32" s="195"/>
      <c r="G32" s="215"/>
      <c r="H32" s="103"/>
      <c r="J32" s="546"/>
      <c r="K32" s="546"/>
      <c r="L32" s="546"/>
      <c r="M32" s="547"/>
    </row>
    <row r="33" spans="2:13" s="102" customFormat="1" ht="15" customHeight="1" x14ac:dyDescent="0.25">
      <c r="B33" s="89"/>
      <c r="C33" s="3"/>
      <c r="D33" s="21"/>
      <c r="E33" s="21"/>
      <c r="F33" s="195"/>
      <c r="G33" s="215"/>
      <c r="H33" s="103"/>
      <c r="J33" s="53"/>
      <c r="M33" s="153"/>
    </row>
    <row r="34" spans="2:13" s="102" customFormat="1" ht="15" customHeight="1" x14ac:dyDescent="0.25">
      <c r="B34" s="93" t="s">
        <v>330</v>
      </c>
      <c r="C34" s="37" t="s">
        <v>324</v>
      </c>
      <c r="D34" s="21" t="s">
        <v>21</v>
      </c>
      <c r="E34" s="21">
        <v>250</v>
      </c>
      <c r="F34" s="196"/>
      <c r="G34" s="215"/>
      <c r="H34" s="103"/>
      <c r="I34" s="288"/>
      <c r="J34" s="53"/>
      <c r="M34" s="153"/>
    </row>
    <row r="35" spans="2:13" s="102" customFormat="1" ht="15" customHeight="1" x14ac:dyDescent="0.25">
      <c r="B35" s="93"/>
      <c r="C35" s="37"/>
      <c r="D35" s="21"/>
      <c r="E35" s="21"/>
      <c r="F35" s="196"/>
      <c r="G35" s="215"/>
      <c r="H35" s="103"/>
      <c r="J35" s="53"/>
      <c r="M35" s="153"/>
    </row>
    <row r="36" spans="2:13" s="102" customFormat="1" ht="15" customHeight="1" x14ac:dyDescent="0.25">
      <c r="B36" s="93" t="s">
        <v>530</v>
      </c>
      <c r="C36" s="37" t="s">
        <v>531</v>
      </c>
      <c r="D36" s="21" t="s">
        <v>21</v>
      </c>
      <c r="E36" s="21">
        <v>250</v>
      </c>
      <c r="F36" s="196"/>
      <c r="G36" s="215"/>
      <c r="H36" s="103"/>
      <c r="I36" s="288"/>
      <c r="J36" s="53"/>
      <c r="M36" s="153"/>
    </row>
    <row r="37" spans="2:13" s="102" customFormat="1" ht="15" customHeight="1" x14ac:dyDescent="0.25">
      <c r="B37" s="89"/>
      <c r="C37" s="3"/>
      <c r="D37" s="21"/>
      <c r="E37" s="21"/>
      <c r="F37" s="196"/>
      <c r="G37" s="215"/>
      <c r="H37" s="103"/>
      <c r="J37" s="53"/>
      <c r="M37" s="153"/>
    </row>
    <row r="38" spans="2:13" s="102" customFormat="1" ht="15" customHeight="1" x14ac:dyDescent="0.25">
      <c r="B38" s="93" t="s">
        <v>329</v>
      </c>
      <c r="C38" s="37" t="s">
        <v>214</v>
      </c>
      <c r="D38" s="21" t="s">
        <v>21</v>
      </c>
      <c r="E38" s="21">
        <v>200</v>
      </c>
      <c r="F38" s="196"/>
      <c r="G38" s="216"/>
      <c r="H38" s="103"/>
      <c r="I38" s="288"/>
      <c r="J38" s="53"/>
      <c r="M38" s="153"/>
    </row>
    <row r="39" spans="2:13" s="102" customFormat="1" ht="15" customHeight="1" x14ac:dyDescent="0.25">
      <c r="B39" s="93"/>
      <c r="C39" s="37"/>
      <c r="D39" s="21"/>
      <c r="E39" s="21"/>
      <c r="F39" s="196"/>
      <c r="G39" s="216"/>
      <c r="H39" s="104"/>
      <c r="M39" s="153"/>
    </row>
    <row r="40" spans="2:13" s="102" customFormat="1" ht="15" customHeight="1" x14ac:dyDescent="0.25">
      <c r="B40" s="93" t="s">
        <v>328</v>
      </c>
      <c r="C40" s="37" t="s">
        <v>215</v>
      </c>
      <c r="D40" s="21" t="s">
        <v>21</v>
      </c>
      <c r="E40" s="21">
        <v>1</v>
      </c>
      <c r="F40" s="193"/>
      <c r="G40" s="193" t="s">
        <v>759</v>
      </c>
      <c r="H40" s="103"/>
      <c r="I40" s="288"/>
      <c r="M40" s="153"/>
    </row>
    <row r="41" spans="2:13" s="102" customFormat="1" ht="15" customHeight="1" x14ac:dyDescent="0.25">
      <c r="B41" s="89"/>
      <c r="C41" s="3"/>
      <c r="D41" s="21"/>
      <c r="E41" s="21"/>
      <c r="F41" s="196"/>
      <c r="G41" s="216" t="str">
        <f t="shared" ref="G41" si="3">IF(D41="","",E41*F41)</f>
        <v/>
      </c>
      <c r="H41" s="103"/>
      <c r="M41" s="153"/>
    </row>
    <row r="42" spans="2:13" ht="15" customHeight="1" x14ac:dyDescent="0.25">
      <c r="B42" s="93" t="s">
        <v>327</v>
      </c>
      <c r="C42" s="37" t="s">
        <v>839</v>
      </c>
      <c r="D42" s="21"/>
      <c r="E42" s="21"/>
      <c r="F42" s="195"/>
      <c r="G42" s="215"/>
      <c r="H42" s="41"/>
    </row>
    <row r="43" spans="2:13" ht="15" customHeight="1" x14ac:dyDescent="0.25">
      <c r="B43" s="89"/>
      <c r="C43" s="51"/>
      <c r="D43" s="21"/>
      <c r="E43" s="21"/>
      <c r="F43" s="195"/>
      <c r="G43" s="215"/>
      <c r="H43" s="41"/>
    </row>
    <row r="44" spans="2:13" ht="15" customHeight="1" x14ac:dyDescent="0.25">
      <c r="B44" s="93" t="s">
        <v>326</v>
      </c>
      <c r="C44" s="37" t="s">
        <v>325</v>
      </c>
      <c r="D44" s="21"/>
      <c r="E44" s="21"/>
      <c r="F44" s="195"/>
      <c r="G44" s="215"/>
      <c r="H44" s="41"/>
    </row>
    <row r="45" spans="2:13" ht="15" customHeight="1" x14ac:dyDescent="0.25">
      <c r="B45" s="49"/>
      <c r="C45" s="51"/>
      <c r="D45" s="21"/>
      <c r="E45" s="21"/>
      <c r="F45" s="195"/>
      <c r="G45" s="215"/>
      <c r="H45" s="41"/>
    </row>
    <row r="46" spans="2:13" ht="15" customHeight="1" x14ac:dyDescent="0.25">
      <c r="B46" s="49" t="s">
        <v>40</v>
      </c>
      <c r="C46" s="37" t="s">
        <v>439</v>
      </c>
      <c r="D46" s="38" t="s">
        <v>75</v>
      </c>
      <c r="E46" s="21">
        <v>36000</v>
      </c>
      <c r="F46" s="195"/>
      <c r="G46" s="215"/>
      <c r="H46" s="41"/>
    </row>
    <row r="47" spans="2:13" ht="15" customHeight="1" x14ac:dyDescent="0.25">
      <c r="B47" s="49"/>
      <c r="C47" s="51"/>
      <c r="D47" s="21"/>
      <c r="E47" s="21"/>
      <c r="F47" s="195"/>
      <c r="G47" s="215"/>
      <c r="H47" s="41"/>
    </row>
    <row r="48" spans="2:13" ht="15" customHeight="1" x14ac:dyDescent="0.25">
      <c r="B48" s="49"/>
      <c r="C48" s="37"/>
      <c r="D48" s="38"/>
      <c r="E48" s="21"/>
      <c r="F48" s="195"/>
      <c r="G48" s="215"/>
      <c r="H48" s="41"/>
    </row>
    <row r="49" spans="2:13" ht="15" customHeight="1" x14ac:dyDescent="0.25">
      <c r="B49" s="89"/>
      <c r="C49" s="51"/>
      <c r="D49" s="21"/>
      <c r="E49" s="21"/>
      <c r="F49" s="195"/>
      <c r="G49" s="215"/>
      <c r="H49" s="41"/>
    </row>
    <row r="50" spans="2:13" s="29" customFormat="1" ht="25.05" customHeight="1" x14ac:dyDescent="0.25">
      <c r="B50" s="435" t="str">
        <f>$B$10</f>
        <v>C4.2</v>
      </c>
      <c r="C50" s="31" t="s">
        <v>432</v>
      </c>
      <c r="D50" s="32"/>
      <c r="E50" s="33"/>
      <c r="F50" s="32"/>
      <c r="G50" s="217"/>
      <c r="H50" s="35"/>
      <c r="M50" s="152"/>
    </row>
  </sheetData>
  <mergeCells count="6">
    <mergeCell ref="J32:M32"/>
    <mergeCell ref="E1:G1"/>
    <mergeCell ref="B5:F7"/>
    <mergeCell ref="G4:G7"/>
    <mergeCell ref="B4:F4"/>
    <mergeCell ref="I8:L8"/>
  </mergeCells>
  <printOptions horizontalCentered="1"/>
  <pageMargins left="0.43307086614173229" right="0.31496062992125984" top="0.43307086614173229" bottom="0.62992125984251968" header="0.35433070866141736" footer="0.31496062992125984"/>
  <pageSetup paperSize="9" scale="74" firstPageNumber="31" fitToHeight="0" orientation="portrait" cellComments="asDisplayed" r:id="rId1"/>
  <headerFooter>
    <oddHeader xml:space="preserve">&amp;R&amp;"Arial,Bold Italic"
</oddHeader>
    <oddFooter xml:space="preserve">&amp;R&amp;"Arial,Bold"_____________________
C&amp;P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2">
    <tabColor rgb="FF92D050"/>
    <pageSetUpPr fitToPage="1"/>
  </sheetPr>
  <dimension ref="B1:M51"/>
  <sheetViews>
    <sheetView view="pageBreakPreview" topLeftCell="A28" zoomScaleNormal="125" zoomScaleSheetLayoutView="100" zoomScalePageLayoutView="125" workbookViewId="0">
      <selection activeCell="I47" sqref="I47"/>
    </sheetView>
  </sheetViews>
  <sheetFormatPr defaultColWidth="8.88671875" defaultRowHeight="13.2" x14ac:dyDescent="0.25"/>
  <cols>
    <col min="1" max="1" width="0.88671875" style="1" customWidth="1"/>
    <col min="2" max="2" width="11.6640625" style="36" customWidth="1"/>
    <col min="3" max="3" width="45.6640625" style="3" customWidth="1"/>
    <col min="4" max="4" width="13.6640625" style="4" customWidth="1"/>
    <col min="5" max="5" width="17.88671875" style="4" customWidth="1"/>
    <col min="6" max="6" width="17.88671875" style="1" customWidth="1"/>
    <col min="7" max="7" width="17.88671875" style="211" customWidth="1"/>
    <col min="8" max="8" width="0.88671875" style="5" customWidth="1"/>
    <col min="9" max="9" width="19.88671875" style="1" customWidth="1"/>
    <col min="10" max="10" width="8.88671875" style="1"/>
    <col min="11" max="17" width="23.6640625" style="1" customWidth="1"/>
    <col min="18" max="16384" width="8.88671875" style="1"/>
  </cols>
  <sheetData>
    <row r="1" spans="2:10" x14ac:dyDescent="0.25">
      <c r="B1" s="407" t="str">
        <f>Client1</f>
        <v>City of Mbombela - Technical Services</v>
      </c>
      <c r="C1" s="448"/>
      <c r="D1" s="449"/>
      <c r="E1" s="530" t="str">
        <f>"Contract No. "&amp;ContractNo</f>
        <v>Contract No. COM37/2025</v>
      </c>
      <c r="F1" s="530"/>
      <c r="G1" s="531"/>
    </row>
    <row r="2" spans="2:10" x14ac:dyDescent="0.25">
      <c r="B2" s="450" t="str">
        <f>Client2</f>
        <v>Roads and Stormwater</v>
      </c>
      <c r="G2" s="424"/>
    </row>
    <row r="3" spans="2:10" x14ac:dyDescent="0.25">
      <c r="B3" s="451"/>
      <c r="C3" s="68"/>
      <c r="D3" s="69"/>
      <c r="E3" s="69"/>
      <c r="F3" s="70"/>
      <c r="G3" s="425"/>
    </row>
    <row r="4" spans="2:10" x14ac:dyDescent="0.25">
      <c r="B4" s="513" t="s">
        <v>8</v>
      </c>
      <c r="C4" s="514"/>
      <c r="D4" s="514"/>
      <c r="E4" s="514"/>
      <c r="F4" s="514"/>
      <c r="G4" s="534" t="str">
        <f>"CHAPTER "&amp;B10</f>
        <v>CHAPTER C4.4</v>
      </c>
      <c r="H4" s="6"/>
    </row>
    <row r="5" spans="2:10" ht="7.2" customHeight="1" x14ac:dyDescent="0.25">
      <c r="B5" s="518" t="str">
        <f>ContractDescription</f>
        <v>UPGRADING OF PORTION OF ROAD D2296 : KARINO TO TEKWANE SOUTH
PHASE 1 : km 0,000 TO km 5,960</v>
      </c>
      <c r="C5" s="519"/>
      <c r="D5" s="519"/>
      <c r="E5" s="519"/>
      <c r="F5" s="519"/>
      <c r="G5" s="535"/>
      <c r="H5" s="8"/>
    </row>
    <row r="6" spans="2:10" ht="12.75" customHeight="1" x14ac:dyDescent="0.25">
      <c r="B6" s="518"/>
      <c r="C6" s="519"/>
      <c r="D6" s="519"/>
      <c r="E6" s="519"/>
      <c r="F6" s="519"/>
      <c r="G6" s="535"/>
      <c r="H6" s="8"/>
    </row>
    <row r="7" spans="2:10" s="9" customFormat="1" ht="7.5" customHeight="1" x14ac:dyDescent="0.25">
      <c r="B7" s="520"/>
      <c r="C7" s="521"/>
      <c r="D7" s="521"/>
      <c r="E7" s="521"/>
      <c r="F7" s="521"/>
      <c r="G7" s="536"/>
      <c r="H7" s="12"/>
    </row>
    <row r="8" spans="2:10" s="9" customFormat="1" ht="25.05" customHeight="1" x14ac:dyDescent="0.25">
      <c r="B8" s="10" t="s">
        <v>0</v>
      </c>
      <c r="C8" s="11" t="s">
        <v>1</v>
      </c>
      <c r="D8" s="11" t="s">
        <v>2</v>
      </c>
      <c r="E8" s="11" t="s">
        <v>3</v>
      </c>
      <c r="F8" s="11" t="s">
        <v>4</v>
      </c>
      <c r="G8" s="188" t="s">
        <v>5</v>
      </c>
      <c r="H8" s="12"/>
    </row>
    <row r="9" spans="2:10" ht="15" customHeight="1" x14ac:dyDescent="0.25">
      <c r="B9" s="298"/>
      <c r="C9" s="83"/>
      <c r="D9" s="390"/>
      <c r="E9" s="21"/>
      <c r="F9" s="189"/>
      <c r="G9" s="216" t="str">
        <f t="shared" ref="G9:G15" si="0">IF(D9="","",E9*F9)</f>
        <v/>
      </c>
      <c r="H9" s="268"/>
    </row>
    <row r="10" spans="2:10" ht="15" customHeight="1" x14ac:dyDescent="0.25">
      <c r="B10" s="64" t="s">
        <v>370</v>
      </c>
      <c r="C10" s="83" t="s">
        <v>369</v>
      </c>
      <c r="D10" s="21"/>
      <c r="E10" s="21"/>
      <c r="F10" s="189"/>
      <c r="G10" s="216" t="str">
        <f t="shared" si="0"/>
        <v/>
      </c>
      <c r="H10" s="268"/>
    </row>
    <row r="11" spans="2:10" ht="15" customHeight="1" x14ac:dyDescent="0.25">
      <c r="B11" s="93"/>
      <c r="C11" s="1"/>
      <c r="D11" s="21"/>
      <c r="E11" s="21"/>
      <c r="F11" s="189"/>
      <c r="G11" s="216" t="str">
        <f t="shared" si="0"/>
        <v/>
      </c>
      <c r="H11" s="268"/>
    </row>
    <row r="12" spans="2:10" ht="30" customHeight="1" x14ac:dyDescent="0.25">
      <c r="B12" s="93" t="s">
        <v>368</v>
      </c>
      <c r="C12" s="50" t="s">
        <v>840</v>
      </c>
      <c r="D12" s="21"/>
      <c r="E12" s="21"/>
      <c r="F12" s="196"/>
      <c r="G12" s="216" t="str">
        <f t="shared" si="0"/>
        <v/>
      </c>
      <c r="H12" s="268"/>
    </row>
    <row r="13" spans="2:10" ht="15" customHeight="1" x14ac:dyDescent="0.25">
      <c r="B13" s="89"/>
      <c r="C13" s="1"/>
      <c r="D13" s="21"/>
      <c r="E13" s="21"/>
      <c r="F13" s="196"/>
      <c r="G13" s="216" t="str">
        <f t="shared" si="0"/>
        <v/>
      </c>
      <c r="H13" s="268"/>
    </row>
    <row r="14" spans="2:10" ht="15" customHeight="1" x14ac:dyDescent="0.25">
      <c r="B14" s="93" t="s">
        <v>367</v>
      </c>
      <c r="C14" s="1" t="s">
        <v>366</v>
      </c>
      <c r="D14" s="21"/>
      <c r="E14" s="21"/>
      <c r="F14" s="196"/>
      <c r="G14" s="216" t="str">
        <f t="shared" si="0"/>
        <v/>
      </c>
      <c r="H14" s="268"/>
    </row>
    <row r="15" spans="2:10" ht="15" customHeight="1" x14ac:dyDescent="0.25">
      <c r="B15" s="89"/>
      <c r="C15" s="1"/>
      <c r="D15" s="21"/>
      <c r="E15" s="21"/>
      <c r="F15" s="196"/>
      <c r="G15" s="216" t="str">
        <f t="shared" si="0"/>
        <v/>
      </c>
      <c r="H15" s="268"/>
    </row>
    <row r="16" spans="2:10" ht="15" customHeight="1" x14ac:dyDescent="0.25">
      <c r="B16" s="89" t="s">
        <v>40</v>
      </c>
      <c r="C16" s="1" t="s">
        <v>532</v>
      </c>
      <c r="D16" s="21" t="s">
        <v>21</v>
      </c>
      <c r="E16" s="21">
        <v>14000</v>
      </c>
      <c r="F16" s="196"/>
      <c r="G16" s="216"/>
      <c r="H16" s="268"/>
      <c r="I16" s="288"/>
      <c r="J16" s="288"/>
    </row>
    <row r="17" spans="2:13" ht="15" customHeight="1" x14ac:dyDescent="0.25">
      <c r="B17" s="89"/>
      <c r="C17" s="1"/>
      <c r="D17" s="21"/>
      <c r="E17" s="21"/>
      <c r="F17" s="196"/>
      <c r="G17" s="216"/>
      <c r="H17" s="268"/>
      <c r="I17" s="288"/>
      <c r="J17" s="288"/>
    </row>
    <row r="18" spans="2:13" ht="15" customHeight="1" x14ac:dyDescent="0.25">
      <c r="B18" s="89" t="s">
        <v>42</v>
      </c>
      <c r="C18" s="1" t="s">
        <v>907</v>
      </c>
      <c r="D18" s="21" t="s">
        <v>21</v>
      </c>
      <c r="E18" s="21">
        <v>14000</v>
      </c>
      <c r="F18" s="196"/>
      <c r="G18" s="216"/>
      <c r="H18" s="268"/>
      <c r="I18" s="288"/>
      <c r="J18" s="288"/>
    </row>
    <row r="19" spans="2:13" ht="15" customHeight="1" x14ac:dyDescent="0.25">
      <c r="B19" s="89"/>
      <c r="C19" s="1"/>
      <c r="D19" s="21"/>
      <c r="E19" s="21"/>
      <c r="F19" s="196"/>
      <c r="G19" s="216"/>
      <c r="H19" s="268"/>
      <c r="I19" s="288"/>
      <c r="J19" s="288"/>
    </row>
    <row r="20" spans="2:13" ht="15" customHeight="1" x14ac:dyDescent="0.25">
      <c r="B20" s="89" t="s">
        <v>61</v>
      </c>
      <c r="C20" s="1" t="s">
        <v>909</v>
      </c>
      <c r="D20" s="21" t="s">
        <v>21</v>
      </c>
      <c r="E20" s="21">
        <v>1000</v>
      </c>
      <c r="F20" s="196"/>
      <c r="G20" s="216"/>
      <c r="H20" s="268"/>
      <c r="I20" s="288"/>
      <c r="J20" s="288"/>
    </row>
    <row r="21" spans="2:13" ht="15" customHeight="1" x14ac:dyDescent="0.25">
      <c r="B21" s="89"/>
      <c r="C21" s="1"/>
      <c r="D21" s="21"/>
      <c r="E21" s="21"/>
      <c r="F21" s="196"/>
      <c r="G21" s="216"/>
      <c r="H21" s="268"/>
      <c r="I21" s="288"/>
      <c r="J21" s="288"/>
    </row>
    <row r="22" spans="2:13" ht="15" customHeight="1" x14ac:dyDescent="0.25">
      <c r="B22" s="89" t="s">
        <v>44</v>
      </c>
      <c r="C22" s="1" t="s">
        <v>908</v>
      </c>
      <c r="D22" s="21" t="s">
        <v>21</v>
      </c>
      <c r="E22" s="21">
        <v>42000</v>
      </c>
      <c r="F22" s="196"/>
      <c r="G22" s="216"/>
      <c r="H22" s="268"/>
      <c r="I22" s="288"/>
      <c r="J22" s="288"/>
    </row>
    <row r="23" spans="2:13" ht="15" customHeight="1" x14ac:dyDescent="0.25">
      <c r="B23" s="89"/>
      <c r="C23" s="1"/>
      <c r="D23" s="21"/>
      <c r="E23" s="21"/>
      <c r="F23" s="196"/>
      <c r="G23" s="216"/>
      <c r="H23" s="268"/>
    </row>
    <row r="24" spans="2:13" ht="15" customHeight="1" x14ac:dyDescent="0.25">
      <c r="B24" s="93" t="s">
        <v>365</v>
      </c>
      <c r="C24" s="1" t="s">
        <v>529</v>
      </c>
      <c r="D24" s="21" t="s">
        <v>21</v>
      </c>
      <c r="E24" s="21">
        <v>150</v>
      </c>
      <c r="F24" s="196"/>
      <c r="G24" s="193"/>
      <c r="H24" s="268"/>
      <c r="I24" s="288"/>
    </row>
    <row r="25" spans="2:13" ht="30" customHeight="1" x14ac:dyDescent="0.25">
      <c r="B25" s="49"/>
      <c r="C25" s="50"/>
      <c r="D25" s="21"/>
      <c r="E25" s="21"/>
      <c r="F25" s="196"/>
      <c r="G25" s="216"/>
      <c r="H25" s="268"/>
      <c r="K25" s="299"/>
      <c r="M25" s="133"/>
    </row>
    <row r="26" spans="2:13" ht="15" customHeight="1" x14ac:dyDescent="0.25">
      <c r="B26" s="49"/>
      <c r="C26" s="50"/>
      <c r="D26" s="21"/>
      <c r="E26" s="21"/>
      <c r="F26" s="196"/>
      <c r="G26" s="216"/>
      <c r="H26" s="268"/>
      <c r="K26" s="299"/>
      <c r="M26" s="133"/>
    </row>
    <row r="27" spans="2:13" ht="30" customHeight="1" x14ac:dyDescent="0.25">
      <c r="B27" s="49"/>
      <c r="C27" s="51"/>
      <c r="D27" s="21"/>
      <c r="E27" s="177"/>
      <c r="F27" s="222"/>
      <c r="G27" s="371"/>
      <c r="H27" s="268"/>
      <c r="I27" s="288"/>
      <c r="K27" s="299"/>
      <c r="M27" s="133"/>
    </row>
    <row r="28" spans="2:13" ht="15" customHeight="1" x14ac:dyDescent="0.25">
      <c r="B28" s="49"/>
      <c r="D28" s="21"/>
      <c r="E28" s="21"/>
      <c r="F28" s="196"/>
      <c r="G28" s="216" t="str">
        <f t="shared" ref="G28" si="1">IF(D28="","",E28*F28)</f>
        <v/>
      </c>
      <c r="H28" s="268"/>
      <c r="K28" s="299"/>
      <c r="M28" s="133"/>
    </row>
    <row r="29" spans="2:13" ht="15" customHeight="1" x14ac:dyDescent="0.25">
      <c r="B29" s="93"/>
      <c r="C29" s="1"/>
      <c r="D29" s="21"/>
      <c r="E29" s="21"/>
      <c r="F29" s="196"/>
      <c r="G29" s="193"/>
      <c r="H29" s="268"/>
      <c r="I29" s="288"/>
      <c r="K29" s="299"/>
      <c r="M29" s="133"/>
    </row>
    <row r="30" spans="2:13" ht="15" customHeight="1" x14ac:dyDescent="0.25">
      <c r="B30" s="49"/>
      <c r="C30" s="1"/>
      <c r="D30" s="38"/>
      <c r="E30" s="21"/>
      <c r="F30" s="47"/>
      <c r="G30" s="216" t="str">
        <f t="shared" ref="G30:G32" si="2">IF(D30="","",E30*F30)</f>
        <v/>
      </c>
      <c r="H30" s="268"/>
      <c r="K30" s="299"/>
      <c r="M30" s="133"/>
    </row>
    <row r="31" spans="2:13" ht="15" customHeight="1" x14ac:dyDescent="0.25">
      <c r="B31" s="93"/>
      <c r="C31" s="52"/>
      <c r="D31" s="38"/>
      <c r="E31" s="21"/>
      <c r="F31" s="47"/>
      <c r="G31" s="216"/>
      <c r="H31" s="268"/>
      <c r="J31" s="102"/>
      <c r="K31" s="299"/>
      <c r="M31" s="133"/>
    </row>
    <row r="32" spans="2:13" ht="15" customHeight="1" x14ac:dyDescent="0.25">
      <c r="B32" s="89"/>
      <c r="D32" s="21"/>
      <c r="E32" s="21"/>
      <c r="F32" s="47"/>
      <c r="G32" s="216" t="str">
        <f t="shared" si="2"/>
        <v/>
      </c>
      <c r="H32" s="268"/>
      <c r="J32" s="102"/>
    </row>
    <row r="33" spans="2:13" ht="15" customHeight="1" x14ac:dyDescent="0.25">
      <c r="B33" s="368"/>
      <c r="C33" s="385"/>
      <c r="D33" s="351"/>
      <c r="E33" s="336"/>
      <c r="F33" s="387"/>
      <c r="G33" s="354"/>
      <c r="H33" s="268"/>
      <c r="K33" s="299"/>
      <c r="M33" s="133"/>
    </row>
    <row r="34" spans="2:13" ht="15" customHeight="1" x14ac:dyDescent="0.25">
      <c r="B34" s="382"/>
      <c r="C34" s="383"/>
      <c r="D34" s="336"/>
      <c r="E34" s="336"/>
      <c r="F34" s="387"/>
      <c r="G34" s="354"/>
      <c r="H34" s="268"/>
      <c r="K34" s="300"/>
    </row>
    <row r="35" spans="2:13" ht="15" customHeight="1" x14ac:dyDescent="0.25">
      <c r="B35" s="382"/>
      <c r="C35" s="391"/>
      <c r="D35" s="388"/>
      <c r="E35" s="339"/>
      <c r="F35" s="389"/>
      <c r="G35" s="354"/>
      <c r="H35" s="268"/>
      <c r="I35" s="288"/>
      <c r="M35" s="133"/>
    </row>
    <row r="36" spans="2:13" ht="15" customHeight="1" x14ac:dyDescent="0.25">
      <c r="B36" s="89"/>
      <c r="D36" s="21"/>
      <c r="E36" s="21"/>
      <c r="F36" s="47"/>
      <c r="G36" s="223"/>
      <c r="H36" s="268"/>
      <c r="J36" s="102"/>
      <c r="M36" s="133"/>
    </row>
    <row r="37" spans="2:13" ht="15" customHeight="1" x14ac:dyDescent="0.25">
      <c r="B37" s="384"/>
      <c r="C37" s="385"/>
      <c r="D37" s="386"/>
      <c r="E37" s="336"/>
      <c r="F37" s="387"/>
      <c r="G37" s="358"/>
      <c r="H37" s="268"/>
    </row>
    <row r="38" spans="2:13" ht="15" customHeight="1" x14ac:dyDescent="0.25">
      <c r="B38" s="382"/>
      <c r="C38" s="383"/>
      <c r="D38" s="336"/>
      <c r="E38" s="336"/>
      <c r="F38" s="387"/>
      <c r="G38" s="358"/>
      <c r="H38" s="268"/>
    </row>
    <row r="39" spans="2:13" ht="15" customHeight="1" x14ac:dyDescent="0.25">
      <c r="B39" s="382"/>
      <c r="C39" s="369"/>
      <c r="D39" s="388"/>
      <c r="E39" s="339"/>
      <c r="F39" s="389"/>
      <c r="G39" s="358"/>
      <c r="H39" s="268"/>
      <c r="I39" s="288"/>
    </row>
    <row r="40" spans="2:13" ht="15" customHeight="1" x14ac:dyDescent="0.25">
      <c r="B40" s="89"/>
      <c r="C40" s="37"/>
      <c r="D40" s="301"/>
      <c r="E40" s="21"/>
      <c r="F40" s="47"/>
      <c r="G40" s="223"/>
      <c r="H40" s="268"/>
    </row>
    <row r="41" spans="2:13" ht="15" customHeight="1" x14ac:dyDescent="0.25">
      <c r="B41" s="89"/>
      <c r="C41" s="37"/>
      <c r="D41" s="301"/>
      <c r="E41" s="21"/>
      <c r="F41" s="47"/>
      <c r="G41" s="223"/>
      <c r="H41" s="268"/>
    </row>
    <row r="42" spans="2:13" ht="15" customHeight="1" x14ac:dyDescent="0.25">
      <c r="B42" s="89"/>
      <c r="C42" s="37"/>
      <c r="D42" s="301"/>
      <c r="E42" s="21"/>
      <c r="F42" s="47"/>
      <c r="G42" s="223"/>
      <c r="H42" s="268"/>
    </row>
    <row r="43" spans="2:13" ht="15" customHeight="1" x14ac:dyDescent="0.25">
      <c r="B43" s="89"/>
      <c r="C43" s="37"/>
      <c r="D43" s="301"/>
      <c r="E43" s="21"/>
      <c r="F43" s="47"/>
      <c r="G43" s="223"/>
      <c r="H43" s="268"/>
    </row>
    <row r="44" spans="2:13" ht="15" customHeight="1" x14ac:dyDescent="0.25">
      <c r="B44" s="89"/>
      <c r="C44" s="37"/>
      <c r="D44" s="301"/>
      <c r="E44" s="21"/>
      <c r="F44" s="47"/>
      <c r="G44" s="223"/>
      <c r="H44" s="268"/>
    </row>
    <row r="45" spans="2:13" ht="15" customHeight="1" x14ac:dyDescent="0.25">
      <c r="B45" s="89"/>
      <c r="C45" s="37"/>
      <c r="D45" s="301"/>
      <c r="E45" s="21"/>
      <c r="F45" s="47"/>
      <c r="G45" s="223"/>
      <c r="H45" s="268"/>
    </row>
    <row r="46" spans="2:13" ht="15" customHeight="1" x14ac:dyDescent="0.25">
      <c r="B46" s="89"/>
      <c r="C46" s="37"/>
      <c r="D46" s="301"/>
      <c r="E46" s="21"/>
      <c r="F46" s="47"/>
      <c r="G46" s="223"/>
      <c r="H46" s="268"/>
    </row>
    <row r="47" spans="2:13" ht="15" customHeight="1" x14ac:dyDescent="0.25">
      <c r="B47" s="89"/>
      <c r="C47" s="37"/>
      <c r="D47" s="301"/>
      <c r="E47" s="21"/>
      <c r="F47" s="47"/>
      <c r="G47" s="223"/>
      <c r="H47" s="268"/>
    </row>
    <row r="48" spans="2:13" ht="15" customHeight="1" x14ac:dyDescent="0.25">
      <c r="B48" s="89"/>
      <c r="C48" s="37"/>
      <c r="D48" s="301"/>
      <c r="E48" s="21"/>
      <c r="F48" s="47"/>
      <c r="G48" s="223"/>
      <c r="H48" s="268"/>
    </row>
    <row r="49" spans="2:8" ht="15" customHeight="1" x14ac:dyDescent="0.25">
      <c r="B49" s="89"/>
      <c r="C49" s="37"/>
      <c r="D49" s="301"/>
      <c r="E49" s="21"/>
      <c r="F49" s="47"/>
      <c r="G49" s="223"/>
      <c r="H49" s="268"/>
    </row>
    <row r="50" spans="2:8" ht="15" customHeight="1" x14ac:dyDescent="0.25">
      <c r="B50" s="89"/>
      <c r="C50" s="37"/>
      <c r="D50" s="301"/>
      <c r="E50" s="21"/>
      <c r="F50" s="47"/>
      <c r="G50" s="223"/>
      <c r="H50" s="268"/>
    </row>
    <row r="51" spans="2:8" s="29" customFormat="1" ht="25.05" customHeight="1" x14ac:dyDescent="0.25">
      <c r="B51" s="435" t="str">
        <f>$B$10</f>
        <v>C4.4</v>
      </c>
      <c r="C51" s="31" t="s">
        <v>432</v>
      </c>
      <c r="D51" s="32"/>
      <c r="E51" s="33"/>
      <c r="F51" s="32"/>
      <c r="G51" s="271"/>
      <c r="H51" s="272"/>
    </row>
  </sheetData>
  <mergeCells count="4">
    <mergeCell ref="E1:G1"/>
    <mergeCell ref="G4:G7"/>
    <mergeCell ref="B4:F4"/>
    <mergeCell ref="B5:F7"/>
  </mergeCells>
  <printOptions horizontalCentered="1"/>
  <pageMargins left="0.43307086614173229" right="0.31496062992125984" top="0.43307086614173229" bottom="0.62992125984251968" header="0.35433070866141736" footer="0.31496062992125984"/>
  <pageSetup paperSize="9" scale="77" firstPageNumber="31" fitToHeight="0" orientation="portrait" cellComments="asDisplayed" r:id="rId1"/>
  <headerFooter>
    <oddHeader xml:space="preserve">&amp;R&amp;"Arial,Bold Italic"
</oddHeader>
    <oddFooter xml:space="preserve">&amp;R&amp;"Arial,Bold"_____________________
C&amp;P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rgb="FF92D050"/>
    <pageSetUpPr fitToPage="1"/>
  </sheetPr>
  <dimension ref="B1:L50"/>
  <sheetViews>
    <sheetView view="pageBreakPreview" topLeftCell="A25" zoomScaleNormal="125" zoomScaleSheetLayoutView="100" zoomScalePageLayoutView="125" workbookViewId="0">
      <selection activeCell="I49" sqref="I49"/>
    </sheetView>
  </sheetViews>
  <sheetFormatPr defaultColWidth="6.88671875" defaultRowHeight="13.2" x14ac:dyDescent="0.25"/>
  <cols>
    <col min="1" max="1" width="0.88671875" style="50" customWidth="1"/>
    <col min="2" max="2" width="11.6640625" style="52" customWidth="1"/>
    <col min="3" max="3" width="45.6640625" style="51" customWidth="1"/>
    <col min="4" max="4" width="13.6640625" style="53" customWidth="1"/>
    <col min="5" max="5" width="15.6640625" style="53" customWidth="1"/>
    <col min="6" max="6" width="15.6640625" style="50" customWidth="1"/>
    <col min="7" max="7" width="15.6640625" style="54" customWidth="1"/>
    <col min="8" max="8" width="0.88671875" style="54" customWidth="1"/>
    <col min="9" max="9" width="17.109375" style="50" customWidth="1"/>
    <col min="10" max="10" width="43.5546875" style="50" customWidth="1"/>
    <col min="11" max="11" width="6.88671875" style="50"/>
    <col min="12" max="12" width="11.44140625" style="50" bestFit="1" customWidth="1"/>
    <col min="13" max="16384" width="6.88671875" style="50"/>
  </cols>
  <sheetData>
    <row r="1" spans="2:9" x14ac:dyDescent="0.25">
      <c r="B1" s="551" t="str">
        <f>Client1</f>
        <v>City of Mbombela - Technical Services</v>
      </c>
      <c r="C1" s="552"/>
      <c r="D1" s="458"/>
      <c r="E1" s="553" t="str">
        <f>"Contract No. "&amp;ContractNo</f>
        <v>Contract No. COM37/2025</v>
      </c>
      <c r="F1" s="553"/>
      <c r="G1" s="554"/>
    </row>
    <row r="2" spans="2:9" x14ac:dyDescent="0.25">
      <c r="B2" s="555" t="str">
        <f>Client2</f>
        <v>Roads and Stormwater</v>
      </c>
      <c r="C2" s="556"/>
      <c r="G2" s="459"/>
    </row>
    <row r="3" spans="2:9" x14ac:dyDescent="0.25">
      <c r="B3" s="460"/>
      <c r="C3" s="77"/>
      <c r="D3" s="78"/>
      <c r="E3" s="78"/>
      <c r="F3" s="79"/>
      <c r="G3" s="461"/>
    </row>
    <row r="4" spans="2:9" ht="12.6" customHeight="1" x14ac:dyDescent="0.25">
      <c r="B4" s="551" t="s">
        <v>8</v>
      </c>
      <c r="C4" s="552"/>
      <c r="D4" s="552"/>
      <c r="E4" s="552"/>
      <c r="F4" s="552"/>
      <c r="G4" s="548" t="str">
        <f>"CHAPTER "&amp;B10</f>
        <v>CHAPTER C5.1</v>
      </c>
      <c r="H4" s="55"/>
    </row>
    <row r="5" spans="2:9" ht="7.2" customHeight="1" x14ac:dyDescent="0.25">
      <c r="B5" s="518" t="str">
        <f>ContractDescription</f>
        <v>UPGRADING OF PORTION OF ROAD D2296 : KARINO TO TEKWANE SOUTH
PHASE 1 : km 0,000 TO km 5,960</v>
      </c>
      <c r="C5" s="519"/>
      <c r="D5" s="519"/>
      <c r="E5" s="519"/>
      <c r="F5" s="519"/>
      <c r="G5" s="549"/>
      <c r="H5" s="8"/>
    </row>
    <row r="6" spans="2:9" ht="12.75" customHeight="1" x14ac:dyDescent="0.25">
      <c r="B6" s="518"/>
      <c r="C6" s="519"/>
      <c r="D6" s="519"/>
      <c r="E6" s="519"/>
      <c r="F6" s="519"/>
      <c r="G6" s="549"/>
      <c r="H6" s="8"/>
    </row>
    <row r="7" spans="2:9" ht="7.5" customHeight="1" x14ac:dyDescent="0.25">
      <c r="B7" s="520"/>
      <c r="C7" s="521"/>
      <c r="D7" s="521"/>
      <c r="E7" s="521"/>
      <c r="F7" s="521"/>
      <c r="G7" s="550"/>
      <c r="H7" s="8"/>
    </row>
    <row r="8" spans="2:9" s="12" customFormat="1" ht="25.05" customHeight="1" x14ac:dyDescent="0.25">
      <c r="B8" s="10" t="s">
        <v>0</v>
      </c>
      <c r="C8" s="11" t="s">
        <v>1</v>
      </c>
      <c r="D8" s="11" t="s">
        <v>2</v>
      </c>
      <c r="E8" s="11" t="s">
        <v>3</v>
      </c>
      <c r="F8" s="11" t="s">
        <v>4</v>
      </c>
      <c r="G8" s="11" t="s">
        <v>5</v>
      </c>
    </row>
    <row r="9" spans="2:9" ht="15" customHeight="1" x14ac:dyDescent="0.25">
      <c r="B9" s="49"/>
      <c r="C9" s="14"/>
      <c r="D9" s="15"/>
      <c r="E9" s="15"/>
      <c r="F9" s="16"/>
      <c r="G9" s="24" t="str">
        <f t="shared" ref="G9:G17" si="0">IF(D9="","",E9*F9)</f>
        <v/>
      </c>
      <c r="H9" s="18"/>
    </row>
    <row r="10" spans="2:9" ht="15" customHeight="1" x14ac:dyDescent="0.25">
      <c r="B10" s="64" t="s">
        <v>207</v>
      </c>
      <c r="C10" s="19" t="s">
        <v>208</v>
      </c>
      <c r="D10" s="21"/>
      <c r="E10" s="21"/>
      <c r="F10" s="40"/>
      <c r="G10" s="24" t="str">
        <f t="shared" si="0"/>
        <v/>
      </c>
      <c r="H10" s="41"/>
    </row>
    <row r="11" spans="2:9" ht="15" customHeight="1" x14ac:dyDescent="0.25">
      <c r="B11" s="49"/>
      <c r="C11" s="14"/>
      <c r="D11" s="21"/>
      <c r="E11" s="21"/>
      <c r="F11" s="40"/>
      <c r="G11" s="24" t="str">
        <f t="shared" si="0"/>
        <v/>
      </c>
      <c r="H11" s="41"/>
    </row>
    <row r="12" spans="2:9" ht="15" customHeight="1" x14ac:dyDescent="0.25">
      <c r="B12" s="64" t="s">
        <v>210</v>
      </c>
      <c r="C12" s="19" t="s">
        <v>841</v>
      </c>
      <c r="D12" s="21"/>
      <c r="E12" s="21"/>
      <c r="F12" s="40"/>
      <c r="G12" s="24" t="str">
        <f t="shared" si="0"/>
        <v/>
      </c>
      <c r="H12" s="41"/>
    </row>
    <row r="13" spans="2:9" ht="15" customHeight="1" x14ac:dyDescent="0.25">
      <c r="B13" s="49"/>
      <c r="C13" s="14"/>
      <c r="D13" s="21"/>
      <c r="E13" s="21"/>
      <c r="F13" s="40"/>
      <c r="G13" s="24" t="str">
        <f t="shared" si="0"/>
        <v/>
      </c>
      <c r="H13" s="41"/>
    </row>
    <row r="14" spans="2:9" ht="30" customHeight="1" x14ac:dyDescent="0.25">
      <c r="B14" s="49" t="s">
        <v>211</v>
      </c>
      <c r="C14" s="14" t="s">
        <v>525</v>
      </c>
      <c r="D14" s="21" t="s">
        <v>21</v>
      </c>
      <c r="E14" s="125">
        <v>7000</v>
      </c>
      <c r="F14" s="127"/>
      <c r="G14" s="129"/>
      <c r="H14" s="42"/>
    </row>
    <row r="15" spans="2:9" ht="15" customHeight="1" x14ac:dyDescent="0.25">
      <c r="B15" s="49"/>
      <c r="C15" s="14"/>
      <c r="D15" s="21"/>
      <c r="E15" s="125"/>
      <c r="F15" s="127"/>
      <c r="G15" s="129"/>
      <c r="H15" s="42"/>
    </row>
    <row r="16" spans="2:9" ht="30" customHeight="1" x14ac:dyDescent="0.25">
      <c r="B16" s="49" t="s">
        <v>524</v>
      </c>
      <c r="C16" s="14" t="s">
        <v>526</v>
      </c>
      <c r="D16" s="21" t="s">
        <v>21</v>
      </c>
      <c r="E16" s="125">
        <v>7000</v>
      </c>
      <c r="F16" s="127"/>
      <c r="G16" s="129"/>
      <c r="H16" s="42"/>
      <c r="I16" s="328"/>
    </row>
    <row r="17" spans="2:10" ht="15" customHeight="1" x14ac:dyDescent="0.25">
      <c r="B17" s="49"/>
      <c r="C17" s="14"/>
      <c r="D17" s="21"/>
      <c r="E17" s="125"/>
      <c r="F17" s="127"/>
      <c r="G17" s="129" t="str">
        <f t="shared" si="0"/>
        <v/>
      </c>
      <c r="H17" s="42"/>
    </row>
    <row r="18" spans="2:10" ht="15" customHeight="1" x14ac:dyDescent="0.25">
      <c r="B18" s="49" t="s">
        <v>216</v>
      </c>
      <c r="C18" s="14" t="s">
        <v>842</v>
      </c>
      <c r="D18" s="21"/>
      <c r="E18" s="21"/>
      <c r="F18" s="47"/>
      <c r="G18" s="129" t="str">
        <f t="shared" ref="G18:G21" si="1">IF(D18="","",E18*F18)</f>
        <v/>
      </c>
      <c r="H18" s="42"/>
    </row>
    <row r="19" spans="2:10" ht="15" customHeight="1" x14ac:dyDescent="0.25">
      <c r="B19" s="49"/>
      <c r="C19" s="14"/>
      <c r="D19" s="21"/>
      <c r="E19" s="21"/>
      <c r="F19" s="47"/>
      <c r="G19" s="129" t="str">
        <f t="shared" si="1"/>
        <v/>
      </c>
      <c r="H19" s="42"/>
    </row>
    <row r="20" spans="2:10" ht="15" customHeight="1" x14ac:dyDescent="0.25">
      <c r="B20" s="49" t="s">
        <v>217</v>
      </c>
      <c r="C20" s="14" t="s">
        <v>218</v>
      </c>
      <c r="D20" s="21" t="s">
        <v>21</v>
      </c>
      <c r="E20" s="21">
        <v>1</v>
      </c>
      <c r="F20" s="47"/>
      <c r="G20" s="129" t="s">
        <v>759</v>
      </c>
      <c r="H20" s="42"/>
    </row>
    <row r="21" spans="2:10" ht="15" customHeight="1" x14ac:dyDescent="0.25">
      <c r="B21" s="49"/>
      <c r="C21" s="14"/>
      <c r="D21" s="21"/>
      <c r="E21" s="21"/>
      <c r="F21" s="47"/>
      <c r="G21" s="129" t="str">
        <f t="shared" si="1"/>
        <v/>
      </c>
      <c r="H21" s="42"/>
    </row>
    <row r="22" spans="2:10" ht="39.6" x14ac:dyDescent="0.25">
      <c r="B22" s="49" t="s">
        <v>527</v>
      </c>
      <c r="C22" s="14" t="s">
        <v>528</v>
      </c>
      <c r="D22" s="21" t="s">
        <v>21</v>
      </c>
      <c r="E22" s="21">
        <v>500</v>
      </c>
      <c r="F22" s="47"/>
      <c r="G22" s="129"/>
      <c r="H22" s="41"/>
      <c r="J22" s="134"/>
    </row>
    <row r="23" spans="2:10" ht="15" customHeight="1" x14ac:dyDescent="0.25">
      <c r="B23" s="49"/>
      <c r="C23" s="14"/>
      <c r="D23" s="21"/>
      <c r="E23" s="21"/>
      <c r="F23" s="47"/>
      <c r="G23" s="129"/>
      <c r="H23" s="41"/>
    </row>
    <row r="24" spans="2:10" ht="26.4" x14ac:dyDescent="0.25">
      <c r="B24" s="49" t="s">
        <v>219</v>
      </c>
      <c r="C24" s="14" t="s">
        <v>886</v>
      </c>
      <c r="D24" s="21" t="s">
        <v>21</v>
      </c>
      <c r="E24" s="21">
        <v>150</v>
      </c>
      <c r="F24" s="47"/>
      <c r="G24" s="372"/>
      <c r="H24" s="41"/>
    </row>
    <row r="25" spans="2:10" ht="15" customHeight="1" x14ac:dyDescent="0.25">
      <c r="B25" s="49"/>
      <c r="C25" s="14"/>
      <c r="D25" s="21"/>
      <c r="E25" s="21"/>
      <c r="F25" s="47"/>
      <c r="G25" s="129"/>
      <c r="H25" s="41"/>
    </row>
    <row r="26" spans="2:10" ht="30" customHeight="1" x14ac:dyDescent="0.25">
      <c r="B26" s="93" t="s">
        <v>347</v>
      </c>
      <c r="C26" s="392" t="s">
        <v>514</v>
      </c>
      <c r="D26" s="38" t="s">
        <v>75</v>
      </c>
      <c r="E26" s="21">
        <v>500</v>
      </c>
      <c r="F26" s="47"/>
      <c r="G26" s="129"/>
      <c r="H26" s="41"/>
    </row>
    <row r="27" spans="2:10" ht="15" customHeight="1" x14ac:dyDescent="0.25">
      <c r="B27" s="49"/>
      <c r="C27" s="14"/>
      <c r="D27" s="21"/>
      <c r="E27" s="21"/>
      <c r="F27" s="39"/>
      <c r="G27" s="129"/>
      <c r="H27" s="41"/>
    </row>
    <row r="28" spans="2:10" ht="15" customHeight="1" x14ac:dyDescent="0.25">
      <c r="B28" s="49"/>
      <c r="C28" s="14"/>
      <c r="D28" s="21"/>
      <c r="E28" s="21"/>
      <c r="F28" s="39"/>
      <c r="G28" s="129"/>
      <c r="H28" s="41"/>
    </row>
    <row r="29" spans="2:10" ht="15" customHeight="1" x14ac:dyDescent="0.25">
      <c r="B29" s="49"/>
      <c r="C29" s="14"/>
      <c r="D29" s="21"/>
      <c r="E29" s="21"/>
      <c r="F29" s="39"/>
      <c r="G29" s="129"/>
      <c r="H29" s="41"/>
    </row>
    <row r="30" spans="2:10" ht="15" customHeight="1" x14ac:dyDescent="0.25">
      <c r="B30" s="49"/>
      <c r="C30" s="14"/>
      <c r="D30" s="21"/>
      <c r="E30" s="21"/>
      <c r="F30" s="39"/>
      <c r="G30" s="129"/>
      <c r="H30" s="41"/>
    </row>
    <row r="31" spans="2:10" ht="15" customHeight="1" x14ac:dyDescent="0.25">
      <c r="B31" s="49"/>
      <c r="C31" s="14"/>
      <c r="D31" s="21"/>
      <c r="E31" s="21"/>
      <c r="F31" s="39"/>
      <c r="G31" s="129"/>
      <c r="H31" s="41"/>
    </row>
    <row r="32" spans="2:10" ht="15" customHeight="1" x14ac:dyDescent="0.25">
      <c r="B32" s="49"/>
      <c r="C32" s="14"/>
      <c r="D32" s="21"/>
      <c r="E32" s="21"/>
      <c r="F32" s="39"/>
      <c r="G32" s="129"/>
      <c r="H32" s="41"/>
    </row>
    <row r="33" spans="2:9" ht="15" customHeight="1" x14ac:dyDescent="0.25">
      <c r="B33" s="90"/>
      <c r="C33" s="162"/>
      <c r="D33" s="38"/>
      <c r="E33" s="21"/>
      <c r="F33" s="329"/>
      <c r="G33" s="129"/>
      <c r="H33" s="41"/>
    </row>
    <row r="34" spans="2:9" ht="15" customHeight="1" x14ac:dyDescent="0.25">
      <c r="B34" s="49"/>
      <c r="C34" s="14"/>
      <c r="D34" s="21"/>
      <c r="E34" s="21"/>
      <c r="F34" s="47"/>
      <c r="G34" s="24"/>
      <c r="H34" s="41"/>
      <c r="I34" s="328"/>
    </row>
    <row r="35" spans="2:9" ht="15" customHeight="1" x14ac:dyDescent="0.25">
      <c r="B35" s="49"/>
      <c r="C35" s="14"/>
      <c r="D35" s="21"/>
      <c r="E35" s="21"/>
      <c r="F35" s="39"/>
      <c r="G35" s="24"/>
      <c r="H35" s="41"/>
    </row>
    <row r="36" spans="2:9" ht="15" customHeight="1" x14ac:dyDescent="0.25">
      <c r="B36" s="49"/>
      <c r="C36" s="14"/>
      <c r="D36" s="21"/>
      <c r="E36" s="21"/>
      <c r="F36" s="39"/>
      <c r="G36" s="24"/>
      <c r="H36" s="41"/>
    </row>
    <row r="37" spans="2:9" ht="15" customHeight="1" x14ac:dyDescent="0.25">
      <c r="B37" s="49"/>
      <c r="C37" s="14"/>
      <c r="D37" s="21"/>
      <c r="E37" s="21"/>
      <c r="F37" s="39"/>
      <c r="G37" s="24"/>
      <c r="H37" s="41"/>
    </row>
    <row r="38" spans="2:9" ht="15" customHeight="1" x14ac:dyDescent="0.25">
      <c r="B38" s="49"/>
      <c r="C38" s="14"/>
      <c r="D38" s="21"/>
      <c r="E38" s="21"/>
      <c r="F38" s="47"/>
      <c r="G38" s="372"/>
      <c r="H38" s="41"/>
    </row>
    <row r="39" spans="2:9" ht="15" customHeight="1" x14ac:dyDescent="0.25">
      <c r="B39" s="49"/>
      <c r="C39" s="14"/>
      <c r="D39" s="21"/>
      <c r="E39" s="21"/>
      <c r="F39" s="39"/>
      <c r="G39" s="129"/>
      <c r="H39" s="41"/>
    </row>
    <row r="40" spans="2:9" ht="15" customHeight="1" x14ac:dyDescent="0.25">
      <c r="B40" s="49"/>
      <c r="C40" s="14"/>
      <c r="D40" s="21"/>
      <c r="E40" s="21"/>
      <c r="F40" s="39"/>
      <c r="G40" s="129"/>
      <c r="H40" s="41"/>
    </row>
    <row r="41" spans="2:9" ht="15" customHeight="1" x14ac:dyDescent="0.25">
      <c r="B41" s="49"/>
      <c r="C41" s="14"/>
      <c r="D41" s="21"/>
      <c r="E41" s="21"/>
      <c r="F41" s="39"/>
      <c r="G41" s="129"/>
      <c r="H41" s="41"/>
    </row>
    <row r="42" spans="2:9" ht="15" customHeight="1" x14ac:dyDescent="0.25">
      <c r="B42" s="49"/>
      <c r="C42" s="14"/>
      <c r="D42" s="21"/>
      <c r="E42" s="21"/>
      <c r="F42" s="39"/>
      <c r="G42" s="129"/>
      <c r="H42" s="41"/>
    </row>
    <row r="43" spans="2:9" ht="15" customHeight="1" x14ac:dyDescent="0.25">
      <c r="B43" s="49"/>
      <c r="C43" s="14"/>
      <c r="D43" s="21"/>
      <c r="E43" s="21"/>
      <c r="F43" s="39"/>
      <c r="G43" s="129"/>
      <c r="H43" s="41"/>
    </row>
    <row r="44" spans="2:9" ht="15" customHeight="1" x14ac:dyDescent="0.25">
      <c r="B44" s="49"/>
      <c r="C44" s="14"/>
      <c r="D44" s="21"/>
      <c r="E44" s="21"/>
      <c r="F44" s="39"/>
      <c r="G44" s="129"/>
      <c r="H44" s="41"/>
    </row>
    <row r="45" spans="2:9" ht="15" customHeight="1" x14ac:dyDescent="0.25">
      <c r="B45" s="49"/>
      <c r="C45" s="14"/>
      <c r="D45" s="21"/>
      <c r="E45" s="21"/>
      <c r="F45" s="39"/>
      <c r="G45" s="129"/>
      <c r="H45" s="41"/>
    </row>
    <row r="46" spans="2:9" ht="15" customHeight="1" x14ac:dyDescent="0.25">
      <c r="B46" s="49"/>
      <c r="C46" s="14"/>
      <c r="D46" s="21"/>
      <c r="E46" s="21"/>
      <c r="F46" s="39"/>
      <c r="G46" s="129"/>
      <c r="H46" s="41"/>
    </row>
    <row r="47" spans="2:9" ht="15" customHeight="1" x14ac:dyDescent="0.25">
      <c r="B47" s="90"/>
      <c r="C47" s="162"/>
      <c r="D47" s="38"/>
      <c r="E47" s="21"/>
      <c r="F47" s="329"/>
      <c r="G47" s="129"/>
      <c r="H47" s="41"/>
      <c r="I47" s="328"/>
    </row>
    <row r="48" spans="2:9" ht="15" customHeight="1" x14ac:dyDescent="0.25">
      <c r="B48" s="90"/>
      <c r="C48" s="162"/>
      <c r="D48" s="38"/>
      <c r="E48" s="21"/>
      <c r="F48" s="329"/>
      <c r="G48" s="129"/>
      <c r="H48" s="41"/>
      <c r="I48" s="328"/>
    </row>
    <row r="49" spans="2:12" ht="15" customHeight="1" x14ac:dyDescent="0.25">
      <c r="B49" s="49"/>
      <c r="C49" s="14"/>
      <c r="D49" s="21"/>
      <c r="E49" s="21"/>
      <c r="F49" s="39"/>
      <c r="G49" s="24"/>
      <c r="H49" s="41"/>
    </row>
    <row r="50" spans="2:12" s="29" customFormat="1" ht="25.05" customHeight="1" x14ac:dyDescent="0.25">
      <c r="B50" s="435" t="str">
        <f>$B$10</f>
        <v>C5.1</v>
      </c>
      <c r="C50" s="31" t="s">
        <v>432</v>
      </c>
      <c r="D50" s="32"/>
      <c r="E50" s="33"/>
      <c r="F50" s="32"/>
      <c r="G50" s="34"/>
      <c r="H50" s="35"/>
      <c r="L50" s="131"/>
    </row>
  </sheetData>
  <mergeCells count="6">
    <mergeCell ref="B5:F7"/>
    <mergeCell ref="G4:G7"/>
    <mergeCell ref="B4:F4"/>
    <mergeCell ref="E1:G1"/>
    <mergeCell ref="B1:C1"/>
    <mergeCell ref="B2:C2"/>
  </mergeCells>
  <phoneticPr fontId="14" type="noConversion"/>
  <printOptions horizontalCentered="1"/>
  <pageMargins left="0.43307086614173229" right="0.31496062992125984" top="0.43307086614173229" bottom="0.62992125984251968" header="0.35433070866141736" footer="0.31496062992125984"/>
  <pageSetup paperSize="9" scale="81" firstPageNumber="31" fitToHeight="0" orientation="portrait" cellComments="asDisplayed" r:id="rId1"/>
  <headerFooter>
    <oddHeader xml:space="preserve">&amp;R&amp;"Arial,Bold Italic"
</oddHeader>
    <oddFooter xml:space="preserve">&amp;R&amp;"Arial,Bold"_____________________
C&amp;P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rgb="FF92D050"/>
    <pageSetUpPr fitToPage="1"/>
  </sheetPr>
  <dimension ref="B1:I50"/>
  <sheetViews>
    <sheetView view="pageBreakPreview" topLeftCell="A22" zoomScaleNormal="125" zoomScaleSheetLayoutView="100" zoomScalePageLayoutView="125" workbookViewId="0">
      <selection activeCell="G50" sqref="G50"/>
    </sheetView>
  </sheetViews>
  <sheetFormatPr defaultColWidth="6.88671875" defaultRowHeight="13.2" x14ac:dyDescent="0.25"/>
  <cols>
    <col min="1" max="1" width="0.88671875" style="1" customWidth="1"/>
    <col min="2" max="2" width="11.6640625" style="36" customWidth="1"/>
    <col min="3" max="3" width="45.6640625" style="3" customWidth="1"/>
    <col min="4" max="4" width="13.6640625" style="4" customWidth="1"/>
    <col min="5" max="5" width="15.6640625" style="4" customWidth="1"/>
    <col min="6" max="6" width="15.6640625" style="197" customWidth="1"/>
    <col min="7" max="7" width="15.6640625" style="5" customWidth="1"/>
    <col min="8" max="8" width="0.88671875" style="5" customWidth="1"/>
    <col min="9" max="16384" width="6.88671875" style="1"/>
  </cols>
  <sheetData>
    <row r="1" spans="2:8" x14ac:dyDescent="0.25">
      <c r="B1" s="407" t="str">
        <f>Client1</f>
        <v>City of Mbombela - Technical Services</v>
      </c>
      <c r="C1" s="448"/>
      <c r="D1" s="449"/>
      <c r="E1" s="530" t="str">
        <f>"Contract No. "&amp;ContractNo</f>
        <v>Contract No. COM37/2025</v>
      </c>
      <c r="F1" s="530"/>
      <c r="G1" s="531"/>
    </row>
    <row r="2" spans="2:8" x14ac:dyDescent="0.25">
      <c r="B2" s="450" t="str">
        <f>Client2</f>
        <v>Roads and Stormwater</v>
      </c>
      <c r="G2" s="456"/>
    </row>
    <row r="3" spans="2:8" x14ac:dyDescent="0.25">
      <c r="B3" s="451"/>
      <c r="C3" s="68"/>
      <c r="D3" s="69"/>
      <c r="E3" s="69"/>
      <c r="F3" s="280"/>
      <c r="G3" s="457"/>
    </row>
    <row r="4" spans="2:8" x14ac:dyDescent="0.25">
      <c r="B4" s="513" t="s">
        <v>8</v>
      </c>
      <c r="C4" s="514"/>
      <c r="D4" s="514"/>
      <c r="E4" s="514"/>
      <c r="F4" s="514"/>
      <c r="G4" s="543" t="str">
        <f>"CHAPTER "&amp;B10</f>
        <v>CHAPTER C5.2</v>
      </c>
      <c r="H4" s="6"/>
    </row>
    <row r="5" spans="2:8" ht="7.2" customHeight="1" x14ac:dyDescent="0.25">
      <c r="B5" s="518" t="str">
        <f>ContractDescription</f>
        <v>UPGRADING OF PORTION OF ROAD D2296 : KARINO TO TEKWANE SOUTH
PHASE 1 : km 0,000 TO km 5,960</v>
      </c>
      <c r="C5" s="519"/>
      <c r="D5" s="519"/>
      <c r="E5" s="519"/>
      <c r="F5" s="519"/>
      <c r="G5" s="544"/>
      <c r="H5" s="8"/>
    </row>
    <row r="6" spans="2:8" ht="12.75" customHeight="1" x14ac:dyDescent="0.25">
      <c r="B6" s="518"/>
      <c r="C6" s="519"/>
      <c r="D6" s="519"/>
      <c r="E6" s="519"/>
      <c r="F6" s="519"/>
      <c r="G6" s="544"/>
      <c r="H6" s="8"/>
    </row>
    <row r="7" spans="2:8" ht="7.5" customHeight="1" x14ac:dyDescent="0.25">
      <c r="B7" s="520"/>
      <c r="C7" s="521"/>
      <c r="D7" s="521"/>
      <c r="E7" s="521"/>
      <c r="F7" s="521"/>
      <c r="G7" s="545"/>
      <c r="H7" s="8"/>
    </row>
    <row r="8" spans="2:8" s="9" customFormat="1" ht="25.05" customHeight="1" x14ac:dyDescent="0.25">
      <c r="B8" s="10" t="s">
        <v>0</v>
      </c>
      <c r="C8" s="11" t="s">
        <v>1</v>
      </c>
      <c r="D8" s="11" t="s">
        <v>2</v>
      </c>
      <c r="E8" s="11" t="s">
        <v>3</v>
      </c>
      <c r="F8" s="188" t="s">
        <v>4</v>
      </c>
      <c r="G8" s="11" t="s">
        <v>5</v>
      </c>
      <c r="H8" s="12"/>
    </row>
    <row r="9" spans="2:8" ht="15" customHeight="1" x14ac:dyDescent="0.25">
      <c r="B9" s="49"/>
      <c r="C9" s="14"/>
      <c r="D9" s="15"/>
      <c r="E9" s="15"/>
      <c r="F9" s="184"/>
      <c r="G9" s="129" t="str">
        <f t="shared" ref="G9:G13" si="0">IF(D9="","",E9*F9)</f>
        <v/>
      </c>
      <c r="H9" s="267"/>
    </row>
    <row r="10" spans="2:8" ht="15" customHeight="1" x14ac:dyDescent="0.25">
      <c r="B10" s="64" t="s">
        <v>220</v>
      </c>
      <c r="C10" s="19" t="s">
        <v>221</v>
      </c>
      <c r="D10" s="21"/>
      <c r="E10" s="21"/>
      <c r="F10" s="189"/>
      <c r="G10" s="129" t="str">
        <f t="shared" si="0"/>
        <v/>
      </c>
      <c r="H10" s="268"/>
    </row>
    <row r="11" spans="2:8" ht="15" customHeight="1" x14ac:dyDescent="0.25">
      <c r="B11" s="49"/>
      <c r="C11" s="14"/>
      <c r="D11" s="21"/>
      <c r="E11" s="21"/>
      <c r="F11" s="189"/>
      <c r="G11" s="129" t="str">
        <f t="shared" si="0"/>
        <v/>
      </c>
      <c r="H11" s="268"/>
    </row>
    <row r="12" spans="2:8" ht="15" customHeight="1" x14ac:dyDescent="0.25">
      <c r="B12" s="64" t="s">
        <v>222</v>
      </c>
      <c r="C12" s="19" t="s">
        <v>885</v>
      </c>
      <c r="D12" s="21"/>
      <c r="E12" s="21"/>
      <c r="F12" s="189"/>
      <c r="G12" s="129" t="str">
        <f t="shared" si="0"/>
        <v/>
      </c>
      <c r="H12" s="268"/>
    </row>
    <row r="13" spans="2:8" ht="15" customHeight="1" x14ac:dyDescent="0.25">
      <c r="B13" s="49"/>
      <c r="C13" s="14"/>
      <c r="D13" s="21"/>
      <c r="E13" s="21"/>
      <c r="F13" s="189"/>
      <c r="G13" s="129" t="str">
        <f t="shared" si="0"/>
        <v/>
      </c>
      <c r="H13" s="268"/>
    </row>
    <row r="14" spans="2:8" ht="15" customHeight="1" x14ac:dyDescent="0.25">
      <c r="B14" s="49" t="s">
        <v>223</v>
      </c>
      <c r="C14" s="14" t="s">
        <v>482</v>
      </c>
      <c r="D14" s="21" t="s">
        <v>37</v>
      </c>
      <c r="E14" s="125">
        <v>1</v>
      </c>
      <c r="F14" s="222"/>
      <c r="G14" s="129"/>
      <c r="H14" s="142"/>
    </row>
    <row r="15" spans="2:8" ht="15" customHeight="1" x14ac:dyDescent="0.25">
      <c r="B15" s="49"/>
      <c r="C15" s="14"/>
      <c r="D15" s="21"/>
      <c r="E15" s="125"/>
      <c r="F15" s="222"/>
      <c r="G15" s="129"/>
      <c r="H15" s="142"/>
    </row>
    <row r="16" spans="2:8" ht="30" customHeight="1" x14ac:dyDescent="0.25">
      <c r="B16" s="49" t="s">
        <v>224</v>
      </c>
      <c r="C16" s="14" t="s">
        <v>483</v>
      </c>
      <c r="D16" s="21" t="s">
        <v>37</v>
      </c>
      <c r="E16" s="125">
        <v>1</v>
      </c>
      <c r="F16" s="222"/>
      <c r="G16" s="129"/>
      <c r="H16" s="142"/>
    </row>
    <row r="17" spans="2:9" ht="15" customHeight="1" x14ac:dyDescent="0.25">
      <c r="B17" s="49"/>
      <c r="C17" s="14"/>
      <c r="D17" s="21"/>
      <c r="E17" s="125"/>
      <c r="F17" s="222"/>
      <c r="G17" s="129"/>
      <c r="H17" s="142"/>
    </row>
    <row r="18" spans="2:9" ht="15" customHeight="1" x14ac:dyDescent="0.25">
      <c r="B18" s="64" t="s">
        <v>225</v>
      </c>
      <c r="C18" s="19" t="s">
        <v>808</v>
      </c>
      <c r="D18" s="21"/>
      <c r="E18" s="125"/>
      <c r="F18" s="189"/>
      <c r="G18" s="129"/>
      <c r="H18" s="268"/>
    </row>
    <row r="19" spans="2:9" ht="15" customHeight="1" x14ac:dyDescent="0.25">
      <c r="B19" s="49"/>
      <c r="C19" s="14"/>
      <c r="D19" s="21"/>
      <c r="E19" s="125"/>
      <c r="F19" s="189"/>
      <c r="G19" s="129"/>
      <c r="H19" s="268"/>
    </row>
    <row r="20" spans="2:9" ht="30" customHeight="1" x14ac:dyDescent="0.25">
      <c r="B20" s="49" t="s">
        <v>226</v>
      </c>
      <c r="C20" s="14" t="s">
        <v>769</v>
      </c>
      <c r="D20" s="21"/>
      <c r="E20" s="125"/>
      <c r="F20" s="219"/>
      <c r="G20" s="129"/>
      <c r="H20" s="268"/>
    </row>
    <row r="21" spans="2:9" ht="15" customHeight="1" x14ac:dyDescent="0.25">
      <c r="B21" s="49"/>
      <c r="C21" s="14"/>
      <c r="D21" s="21"/>
      <c r="E21" s="125"/>
      <c r="F21" s="219"/>
      <c r="G21" s="129"/>
      <c r="H21" s="268"/>
    </row>
    <row r="22" spans="2:9" ht="15" customHeight="1" x14ac:dyDescent="0.25">
      <c r="B22" s="49" t="s">
        <v>40</v>
      </c>
      <c r="C22" s="14" t="s">
        <v>770</v>
      </c>
      <c r="D22" s="21" t="s">
        <v>21</v>
      </c>
      <c r="E22" s="125">
        <v>42000</v>
      </c>
      <c r="F22" s="189"/>
      <c r="G22" s="129"/>
      <c r="H22" s="270"/>
      <c r="I22" s="102"/>
    </row>
    <row r="23" spans="2:9" ht="15" customHeight="1" x14ac:dyDescent="0.25">
      <c r="B23" s="49"/>
      <c r="C23" s="14"/>
      <c r="D23" s="21"/>
      <c r="E23" s="125"/>
      <c r="F23" s="189"/>
      <c r="G23" s="129"/>
      <c r="H23" s="270"/>
    </row>
    <row r="24" spans="2:9" ht="15" customHeight="1" x14ac:dyDescent="0.25">
      <c r="B24" s="49" t="s">
        <v>229</v>
      </c>
      <c r="C24" s="14" t="s">
        <v>843</v>
      </c>
      <c r="D24" s="21"/>
      <c r="E24" s="21"/>
      <c r="F24" s="196"/>
      <c r="G24" s="129"/>
      <c r="H24" s="268"/>
    </row>
    <row r="25" spans="2:9" ht="15" customHeight="1" x14ac:dyDescent="0.25">
      <c r="B25" s="49"/>
      <c r="C25" s="14"/>
      <c r="D25" s="21"/>
      <c r="E25" s="21"/>
      <c r="F25" s="196"/>
      <c r="G25" s="129"/>
      <c r="H25" s="268"/>
    </row>
    <row r="26" spans="2:9" ht="15" customHeight="1" x14ac:dyDescent="0.25">
      <c r="B26" s="49" t="s">
        <v>230</v>
      </c>
      <c r="C26" s="14" t="s">
        <v>231</v>
      </c>
      <c r="D26" s="21" t="s">
        <v>75</v>
      </c>
      <c r="E26" s="21">
        <v>15000</v>
      </c>
      <c r="F26" s="196"/>
      <c r="G26" s="129"/>
      <c r="H26" s="268"/>
    </row>
    <row r="27" spans="2:9" ht="15" customHeight="1" x14ac:dyDescent="0.25">
      <c r="B27" s="49"/>
      <c r="C27" s="14"/>
      <c r="D27" s="21"/>
      <c r="E27" s="21"/>
      <c r="F27" s="196"/>
      <c r="G27" s="129"/>
      <c r="H27" s="268"/>
    </row>
    <row r="28" spans="2:9" ht="15" customHeight="1" x14ac:dyDescent="0.25">
      <c r="B28" s="49"/>
      <c r="C28" s="14"/>
      <c r="D28" s="21"/>
      <c r="E28" s="21"/>
      <c r="F28" s="196"/>
      <c r="G28" s="129"/>
      <c r="H28" s="268"/>
    </row>
    <row r="29" spans="2:9" ht="15" customHeight="1" x14ac:dyDescent="0.25">
      <c r="B29" s="49"/>
      <c r="C29" s="14"/>
      <c r="D29" s="21"/>
      <c r="E29" s="21"/>
      <c r="F29" s="196"/>
      <c r="G29" s="129"/>
      <c r="H29" s="268"/>
    </row>
    <row r="30" spans="2:9" ht="15" customHeight="1" x14ac:dyDescent="0.25">
      <c r="B30" s="49"/>
      <c r="C30" s="14"/>
      <c r="D30" s="21"/>
      <c r="E30" s="21"/>
      <c r="F30" s="196"/>
      <c r="G30" s="129"/>
      <c r="H30" s="268"/>
    </row>
    <row r="31" spans="2:9" ht="15" customHeight="1" x14ac:dyDescent="0.25">
      <c r="B31" s="49"/>
      <c r="C31" s="14"/>
      <c r="D31" s="21"/>
      <c r="E31" s="21"/>
      <c r="F31" s="196"/>
      <c r="G31" s="129"/>
      <c r="H31" s="268"/>
    </row>
    <row r="32" spans="2:9" ht="15" customHeight="1" x14ac:dyDescent="0.25">
      <c r="B32" s="49"/>
      <c r="C32" s="14"/>
      <c r="D32" s="21"/>
      <c r="E32" s="21"/>
      <c r="F32" s="196"/>
      <c r="G32" s="129"/>
      <c r="H32" s="268"/>
    </row>
    <row r="33" spans="2:8" ht="15" customHeight="1" x14ac:dyDescent="0.25">
      <c r="B33" s="49"/>
      <c r="C33" s="14"/>
      <c r="D33" s="21"/>
      <c r="E33" s="21"/>
      <c r="F33" s="196"/>
      <c r="G33" s="129"/>
      <c r="H33" s="268"/>
    </row>
    <row r="34" spans="2:8" ht="15" customHeight="1" x14ac:dyDescent="0.25">
      <c r="B34" s="49"/>
      <c r="C34" s="14"/>
      <c r="D34" s="21"/>
      <c r="E34" s="21"/>
      <c r="F34" s="196"/>
      <c r="G34" s="129"/>
      <c r="H34" s="268"/>
    </row>
    <row r="35" spans="2:8" ht="15" customHeight="1" x14ac:dyDescent="0.25">
      <c r="B35" s="49"/>
      <c r="C35" s="14"/>
      <c r="D35" s="21"/>
      <c r="E35" s="21"/>
      <c r="F35" s="196"/>
      <c r="G35" s="129"/>
      <c r="H35" s="268"/>
    </row>
    <row r="36" spans="2:8" ht="15" customHeight="1" x14ac:dyDescent="0.25">
      <c r="B36" s="49"/>
      <c r="C36" s="14"/>
      <c r="D36" s="21"/>
      <c r="E36" s="21"/>
      <c r="F36" s="196"/>
      <c r="G36" s="129"/>
      <c r="H36" s="268"/>
    </row>
    <row r="37" spans="2:8" ht="15" customHeight="1" x14ac:dyDescent="0.25">
      <c r="B37" s="49"/>
      <c r="C37" s="14"/>
      <c r="D37" s="21"/>
      <c r="E37" s="21"/>
      <c r="F37" s="196"/>
      <c r="G37" s="129"/>
      <c r="H37" s="268"/>
    </row>
    <row r="38" spans="2:8" ht="15" customHeight="1" x14ac:dyDescent="0.25">
      <c r="B38" s="49"/>
      <c r="C38" s="14"/>
      <c r="D38" s="21"/>
      <c r="E38" s="21"/>
      <c r="F38" s="196"/>
      <c r="G38" s="129"/>
      <c r="H38" s="268"/>
    </row>
    <row r="39" spans="2:8" ht="15" customHeight="1" x14ac:dyDescent="0.25">
      <c r="B39" s="49"/>
      <c r="C39" s="14"/>
      <c r="D39" s="21"/>
      <c r="E39" s="21"/>
      <c r="F39" s="196"/>
      <c r="G39" s="129"/>
      <c r="H39" s="268"/>
    </row>
    <row r="40" spans="2:8" ht="15" customHeight="1" x14ac:dyDescent="0.25">
      <c r="B40" s="49"/>
      <c r="C40" s="14"/>
      <c r="D40" s="21"/>
      <c r="E40" s="21"/>
      <c r="F40" s="196"/>
      <c r="G40" s="129"/>
      <c r="H40" s="268"/>
    </row>
    <row r="41" spans="2:8" ht="15" customHeight="1" x14ac:dyDescent="0.25">
      <c r="B41" s="49"/>
      <c r="C41" s="14"/>
      <c r="D41" s="21"/>
      <c r="E41" s="21"/>
      <c r="F41" s="196"/>
      <c r="G41" s="129"/>
      <c r="H41" s="268"/>
    </row>
    <row r="42" spans="2:8" ht="15" customHeight="1" x14ac:dyDescent="0.25">
      <c r="B42" s="49"/>
      <c r="C42" s="14"/>
      <c r="D42" s="21"/>
      <c r="E42" s="21"/>
      <c r="F42" s="196"/>
      <c r="G42" s="129"/>
      <c r="H42" s="268"/>
    </row>
    <row r="43" spans="2:8" ht="15" customHeight="1" x14ac:dyDescent="0.25">
      <c r="B43" s="49"/>
      <c r="C43" s="14"/>
      <c r="D43" s="21"/>
      <c r="E43" s="21"/>
      <c r="F43" s="196"/>
      <c r="G43" s="129"/>
      <c r="H43" s="268"/>
    </row>
    <row r="44" spans="2:8" ht="15" customHeight="1" x14ac:dyDescent="0.25">
      <c r="B44" s="49"/>
      <c r="C44" s="14"/>
      <c r="D44" s="21"/>
      <c r="E44" s="21"/>
      <c r="F44" s="196"/>
      <c r="G44" s="129"/>
      <c r="H44" s="268"/>
    </row>
    <row r="45" spans="2:8" ht="15" customHeight="1" x14ac:dyDescent="0.25">
      <c r="B45" s="49"/>
      <c r="C45" s="14"/>
      <c r="D45" s="21"/>
      <c r="E45" s="21"/>
      <c r="F45" s="196"/>
      <c r="G45" s="129"/>
      <c r="H45" s="268"/>
    </row>
    <row r="46" spans="2:8" ht="15" customHeight="1" x14ac:dyDescent="0.25">
      <c r="B46" s="49"/>
      <c r="C46" s="14"/>
      <c r="D46" s="21"/>
      <c r="E46" s="21"/>
      <c r="F46" s="196"/>
      <c r="G46" s="129"/>
      <c r="H46" s="268"/>
    </row>
    <row r="47" spans="2:8" ht="15" customHeight="1" x14ac:dyDescent="0.25">
      <c r="B47" s="49"/>
      <c r="C47" s="14"/>
      <c r="D47" s="21"/>
      <c r="E47" s="21"/>
      <c r="F47" s="196"/>
      <c r="G47" s="129"/>
      <c r="H47" s="268"/>
    </row>
    <row r="48" spans="2:8" ht="15" customHeight="1" x14ac:dyDescent="0.25">
      <c r="B48" s="49"/>
      <c r="C48" s="14"/>
      <c r="D48" s="21"/>
      <c r="E48" s="21"/>
      <c r="F48" s="196"/>
      <c r="G48" s="129"/>
      <c r="H48" s="268"/>
    </row>
    <row r="49" spans="2:8" ht="15" customHeight="1" x14ac:dyDescent="0.25">
      <c r="B49" s="49"/>
      <c r="C49" s="14"/>
      <c r="D49" s="21"/>
      <c r="E49" s="21"/>
      <c r="F49" s="196"/>
      <c r="G49" s="129"/>
      <c r="H49" s="268"/>
    </row>
    <row r="50" spans="2:8" s="29" customFormat="1" ht="25.05" customHeight="1" x14ac:dyDescent="0.25">
      <c r="B50" s="435" t="str">
        <f>$B$10</f>
        <v>C5.2</v>
      </c>
      <c r="C50" s="31" t="s">
        <v>432</v>
      </c>
      <c r="D50" s="32"/>
      <c r="E50" s="33"/>
      <c r="F50" s="194"/>
      <c r="G50" s="302"/>
      <c r="H50" s="272"/>
    </row>
  </sheetData>
  <mergeCells count="4">
    <mergeCell ref="E1:G1"/>
    <mergeCell ref="B5:F7"/>
    <mergeCell ref="G4:G7"/>
    <mergeCell ref="B4:F4"/>
  </mergeCells>
  <phoneticPr fontId="14" type="noConversion"/>
  <printOptions horizontalCentered="1"/>
  <pageMargins left="0.43307086614173229" right="0.31496062992125984" top="0.43307086614173229" bottom="0.62992125984251968" header="0.35433070866141736" footer="0.31496062992125984"/>
  <pageSetup paperSize="9" scale="81" firstPageNumber="31" fitToHeight="0" orientation="portrait" cellComments="asDisplayed" r:id="rId1"/>
  <headerFooter>
    <oddHeader xml:space="preserve">&amp;R&amp;"Arial,Bold Italic"
</oddHeader>
    <oddFooter xml:space="preserve">&amp;R&amp;"Arial,Bold"_____________________
C&amp;P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rgb="FF92D050"/>
    <pageSetUpPr fitToPage="1"/>
  </sheetPr>
  <dimension ref="B1:J48"/>
  <sheetViews>
    <sheetView view="pageBreakPreview" topLeftCell="A22" zoomScaleNormal="125" zoomScaleSheetLayoutView="100" zoomScalePageLayoutView="125" workbookViewId="0">
      <selection activeCell="I41" sqref="I41"/>
    </sheetView>
  </sheetViews>
  <sheetFormatPr defaultColWidth="6.88671875" defaultRowHeight="13.2" x14ac:dyDescent="0.25"/>
  <cols>
    <col min="1" max="1" width="0.88671875" style="1" customWidth="1"/>
    <col min="2" max="2" width="11.6640625" style="36" customWidth="1"/>
    <col min="3" max="3" width="45.6640625" style="51" customWidth="1"/>
    <col min="4" max="4" width="13.6640625" style="4" customWidth="1"/>
    <col min="5" max="5" width="15.6640625" style="4" customWidth="1"/>
    <col min="6" max="6" width="15.6640625" style="1" customWidth="1"/>
    <col min="7" max="7" width="17.6640625" style="5" customWidth="1"/>
    <col min="8" max="8" width="0.88671875" style="5" customWidth="1"/>
    <col min="9" max="9" width="34.88671875" style="1" customWidth="1"/>
    <col min="10" max="10" width="13.33203125" style="1" bestFit="1" customWidth="1"/>
    <col min="11" max="16384" width="6.88671875" style="1"/>
  </cols>
  <sheetData>
    <row r="1" spans="2:8" x14ac:dyDescent="0.25">
      <c r="B1" s="407" t="str">
        <f>Client1</f>
        <v>City of Mbombela - Technical Services</v>
      </c>
      <c r="C1" s="410"/>
      <c r="D1" s="449"/>
      <c r="E1" s="530" t="str">
        <f>"Contract No. "&amp;ContractNo</f>
        <v>Contract No. COM37/2025</v>
      </c>
      <c r="F1" s="530"/>
      <c r="G1" s="531"/>
    </row>
    <row r="2" spans="2:8" x14ac:dyDescent="0.25">
      <c r="B2" s="450" t="str">
        <f>Client2</f>
        <v>Roads and Stormwater</v>
      </c>
      <c r="G2" s="456"/>
    </row>
    <row r="3" spans="2:8" x14ac:dyDescent="0.25">
      <c r="B3" s="451"/>
      <c r="C3" s="77"/>
      <c r="D3" s="69"/>
      <c r="E3" s="69"/>
      <c r="F3" s="70"/>
      <c r="G3" s="457"/>
    </row>
    <row r="4" spans="2:8" x14ac:dyDescent="0.25">
      <c r="B4" s="513" t="s">
        <v>8</v>
      </c>
      <c r="C4" s="514"/>
      <c r="D4" s="514"/>
      <c r="E4" s="514"/>
      <c r="F4" s="514"/>
      <c r="G4" s="543" t="str">
        <f>"CHAPTER "&amp;B10</f>
        <v>CHAPTER C5.3</v>
      </c>
      <c r="H4" s="6"/>
    </row>
    <row r="5" spans="2:8" ht="7.2" customHeight="1" x14ac:dyDescent="0.25">
      <c r="B5" s="518" t="str">
        <f>ContractDescription</f>
        <v>UPGRADING OF PORTION OF ROAD D2296 : KARINO TO TEKWANE SOUTH
PHASE 1 : km 0,000 TO km 5,960</v>
      </c>
      <c r="C5" s="519"/>
      <c r="D5" s="519"/>
      <c r="E5" s="519"/>
      <c r="F5" s="519"/>
      <c r="G5" s="544"/>
      <c r="H5" s="8"/>
    </row>
    <row r="6" spans="2:8" ht="12.75" customHeight="1" x14ac:dyDescent="0.25">
      <c r="B6" s="518"/>
      <c r="C6" s="519"/>
      <c r="D6" s="519"/>
      <c r="E6" s="519"/>
      <c r="F6" s="519"/>
      <c r="G6" s="544"/>
      <c r="H6" s="8"/>
    </row>
    <row r="7" spans="2:8" ht="7.5" customHeight="1" x14ac:dyDescent="0.25">
      <c r="B7" s="520"/>
      <c r="C7" s="521"/>
      <c r="D7" s="521"/>
      <c r="E7" s="521"/>
      <c r="F7" s="521"/>
      <c r="G7" s="545"/>
      <c r="H7" s="8"/>
    </row>
    <row r="8" spans="2:8" s="9" customFormat="1" ht="25.05" customHeight="1" x14ac:dyDescent="0.25">
      <c r="B8" s="10" t="s">
        <v>0</v>
      </c>
      <c r="C8" s="11" t="s">
        <v>1</v>
      </c>
      <c r="D8" s="11" t="s">
        <v>2</v>
      </c>
      <c r="E8" s="11" t="s">
        <v>3</v>
      </c>
      <c r="F8" s="11" t="s">
        <v>4</v>
      </c>
      <c r="G8" s="11" t="s">
        <v>5</v>
      </c>
      <c r="H8" s="12"/>
    </row>
    <row r="9" spans="2:8" ht="15" customHeight="1" x14ac:dyDescent="0.25">
      <c r="B9" s="13"/>
      <c r="C9" s="14"/>
      <c r="D9" s="15"/>
      <c r="E9" s="15"/>
      <c r="F9" s="16"/>
      <c r="G9" s="126" t="str">
        <f t="shared" ref="G9:G11" si="0">IF(D9="","",E9*F9)</f>
        <v/>
      </c>
      <c r="H9" s="267"/>
    </row>
    <row r="10" spans="2:8" ht="15" customHeight="1" x14ac:dyDescent="0.25">
      <c r="B10" s="64" t="s">
        <v>232</v>
      </c>
      <c r="C10" s="19" t="s">
        <v>233</v>
      </c>
      <c r="D10" s="21"/>
      <c r="E10" s="21"/>
      <c r="F10" s="40"/>
      <c r="G10" s="126" t="str">
        <f t="shared" si="0"/>
        <v/>
      </c>
      <c r="H10" s="268"/>
    </row>
    <row r="11" spans="2:8" ht="15" customHeight="1" x14ac:dyDescent="0.25">
      <c r="B11" s="49"/>
      <c r="C11" s="14"/>
      <c r="D11" s="21"/>
      <c r="E11" s="21"/>
      <c r="F11" s="40"/>
      <c r="G11" s="126" t="str">
        <f t="shared" si="0"/>
        <v/>
      </c>
      <c r="H11" s="268"/>
    </row>
    <row r="12" spans="2:8" ht="30" customHeight="1" x14ac:dyDescent="0.25">
      <c r="B12" s="64" t="s">
        <v>234</v>
      </c>
      <c r="C12" s="19" t="s">
        <v>844</v>
      </c>
      <c r="D12" s="21" t="s">
        <v>37</v>
      </c>
      <c r="E12" s="21">
        <v>2</v>
      </c>
      <c r="F12" s="189"/>
      <c r="G12" s="216"/>
      <c r="H12" s="268"/>
    </row>
    <row r="13" spans="2:8" ht="15" customHeight="1" x14ac:dyDescent="0.25">
      <c r="B13" s="49"/>
      <c r="C13" s="14"/>
      <c r="D13" s="21"/>
      <c r="E13" s="21"/>
      <c r="F13" s="189"/>
      <c r="G13" s="216"/>
      <c r="H13" s="268"/>
    </row>
    <row r="14" spans="2:8" ht="15" customHeight="1" x14ac:dyDescent="0.25">
      <c r="B14" s="64" t="s">
        <v>236</v>
      </c>
      <c r="C14" s="19" t="s">
        <v>845</v>
      </c>
      <c r="D14" s="21"/>
      <c r="E14" s="125"/>
      <c r="F14" s="222"/>
      <c r="G14" s="216"/>
      <c r="H14" s="142"/>
    </row>
    <row r="15" spans="2:8" ht="15" customHeight="1" x14ac:dyDescent="0.25">
      <c r="B15" s="49"/>
      <c r="C15" s="14"/>
      <c r="D15" s="21"/>
      <c r="E15" s="125"/>
      <c r="F15" s="222"/>
      <c r="G15" s="216"/>
      <c r="H15" s="142"/>
    </row>
    <row r="16" spans="2:8" ht="30" customHeight="1" x14ac:dyDescent="0.25">
      <c r="B16" s="49" t="s">
        <v>235</v>
      </c>
      <c r="C16" s="14" t="s">
        <v>461</v>
      </c>
      <c r="D16" s="21"/>
      <c r="E16" s="125"/>
      <c r="F16" s="222"/>
      <c r="G16" s="216"/>
      <c r="H16" s="142"/>
    </row>
    <row r="17" spans="2:10" ht="15" customHeight="1" x14ac:dyDescent="0.25">
      <c r="B17" s="49"/>
      <c r="C17" s="14"/>
      <c r="D17" s="21"/>
      <c r="E17" s="125"/>
      <c r="F17" s="222"/>
      <c r="G17" s="216"/>
      <c r="H17" s="142"/>
    </row>
    <row r="18" spans="2:10" ht="30" customHeight="1" x14ac:dyDescent="0.25">
      <c r="B18" s="49" t="s">
        <v>42</v>
      </c>
      <c r="C18" s="14" t="s">
        <v>969</v>
      </c>
      <c r="D18" s="21" t="s">
        <v>345</v>
      </c>
      <c r="E18" s="125">
        <v>14000</v>
      </c>
      <c r="F18" s="222"/>
      <c r="G18" s="216"/>
      <c r="H18" s="142"/>
      <c r="I18" s="328"/>
      <c r="J18" s="50"/>
    </row>
    <row r="19" spans="2:10" ht="15" customHeight="1" x14ac:dyDescent="0.25">
      <c r="B19" s="49"/>
      <c r="C19" s="14"/>
      <c r="D19" s="21"/>
      <c r="E19" s="125"/>
      <c r="F19" s="222"/>
      <c r="G19" s="216"/>
      <c r="H19" s="142"/>
    </row>
    <row r="20" spans="2:10" ht="30" customHeight="1" x14ac:dyDescent="0.25">
      <c r="B20" s="49"/>
      <c r="C20" s="14" t="s">
        <v>745</v>
      </c>
      <c r="D20" s="21" t="s">
        <v>345</v>
      </c>
      <c r="E20" s="125">
        <v>42000</v>
      </c>
      <c r="F20" s="222"/>
      <c r="G20" s="216"/>
      <c r="H20" s="142"/>
    </row>
    <row r="21" spans="2:10" ht="15" customHeight="1" x14ac:dyDescent="0.25">
      <c r="B21" s="49"/>
      <c r="C21" s="14"/>
      <c r="D21" s="21"/>
      <c r="E21" s="125"/>
      <c r="F21" s="222"/>
      <c r="G21" s="216"/>
      <c r="H21" s="142"/>
    </row>
    <row r="22" spans="2:10" ht="30" customHeight="1" x14ac:dyDescent="0.25">
      <c r="B22" s="49"/>
      <c r="C22" s="14" t="s">
        <v>744</v>
      </c>
      <c r="D22" s="21" t="s">
        <v>345</v>
      </c>
      <c r="E22" s="125">
        <v>1000</v>
      </c>
      <c r="F22" s="222"/>
      <c r="G22" s="216"/>
      <c r="H22" s="142"/>
    </row>
    <row r="23" spans="2:10" ht="15" customHeight="1" x14ac:dyDescent="0.25">
      <c r="B23" s="49"/>
      <c r="C23" s="14"/>
      <c r="D23" s="21"/>
      <c r="E23" s="125"/>
      <c r="F23" s="222"/>
      <c r="G23" s="216"/>
      <c r="H23" s="142"/>
    </row>
    <row r="24" spans="2:10" ht="30" customHeight="1" x14ac:dyDescent="0.25">
      <c r="B24" s="49" t="s">
        <v>237</v>
      </c>
      <c r="C24" s="14" t="s">
        <v>771</v>
      </c>
      <c r="D24" s="21" t="s">
        <v>345</v>
      </c>
      <c r="E24" s="125">
        <v>6750</v>
      </c>
      <c r="F24" s="218"/>
      <c r="G24" s="216"/>
      <c r="I24" s="102"/>
    </row>
    <row r="25" spans="2:10" ht="15" customHeight="1" x14ac:dyDescent="0.25">
      <c r="B25" s="49"/>
      <c r="C25" s="14"/>
      <c r="D25" s="21"/>
      <c r="E25" s="125"/>
      <c r="F25" s="218"/>
      <c r="G25" s="216"/>
    </row>
    <row r="26" spans="2:10" ht="30" customHeight="1" x14ac:dyDescent="0.25">
      <c r="B26" s="49" t="s">
        <v>238</v>
      </c>
      <c r="C26" s="14" t="s">
        <v>758</v>
      </c>
      <c r="D26" s="21" t="s">
        <v>345</v>
      </c>
      <c r="E26" s="125">
        <v>6750</v>
      </c>
      <c r="F26" s="218"/>
      <c r="G26" s="216"/>
    </row>
    <row r="27" spans="2:10" ht="15" customHeight="1" x14ac:dyDescent="0.25">
      <c r="B27" s="49"/>
      <c r="C27" s="14"/>
      <c r="D27" s="21"/>
      <c r="E27" s="125"/>
      <c r="F27" s="218"/>
      <c r="G27" s="216"/>
    </row>
    <row r="28" spans="2:10" ht="26.4" x14ac:dyDescent="0.25">
      <c r="B28" s="49" t="s">
        <v>746</v>
      </c>
      <c r="C28" s="14" t="s">
        <v>772</v>
      </c>
      <c r="D28" s="21" t="s">
        <v>345</v>
      </c>
      <c r="E28" s="125">
        <v>500</v>
      </c>
      <c r="F28" s="218"/>
      <c r="G28" s="216"/>
      <c r="I28" s="102"/>
      <c r="J28" s="477"/>
    </row>
    <row r="29" spans="2:10" ht="15" customHeight="1" x14ac:dyDescent="0.25">
      <c r="B29" s="49"/>
      <c r="C29" s="14"/>
      <c r="D29" s="21"/>
      <c r="E29" s="125"/>
      <c r="F29" s="196"/>
      <c r="G29" s="216"/>
      <c r="H29" s="142"/>
    </row>
    <row r="30" spans="2:10" ht="30" customHeight="1" x14ac:dyDescent="0.25">
      <c r="B30" s="334"/>
      <c r="C30" s="335"/>
      <c r="D30" s="336"/>
      <c r="E30" s="336"/>
      <c r="F30" s="337"/>
      <c r="G30" s="354"/>
      <c r="H30" s="268"/>
    </row>
    <row r="31" spans="2:10" ht="15" customHeight="1" x14ac:dyDescent="0.25">
      <c r="B31" s="49"/>
      <c r="C31" s="14"/>
      <c r="D31" s="21"/>
      <c r="E31" s="21"/>
      <c r="F31" s="196"/>
      <c r="G31" s="216"/>
      <c r="H31" s="268"/>
    </row>
    <row r="32" spans="2:10" ht="30" customHeight="1" x14ac:dyDescent="0.25">
      <c r="B32" s="334"/>
      <c r="C32" s="335"/>
      <c r="D32" s="336"/>
      <c r="E32" s="336"/>
      <c r="F32" s="337"/>
      <c r="G32" s="354"/>
      <c r="H32" s="268"/>
    </row>
    <row r="33" spans="2:8" ht="15" customHeight="1" x14ac:dyDescent="0.25">
      <c r="B33" s="49"/>
      <c r="C33" s="14"/>
      <c r="D33" s="21"/>
      <c r="E33" s="21"/>
      <c r="F33" s="196"/>
      <c r="G33" s="216"/>
      <c r="H33" s="268"/>
    </row>
    <row r="34" spans="2:8" x14ac:dyDescent="0.25">
      <c r="B34" s="334"/>
      <c r="C34" s="335"/>
      <c r="D34" s="336"/>
      <c r="E34" s="336"/>
      <c r="F34" s="337"/>
      <c r="G34" s="354"/>
      <c r="H34" s="268"/>
    </row>
    <row r="35" spans="2:8" ht="15" customHeight="1" x14ac:dyDescent="0.25">
      <c r="B35" s="334"/>
      <c r="C35" s="335"/>
      <c r="D35" s="336"/>
      <c r="E35" s="336"/>
      <c r="F35" s="337"/>
      <c r="G35" s="354"/>
      <c r="H35" s="268"/>
    </row>
    <row r="36" spans="2:8" ht="15" customHeight="1" x14ac:dyDescent="0.25">
      <c r="B36" s="334"/>
      <c r="C36" s="335"/>
      <c r="D36" s="336"/>
      <c r="E36" s="336"/>
      <c r="F36" s="337"/>
      <c r="G36" s="354"/>
      <c r="H36" s="268"/>
    </row>
    <row r="37" spans="2:8" ht="15" customHeight="1" x14ac:dyDescent="0.25">
      <c r="B37" s="49"/>
      <c r="C37" s="14"/>
      <c r="D37" s="21"/>
      <c r="E37" s="21"/>
      <c r="F37" s="47"/>
      <c r="G37" s="129" t="str">
        <f t="shared" ref="G37" si="1">IF(D37="","",E37*F37)</f>
        <v/>
      </c>
      <c r="H37" s="268"/>
    </row>
    <row r="38" spans="2:8" ht="15" customHeight="1" x14ac:dyDescent="0.25">
      <c r="B38" s="49"/>
      <c r="C38" s="14"/>
      <c r="D38" s="21"/>
      <c r="E38" s="21"/>
      <c r="F38" s="47"/>
      <c r="G38" s="129"/>
      <c r="H38" s="268"/>
    </row>
    <row r="39" spans="2:8" ht="15" customHeight="1" x14ac:dyDescent="0.25">
      <c r="B39" s="49"/>
      <c r="C39" s="14"/>
      <c r="D39" s="21"/>
      <c r="E39" s="21"/>
      <c r="F39" s="47"/>
      <c r="G39" s="126"/>
      <c r="H39" s="268"/>
    </row>
    <row r="40" spans="2:8" ht="15" customHeight="1" x14ac:dyDescent="0.25">
      <c r="B40" s="49"/>
      <c r="C40" s="14"/>
      <c r="D40" s="21"/>
      <c r="E40" s="21"/>
      <c r="F40" s="47"/>
      <c r="G40" s="126"/>
      <c r="H40" s="268"/>
    </row>
    <row r="41" spans="2:8" ht="15" customHeight="1" x14ac:dyDescent="0.25">
      <c r="B41" s="49"/>
      <c r="C41" s="14"/>
      <c r="D41" s="21"/>
      <c r="E41" s="21"/>
      <c r="F41" s="47"/>
      <c r="G41" s="126"/>
      <c r="H41" s="268"/>
    </row>
    <row r="42" spans="2:8" ht="15" customHeight="1" x14ac:dyDescent="0.25">
      <c r="B42" s="49"/>
      <c r="C42" s="14"/>
      <c r="D42" s="21"/>
      <c r="E42" s="21"/>
      <c r="F42" s="47"/>
      <c r="G42" s="126"/>
      <c r="H42" s="268"/>
    </row>
    <row r="43" spans="2:8" ht="15" customHeight="1" x14ac:dyDescent="0.25">
      <c r="B43" s="49"/>
      <c r="C43" s="14"/>
      <c r="D43" s="21"/>
      <c r="E43" s="21"/>
      <c r="F43" s="47"/>
      <c r="G43" s="126"/>
      <c r="H43" s="268"/>
    </row>
    <row r="44" spans="2:8" ht="15" customHeight="1" x14ac:dyDescent="0.25">
      <c r="B44" s="49"/>
      <c r="C44" s="14"/>
      <c r="D44" s="21"/>
      <c r="E44" s="21"/>
      <c r="F44" s="47"/>
      <c r="G44" s="126"/>
      <c r="H44" s="268"/>
    </row>
    <row r="45" spans="2:8" ht="15" customHeight="1" x14ac:dyDescent="0.25">
      <c r="B45" s="49"/>
      <c r="C45" s="14"/>
      <c r="D45" s="21"/>
      <c r="E45" s="21"/>
      <c r="F45" s="47"/>
      <c r="G45" s="126"/>
      <c r="H45" s="268"/>
    </row>
    <row r="46" spans="2:8" ht="15" customHeight="1" x14ac:dyDescent="0.25">
      <c r="B46" s="49"/>
      <c r="C46" s="14"/>
      <c r="D46" s="21"/>
      <c r="E46" s="21"/>
      <c r="F46" s="47"/>
      <c r="G46" s="126"/>
      <c r="H46" s="268"/>
    </row>
    <row r="47" spans="2:8" ht="15" customHeight="1" x14ac:dyDescent="0.25">
      <c r="B47" s="49"/>
      <c r="C47" s="14"/>
      <c r="D47" s="21"/>
      <c r="E47" s="21"/>
      <c r="F47" s="47"/>
      <c r="G47" s="126"/>
      <c r="H47" s="268"/>
    </row>
    <row r="48" spans="2:8" s="29" customFormat="1" ht="25.05" customHeight="1" x14ac:dyDescent="0.25">
      <c r="B48" s="435" t="str">
        <f>$B$10</f>
        <v>C5.3</v>
      </c>
      <c r="C48" s="31" t="s">
        <v>432</v>
      </c>
      <c r="D48" s="32"/>
      <c r="E48" s="33"/>
      <c r="F48" s="32"/>
      <c r="G48" s="302"/>
      <c r="H48" s="272"/>
    </row>
  </sheetData>
  <mergeCells count="4">
    <mergeCell ref="E1:G1"/>
    <mergeCell ref="B5:F7"/>
    <mergeCell ref="G4:G7"/>
    <mergeCell ref="B4:F4"/>
  </mergeCells>
  <phoneticPr fontId="14" type="noConversion"/>
  <printOptions horizontalCentered="1"/>
  <pageMargins left="0.43307086614173229" right="0.31496062992125984" top="0.43307086614173229" bottom="0.62992125984251968" header="0.35433070866141736" footer="0.31496062992125984"/>
  <pageSetup paperSize="9" scale="80" firstPageNumber="31" fitToHeight="0" orientation="portrait" cellComments="asDisplayed" r:id="rId1"/>
  <headerFooter>
    <oddHeader xml:space="preserve">&amp;R&amp;"Arial,Bold Italic"
</oddHeader>
    <oddFooter xml:space="preserve">&amp;R&amp;"Arial,Bold"_____________________
C&amp;P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tabColor rgb="FF92D050"/>
    <pageSetUpPr fitToPage="1"/>
  </sheetPr>
  <dimension ref="B1:M50"/>
  <sheetViews>
    <sheetView view="pageBreakPreview" topLeftCell="A19" zoomScaleNormal="125" zoomScaleSheetLayoutView="100" zoomScalePageLayoutView="125" workbookViewId="0">
      <selection activeCell="L40" sqref="L40"/>
    </sheetView>
  </sheetViews>
  <sheetFormatPr defaultColWidth="6.88671875" defaultRowHeight="13.2" x14ac:dyDescent="0.25"/>
  <cols>
    <col min="1" max="1" width="0.88671875" style="1" customWidth="1"/>
    <col min="2" max="2" width="11.6640625" style="67" customWidth="1"/>
    <col min="3" max="3" width="45.6640625" style="51" customWidth="1"/>
    <col min="4" max="4" width="13.6640625" style="4" customWidth="1"/>
    <col min="5" max="5" width="15.6640625" style="4" customWidth="1"/>
    <col min="6" max="6" width="15.6640625" style="1" customWidth="1"/>
    <col min="7" max="7" width="15.6640625" style="5" customWidth="1"/>
    <col min="8" max="8" width="0.88671875" style="5" customWidth="1"/>
    <col min="9" max="9" width="19" style="1" customWidth="1"/>
    <col min="10" max="16384" width="6.88671875" style="1"/>
  </cols>
  <sheetData>
    <row r="1" spans="2:13" x14ac:dyDescent="0.25">
      <c r="B1" s="462" t="str">
        <f>Client1</f>
        <v>City of Mbombela - Technical Services</v>
      </c>
      <c r="C1" s="410"/>
      <c r="D1" s="449"/>
      <c r="E1" s="530" t="str">
        <f>"Contract No. "&amp;ContractNo</f>
        <v>Contract No. COM37/2025</v>
      </c>
      <c r="F1" s="530"/>
      <c r="G1" s="531"/>
    </row>
    <row r="2" spans="2:13" x14ac:dyDescent="0.25">
      <c r="B2" s="463" t="str">
        <f>Client2</f>
        <v>Roads and Stormwater</v>
      </c>
      <c r="G2" s="456"/>
    </row>
    <row r="3" spans="2:13" x14ac:dyDescent="0.25">
      <c r="B3" s="464"/>
      <c r="C3" s="77"/>
      <c r="D3" s="69"/>
      <c r="E3" s="69"/>
      <c r="F3" s="70"/>
      <c r="G3" s="457"/>
    </row>
    <row r="4" spans="2:13" x14ac:dyDescent="0.25">
      <c r="B4" s="513" t="s">
        <v>8</v>
      </c>
      <c r="C4" s="514"/>
      <c r="D4" s="514"/>
      <c r="E4" s="514"/>
      <c r="F4" s="514"/>
      <c r="G4" s="543" t="str">
        <f>"CHAPTER "&amp;B10</f>
        <v>CHAPTER C5.4</v>
      </c>
      <c r="H4" s="6"/>
    </row>
    <row r="5" spans="2:13" ht="7.2" customHeight="1" x14ac:dyDescent="0.25">
      <c r="B5" s="518" t="str">
        <f>ContractDescription</f>
        <v>UPGRADING OF PORTION OF ROAD D2296 : KARINO TO TEKWANE SOUTH
PHASE 1 : km 0,000 TO km 5,960</v>
      </c>
      <c r="C5" s="519"/>
      <c r="D5" s="519"/>
      <c r="E5" s="519"/>
      <c r="F5" s="519"/>
      <c r="G5" s="544"/>
      <c r="H5" s="8"/>
    </row>
    <row r="6" spans="2:13" ht="12.75" customHeight="1" x14ac:dyDescent="0.25">
      <c r="B6" s="518"/>
      <c r="C6" s="519"/>
      <c r="D6" s="519"/>
      <c r="E6" s="519"/>
      <c r="F6" s="519"/>
      <c r="G6" s="544"/>
      <c r="H6" s="8"/>
    </row>
    <row r="7" spans="2:13" ht="7.5" customHeight="1" x14ac:dyDescent="0.25">
      <c r="B7" s="520"/>
      <c r="C7" s="521"/>
      <c r="D7" s="521"/>
      <c r="E7" s="521"/>
      <c r="F7" s="521"/>
      <c r="G7" s="545"/>
      <c r="H7" s="8"/>
    </row>
    <row r="8" spans="2:13" s="9" customFormat="1" ht="25.05" customHeight="1" x14ac:dyDescent="0.25">
      <c r="B8" s="65" t="s">
        <v>0</v>
      </c>
      <c r="C8" s="11" t="s">
        <v>1</v>
      </c>
      <c r="D8" s="11" t="s">
        <v>2</v>
      </c>
      <c r="E8" s="11" t="s">
        <v>3</v>
      </c>
      <c r="F8" s="11" t="s">
        <v>4</v>
      </c>
      <c r="G8" s="11" t="s">
        <v>5</v>
      </c>
      <c r="H8" s="12"/>
      <c r="I8" s="538"/>
      <c r="J8" s="538"/>
      <c r="K8" s="538"/>
      <c r="L8" s="538"/>
      <c r="M8" s="538"/>
    </row>
    <row r="9" spans="2:13" ht="15" customHeight="1" x14ac:dyDescent="0.25">
      <c r="B9" s="49"/>
      <c r="C9" s="14"/>
      <c r="D9" s="21"/>
      <c r="E9" s="21"/>
      <c r="F9" s="40"/>
      <c r="G9" s="129" t="str">
        <f t="shared" ref="G9:G13" si="0">IF(D9="","",E9*F9)</f>
        <v/>
      </c>
      <c r="H9" s="267"/>
    </row>
    <row r="10" spans="2:13" ht="15" customHeight="1" x14ac:dyDescent="0.25">
      <c r="B10" s="64" t="s">
        <v>240</v>
      </c>
      <c r="C10" s="19" t="s">
        <v>241</v>
      </c>
      <c r="D10" s="21"/>
      <c r="E10" s="21"/>
      <c r="F10" s="40"/>
      <c r="G10" s="129" t="str">
        <f t="shared" si="0"/>
        <v/>
      </c>
      <c r="H10" s="268"/>
    </row>
    <row r="11" spans="2:13" ht="15" customHeight="1" x14ac:dyDescent="0.25">
      <c r="B11" s="49"/>
      <c r="C11" s="14"/>
      <c r="D11" s="21"/>
      <c r="E11" s="21"/>
      <c r="F11" s="40"/>
      <c r="G11" s="129" t="str">
        <f t="shared" si="0"/>
        <v/>
      </c>
      <c r="H11" s="268"/>
    </row>
    <row r="12" spans="2:13" ht="15" customHeight="1" x14ac:dyDescent="0.25">
      <c r="B12" s="49" t="s">
        <v>242</v>
      </c>
      <c r="C12" s="14" t="s">
        <v>846</v>
      </c>
      <c r="D12" s="101"/>
      <c r="E12" s="245"/>
      <c r="F12" s="127"/>
      <c r="G12" s="129" t="str">
        <f t="shared" si="0"/>
        <v/>
      </c>
      <c r="H12" s="142"/>
    </row>
    <row r="13" spans="2:13" ht="15" customHeight="1" x14ac:dyDescent="0.25">
      <c r="B13" s="49"/>
      <c r="C13" s="14"/>
      <c r="D13" s="101"/>
      <c r="E13" s="245"/>
      <c r="F13" s="40"/>
      <c r="G13" s="129" t="str">
        <f t="shared" si="0"/>
        <v/>
      </c>
      <c r="H13" s="268"/>
    </row>
    <row r="14" spans="2:13" ht="30" customHeight="1" x14ac:dyDescent="0.25">
      <c r="B14" s="49" t="s">
        <v>243</v>
      </c>
      <c r="C14" s="14" t="s">
        <v>773</v>
      </c>
      <c r="D14" s="21" t="s">
        <v>21</v>
      </c>
      <c r="E14" s="125">
        <v>13500</v>
      </c>
      <c r="F14" s="219"/>
      <c r="G14" s="216"/>
      <c r="H14" s="268"/>
      <c r="I14" s="102"/>
    </row>
    <row r="15" spans="2:13" ht="15" customHeight="1" x14ac:dyDescent="0.25">
      <c r="B15" s="100"/>
      <c r="C15" s="249"/>
      <c r="D15" s="101"/>
      <c r="E15" s="245"/>
      <c r="F15" s="219"/>
      <c r="G15" s="216"/>
      <c r="H15" s="268"/>
    </row>
    <row r="16" spans="2:13" ht="15" customHeight="1" x14ac:dyDescent="0.25">
      <c r="B16" s="49" t="s">
        <v>244</v>
      </c>
      <c r="C16" s="14" t="s">
        <v>847</v>
      </c>
      <c r="D16" s="21"/>
      <c r="E16" s="125"/>
      <c r="F16" s="218"/>
      <c r="G16" s="216"/>
    </row>
    <row r="17" spans="2:9" ht="15" customHeight="1" x14ac:dyDescent="0.25">
      <c r="B17" s="49"/>
      <c r="C17" s="14"/>
      <c r="D17" s="21"/>
      <c r="E17" s="125"/>
      <c r="F17" s="189"/>
      <c r="G17" s="216"/>
      <c r="H17" s="268"/>
    </row>
    <row r="18" spans="2:9" ht="39.6" x14ac:dyDescent="0.25">
      <c r="B18" s="49" t="s">
        <v>774</v>
      </c>
      <c r="C18" s="14" t="s">
        <v>848</v>
      </c>
      <c r="D18" s="21"/>
      <c r="E18" s="125"/>
      <c r="F18" s="189"/>
      <c r="G18" s="216"/>
      <c r="H18" s="268"/>
    </row>
    <row r="19" spans="2:9" ht="15" customHeight="1" x14ac:dyDescent="0.25">
      <c r="B19" s="49"/>
      <c r="C19" s="14"/>
      <c r="D19" s="21"/>
      <c r="E19" s="125"/>
      <c r="F19" s="196"/>
      <c r="G19" s="216"/>
      <c r="H19" s="142"/>
    </row>
    <row r="20" spans="2:9" x14ac:dyDescent="0.25">
      <c r="B20" s="49" t="s">
        <v>40</v>
      </c>
      <c r="C20" s="14" t="s">
        <v>775</v>
      </c>
      <c r="D20" s="21" t="s">
        <v>7</v>
      </c>
      <c r="E20" s="125">
        <v>1000</v>
      </c>
      <c r="F20" s="196"/>
      <c r="G20" s="216"/>
      <c r="H20" s="142"/>
      <c r="I20" s="288"/>
    </row>
    <row r="21" spans="2:9" ht="15" customHeight="1" x14ac:dyDescent="0.25">
      <c r="B21" s="49"/>
      <c r="C21" s="14"/>
      <c r="D21" s="21"/>
      <c r="E21" s="125"/>
      <c r="F21" s="196"/>
      <c r="G21" s="216"/>
      <c r="H21" s="142"/>
    </row>
    <row r="22" spans="2:9" ht="15" customHeight="1" x14ac:dyDescent="0.25">
      <c r="B22" s="49" t="s">
        <v>245</v>
      </c>
      <c r="C22" s="14" t="s">
        <v>246</v>
      </c>
      <c r="D22" s="21" t="s">
        <v>323</v>
      </c>
      <c r="E22" s="21">
        <v>10000</v>
      </c>
      <c r="F22" s="196"/>
      <c r="G22" s="216"/>
      <c r="H22" s="268"/>
    </row>
    <row r="23" spans="2:9" ht="15" customHeight="1" x14ac:dyDescent="0.25">
      <c r="B23" s="49"/>
      <c r="C23" s="27"/>
      <c r="D23" s="21"/>
      <c r="E23" s="21"/>
      <c r="F23" s="196"/>
      <c r="G23" s="216"/>
      <c r="H23" s="268"/>
    </row>
    <row r="24" spans="2:9" ht="15" customHeight="1" x14ac:dyDescent="0.25">
      <c r="B24" s="49" t="s">
        <v>247</v>
      </c>
      <c r="C24" s="27" t="s">
        <v>248</v>
      </c>
      <c r="D24" s="21" t="s">
        <v>75</v>
      </c>
      <c r="E24" s="21">
        <v>45000</v>
      </c>
      <c r="F24" s="196"/>
      <c r="G24" s="216"/>
      <c r="H24" s="268"/>
    </row>
    <row r="25" spans="2:9" ht="15" customHeight="1" x14ac:dyDescent="0.25">
      <c r="B25" s="49"/>
      <c r="C25" s="27"/>
      <c r="D25" s="21"/>
      <c r="E25" s="21"/>
      <c r="F25" s="196"/>
      <c r="G25" s="216" t="str">
        <f>IF(D25="","",E25*F25)</f>
        <v/>
      </c>
      <c r="H25" s="268"/>
    </row>
    <row r="26" spans="2:9" ht="15" customHeight="1" x14ac:dyDescent="0.25">
      <c r="B26" s="334"/>
      <c r="C26" s="335"/>
      <c r="D26" s="336"/>
      <c r="E26" s="336"/>
      <c r="F26" s="337"/>
      <c r="G26" s="354"/>
      <c r="H26" s="268"/>
    </row>
    <row r="27" spans="2:9" ht="15" customHeight="1" x14ac:dyDescent="0.25">
      <c r="B27" s="303"/>
      <c r="C27" s="14"/>
      <c r="D27" s="21"/>
      <c r="E27" s="21"/>
      <c r="F27" s="196"/>
      <c r="G27" s="216"/>
      <c r="H27" s="268"/>
    </row>
    <row r="28" spans="2:9" ht="15" customHeight="1" x14ac:dyDescent="0.25">
      <c r="B28" s="49"/>
      <c r="C28" s="14"/>
      <c r="D28" s="21"/>
      <c r="E28" s="21"/>
      <c r="F28" s="196"/>
      <c r="G28" s="216"/>
      <c r="H28" s="268"/>
    </row>
    <row r="29" spans="2:9" ht="15" customHeight="1" x14ac:dyDescent="0.25">
      <c r="B29" s="49"/>
      <c r="C29" s="14"/>
      <c r="D29" s="21"/>
      <c r="E29" s="21"/>
      <c r="F29" s="196"/>
      <c r="G29" s="216"/>
      <c r="H29" s="268"/>
    </row>
    <row r="30" spans="2:9" ht="15" customHeight="1" x14ac:dyDescent="0.25">
      <c r="B30" s="49"/>
      <c r="C30" s="14"/>
      <c r="D30" s="21"/>
      <c r="E30" s="21"/>
      <c r="F30" s="196"/>
      <c r="G30" s="216"/>
      <c r="H30" s="268"/>
    </row>
    <row r="31" spans="2:9" ht="15" customHeight="1" x14ac:dyDescent="0.25">
      <c r="B31" s="49"/>
      <c r="C31" s="14"/>
      <c r="D31" s="21"/>
      <c r="E31" s="21"/>
      <c r="F31" s="196"/>
      <c r="G31" s="216"/>
      <c r="H31" s="268"/>
    </row>
    <row r="32" spans="2:9" ht="15" customHeight="1" x14ac:dyDescent="0.25">
      <c r="B32" s="49"/>
      <c r="C32" s="14"/>
      <c r="D32" s="21"/>
      <c r="E32" s="21"/>
      <c r="F32" s="196"/>
      <c r="G32" s="216"/>
      <c r="H32" s="268"/>
    </row>
    <row r="33" spans="2:8" ht="15" customHeight="1" x14ac:dyDescent="0.25">
      <c r="B33" s="49"/>
      <c r="C33" s="14"/>
      <c r="D33" s="21"/>
      <c r="E33" s="21"/>
      <c r="F33" s="196"/>
      <c r="G33" s="216"/>
      <c r="H33" s="268"/>
    </row>
    <row r="34" spans="2:8" ht="15" customHeight="1" x14ac:dyDescent="0.25">
      <c r="B34" s="49"/>
      <c r="C34" s="14"/>
      <c r="D34" s="21"/>
      <c r="E34" s="21"/>
      <c r="F34" s="196"/>
      <c r="G34" s="216"/>
      <c r="H34" s="268"/>
    </row>
    <row r="35" spans="2:8" ht="15" customHeight="1" x14ac:dyDescent="0.25">
      <c r="B35" s="49"/>
      <c r="C35" s="14"/>
      <c r="D35" s="21"/>
      <c r="E35" s="21"/>
      <c r="F35" s="196"/>
      <c r="G35" s="216"/>
      <c r="H35" s="268"/>
    </row>
    <row r="36" spans="2:8" ht="15" customHeight="1" x14ac:dyDescent="0.25">
      <c r="B36" s="49"/>
      <c r="C36" s="14"/>
      <c r="D36" s="21"/>
      <c r="E36" s="21"/>
      <c r="F36" s="196"/>
      <c r="G36" s="216"/>
      <c r="H36" s="268"/>
    </row>
    <row r="37" spans="2:8" ht="15" customHeight="1" x14ac:dyDescent="0.25">
      <c r="B37" s="49"/>
      <c r="C37" s="14"/>
      <c r="D37" s="21"/>
      <c r="E37" s="21"/>
      <c r="F37" s="196"/>
      <c r="G37" s="216"/>
      <c r="H37" s="268"/>
    </row>
    <row r="38" spans="2:8" ht="15" customHeight="1" x14ac:dyDescent="0.25">
      <c r="B38" s="49"/>
      <c r="C38" s="14"/>
      <c r="D38" s="21"/>
      <c r="E38" s="21"/>
      <c r="F38" s="196"/>
      <c r="G38" s="216"/>
      <c r="H38" s="268"/>
    </row>
    <row r="39" spans="2:8" ht="15" customHeight="1" x14ac:dyDescent="0.25">
      <c r="B39" s="49"/>
      <c r="C39" s="14"/>
      <c r="D39" s="21"/>
      <c r="E39" s="21"/>
      <c r="F39" s="196"/>
      <c r="G39" s="216"/>
      <c r="H39" s="268"/>
    </row>
    <row r="40" spans="2:8" ht="15" customHeight="1" x14ac:dyDescent="0.25">
      <c r="B40" s="49"/>
      <c r="C40" s="14"/>
      <c r="D40" s="21"/>
      <c r="E40" s="21"/>
      <c r="F40" s="196"/>
      <c r="G40" s="216"/>
      <c r="H40" s="268"/>
    </row>
    <row r="41" spans="2:8" ht="15" customHeight="1" x14ac:dyDescent="0.25">
      <c r="B41" s="49"/>
      <c r="C41" s="14"/>
      <c r="D41" s="21"/>
      <c r="E41" s="21"/>
      <c r="F41" s="196"/>
      <c r="G41" s="216"/>
      <c r="H41" s="268"/>
    </row>
    <row r="42" spans="2:8" ht="15" customHeight="1" x14ac:dyDescent="0.25">
      <c r="B42" s="49"/>
      <c r="C42" s="14"/>
      <c r="D42" s="21"/>
      <c r="E42" s="21"/>
      <c r="F42" s="196"/>
      <c r="G42" s="216"/>
      <c r="H42" s="268"/>
    </row>
    <row r="43" spans="2:8" ht="15" customHeight="1" x14ac:dyDescent="0.25">
      <c r="B43" s="49"/>
      <c r="C43" s="14"/>
      <c r="D43" s="21"/>
      <c r="E43" s="21"/>
      <c r="F43" s="196"/>
      <c r="G43" s="216"/>
      <c r="H43" s="268"/>
    </row>
    <row r="44" spans="2:8" ht="15" customHeight="1" x14ac:dyDescent="0.25">
      <c r="B44" s="49"/>
      <c r="C44" s="14"/>
      <c r="D44" s="21"/>
      <c r="E44" s="21"/>
      <c r="F44" s="196"/>
      <c r="G44" s="216"/>
      <c r="H44" s="268"/>
    </row>
    <row r="45" spans="2:8" ht="15" customHeight="1" x14ac:dyDescent="0.25">
      <c r="B45" s="49"/>
      <c r="C45" s="14"/>
      <c r="D45" s="21"/>
      <c r="E45" s="21"/>
      <c r="F45" s="196"/>
      <c r="G45" s="216"/>
      <c r="H45" s="268"/>
    </row>
    <row r="46" spans="2:8" ht="15" customHeight="1" x14ac:dyDescent="0.25">
      <c r="B46" s="49"/>
      <c r="C46" s="14"/>
      <c r="D46" s="21"/>
      <c r="E46" s="38"/>
      <c r="F46" s="196"/>
      <c r="G46" s="216"/>
    </row>
    <row r="47" spans="2:8" ht="15" customHeight="1" x14ac:dyDescent="0.25">
      <c r="B47" s="49"/>
      <c r="C47" s="14"/>
      <c r="D47" s="21"/>
      <c r="E47" s="38"/>
      <c r="F47" s="196"/>
      <c r="G47" s="216"/>
    </row>
    <row r="48" spans="2:8" ht="15" customHeight="1" x14ac:dyDescent="0.25">
      <c r="B48" s="49"/>
      <c r="C48" s="14"/>
      <c r="D48" s="21"/>
      <c r="E48" s="21"/>
      <c r="F48" s="196"/>
      <c r="G48" s="216"/>
      <c r="H48" s="268"/>
    </row>
    <row r="49" spans="2:8" ht="15" customHeight="1" x14ac:dyDescent="0.25">
      <c r="B49" s="49"/>
      <c r="C49" s="27"/>
      <c r="D49" s="38"/>
      <c r="E49" s="38"/>
      <c r="F49" s="47"/>
      <c r="G49" s="129" t="str">
        <f>IF(D49="","",E49*F49)</f>
        <v/>
      </c>
      <c r="H49" s="48"/>
    </row>
    <row r="50" spans="2:8" s="29" customFormat="1" ht="25.05" customHeight="1" x14ac:dyDescent="0.25">
      <c r="B50" s="435" t="str">
        <f>$B$10</f>
        <v>C5.4</v>
      </c>
      <c r="C50" s="31" t="s">
        <v>432</v>
      </c>
      <c r="D50" s="32"/>
      <c r="E50" s="33"/>
      <c r="F50" s="32"/>
      <c r="G50" s="271"/>
      <c r="H50" s="272"/>
    </row>
  </sheetData>
  <mergeCells count="5">
    <mergeCell ref="E1:G1"/>
    <mergeCell ref="B5:F7"/>
    <mergeCell ref="G4:G7"/>
    <mergeCell ref="B4:F4"/>
    <mergeCell ref="I8:M8"/>
  </mergeCells>
  <phoneticPr fontId="14" type="noConversion"/>
  <printOptions horizontalCentered="1"/>
  <pageMargins left="0.43307086614173229" right="0.31496062992125984" top="0.43307086614173229" bottom="0.62992125984251968" header="0.35433070866141736" footer="0.31496062992125984"/>
  <pageSetup paperSize="9" scale="81" firstPageNumber="31" fitToHeight="0" orientation="portrait" cellComments="asDisplayed" r:id="rId1"/>
  <headerFooter>
    <oddHeader xml:space="preserve">&amp;R&amp;"Arial,Bold Italic"
</oddHeader>
    <oddFooter xml:space="preserve">&amp;R&amp;"Arial,Bold"_____________________
C&amp;P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pageSetUpPr fitToPage="1"/>
  </sheetPr>
  <dimension ref="B1:K239"/>
  <sheetViews>
    <sheetView view="pageBreakPreview" zoomScale="85" zoomScaleNormal="85" zoomScaleSheetLayoutView="85" workbookViewId="0">
      <selection activeCell="Q12" sqref="Q12"/>
    </sheetView>
  </sheetViews>
  <sheetFormatPr defaultColWidth="6.88671875" defaultRowHeight="13.2" x14ac:dyDescent="0.25"/>
  <cols>
    <col min="1" max="1" width="0.88671875" style="1" customWidth="1"/>
    <col min="2" max="2" width="11.6640625" style="67" customWidth="1"/>
    <col min="3" max="3" width="45.6640625" style="3" customWidth="1"/>
    <col min="4" max="4" width="13.6640625" style="4" customWidth="1"/>
    <col min="5" max="5" width="15.6640625" style="4" customWidth="1"/>
    <col min="6" max="6" width="15.6640625" style="1" customWidth="1"/>
    <col min="7" max="7" width="23.6640625" style="211" customWidth="1"/>
    <col min="8" max="8" width="0.88671875" style="45" customWidth="1"/>
    <col min="9" max="16384" width="6.88671875" style="1"/>
  </cols>
  <sheetData>
    <row r="1" spans="2:8" x14ac:dyDescent="0.25">
      <c r="B1" s="526" t="str">
        <f>Client1</f>
        <v>City of Mbombela - Technical Services</v>
      </c>
      <c r="C1" s="527"/>
      <c r="D1" s="527"/>
      <c r="E1" s="522" t="str">
        <f>"Contract No. "&amp;ContractNo</f>
        <v>Contract No. COM37/2025</v>
      </c>
      <c r="F1" s="522"/>
      <c r="G1" s="523"/>
      <c r="H1" s="150"/>
    </row>
    <row r="2" spans="2:8" x14ac:dyDescent="0.25">
      <c r="B2" s="528" t="str">
        <f>Client2</f>
        <v>Roads and Stormwater</v>
      </c>
      <c r="C2" s="509"/>
      <c r="D2" s="509"/>
      <c r="E2" s="510"/>
      <c r="F2" s="510"/>
      <c r="G2" s="524"/>
    </row>
    <row r="3" spans="2:8" x14ac:dyDescent="0.25">
      <c r="B3" s="529"/>
      <c r="C3" s="512"/>
      <c r="D3" s="512"/>
      <c r="E3" s="511"/>
      <c r="F3" s="511"/>
      <c r="G3" s="525"/>
    </row>
    <row r="4" spans="2:8" x14ac:dyDescent="0.25">
      <c r="B4" s="513" t="s">
        <v>8</v>
      </c>
      <c r="C4" s="514"/>
      <c r="D4" s="514"/>
      <c r="E4" s="514"/>
      <c r="F4" s="514"/>
      <c r="G4" s="515" t="str">
        <f>"CHAPTER "&amp;B10</f>
        <v>CHAPTER C1.2</v>
      </c>
    </row>
    <row r="5" spans="2:8" ht="7.5" customHeight="1" x14ac:dyDescent="0.25">
      <c r="B5" s="518" t="str">
        <f>ContractDescription</f>
        <v>UPGRADING OF PORTION OF ROAD D2296 : KARINO TO TEKWANE SOUTH
PHASE 1 : km 0,000 TO km 5,960</v>
      </c>
      <c r="C5" s="519"/>
      <c r="D5" s="519"/>
      <c r="E5" s="519"/>
      <c r="F5" s="519"/>
      <c r="G5" s="516"/>
    </row>
    <row r="6" spans="2:8" ht="12.75" customHeight="1" x14ac:dyDescent="0.25">
      <c r="B6" s="518"/>
      <c r="C6" s="519"/>
      <c r="D6" s="519"/>
      <c r="E6" s="519"/>
      <c r="F6" s="519"/>
      <c r="G6" s="516"/>
    </row>
    <row r="7" spans="2:8" ht="7.5" customHeight="1" x14ac:dyDescent="0.25">
      <c r="B7" s="520"/>
      <c r="C7" s="521"/>
      <c r="D7" s="521"/>
      <c r="E7" s="521"/>
      <c r="F7" s="521"/>
      <c r="G7" s="517"/>
    </row>
    <row r="8" spans="2:8" s="9" customFormat="1" ht="25.05" customHeight="1" x14ac:dyDescent="0.25">
      <c r="B8" s="65" t="s">
        <v>0</v>
      </c>
      <c r="C8" s="179" t="s">
        <v>1</v>
      </c>
      <c r="D8" s="11" t="s">
        <v>2</v>
      </c>
      <c r="E8" s="11" t="s">
        <v>3</v>
      </c>
      <c r="F8" s="11" t="s">
        <v>4</v>
      </c>
      <c r="G8" s="206" t="s">
        <v>5</v>
      </c>
      <c r="H8" s="151"/>
    </row>
    <row r="9" spans="2:8" ht="15" customHeight="1" x14ac:dyDescent="0.25">
      <c r="B9" s="49"/>
      <c r="C9" s="14"/>
      <c r="D9" s="15"/>
      <c r="E9" s="15"/>
      <c r="F9" s="16"/>
      <c r="G9" s="207" t="str">
        <f t="shared" ref="G9:G11" si="0">IF(D9="","",E9*F9)</f>
        <v/>
      </c>
    </row>
    <row r="10" spans="2:8" ht="15" customHeight="1" x14ac:dyDescent="0.25">
      <c r="B10" s="64" t="s">
        <v>12</v>
      </c>
      <c r="C10" s="19" t="s">
        <v>11</v>
      </c>
      <c r="D10" s="21"/>
      <c r="E10" s="21"/>
      <c r="F10" s="40"/>
      <c r="G10" s="207" t="str">
        <f t="shared" si="0"/>
        <v/>
      </c>
    </row>
    <row r="11" spans="2:8" ht="15" customHeight="1" x14ac:dyDescent="0.25">
      <c r="B11" s="49"/>
      <c r="C11" s="14"/>
      <c r="D11" s="21"/>
      <c r="E11" s="21"/>
      <c r="F11" s="40"/>
      <c r="G11" s="207" t="str">
        <f t="shared" si="0"/>
        <v/>
      </c>
    </row>
    <row r="12" spans="2:8" ht="52.8" x14ac:dyDescent="0.25">
      <c r="B12" s="64" t="s">
        <v>14</v>
      </c>
      <c r="C12" s="19" t="s">
        <v>753</v>
      </c>
      <c r="D12" s="21"/>
      <c r="E12" s="22"/>
      <c r="F12" s="113"/>
      <c r="G12" s="207"/>
    </row>
    <row r="13" spans="2:8" ht="15" customHeight="1" x14ac:dyDescent="0.25">
      <c r="B13" s="49"/>
      <c r="C13" s="14"/>
      <c r="D13" s="21"/>
      <c r="E13" s="22"/>
      <c r="F13" s="111"/>
      <c r="G13" s="207"/>
    </row>
    <row r="14" spans="2:8" ht="30" customHeight="1" x14ac:dyDescent="0.25">
      <c r="B14" s="49" t="s">
        <v>16</v>
      </c>
      <c r="C14" s="14" t="s">
        <v>22</v>
      </c>
      <c r="D14" s="21" t="s">
        <v>20</v>
      </c>
      <c r="E14" s="21">
        <v>3</v>
      </c>
      <c r="F14" s="193"/>
      <c r="G14" s="208"/>
    </row>
    <row r="15" spans="2:8" ht="15" customHeight="1" x14ac:dyDescent="0.25">
      <c r="B15" s="49"/>
      <c r="C15" s="14"/>
      <c r="D15" s="21"/>
      <c r="E15" s="21"/>
      <c r="F15" s="193"/>
      <c r="G15" s="208" t="str">
        <f t="shared" ref="G15" si="1">IF(D15="","",E15*F15)</f>
        <v/>
      </c>
    </row>
    <row r="16" spans="2:8" ht="30" customHeight="1" x14ac:dyDescent="0.25">
      <c r="B16" s="49" t="s">
        <v>17</v>
      </c>
      <c r="C16" s="14" t="s">
        <v>23</v>
      </c>
      <c r="D16" s="172" t="s">
        <v>323</v>
      </c>
      <c r="E16" s="257">
        <v>10000</v>
      </c>
      <c r="F16" s="193"/>
      <c r="G16" s="208"/>
    </row>
    <row r="17" spans="2:8" ht="15" customHeight="1" x14ac:dyDescent="0.25">
      <c r="B17" s="49"/>
      <c r="C17" s="14"/>
      <c r="D17" s="172"/>
      <c r="E17" s="21"/>
      <c r="F17" s="193"/>
      <c r="G17" s="208"/>
    </row>
    <row r="18" spans="2:8" ht="26.4" x14ac:dyDescent="0.25">
      <c r="B18" s="49" t="s">
        <v>18</v>
      </c>
      <c r="C18" s="14" t="s">
        <v>24</v>
      </c>
      <c r="D18" s="21" t="s">
        <v>346</v>
      </c>
      <c r="E18" s="257">
        <v>50000</v>
      </c>
      <c r="F18" s="198">
        <v>1</v>
      </c>
      <c r="G18" s="208">
        <f>IF(D18="","",E18*F18)</f>
        <v>50000</v>
      </c>
    </row>
    <row r="19" spans="2:8" ht="15" customHeight="1" x14ac:dyDescent="0.25">
      <c r="B19" s="49"/>
      <c r="C19" s="14"/>
      <c r="D19" s="21"/>
      <c r="E19" s="21"/>
      <c r="F19" s="115"/>
      <c r="G19" s="208"/>
    </row>
    <row r="20" spans="2:8" ht="30" customHeight="1" x14ac:dyDescent="0.25">
      <c r="B20" s="49" t="s">
        <v>19</v>
      </c>
      <c r="C20" s="14" t="s">
        <v>25</v>
      </c>
      <c r="D20" s="21" t="s">
        <v>27</v>
      </c>
      <c r="E20" s="257">
        <f>G18</f>
        <v>50000</v>
      </c>
      <c r="F20" s="171"/>
      <c r="G20" s="208"/>
      <c r="H20" s="153"/>
    </row>
    <row r="21" spans="2:8" s="37" customFormat="1" ht="15" customHeight="1" x14ac:dyDescent="0.25">
      <c r="B21" s="100"/>
      <c r="C21" s="14"/>
      <c r="D21" s="21"/>
      <c r="E21" s="21"/>
      <c r="F21" s="112"/>
      <c r="G21" s="207"/>
      <c r="H21" s="61"/>
    </row>
    <row r="22" spans="2:8" ht="15" customHeight="1" x14ac:dyDescent="0.25">
      <c r="B22" s="64" t="s">
        <v>485</v>
      </c>
      <c r="C22" s="137" t="s">
        <v>752</v>
      </c>
      <c r="D22" s="38"/>
      <c r="E22" s="38"/>
      <c r="F22" s="115"/>
      <c r="G22" s="208" t="str">
        <f>IF(D22="","",E22*F22)</f>
        <v/>
      </c>
    </row>
    <row r="23" spans="2:8" ht="15" customHeight="1" x14ac:dyDescent="0.25">
      <c r="B23" s="49"/>
      <c r="C23" s="85"/>
      <c r="D23" s="38"/>
      <c r="E23" s="360"/>
      <c r="F23" s="170"/>
      <c r="G23" s="208"/>
    </row>
    <row r="24" spans="2:8" ht="15" customHeight="1" x14ac:dyDescent="0.25">
      <c r="B24" s="49" t="s">
        <v>904</v>
      </c>
      <c r="C24" s="85" t="s">
        <v>750</v>
      </c>
      <c r="D24" s="38" t="s">
        <v>768</v>
      </c>
      <c r="E24" s="360">
        <v>215000</v>
      </c>
      <c r="F24" s="170">
        <v>1</v>
      </c>
      <c r="G24" s="208">
        <f>F24*E24</f>
        <v>215000</v>
      </c>
    </row>
    <row r="25" spans="2:8" ht="15" customHeight="1" x14ac:dyDescent="0.25">
      <c r="B25" s="49"/>
      <c r="C25" s="14"/>
      <c r="D25" s="21"/>
      <c r="E25" s="257"/>
      <c r="F25" s="171"/>
      <c r="G25" s="208"/>
    </row>
    <row r="26" spans="2:8" ht="30" customHeight="1" x14ac:dyDescent="0.25">
      <c r="B26" s="49"/>
      <c r="C26" s="14" t="s">
        <v>905</v>
      </c>
      <c r="D26" s="21" t="s">
        <v>27</v>
      </c>
      <c r="E26" s="257">
        <f>E24</f>
        <v>215000</v>
      </c>
      <c r="F26" s="171"/>
      <c r="G26" s="208"/>
    </row>
    <row r="27" spans="2:8" ht="15" customHeight="1" x14ac:dyDescent="0.25">
      <c r="B27" s="49"/>
      <c r="C27" s="14"/>
      <c r="D27" s="21"/>
      <c r="E27" s="125"/>
      <c r="F27" s="192"/>
      <c r="G27" s="208"/>
    </row>
    <row r="28" spans="2:8" ht="15" customHeight="1" x14ac:dyDescent="0.25">
      <c r="B28" s="64" t="s">
        <v>29</v>
      </c>
      <c r="C28" s="19" t="s">
        <v>754</v>
      </c>
      <c r="D28" s="21"/>
      <c r="E28" s="21"/>
      <c r="F28" s="39"/>
      <c r="G28" s="207" t="str">
        <f t="shared" ref="G28:G43" si="2">IF(D28="","",E28*F28)</f>
        <v/>
      </c>
      <c r="H28" s="153"/>
    </row>
    <row r="29" spans="2:8" ht="15" customHeight="1" x14ac:dyDescent="0.25">
      <c r="B29" s="49"/>
      <c r="C29" s="14"/>
      <c r="D29" s="21"/>
      <c r="E29" s="21"/>
      <c r="F29" s="39"/>
      <c r="G29" s="207" t="str">
        <f t="shared" si="2"/>
        <v/>
      </c>
    </row>
    <row r="30" spans="2:8" ht="15" customHeight="1" x14ac:dyDescent="0.25">
      <c r="B30" s="49" t="s">
        <v>30</v>
      </c>
      <c r="C30" s="14" t="s">
        <v>31</v>
      </c>
      <c r="D30" s="21" t="s">
        <v>9</v>
      </c>
      <c r="E30" s="21">
        <v>1</v>
      </c>
      <c r="F30" s="195"/>
      <c r="G30" s="207"/>
    </row>
    <row r="31" spans="2:8" ht="15" customHeight="1" x14ac:dyDescent="0.25">
      <c r="B31" s="49"/>
      <c r="C31" s="14"/>
      <c r="D31" s="21"/>
      <c r="E31" s="21"/>
      <c r="F31" s="195"/>
      <c r="G31" s="207"/>
    </row>
    <row r="32" spans="2:8" ht="15" customHeight="1" x14ac:dyDescent="0.25">
      <c r="B32" s="49" t="s">
        <v>32</v>
      </c>
      <c r="C32" s="14" t="s">
        <v>33</v>
      </c>
      <c r="D32" s="21" t="s">
        <v>13</v>
      </c>
      <c r="E32" s="21">
        <v>24</v>
      </c>
      <c r="F32" s="195"/>
      <c r="G32" s="207"/>
    </row>
    <row r="33" spans="2:8" ht="15" customHeight="1" x14ac:dyDescent="0.25">
      <c r="B33" s="49"/>
      <c r="C33" s="14"/>
      <c r="D33" s="21"/>
      <c r="E33" s="21"/>
      <c r="F33" s="195"/>
      <c r="G33" s="207"/>
    </row>
    <row r="34" spans="2:8" ht="15" customHeight="1" x14ac:dyDescent="0.25">
      <c r="B34" s="64" t="s">
        <v>34</v>
      </c>
      <c r="C34" s="19" t="s">
        <v>755</v>
      </c>
      <c r="D34" s="21"/>
      <c r="E34" s="21"/>
      <c r="F34" s="196"/>
      <c r="G34" s="208"/>
    </row>
    <row r="35" spans="2:8" ht="15" customHeight="1" x14ac:dyDescent="0.25">
      <c r="B35" s="49"/>
      <c r="C35" s="14"/>
      <c r="D35" s="21"/>
      <c r="E35" s="21"/>
      <c r="F35" s="196"/>
      <c r="G35" s="208"/>
    </row>
    <row r="36" spans="2:8" ht="15" customHeight="1" x14ac:dyDescent="0.25">
      <c r="B36" s="49" t="s">
        <v>35</v>
      </c>
      <c r="C36" s="14" t="s">
        <v>36</v>
      </c>
      <c r="D36" s="21" t="s">
        <v>37</v>
      </c>
      <c r="E36" s="21">
        <v>10</v>
      </c>
      <c r="F36" s="196"/>
      <c r="G36" s="208"/>
    </row>
    <row r="37" spans="2:8" ht="15" customHeight="1" x14ac:dyDescent="0.25">
      <c r="B37" s="49"/>
      <c r="C37" s="14"/>
      <c r="D37" s="21"/>
      <c r="E37" s="21"/>
      <c r="F37" s="196"/>
      <c r="G37" s="208" t="str">
        <f t="shared" si="2"/>
        <v/>
      </c>
    </row>
    <row r="38" spans="2:8" ht="15" customHeight="1" x14ac:dyDescent="0.25">
      <c r="B38" s="64" t="s">
        <v>38</v>
      </c>
      <c r="C38" s="19" t="s">
        <v>756</v>
      </c>
      <c r="D38" s="21"/>
      <c r="E38" s="21"/>
      <c r="F38" s="39"/>
      <c r="G38" s="207" t="str">
        <f t="shared" si="2"/>
        <v/>
      </c>
    </row>
    <row r="39" spans="2:8" ht="15" customHeight="1" x14ac:dyDescent="0.25">
      <c r="B39" s="49"/>
      <c r="C39" s="14"/>
      <c r="D39" s="21"/>
      <c r="E39" s="21"/>
      <c r="F39" s="47"/>
      <c r="G39" s="208" t="str">
        <f t="shared" si="2"/>
        <v/>
      </c>
      <c r="H39" s="153"/>
    </row>
    <row r="40" spans="2:8" ht="15" customHeight="1" x14ac:dyDescent="0.25">
      <c r="B40" s="49" t="s">
        <v>39</v>
      </c>
      <c r="C40" s="14" t="s">
        <v>793</v>
      </c>
      <c r="D40" s="21"/>
      <c r="E40" s="21"/>
      <c r="F40" s="47"/>
      <c r="G40" s="208" t="str">
        <f t="shared" si="2"/>
        <v/>
      </c>
      <c r="H40" s="153"/>
    </row>
    <row r="41" spans="2:8" ht="15" customHeight="1" x14ac:dyDescent="0.25">
      <c r="B41" s="49"/>
      <c r="C41" s="14"/>
      <c r="D41" s="21"/>
      <c r="E41" s="21"/>
      <c r="F41" s="47"/>
      <c r="G41" s="208" t="str">
        <f t="shared" si="2"/>
        <v/>
      </c>
    </row>
    <row r="42" spans="2:8" ht="15" customHeight="1" x14ac:dyDescent="0.25">
      <c r="B42" s="49" t="s">
        <v>40</v>
      </c>
      <c r="C42" s="14" t="s">
        <v>41</v>
      </c>
      <c r="D42" s="21" t="s">
        <v>203</v>
      </c>
      <c r="E42" s="21">
        <v>40</v>
      </c>
      <c r="F42" s="196"/>
      <c r="G42" s="208" t="s">
        <v>759</v>
      </c>
    </row>
    <row r="43" spans="2:8" ht="15" customHeight="1" x14ac:dyDescent="0.25">
      <c r="B43" s="49"/>
      <c r="C43" s="14"/>
      <c r="D43" s="21"/>
      <c r="E43" s="21"/>
      <c r="F43" s="196"/>
      <c r="G43" s="208" t="str">
        <f t="shared" si="2"/>
        <v/>
      </c>
    </row>
    <row r="44" spans="2:8" ht="15" customHeight="1" x14ac:dyDescent="0.25">
      <c r="B44" s="49" t="s">
        <v>42</v>
      </c>
      <c r="C44" s="14" t="s">
        <v>47</v>
      </c>
      <c r="D44" s="21" t="s">
        <v>203</v>
      </c>
      <c r="E44" s="21">
        <v>30</v>
      </c>
      <c r="F44" s="196"/>
      <c r="G44" s="208" t="s">
        <v>759</v>
      </c>
    </row>
    <row r="45" spans="2:8" ht="15" customHeight="1" x14ac:dyDescent="0.25">
      <c r="B45" s="49"/>
      <c r="C45" s="14"/>
      <c r="D45" s="21"/>
      <c r="E45" s="139"/>
      <c r="F45" s="140"/>
      <c r="G45" s="207"/>
    </row>
    <row r="46" spans="2:8" ht="15" customHeight="1" x14ac:dyDescent="0.25">
      <c r="B46" s="49" t="s">
        <v>43</v>
      </c>
      <c r="C46" s="14" t="s">
        <v>48</v>
      </c>
      <c r="D46" s="21" t="s">
        <v>203</v>
      </c>
      <c r="E46" s="21">
        <v>10</v>
      </c>
      <c r="F46" s="196"/>
      <c r="G46" s="208" t="s">
        <v>759</v>
      </c>
    </row>
    <row r="47" spans="2:8" ht="15" customHeight="1" x14ac:dyDescent="0.25">
      <c r="B47" s="49"/>
      <c r="C47" s="14"/>
      <c r="D47" s="21"/>
      <c r="E47" s="21"/>
      <c r="F47" s="196"/>
      <c r="G47" s="208" t="str">
        <f t="shared" ref="G47" si="3">IF(D47="","",E47*F47)</f>
        <v/>
      </c>
    </row>
    <row r="48" spans="2:8" ht="15" customHeight="1" x14ac:dyDescent="0.25">
      <c r="B48" s="49" t="s">
        <v>44</v>
      </c>
      <c r="C48" s="14" t="s">
        <v>49</v>
      </c>
      <c r="D48" s="21" t="s">
        <v>203</v>
      </c>
      <c r="E48" s="21">
        <v>10</v>
      </c>
      <c r="F48" s="196"/>
      <c r="G48" s="208" t="s">
        <v>759</v>
      </c>
    </row>
    <row r="49" spans="2:8" ht="15" customHeight="1" x14ac:dyDescent="0.25">
      <c r="B49" s="49"/>
      <c r="C49" s="14"/>
      <c r="D49" s="21"/>
      <c r="E49" s="21"/>
      <c r="F49" s="112"/>
      <c r="G49" s="207" t="str">
        <f>IF(D49="","",E49*F49)</f>
        <v/>
      </c>
    </row>
    <row r="50" spans="2:8" s="29" customFormat="1" ht="25.05" customHeight="1" x14ac:dyDescent="0.25">
      <c r="B50" s="435" t="str">
        <f>B10</f>
        <v>C1.2</v>
      </c>
      <c r="C50" s="180" t="s">
        <v>10</v>
      </c>
      <c r="D50" s="32"/>
      <c r="E50" s="33"/>
      <c r="F50" s="32"/>
      <c r="G50" s="176"/>
      <c r="H50" s="152"/>
    </row>
    <row r="51" spans="2:8" x14ac:dyDescent="0.25">
      <c r="B51" s="509" t="str">
        <f>Client1</f>
        <v>City of Mbombela - Technical Services</v>
      </c>
      <c r="C51" s="509"/>
      <c r="D51" s="509"/>
      <c r="E51" s="510" t="str">
        <f>"Contract No. "&amp;ContractNo</f>
        <v>Contract No. COM37/2025</v>
      </c>
      <c r="F51" s="510"/>
      <c r="G51" s="510"/>
    </row>
    <row r="52" spans="2:8" x14ac:dyDescent="0.25">
      <c r="B52" s="509" t="str">
        <f>Client2</f>
        <v>Roads and Stormwater</v>
      </c>
      <c r="C52" s="509"/>
      <c r="D52" s="509"/>
      <c r="E52" s="510"/>
      <c r="F52" s="510"/>
      <c r="G52" s="510"/>
    </row>
    <row r="53" spans="2:8" x14ac:dyDescent="0.25">
      <c r="B53" s="512"/>
      <c r="C53" s="512"/>
      <c r="D53" s="512"/>
      <c r="E53" s="511"/>
      <c r="F53" s="511"/>
      <c r="G53" s="511"/>
    </row>
    <row r="54" spans="2:8" x14ac:dyDescent="0.25">
      <c r="B54" s="513" t="s">
        <v>8</v>
      </c>
      <c r="C54" s="514"/>
      <c r="D54" s="514"/>
      <c r="E54" s="514"/>
      <c r="F54" s="514"/>
      <c r="G54" s="515" t="str">
        <f>G4</f>
        <v>CHAPTER C1.2</v>
      </c>
    </row>
    <row r="55" spans="2:8" x14ac:dyDescent="0.25">
      <c r="B55" s="518" t="str">
        <f>ContractDescription</f>
        <v>UPGRADING OF PORTION OF ROAD D2296 : KARINO TO TEKWANE SOUTH
PHASE 1 : km 0,000 TO km 5,960</v>
      </c>
      <c r="C55" s="519"/>
      <c r="D55" s="519"/>
      <c r="E55" s="519"/>
      <c r="F55" s="519"/>
      <c r="G55" s="516"/>
    </row>
    <row r="56" spans="2:8" x14ac:dyDescent="0.25">
      <c r="B56" s="518"/>
      <c r="C56" s="519"/>
      <c r="D56" s="519"/>
      <c r="E56" s="519"/>
      <c r="F56" s="519"/>
      <c r="G56" s="516"/>
    </row>
    <row r="57" spans="2:8" x14ac:dyDescent="0.25">
      <c r="B57" s="520"/>
      <c r="C57" s="521"/>
      <c r="D57" s="521"/>
      <c r="E57" s="521"/>
      <c r="F57" s="521"/>
      <c r="G57" s="517"/>
    </row>
    <row r="58" spans="2:8" s="9" customFormat="1" ht="25.05" customHeight="1" x14ac:dyDescent="0.25">
      <c r="B58" s="65" t="s">
        <v>0</v>
      </c>
      <c r="C58" s="179" t="s">
        <v>1</v>
      </c>
      <c r="D58" s="11" t="s">
        <v>2</v>
      </c>
      <c r="E58" s="11" t="s">
        <v>3</v>
      </c>
      <c r="F58" s="11" t="s">
        <v>4</v>
      </c>
      <c r="G58" s="206" t="s">
        <v>5</v>
      </c>
      <c r="H58" s="151"/>
    </row>
    <row r="59" spans="2:8" s="29" customFormat="1" ht="25.05" customHeight="1" x14ac:dyDescent="0.25">
      <c r="B59" s="71"/>
      <c r="C59" s="180" t="s">
        <v>28</v>
      </c>
      <c r="D59" s="32"/>
      <c r="E59" s="33"/>
      <c r="F59" s="32"/>
      <c r="G59" s="176"/>
      <c r="H59" s="152"/>
    </row>
    <row r="60" spans="2:8" ht="15" customHeight="1" x14ac:dyDescent="0.25">
      <c r="B60" s="66"/>
      <c r="C60" s="14"/>
      <c r="D60" s="21"/>
      <c r="E60" s="21"/>
      <c r="F60" s="39"/>
      <c r="G60" s="207" t="str">
        <f t="shared" ref="G60:G84" si="4">IF(D60="","",E60*F60)</f>
        <v/>
      </c>
    </row>
    <row r="61" spans="2:8" ht="15" customHeight="1" x14ac:dyDescent="0.25">
      <c r="B61" s="49" t="s">
        <v>45</v>
      </c>
      <c r="C61" s="14" t="s">
        <v>50</v>
      </c>
      <c r="D61" s="21" t="s">
        <v>203</v>
      </c>
      <c r="E61" s="21">
        <v>10</v>
      </c>
      <c r="F61" s="196"/>
      <c r="G61" s="208" t="s">
        <v>759</v>
      </c>
    </row>
    <row r="62" spans="2:8" ht="15" customHeight="1" x14ac:dyDescent="0.25">
      <c r="B62" s="49"/>
      <c r="C62" s="14"/>
      <c r="D62" s="21"/>
      <c r="E62" s="21"/>
      <c r="F62" s="196"/>
      <c r="G62" s="208" t="str">
        <f t="shared" ref="G62:G78" si="5">IF(D62="","",E62*F62)</f>
        <v/>
      </c>
    </row>
    <row r="63" spans="2:8" ht="15" customHeight="1" x14ac:dyDescent="0.25">
      <c r="B63" s="49" t="s">
        <v>46</v>
      </c>
      <c r="C63" s="14" t="s">
        <v>51</v>
      </c>
      <c r="D63" s="21" t="s">
        <v>203</v>
      </c>
      <c r="E63" s="21">
        <v>30</v>
      </c>
      <c r="F63" s="196"/>
      <c r="G63" s="208" t="s">
        <v>759</v>
      </c>
    </row>
    <row r="64" spans="2:8" ht="15" customHeight="1" x14ac:dyDescent="0.25">
      <c r="B64" s="49"/>
      <c r="C64" s="14"/>
      <c r="D64" s="21"/>
      <c r="E64" s="21"/>
      <c r="F64" s="195"/>
      <c r="G64" s="207" t="str">
        <f t="shared" si="5"/>
        <v/>
      </c>
    </row>
    <row r="65" spans="2:8" ht="30" customHeight="1" x14ac:dyDescent="0.25">
      <c r="B65" s="49" t="s">
        <v>52</v>
      </c>
      <c r="C65" s="14" t="s">
        <v>794</v>
      </c>
      <c r="D65" s="21"/>
      <c r="E65" s="21"/>
      <c r="F65" s="195"/>
      <c r="G65" s="207" t="str">
        <f t="shared" si="5"/>
        <v/>
      </c>
      <c r="H65" s="153"/>
    </row>
    <row r="66" spans="2:8" ht="15" customHeight="1" x14ac:dyDescent="0.25">
      <c r="B66" s="49"/>
      <c r="C66" s="14"/>
      <c r="D66" s="21"/>
      <c r="E66" s="21"/>
      <c r="F66" s="195"/>
      <c r="G66" s="207" t="str">
        <f t="shared" si="5"/>
        <v/>
      </c>
    </row>
    <row r="67" spans="2:8" ht="15" customHeight="1" x14ac:dyDescent="0.25">
      <c r="B67" s="49" t="s">
        <v>40</v>
      </c>
      <c r="C67" s="14" t="s">
        <v>53</v>
      </c>
      <c r="D67" s="21" t="s">
        <v>203</v>
      </c>
      <c r="E67" s="21">
        <v>15</v>
      </c>
      <c r="F67" s="195"/>
      <c r="G67" s="208" t="s">
        <v>759</v>
      </c>
    </row>
    <row r="68" spans="2:8" ht="15" customHeight="1" x14ac:dyDescent="0.25">
      <c r="B68" s="49"/>
      <c r="C68" s="14"/>
      <c r="D68" s="21"/>
      <c r="E68" s="21"/>
      <c r="F68" s="195"/>
      <c r="G68" s="207" t="str">
        <f t="shared" si="5"/>
        <v/>
      </c>
    </row>
    <row r="69" spans="2:8" ht="15" customHeight="1" x14ac:dyDescent="0.25">
      <c r="B69" s="49" t="s">
        <v>42</v>
      </c>
      <c r="C69" s="14" t="s">
        <v>54</v>
      </c>
      <c r="D69" s="21" t="s">
        <v>203</v>
      </c>
      <c r="E69" s="21">
        <v>15</v>
      </c>
      <c r="F69" s="195"/>
      <c r="G69" s="208" t="s">
        <v>759</v>
      </c>
    </row>
    <row r="70" spans="2:8" ht="15" customHeight="1" x14ac:dyDescent="0.25">
      <c r="B70" s="49"/>
      <c r="C70" s="14"/>
      <c r="D70" s="21"/>
      <c r="E70" s="21"/>
      <c r="F70" s="195"/>
      <c r="G70" s="207" t="str">
        <f t="shared" si="5"/>
        <v/>
      </c>
    </row>
    <row r="71" spans="2:8" ht="15" customHeight="1" x14ac:dyDescent="0.25">
      <c r="B71" s="49" t="s">
        <v>43</v>
      </c>
      <c r="C71" s="14" t="s">
        <v>55</v>
      </c>
      <c r="D71" s="21" t="s">
        <v>203</v>
      </c>
      <c r="E71" s="21">
        <v>15</v>
      </c>
      <c r="F71" s="195"/>
      <c r="G71" s="208" t="s">
        <v>759</v>
      </c>
    </row>
    <row r="72" spans="2:8" ht="15" customHeight="1" x14ac:dyDescent="0.25">
      <c r="B72" s="49"/>
      <c r="C72" s="14"/>
      <c r="D72" s="21"/>
      <c r="E72" s="21"/>
      <c r="F72" s="195"/>
      <c r="G72" s="207" t="str">
        <f t="shared" si="5"/>
        <v/>
      </c>
    </row>
    <row r="73" spans="2:8" ht="15" customHeight="1" x14ac:dyDescent="0.25">
      <c r="B73" s="49" t="s">
        <v>44</v>
      </c>
      <c r="C73" s="14" t="s">
        <v>56</v>
      </c>
      <c r="D73" s="21" t="s">
        <v>203</v>
      </c>
      <c r="E73" s="21">
        <v>15</v>
      </c>
      <c r="F73" s="195"/>
      <c r="G73" s="208" t="s">
        <v>759</v>
      </c>
    </row>
    <row r="74" spans="2:8" ht="15" customHeight="1" x14ac:dyDescent="0.25">
      <c r="B74" s="49"/>
      <c r="C74" s="14"/>
      <c r="D74" s="21"/>
      <c r="E74" s="21"/>
      <c r="F74" s="195"/>
      <c r="G74" s="207" t="str">
        <f t="shared" si="5"/>
        <v/>
      </c>
    </row>
    <row r="75" spans="2:8" ht="15" customHeight="1" x14ac:dyDescent="0.25">
      <c r="B75" s="49" t="s">
        <v>45</v>
      </c>
      <c r="C75" s="14" t="s">
        <v>57</v>
      </c>
      <c r="D75" s="21" t="s">
        <v>203</v>
      </c>
      <c r="E75" s="21">
        <v>15</v>
      </c>
      <c r="F75" s="195"/>
      <c r="G75" s="208" t="s">
        <v>759</v>
      </c>
    </row>
    <row r="76" spans="2:8" ht="15" customHeight="1" x14ac:dyDescent="0.25">
      <c r="B76" s="49"/>
      <c r="C76" s="14"/>
      <c r="D76" s="21"/>
      <c r="E76" s="21"/>
      <c r="F76" s="195"/>
      <c r="G76" s="207" t="str">
        <f t="shared" si="5"/>
        <v/>
      </c>
    </row>
    <row r="77" spans="2:8" ht="15" customHeight="1" x14ac:dyDescent="0.25">
      <c r="B77" s="49" t="s">
        <v>46</v>
      </c>
      <c r="C77" s="14" t="s">
        <v>58</v>
      </c>
      <c r="D77" s="21" t="s">
        <v>203</v>
      </c>
      <c r="E77" s="21">
        <v>50</v>
      </c>
      <c r="F77" s="195"/>
      <c r="G77" s="208" t="s">
        <v>759</v>
      </c>
    </row>
    <row r="78" spans="2:8" ht="15" customHeight="1" x14ac:dyDescent="0.25">
      <c r="B78" s="49"/>
      <c r="C78" s="14"/>
      <c r="D78" s="21"/>
      <c r="E78" s="21"/>
      <c r="F78" s="195"/>
      <c r="G78" s="207" t="str">
        <f t="shared" si="5"/>
        <v/>
      </c>
    </row>
    <row r="79" spans="2:8" ht="15" customHeight="1" x14ac:dyDescent="0.25">
      <c r="B79" s="49" t="s">
        <v>59</v>
      </c>
      <c r="C79" s="14" t="s">
        <v>454</v>
      </c>
      <c r="D79" s="21" t="s">
        <v>203</v>
      </c>
      <c r="E79" s="21">
        <v>20</v>
      </c>
      <c r="F79" s="195"/>
      <c r="G79" s="208" t="s">
        <v>759</v>
      </c>
    </row>
    <row r="80" spans="2:8" ht="15" customHeight="1" x14ac:dyDescent="0.25">
      <c r="B80" s="49"/>
      <c r="C80" s="14"/>
      <c r="D80" s="21"/>
      <c r="E80" s="21"/>
      <c r="F80" s="195"/>
      <c r="G80" s="207"/>
    </row>
    <row r="81" spans="2:8" ht="15" customHeight="1" x14ac:dyDescent="0.25">
      <c r="B81" s="49" t="s">
        <v>237</v>
      </c>
      <c r="C81" s="14" t="s">
        <v>455</v>
      </c>
      <c r="D81" s="21" t="s">
        <v>203</v>
      </c>
      <c r="E81" s="21">
        <v>50</v>
      </c>
      <c r="F81" s="195"/>
      <c r="G81" s="208" t="s">
        <v>759</v>
      </c>
    </row>
    <row r="82" spans="2:8" ht="15" customHeight="1" x14ac:dyDescent="0.25">
      <c r="B82" s="49"/>
      <c r="C82" s="14"/>
      <c r="D82" s="21"/>
      <c r="E82" s="21"/>
      <c r="F82" s="195"/>
      <c r="G82" s="207" t="str">
        <f t="shared" si="4"/>
        <v/>
      </c>
    </row>
    <row r="83" spans="2:8" ht="15" customHeight="1" x14ac:dyDescent="0.25">
      <c r="B83" s="49" t="s">
        <v>60</v>
      </c>
      <c r="C83" s="14" t="s">
        <v>795</v>
      </c>
      <c r="D83" s="21"/>
      <c r="E83" s="21"/>
      <c r="F83" s="39"/>
      <c r="G83" s="207" t="str">
        <f t="shared" si="4"/>
        <v/>
      </c>
    </row>
    <row r="84" spans="2:8" ht="15" customHeight="1" x14ac:dyDescent="0.25">
      <c r="B84" s="49"/>
      <c r="C84" s="14"/>
      <c r="D84" s="21"/>
      <c r="E84" s="21"/>
      <c r="F84" s="39"/>
      <c r="G84" s="207" t="str">
        <f t="shared" si="4"/>
        <v/>
      </c>
    </row>
    <row r="85" spans="2:8" ht="15" customHeight="1" x14ac:dyDescent="0.25">
      <c r="B85" s="49" t="s">
        <v>61</v>
      </c>
      <c r="C85" s="14" t="s">
        <v>62</v>
      </c>
      <c r="D85" s="21" t="s">
        <v>20</v>
      </c>
      <c r="E85" s="21">
        <v>1000</v>
      </c>
      <c r="F85" s="195"/>
      <c r="G85" s="208" t="s">
        <v>759</v>
      </c>
    </row>
    <row r="86" spans="2:8" ht="15" customHeight="1" x14ac:dyDescent="0.25">
      <c r="B86" s="49"/>
      <c r="C86" s="14"/>
      <c r="D86" s="21"/>
      <c r="E86" s="21"/>
      <c r="F86" s="195"/>
      <c r="G86" s="207"/>
    </row>
    <row r="87" spans="2:8" ht="15" customHeight="1" x14ac:dyDescent="0.25">
      <c r="B87" s="49" t="s">
        <v>63</v>
      </c>
      <c r="C87" s="14" t="s">
        <v>796</v>
      </c>
      <c r="D87" s="21"/>
      <c r="E87" s="21"/>
      <c r="F87" s="195"/>
      <c r="G87" s="207" t="str">
        <f t="shared" ref="G87:G90" si="6">IF(D87="","",E87*F87)</f>
        <v/>
      </c>
    </row>
    <row r="88" spans="2:8" ht="15" customHeight="1" x14ac:dyDescent="0.25">
      <c r="B88" s="49"/>
      <c r="C88" s="14"/>
      <c r="D88" s="21"/>
      <c r="E88" s="21"/>
      <c r="F88" s="195"/>
      <c r="G88" s="207" t="str">
        <f t="shared" si="6"/>
        <v/>
      </c>
    </row>
    <row r="89" spans="2:8" ht="15" customHeight="1" x14ac:dyDescent="0.25">
      <c r="B89" s="49" t="s">
        <v>40</v>
      </c>
      <c r="C89" s="14" t="s">
        <v>64</v>
      </c>
      <c r="D89" s="21" t="s">
        <v>346</v>
      </c>
      <c r="E89" s="21">
        <v>10000</v>
      </c>
      <c r="F89" s="39">
        <v>1</v>
      </c>
      <c r="G89" s="207">
        <f t="shared" si="6"/>
        <v>10000</v>
      </c>
      <c r="H89" s="153"/>
    </row>
    <row r="90" spans="2:8" ht="15" customHeight="1" x14ac:dyDescent="0.25">
      <c r="B90" s="49"/>
      <c r="C90" s="14"/>
      <c r="D90" s="21"/>
      <c r="E90" s="21"/>
      <c r="F90" s="39"/>
      <c r="G90" s="207" t="str">
        <f t="shared" si="6"/>
        <v/>
      </c>
    </row>
    <row r="91" spans="2:8" ht="30" customHeight="1" x14ac:dyDescent="0.25">
      <c r="B91" s="49" t="s">
        <v>42</v>
      </c>
      <c r="C91" s="14" t="s">
        <v>65</v>
      </c>
      <c r="D91" s="21" t="s">
        <v>27</v>
      </c>
      <c r="E91" s="123">
        <f>G89</f>
        <v>10000</v>
      </c>
      <c r="F91" s="124"/>
      <c r="G91" s="207"/>
      <c r="H91" s="153"/>
    </row>
    <row r="92" spans="2:8" ht="15" customHeight="1" x14ac:dyDescent="0.25">
      <c r="B92" s="49"/>
      <c r="C92" s="14"/>
      <c r="D92" s="21"/>
      <c r="E92" s="21"/>
      <c r="F92" s="195"/>
      <c r="G92" s="207"/>
    </row>
    <row r="93" spans="2:8" ht="15" customHeight="1" x14ac:dyDescent="0.25">
      <c r="B93" s="49" t="s">
        <v>60</v>
      </c>
      <c r="C93" s="14" t="s">
        <v>795</v>
      </c>
      <c r="D93" s="21"/>
      <c r="E93" s="21"/>
      <c r="F93" s="39"/>
      <c r="G93" s="207" t="str">
        <f t="shared" ref="G93:G94" si="7">IF(D93="","",E93*F93)</f>
        <v/>
      </c>
    </row>
    <row r="94" spans="2:8" ht="15" customHeight="1" x14ac:dyDescent="0.25">
      <c r="B94" s="49"/>
      <c r="C94" s="14"/>
      <c r="D94" s="21"/>
      <c r="E94" s="21"/>
      <c r="F94" s="39"/>
      <c r="G94" s="207" t="str">
        <f t="shared" si="7"/>
        <v/>
      </c>
    </row>
    <row r="95" spans="2:8" ht="15" customHeight="1" x14ac:dyDescent="0.25">
      <c r="B95" s="49" t="s">
        <v>61</v>
      </c>
      <c r="C95" s="14" t="s">
        <v>62</v>
      </c>
      <c r="D95" s="21" t="s">
        <v>20</v>
      </c>
      <c r="E95" s="21">
        <v>1000</v>
      </c>
      <c r="F95" s="195"/>
      <c r="G95" s="207"/>
    </row>
    <row r="96" spans="2:8" ht="15" customHeight="1" x14ac:dyDescent="0.25">
      <c r="B96" s="49"/>
      <c r="C96" s="14"/>
      <c r="D96" s="21"/>
      <c r="E96" s="21"/>
      <c r="F96" s="195"/>
      <c r="G96" s="207"/>
    </row>
    <row r="97" spans="2:11" ht="15" customHeight="1" x14ac:dyDescent="0.25">
      <c r="B97" s="49"/>
      <c r="C97" s="14"/>
      <c r="D97" s="21"/>
      <c r="E97" s="21"/>
      <c r="F97" s="195"/>
      <c r="G97" s="207"/>
    </row>
    <row r="98" spans="2:11" ht="15" customHeight="1" x14ac:dyDescent="0.25">
      <c r="B98" s="49"/>
      <c r="C98" s="14"/>
      <c r="D98" s="21"/>
      <c r="E98" s="21"/>
      <c r="F98" s="195"/>
      <c r="G98" s="207"/>
    </row>
    <row r="99" spans="2:11" ht="15" customHeight="1" x14ac:dyDescent="0.25">
      <c r="B99" s="49"/>
      <c r="C99" s="14"/>
      <c r="D99" s="21"/>
      <c r="E99" s="21"/>
      <c r="F99" s="195"/>
      <c r="G99" s="207"/>
    </row>
    <row r="100" spans="2:11" s="29" customFormat="1" ht="25.05" customHeight="1" x14ac:dyDescent="0.25">
      <c r="B100" s="435" t="str">
        <f>B50</f>
        <v>C1.2</v>
      </c>
      <c r="C100" s="180" t="s">
        <v>10</v>
      </c>
      <c r="D100" s="32"/>
      <c r="E100" s="33"/>
      <c r="F100" s="32"/>
      <c r="G100" s="176"/>
      <c r="H100" s="152"/>
    </row>
    <row r="101" spans="2:11" x14ac:dyDescent="0.25">
      <c r="B101" s="509" t="str">
        <f>Client1</f>
        <v>City of Mbombela - Technical Services</v>
      </c>
      <c r="C101" s="509"/>
      <c r="D101" s="509"/>
      <c r="E101" s="510" t="str">
        <f>"Contract No. "&amp;ContractNo</f>
        <v>Contract No. COM37/2025</v>
      </c>
      <c r="F101" s="510"/>
      <c r="G101" s="510"/>
    </row>
    <row r="102" spans="2:11" x14ac:dyDescent="0.25">
      <c r="B102" s="509" t="str">
        <f>Client2</f>
        <v>Roads and Stormwater</v>
      </c>
      <c r="C102" s="509"/>
      <c r="D102" s="509"/>
      <c r="E102" s="510"/>
      <c r="F102" s="510"/>
      <c r="G102" s="510"/>
    </row>
    <row r="103" spans="2:11" x14ac:dyDescent="0.25">
      <c r="B103" s="512"/>
      <c r="C103" s="512"/>
      <c r="D103" s="512"/>
      <c r="E103" s="511"/>
      <c r="F103" s="511"/>
      <c r="G103" s="511"/>
    </row>
    <row r="104" spans="2:11" x14ac:dyDescent="0.25">
      <c r="B104" s="513" t="s">
        <v>8</v>
      </c>
      <c r="C104" s="514"/>
      <c r="D104" s="514"/>
      <c r="E104" s="514"/>
      <c r="F104" s="514"/>
      <c r="G104" s="515" t="str">
        <f>G54</f>
        <v>CHAPTER C1.2</v>
      </c>
    </row>
    <row r="105" spans="2:11" x14ac:dyDescent="0.25">
      <c r="B105" s="518" t="str">
        <f>ContractDescription</f>
        <v>UPGRADING OF PORTION OF ROAD D2296 : KARINO TO TEKWANE SOUTH
PHASE 1 : km 0,000 TO km 5,960</v>
      </c>
      <c r="C105" s="519"/>
      <c r="D105" s="519"/>
      <c r="E105" s="519"/>
      <c r="F105" s="519"/>
      <c r="G105" s="516"/>
    </row>
    <row r="106" spans="2:11" x14ac:dyDescent="0.25">
      <c r="B106" s="518"/>
      <c r="C106" s="519"/>
      <c r="D106" s="519"/>
      <c r="E106" s="519"/>
      <c r="F106" s="519"/>
      <c r="G106" s="516"/>
    </row>
    <row r="107" spans="2:11" x14ac:dyDescent="0.25">
      <c r="B107" s="520"/>
      <c r="C107" s="521"/>
      <c r="D107" s="521"/>
      <c r="E107" s="521"/>
      <c r="F107" s="521"/>
      <c r="G107" s="517"/>
    </row>
    <row r="108" spans="2:11" s="9" customFormat="1" ht="25.05" customHeight="1" x14ac:dyDescent="0.25">
      <c r="B108" s="65" t="s">
        <v>0</v>
      </c>
      <c r="C108" s="179" t="s">
        <v>1</v>
      </c>
      <c r="D108" s="11" t="s">
        <v>2</v>
      </c>
      <c r="E108" s="11" t="s">
        <v>3</v>
      </c>
      <c r="F108" s="11" t="s">
        <v>4</v>
      </c>
      <c r="G108" s="206" t="s">
        <v>5</v>
      </c>
      <c r="H108" s="151"/>
    </row>
    <row r="109" spans="2:11" s="29" customFormat="1" ht="25.05" customHeight="1" x14ac:dyDescent="0.25">
      <c r="B109" s="71"/>
      <c r="C109" s="180" t="s">
        <v>28</v>
      </c>
      <c r="D109" s="32"/>
      <c r="E109" s="33"/>
      <c r="F109" s="32"/>
      <c r="G109" s="176">
        <f>G100</f>
        <v>0</v>
      </c>
      <c r="H109" s="152"/>
    </row>
    <row r="110" spans="2:11" ht="15" customHeight="1" x14ac:dyDescent="0.25">
      <c r="B110" s="66"/>
      <c r="C110" s="14"/>
      <c r="D110" s="21"/>
      <c r="E110" s="21"/>
      <c r="F110" s="39"/>
      <c r="G110" s="207"/>
    </row>
    <row r="111" spans="2:11" ht="15" customHeight="1" x14ac:dyDescent="0.25">
      <c r="B111" s="482"/>
      <c r="C111" s="483"/>
      <c r="D111" s="484"/>
      <c r="E111" s="484"/>
      <c r="F111" s="485"/>
      <c r="G111" s="486"/>
      <c r="H111" s="487"/>
      <c r="I111" s="488"/>
      <c r="J111" s="489"/>
      <c r="K111" s="488"/>
    </row>
    <row r="112" spans="2:11" ht="15" customHeight="1" x14ac:dyDescent="0.25">
      <c r="B112" s="482"/>
      <c r="C112" s="483"/>
      <c r="D112" s="484"/>
      <c r="E112" s="484"/>
      <c r="F112" s="485"/>
      <c r="G112" s="486"/>
      <c r="H112" s="487"/>
      <c r="I112" s="488"/>
      <c r="J112" s="489"/>
      <c r="K112" s="488"/>
    </row>
    <row r="113" spans="2:11" ht="15" customHeight="1" x14ac:dyDescent="0.25">
      <c r="B113" s="482"/>
      <c r="C113" s="483"/>
      <c r="D113" s="484"/>
      <c r="E113" s="484"/>
      <c r="F113" s="490"/>
      <c r="G113" s="486"/>
      <c r="H113" s="491"/>
      <c r="I113" s="488"/>
      <c r="J113" s="489"/>
      <c r="K113" s="488"/>
    </row>
    <row r="114" spans="2:11" ht="15" customHeight="1" x14ac:dyDescent="0.25">
      <c r="B114" s="482"/>
      <c r="C114" s="483"/>
      <c r="D114" s="484"/>
      <c r="E114" s="484"/>
      <c r="F114" s="490"/>
      <c r="G114" s="486"/>
      <c r="H114" s="487"/>
      <c r="I114" s="488"/>
      <c r="J114" s="489"/>
      <c r="K114" s="488"/>
    </row>
    <row r="115" spans="2:11" ht="30" customHeight="1" x14ac:dyDescent="0.25">
      <c r="B115" s="482"/>
      <c r="C115" s="483"/>
      <c r="D115" s="484"/>
      <c r="E115" s="492"/>
      <c r="F115" s="493"/>
      <c r="G115" s="486"/>
      <c r="H115" s="491"/>
      <c r="I115" s="488"/>
      <c r="J115" s="489"/>
      <c r="K115" s="488"/>
    </row>
    <row r="116" spans="2:11" ht="15" customHeight="1" x14ac:dyDescent="0.25">
      <c r="B116" s="49"/>
      <c r="C116" s="14"/>
      <c r="D116" s="21"/>
      <c r="E116" s="21"/>
      <c r="F116" s="39"/>
      <c r="G116" s="207" t="str">
        <f t="shared" ref="G116" si="8">IF(D116="","",E116*F116)</f>
        <v/>
      </c>
    </row>
    <row r="117" spans="2:11" ht="15" customHeight="1" x14ac:dyDescent="0.25">
      <c r="B117" s="49" t="s">
        <v>970</v>
      </c>
      <c r="C117" s="80" t="s">
        <v>654</v>
      </c>
      <c r="D117" s="21" t="s">
        <v>21</v>
      </c>
      <c r="E117" s="177">
        <v>20000</v>
      </c>
      <c r="F117" s="195"/>
      <c r="G117" s="207"/>
      <c r="H117" s="153"/>
    </row>
    <row r="118" spans="2:11" ht="15" customHeight="1" x14ac:dyDescent="0.25">
      <c r="B118" s="49"/>
      <c r="C118" s="14"/>
      <c r="D118" s="166"/>
      <c r="E118" s="21"/>
      <c r="F118" s="195"/>
      <c r="G118" s="207"/>
    </row>
    <row r="119" spans="2:11" ht="39.6" x14ac:dyDescent="0.25">
      <c r="B119" s="49" t="s">
        <v>486</v>
      </c>
      <c r="C119" s="14" t="s">
        <v>767</v>
      </c>
      <c r="D119" s="21" t="s">
        <v>21</v>
      </c>
      <c r="E119" s="21">
        <v>1000</v>
      </c>
      <c r="F119" s="195"/>
      <c r="G119" s="207"/>
    </row>
    <row r="120" spans="2:11" ht="15" customHeight="1" x14ac:dyDescent="0.25">
      <c r="B120" s="49"/>
      <c r="C120" s="14"/>
      <c r="D120" s="166"/>
      <c r="E120" s="21"/>
      <c r="F120" s="195"/>
      <c r="G120" s="207"/>
    </row>
    <row r="121" spans="2:11" ht="30" customHeight="1" x14ac:dyDescent="0.25">
      <c r="B121" s="49" t="s">
        <v>681</v>
      </c>
      <c r="C121" s="161" t="s">
        <v>655</v>
      </c>
      <c r="D121" s="21" t="s">
        <v>75</v>
      </c>
      <c r="E121" s="21">
        <v>1000</v>
      </c>
      <c r="F121" s="195"/>
      <c r="G121" s="207"/>
    </row>
    <row r="122" spans="2:11" ht="15" customHeight="1" x14ac:dyDescent="0.25">
      <c r="B122" s="49"/>
      <c r="C122" s="14"/>
      <c r="D122" s="166"/>
      <c r="E122" s="21"/>
      <c r="F122" s="195"/>
      <c r="G122" s="207"/>
    </row>
    <row r="123" spans="2:11" ht="30" customHeight="1" x14ac:dyDescent="0.25">
      <c r="B123" s="49" t="s">
        <v>682</v>
      </c>
      <c r="C123" s="14" t="s">
        <v>656</v>
      </c>
      <c r="D123" s="21" t="s">
        <v>75</v>
      </c>
      <c r="E123" s="21">
        <v>50</v>
      </c>
      <c r="F123" s="195"/>
      <c r="G123" s="207"/>
    </row>
    <row r="124" spans="2:11" ht="15" customHeight="1" x14ac:dyDescent="0.25">
      <c r="B124" s="49"/>
      <c r="C124" s="14"/>
      <c r="D124" s="166"/>
      <c r="E124" s="21"/>
      <c r="F124" s="195"/>
      <c r="G124" s="207"/>
    </row>
    <row r="125" spans="2:11" ht="30" customHeight="1" x14ac:dyDescent="0.25">
      <c r="B125" s="49" t="s">
        <v>683</v>
      </c>
      <c r="C125" s="14" t="s">
        <v>657</v>
      </c>
      <c r="D125" s="166" t="s">
        <v>6</v>
      </c>
      <c r="E125" s="21">
        <v>4100</v>
      </c>
      <c r="F125" s="195"/>
      <c r="G125" s="207"/>
    </row>
    <row r="126" spans="2:11" ht="15" customHeight="1" x14ac:dyDescent="0.25">
      <c r="B126" s="49"/>
      <c r="C126" s="14"/>
      <c r="D126" s="166"/>
      <c r="E126" s="21"/>
      <c r="F126" s="39"/>
      <c r="G126" s="207"/>
    </row>
    <row r="127" spans="2:11" ht="30" customHeight="1" x14ac:dyDescent="0.25">
      <c r="B127" s="49" t="s">
        <v>684</v>
      </c>
      <c r="C127" s="14" t="s">
        <v>797</v>
      </c>
      <c r="D127" s="166"/>
      <c r="E127" s="21"/>
      <c r="F127" s="39"/>
      <c r="G127" s="207"/>
    </row>
    <row r="128" spans="2:11" ht="15" customHeight="1" x14ac:dyDescent="0.25">
      <c r="B128" s="66"/>
      <c r="C128" s="14"/>
      <c r="D128" s="166"/>
      <c r="E128" s="21"/>
      <c r="F128" s="39"/>
      <c r="G128" s="207"/>
    </row>
    <row r="129" spans="2:7" ht="52.8" x14ac:dyDescent="0.25">
      <c r="B129" s="49" t="s">
        <v>40</v>
      </c>
      <c r="C129" s="14" t="s">
        <v>917</v>
      </c>
      <c r="D129" s="166" t="s">
        <v>37</v>
      </c>
      <c r="E129" s="21">
        <v>30</v>
      </c>
      <c r="F129" s="195"/>
      <c r="G129" s="207"/>
    </row>
    <row r="130" spans="2:7" ht="15" customHeight="1" x14ac:dyDescent="0.25">
      <c r="B130" s="66"/>
      <c r="C130" s="14"/>
      <c r="D130" s="166"/>
      <c r="E130" s="21"/>
      <c r="F130" s="195"/>
      <c r="G130" s="207"/>
    </row>
    <row r="131" spans="2:7" ht="39.6" x14ac:dyDescent="0.25">
      <c r="B131" s="49" t="s">
        <v>42</v>
      </c>
      <c r="C131" s="14" t="s">
        <v>918</v>
      </c>
      <c r="D131" s="166" t="s">
        <v>37</v>
      </c>
      <c r="E131" s="21">
        <v>15</v>
      </c>
      <c r="F131" s="195"/>
      <c r="G131" s="207"/>
    </row>
    <row r="132" spans="2:7" ht="15" customHeight="1" x14ac:dyDescent="0.25">
      <c r="B132" s="49"/>
      <c r="C132" s="14"/>
      <c r="D132" s="166"/>
      <c r="E132" s="21"/>
      <c r="F132" s="195"/>
      <c r="G132" s="207"/>
    </row>
    <row r="133" spans="2:7" ht="66" x14ac:dyDescent="0.25">
      <c r="B133" s="49" t="s">
        <v>61</v>
      </c>
      <c r="C133" s="14" t="s">
        <v>919</v>
      </c>
      <c r="D133" s="166" t="s">
        <v>37</v>
      </c>
      <c r="E133" s="21">
        <v>25</v>
      </c>
      <c r="F133" s="195"/>
      <c r="G133" s="207"/>
    </row>
    <row r="134" spans="2:7" ht="15" customHeight="1" x14ac:dyDescent="0.25">
      <c r="B134" s="49"/>
      <c r="C134" s="14"/>
      <c r="D134" s="166"/>
      <c r="E134" s="21"/>
      <c r="F134" s="195"/>
      <c r="G134" s="207"/>
    </row>
    <row r="135" spans="2:7" ht="52.8" x14ac:dyDescent="0.25">
      <c r="B135" s="49" t="s">
        <v>44</v>
      </c>
      <c r="C135" s="181" t="s">
        <v>910</v>
      </c>
      <c r="D135" s="166" t="s">
        <v>37</v>
      </c>
      <c r="E135" s="21">
        <v>5</v>
      </c>
      <c r="F135" s="195"/>
      <c r="G135" s="207"/>
    </row>
    <row r="136" spans="2:7" ht="15" customHeight="1" x14ac:dyDescent="0.25">
      <c r="B136" s="49"/>
      <c r="C136" s="14"/>
      <c r="D136" s="166"/>
      <c r="E136" s="21"/>
      <c r="F136" s="195"/>
      <c r="G136" s="207"/>
    </row>
    <row r="137" spans="2:7" ht="66" x14ac:dyDescent="0.25">
      <c r="B137" s="49" t="s">
        <v>45</v>
      </c>
      <c r="C137" s="14" t="s">
        <v>920</v>
      </c>
      <c r="D137" s="166" t="s">
        <v>37</v>
      </c>
      <c r="E137" s="21">
        <v>15</v>
      </c>
      <c r="F137" s="195"/>
      <c r="G137" s="207"/>
    </row>
    <row r="138" spans="2:7" ht="15" customHeight="1" x14ac:dyDescent="0.25">
      <c r="B138" s="49"/>
      <c r="C138" s="14"/>
      <c r="D138" s="166"/>
      <c r="E138" s="21"/>
      <c r="F138" s="195"/>
      <c r="G138" s="207"/>
    </row>
    <row r="139" spans="2:7" ht="39.6" x14ac:dyDescent="0.25">
      <c r="B139" s="49" t="s">
        <v>46</v>
      </c>
      <c r="C139" s="14" t="s">
        <v>911</v>
      </c>
      <c r="D139" s="166" t="s">
        <v>6</v>
      </c>
      <c r="E139" s="21">
        <v>375</v>
      </c>
      <c r="F139" s="195"/>
      <c r="G139" s="207"/>
    </row>
    <row r="140" spans="2:7" ht="15" customHeight="1" x14ac:dyDescent="0.25">
      <c r="B140" s="49"/>
      <c r="C140" s="14"/>
      <c r="D140" s="166"/>
      <c r="E140" s="21"/>
      <c r="F140" s="195"/>
      <c r="G140" s="207"/>
    </row>
    <row r="141" spans="2:7" ht="30" customHeight="1" x14ac:dyDescent="0.25">
      <c r="B141" s="49" t="s">
        <v>685</v>
      </c>
      <c r="C141" s="14" t="s">
        <v>912</v>
      </c>
      <c r="D141" s="166" t="s">
        <v>37</v>
      </c>
      <c r="E141" s="21">
        <v>460</v>
      </c>
      <c r="F141" s="195"/>
      <c r="G141" s="207"/>
    </row>
    <row r="142" spans="2:7" ht="15" customHeight="1" x14ac:dyDescent="0.25">
      <c r="B142" s="49"/>
      <c r="C142" s="14"/>
      <c r="D142" s="166"/>
      <c r="E142" s="21"/>
      <c r="F142" s="195"/>
      <c r="G142" s="207"/>
    </row>
    <row r="143" spans="2:7" ht="45" customHeight="1" x14ac:dyDescent="0.25">
      <c r="B143" s="49" t="s">
        <v>686</v>
      </c>
      <c r="C143" s="14" t="s">
        <v>913</v>
      </c>
      <c r="D143" s="166" t="s">
        <v>37</v>
      </c>
      <c r="E143" s="21">
        <v>20</v>
      </c>
      <c r="F143" s="195"/>
      <c r="G143" s="207"/>
    </row>
    <row r="144" spans="2:7" ht="15" customHeight="1" x14ac:dyDescent="0.25">
      <c r="B144" s="49"/>
      <c r="C144" s="14"/>
      <c r="D144" s="166"/>
      <c r="E144" s="21"/>
      <c r="F144" s="195"/>
      <c r="G144" s="207"/>
    </row>
    <row r="145" spans="2:7" ht="25.05" customHeight="1" x14ac:dyDescent="0.25">
      <c r="B145" s="435" t="s">
        <v>12</v>
      </c>
      <c r="C145" s="180" t="s">
        <v>10</v>
      </c>
      <c r="D145" s="32"/>
      <c r="E145" s="33"/>
      <c r="F145" s="32"/>
      <c r="G145" s="176"/>
    </row>
    <row r="146" spans="2:7" x14ac:dyDescent="0.25">
      <c r="B146" s="509" t="str">
        <f>Client1</f>
        <v>City of Mbombela - Technical Services</v>
      </c>
      <c r="C146" s="509"/>
      <c r="D146" s="509"/>
      <c r="E146" s="510" t="str">
        <f>"Contract No. "&amp;ContractNo</f>
        <v>Contract No. COM37/2025</v>
      </c>
      <c r="F146" s="510"/>
      <c r="G146" s="510"/>
    </row>
    <row r="147" spans="2:7" x14ac:dyDescent="0.25">
      <c r="B147" s="509" t="str">
        <f>Client2</f>
        <v>Roads and Stormwater</v>
      </c>
      <c r="C147" s="509"/>
      <c r="D147" s="509"/>
      <c r="E147" s="510"/>
      <c r="F147" s="510"/>
      <c r="G147" s="510"/>
    </row>
    <row r="148" spans="2:7" x14ac:dyDescent="0.25">
      <c r="B148" s="512"/>
      <c r="C148" s="512"/>
      <c r="D148" s="512"/>
      <c r="E148" s="511"/>
      <c r="F148" s="511"/>
      <c r="G148" s="511"/>
    </row>
    <row r="149" spans="2:7" x14ac:dyDescent="0.25">
      <c r="B149" s="513" t="s">
        <v>8</v>
      </c>
      <c r="C149" s="514"/>
      <c r="D149" s="514"/>
      <c r="E149" s="514"/>
      <c r="F149" s="514"/>
      <c r="G149" s="515" t="str">
        <f>G54</f>
        <v>CHAPTER C1.2</v>
      </c>
    </row>
    <row r="150" spans="2:7" ht="13.2" customHeight="1" x14ac:dyDescent="0.25">
      <c r="B150" s="518" t="str">
        <f>ContractDescription</f>
        <v>UPGRADING OF PORTION OF ROAD D2296 : KARINO TO TEKWANE SOUTH
PHASE 1 : km 0,000 TO km 5,960</v>
      </c>
      <c r="C150" s="519"/>
      <c r="D150" s="519"/>
      <c r="E150" s="519"/>
      <c r="F150" s="519"/>
      <c r="G150" s="516"/>
    </row>
    <row r="151" spans="2:7" x14ac:dyDescent="0.25">
      <c r="B151" s="518"/>
      <c r="C151" s="519"/>
      <c r="D151" s="519"/>
      <c r="E151" s="519"/>
      <c r="F151" s="519"/>
      <c r="G151" s="516"/>
    </row>
    <row r="152" spans="2:7" x14ac:dyDescent="0.25">
      <c r="B152" s="520"/>
      <c r="C152" s="521"/>
      <c r="D152" s="521"/>
      <c r="E152" s="521"/>
      <c r="F152" s="521"/>
      <c r="G152" s="517"/>
    </row>
    <row r="153" spans="2:7" ht="25.05" customHeight="1" x14ac:dyDescent="0.25">
      <c r="B153" s="65" t="s">
        <v>0</v>
      </c>
      <c r="C153" s="179" t="s">
        <v>1</v>
      </c>
      <c r="D153" s="11" t="s">
        <v>2</v>
      </c>
      <c r="E153" s="11" t="s">
        <v>3</v>
      </c>
      <c r="F153" s="11" t="s">
        <v>4</v>
      </c>
      <c r="G153" s="206" t="s">
        <v>5</v>
      </c>
    </row>
    <row r="154" spans="2:7" ht="25.05" customHeight="1" x14ac:dyDescent="0.25">
      <c r="B154" s="71"/>
      <c r="C154" s="180" t="s">
        <v>28</v>
      </c>
      <c r="D154" s="32"/>
      <c r="E154" s="33"/>
      <c r="F154" s="32"/>
      <c r="G154" s="176"/>
    </row>
    <row r="155" spans="2:7" ht="15" customHeight="1" x14ac:dyDescent="0.25">
      <c r="B155" s="136"/>
      <c r="C155" s="1"/>
      <c r="D155" s="154"/>
      <c r="E155" s="155"/>
      <c r="F155" s="168"/>
      <c r="G155" s="210"/>
    </row>
    <row r="156" spans="2:7" ht="45" customHeight="1" x14ac:dyDescent="0.25">
      <c r="B156" s="66" t="s">
        <v>687</v>
      </c>
      <c r="C156" s="14" t="s">
        <v>921</v>
      </c>
      <c r="D156" s="166"/>
      <c r="E156" s="21"/>
      <c r="F156" s="195"/>
      <c r="G156" s="207"/>
    </row>
    <row r="157" spans="2:7" ht="15" customHeight="1" x14ac:dyDescent="0.25">
      <c r="B157" s="66"/>
      <c r="C157" s="14"/>
      <c r="D157" s="166"/>
      <c r="E157" s="21"/>
      <c r="F157" s="195"/>
      <c r="G157" s="207"/>
    </row>
    <row r="158" spans="2:7" ht="39.6" x14ac:dyDescent="0.25">
      <c r="B158" s="49" t="s">
        <v>40</v>
      </c>
      <c r="C158" s="14" t="s">
        <v>922</v>
      </c>
      <c r="D158" s="166" t="s">
        <v>6</v>
      </c>
      <c r="E158" s="21">
        <v>500</v>
      </c>
      <c r="F158" s="195"/>
      <c r="G158" s="207"/>
    </row>
    <row r="159" spans="2:7" ht="15" customHeight="1" x14ac:dyDescent="0.25">
      <c r="B159" s="49"/>
      <c r="C159" s="14"/>
      <c r="D159" s="166"/>
      <c r="E159" s="21"/>
      <c r="F159" s="195"/>
      <c r="G159" s="207"/>
    </row>
    <row r="160" spans="2:7" ht="39.6" x14ac:dyDescent="0.25">
      <c r="B160" s="49" t="s">
        <v>42</v>
      </c>
      <c r="C160" s="14" t="s">
        <v>923</v>
      </c>
      <c r="D160" s="166" t="s">
        <v>6</v>
      </c>
      <c r="E160" s="21">
        <v>500</v>
      </c>
      <c r="F160" s="195"/>
      <c r="G160" s="207"/>
    </row>
    <row r="161" spans="2:7" ht="15" customHeight="1" x14ac:dyDescent="0.25">
      <c r="B161" s="49"/>
      <c r="C161" s="14"/>
      <c r="D161" s="166"/>
      <c r="E161" s="21"/>
      <c r="F161" s="195"/>
      <c r="G161" s="207"/>
    </row>
    <row r="162" spans="2:7" ht="39.6" x14ac:dyDescent="0.25">
      <c r="B162" s="49" t="s">
        <v>61</v>
      </c>
      <c r="C162" s="14" t="s">
        <v>924</v>
      </c>
      <c r="D162" s="166" t="s">
        <v>6</v>
      </c>
      <c r="E162" s="21">
        <v>500</v>
      </c>
      <c r="F162" s="195"/>
      <c r="G162" s="207"/>
    </row>
    <row r="163" spans="2:7" ht="15" customHeight="1" x14ac:dyDescent="0.25">
      <c r="B163" s="49"/>
      <c r="C163" s="14"/>
      <c r="D163" s="166"/>
      <c r="E163" s="21"/>
      <c r="F163" s="195"/>
      <c r="G163" s="207"/>
    </row>
    <row r="164" spans="2:7" ht="39.6" x14ac:dyDescent="0.25">
      <c r="B164" s="49" t="s">
        <v>44</v>
      </c>
      <c r="C164" s="14" t="s">
        <v>925</v>
      </c>
      <c r="D164" s="166" t="s">
        <v>6</v>
      </c>
      <c r="E164" s="21">
        <v>300</v>
      </c>
      <c r="F164" s="195"/>
      <c r="G164" s="207"/>
    </row>
    <row r="165" spans="2:7" ht="15" customHeight="1" x14ac:dyDescent="0.25">
      <c r="B165" s="49"/>
      <c r="C165" s="14"/>
      <c r="D165" s="166"/>
      <c r="E165" s="21"/>
      <c r="F165" s="195"/>
      <c r="G165" s="207"/>
    </row>
    <row r="166" spans="2:7" ht="39.6" x14ac:dyDescent="0.25">
      <c r="B166" s="49" t="s">
        <v>487</v>
      </c>
      <c r="C166" s="14" t="s">
        <v>926</v>
      </c>
      <c r="D166" s="166" t="s">
        <v>6</v>
      </c>
      <c r="E166" s="21">
        <v>300</v>
      </c>
      <c r="F166" s="195"/>
      <c r="G166" s="207"/>
    </row>
    <row r="167" spans="2:7" ht="15" customHeight="1" x14ac:dyDescent="0.25">
      <c r="B167" s="66"/>
      <c r="C167" s="14"/>
      <c r="D167" s="166"/>
      <c r="E167" s="21"/>
      <c r="F167" s="195"/>
      <c r="G167" s="207"/>
    </row>
    <row r="168" spans="2:7" ht="45" customHeight="1" x14ac:dyDescent="0.25">
      <c r="B168" s="66" t="s">
        <v>688</v>
      </c>
      <c r="C168" s="14" t="s">
        <v>927</v>
      </c>
      <c r="D168" s="166" t="s">
        <v>6</v>
      </c>
      <c r="E168" s="21">
        <v>500</v>
      </c>
      <c r="F168" s="195"/>
      <c r="G168" s="207"/>
    </row>
    <row r="169" spans="2:7" ht="15" customHeight="1" x14ac:dyDescent="0.25">
      <c r="B169" s="66"/>
      <c r="C169" s="14"/>
      <c r="D169" s="166"/>
      <c r="E169" s="21"/>
      <c r="F169" s="195"/>
      <c r="G169" s="207"/>
    </row>
    <row r="170" spans="2:7" ht="45" customHeight="1" x14ac:dyDescent="0.25">
      <c r="B170" s="66" t="s">
        <v>689</v>
      </c>
      <c r="C170" s="14" t="s">
        <v>928</v>
      </c>
      <c r="D170" s="166" t="s">
        <v>37</v>
      </c>
      <c r="E170" s="21">
        <v>15</v>
      </c>
      <c r="F170" s="195"/>
      <c r="G170" s="207"/>
    </row>
    <row r="171" spans="2:7" ht="15" customHeight="1" x14ac:dyDescent="0.25">
      <c r="B171" s="66"/>
      <c r="C171" s="14"/>
      <c r="D171" s="166"/>
      <c r="E171" s="21"/>
      <c r="F171" s="195"/>
      <c r="G171" s="207"/>
    </row>
    <row r="172" spans="2:7" ht="45" customHeight="1" x14ac:dyDescent="0.25">
      <c r="B172" s="66" t="s">
        <v>690</v>
      </c>
      <c r="C172" s="14" t="s">
        <v>929</v>
      </c>
      <c r="D172" s="166" t="s">
        <v>6</v>
      </c>
      <c r="E172" s="21">
        <v>1000</v>
      </c>
      <c r="F172" s="195"/>
      <c r="G172" s="207"/>
    </row>
    <row r="173" spans="2:7" ht="15" customHeight="1" x14ac:dyDescent="0.25">
      <c r="B173" s="66"/>
      <c r="C173" s="14"/>
      <c r="D173" s="166"/>
      <c r="E173" s="21"/>
      <c r="F173" s="195"/>
      <c r="G173" s="207"/>
    </row>
    <row r="174" spans="2:7" ht="45" customHeight="1" x14ac:dyDescent="0.25">
      <c r="B174" s="66" t="s">
        <v>691</v>
      </c>
      <c r="C174" s="14" t="s">
        <v>930</v>
      </c>
      <c r="D174" s="166" t="s">
        <v>344</v>
      </c>
      <c r="E174" s="21">
        <v>150</v>
      </c>
      <c r="F174" s="195"/>
      <c r="G174" s="207"/>
    </row>
    <row r="175" spans="2:7" ht="15" customHeight="1" x14ac:dyDescent="0.25">
      <c r="B175" s="66"/>
      <c r="C175" s="14"/>
      <c r="D175" s="166"/>
      <c r="E175" s="21"/>
      <c r="F175" s="195"/>
      <c r="G175" s="207"/>
    </row>
    <row r="176" spans="2:7" ht="45" customHeight="1" x14ac:dyDescent="0.25">
      <c r="B176" s="66" t="s">
        <v>692</v>
      </c>
      <c r="C176" s="181" t="s">
        <v>931</v>
      </c>
      <c r="D176" s="166" t="s">
        <v>37</v>
      </c>
      <c r="E176" s="21">
        <v>2</v>
      </c>
      <c r="F176" s="195"/>
      <c r="G176" s="207"/>
    </row>
    <row r="177" spans="2:7" ht="15" customHeight="1" x14ac:dyDescent="0.25">
      <c r="B177" s="66"/>
      <c r="C177" s="14"/>
      <c r="D177" s="166"/>
      <c r="E177" s="21"/>
      <c r="F177" s="195"/>
      <c r="G177" s="207"/>
    </row>
    <row r="178" spans="2:7" ht="39.6" x14ac:dyDescent="0.25">
      <c r="B178" s="66" t="s">
        <v>693</v>
      </c>
      <c r="C178" s="161" t="s">
        <v>658</v>
      </c>
      <c r="D178" s="177" t="s">
        <v>438</v>
      </c>
      <c r="E178" s="21">
        <v>240</v>
      </c>
      <c r="F178" s="195"/>
      <c r="G178" s="207"/>
    </row>
    <row r="179" spans="2:7" ht="15" customHeight="1" x14ac:dyDescent="0.25">
      <c r="B179" s="66"/>
      <c r="C179" s="161"/>
      <c r="D179" s="21"/>
      <c r="E179" s="21"/>
      <c r="F179" s="195"/>
      <c r="G179" s="207"/>
    </row>
    <row r="180" spans="2:7" ht="45" customHeight="1" x14ac:dyDescent="0.25">
      <c r="B180" s="66" t="s">
        <v>694</v>
      </c>
      <c r="C180" s="161" t="s">
        <v>932</v>
      </c>
      <c r="D180" s="21" t="s">
        <v>344</v>
      </c>
      <c r="E180" s="21">
        <v>200</v>
      </c>
      <c r="F180" s="195"/>
      <c r="G180" s="207"/>
    </row>
    <row r="181" spans="2:7" ht="15" customHeight="1" x14ac:dyDescent="0.25">
      <c r="B181" s="66"/>
      <c r="C181" s="161"/>
      <c r="D181" s="21"/>
      <c r="E181" s="21"/>
      <c r="F181" s="195"/>
      <c r="G181" s="207"/>
    </row>
    <row r="182" spans="2:7" ht="45" customHeight="1" x14ac:dyDescent="0.25">
      <c r="B182" s="66" t="s">
        <v>695</v>
      </c>
      <c r="C182" s="161" t="s">
        <v>933</v>
      </c>
      <c r="D182" s="21" t="s">
        <v>438</v>
      </c>
      <c r="E182" s="21">
        <v>20</v>
      </c>
      <c r="F182" s="195"/>
      <c r="G182" s="207"/>
    </row>
    <row r="183" spans="2:7" ht="15" customHeight="1" x14ac:dyDescent="0.25">
      <c r="B183" s="66"/>
      <c r="C183" s="161"/>
      <c r="D183" s="21"/>
      <c r="E183" s="21"/>
      <c r="F183" s="195"/>
      <c r="G183" s="207"/>
    </row>
    <row r="184" spans="2:7" ht="45" customHeight="1" x14ac:dyDescent="0.25">
      <c r="B184" s="66" t="s">
        <v>696</v>
      </c>
      <c r="C184" s="161" t="s">
        <v>934</v>
      </c>
      <c r="D184" s="21" t="s">
        <v>438</v>
      </c>
      <c r="E184" s="21">
        <v>20</v>
      </c>
      <c r="F184" s="195"/>
      <c r="G184" s="207"/>
    </row>
    <row r="185" spans="2:7" ht="15" customHeight="1" x14ac:dyDescent="0.25">
      <c r="B185" s="66"/>
      <c r="C185" s="161"/>
      <c r="D185" s="21"/>
      <c r="E185" s="21"/>
      <c r="F185" s="195"/>
      <c r="G185" s="207"/>
    </row>
    <row r="186" spans="2:7" ht="15" customHeight="1" x14ac:dyDescent="0.25">
      <c r="B186" s="66"/>
      <c r="C186" s="161"/>
      <c r="D186" s="21"/>
      <c r="E186" s="21"/>
      <c r="F186" s="195"/>
      <c r="G186" s="207"/>
    </row>
    <row r="187" spans="2:7" ht="15" customHeight="1" x14ac:dyDescent="0.25">
      <c r="B187" s="66"/>
      <c r="C187" s="161"/>
      <c r="D187" s="21"/>
      <c r="E187" s="21"/>
      <c r="F187" s="195"/>
      <c r="G187" s="207"/>
    </row>
    <row r="188" spans="2:7" ht="15" customHeight="1" x14ac:dyDescent="0.25">
      <c r="B188" s="66"/>
      <c r="C188" s="178"/>
      <c r="D188" s="21"/>
      <c r="E188" s="21"/>
      <c r="F188" s="39"/>
      <c r="G188" s="207"/>
    </row>
    <row r="189" spans="2:7" ht="25.05" customHeight="1" x14ac:dyDescent="0.25">
      <c r="B189" s="435" t="s">
        <v>12</v>
      </c>
      <c r="C189" s="180" t="s">
        <v>10</v>
      </c>
      <c r="D189" s="32"/>
      <c r="E189" s="33"/>
      <c r="F189" s="32"/>
      <c r="G189" s="176"/>
    </row>
    <row r="190" spans="2:7" x14ac:dyDescent="0.25">
      <c r="B190" s="509" t="str">
        <f>Client1</f>
        <v>City of Mbombela - Technical Services</v>
      </c>
      <c r="C190" s="509"/>
      <c r="D190" s="509"/>
      <c r="E190" s="510" t="str">
        <f>"Contract No. "&amp;ContractNo</f>
        <v>Contract No. COM37/2025</v>
      </c>
      <c r="F190" s="510"/>
      <c r="G190" s="510"/>
    </row>
    <row r="191" spans="2:7" x14ac:dyDescent="0.25">
      <c r="B191" s="509" t="str">
        <f>Client2</f>
        <v>Roads and Stormwater</v>
      </c>
      <c r="C191" s="509"/>
      <c r="D191" s="509"/>
      <c r="E191" s="510"/>
      <c r="F191" s="510"/>
      <c r="G191" s="510"/>
    </row>
    <row r="192" spans="2:7" x14ac:dyDescent="0.25">
      <c r="B192" s="512"/>
      <c r="C192" s="512"/>
      <c r="D192" s="512"/>
      <c r="E192" s="511"/>
      <c r="F192" s="511"/>
      <c r="G192" s="511"/>
    </row>
    <row r="193" spans="2:7" x14ac:dyDescent="0.25">
      <c r="B193" s="513" t="s">
        <v>8</v>
      </c>
      <c r="C193" s="514"/>
      <c r="D193" s="514"/>
      <c r="E193" s="514"/>
      <c r="F193" s="514"/>
      <c r="G193" s="515" t="str">
        <f>G54</f>
        <v>CHAPTER C1.2</v>
      </c>
    </row>
    <row r="194" spans="2:7" x14ac:dyDescent="0.25">
      <c r="B194" s="518" t="str">
        <f>ContractDescription</f>
        <v>UPGRADING OF PORTION OF ROAD D2296 : KARINO TO TEKWANE SOUTH
PHASE 1 : km 0,000 TO km 5,960</v>
      </c>
      <c r="C194" s="519"/>
      <c r="D194" s="519"/>
      <c r="E194" s="519"/>
      <c r="F194" s="519"/>
      <c r="G194" s="516"/>
    </row>
    <row r="195" spans="2:7" x14ac:dyDescent="0.25">
      <c r="B195" s="518"/>
      <c r="C195" s="519"/>
      <c r="D195" s="519"/>
      <c r="E195" s="519"/>
      <c r="F195" s="519"/>
      <c r="G195" s="516"/>
    </row>
    <row r="196" spans="2:7" x14ac:dyDescent="0.25">
      <c r="B196" s="520"/>
      <c r="C196" s="521"/>
      <c r="D196" s="521"/>
      <c r="E196" s="521"/>
      <c r="F196" s="521"/>
      <c r="G196" s="517"/>
    </row>
    <row r="197" spans="2:7" ht="25.05" customHeight="1" x14ac:dyDescent="0.25">
      <c r="B197" s="65" t="s">
        <v>0</v>
      </c>
      <c r="C197" s="179" t="s">
        <v>1</v>
      </c>
      <c r="D197" s="11" t="s">
        <v>2</v>
      </c>
      <c r="E197" s="11" t="s">
        <v>3</v>
      </c>
      <c r="F197" s="11" t="s">
        <v>4</v>
      </c>
      <c r="G197" s="206" t="s">
        <v>5</v>
      </c>
    </row>
    <row r="198" spans="2:7" ht="25.05" customHeight="1" x14ac:dyDescent="0.25">
      <c r="B198" s="71"/>
      <c r="C198" s="180" t="s">
        <v>28</v>
      </c>
      <c r="D198" s="32"/>
      <c r="E198" s="33"/>
      <c r="F198" s="32"/>
      <c r="G198" s="176"/>
    </row>
    <row r="199" spans="2:7" ht="15" customHeight="1" x14ac:dyDescent="0.25">
      <c r="B199" s="66"/>
      <c r="C199" s="178"/>
      <c r="D199" s="21"/>
      <c r="E199" s="21"/>
      <c r="F199" s="39"/>
      <c r="G199" s="207"/>
    </row>
    <row r="200" spans="2:7" ht="15" customHeight="1" x14ac:dyDescent="0.25">
      <c r="B200" s="66" t="s">
        <v>697</v>
      </c>
      <c r="C200" s="161" t="s">
        <v>798</v>
      </c>
      <c r="D200" s="21"/>
      <c r="E200" s="21"/>
      <c r="F200" s="39"/>
      <c r="G200" s="207"/>
    </row>
    <row r="201" spans="2:7" ht="15" customHeight="1" x14ac:dyDescent="0.25">
      <c r="B201" s="66"/>
      <c r="C201" s="161"/>
      <c r="D201" s="21"/>
      <c r="E201" s="21"/>
      <c r="F201" s="196"/>
      <c r="G201" s="207"/>
    </row>
    <row r="202" spans="2:7" ht="39.6" x14ac:dyDescent="0.25">
      <c r="B202" s="49" t="s">
        <v>40</v>
      </c>
      <c r="C202" s="161" t="s">
        <v>659</v>
      </c>
      <c r="D202" s="21" t="s">
        <v>663</v>
      </c>
      <c r="E202" s="21">
        <v>1</v>
      </c>
      <c r="F202" s="196"/>
      <c r="G202" s="207"/>
    </row>
    <row r="203" spans="2:7" ht="15" customHeight="1" x14ac:dyDescent="0.25">
      <c r="B203" s="49"/>
      <c r="C203" s="161"/>
      <c r="D203" s="21"/>
      <c r="E203" s="21"/>
      <c r="F203" s="196"/>
      <c r="G203" s="207"/>
    </row>
    <row r="204" spans="2:7" ht="15" customHeight="1" x14ac:dyDescent="0.25">
      <c r="B204" s="49" t="s">
        <v>42</v>
      </c>
      <c r="C204" s="80" t="s">
        <v>660</v>
      </c>
      <c r="D204" s="21" t="s">
        <v>663</v>
      </c>
      <c r="E204" s="21">
        <v>1</v>
      </c>
      <c r="F204" s="196"/>
      <c r="G204" s="207"/>
    </row>
    <row r="205" spans="2:7" ht="15" customHeight="1" x14ac:dyDescent="0.25">
      <c r="B205" s="49"/>
      <c r="C205" s="161"/>
      <c r="D205" s="21"/>
      <c r="E205" s="21"/>
      <c r="F205" s="196"/>
      <c r="G205" s="207"/>
    </row>
    <row r="206" spans="2:7" ht="15" customHeight="1" x14ac:dyDescent="0.25">
      <c r="B206" s="49" t="s">
        <v>61</v>
      </c>
      <c r="C206" s="469" t="s">
        <v>661</v>
      </c>
      <c r="D206" s="21" t="s">
        <v>663</v>
      </c>
      <c r="E206" s="21">
        <v>1</v>
      </c>
      <c r="F206" s="196"/>
      <c r="G206" s="207"/>
    </row>
    <row r="207" spans="2:7" ht="15" customHeight="1" x14ac:dyDescent="0.25">
      <c r="B207" s="49"/>
      <c r="C207" s="161"/>
      <c r="D207" s="21"/>
      <c r="E207" s="21"/>
      <c r="F207" s="196"/>
      <c r="G207" s="207"/>
    </row>
    <row r="208" spans="2:7" ht="30" customHeight="1" x14ac:dyDescent="0.25">
      <c r="B208" s="49" t="s">
        <v>44</v>
      </c>
      <c r="C208" s="161" t="s">
        <v>662</v>
      </c>
      <c r="D208" s="21" t="s">
        <v>663</v>
      </c>
      <c r="E208" s="21">
        <v>1</v>
      </c>
      <c r="F208" s="196"/>
      <c r="G208" s="207"/>
    </row>
    <row r="209" spans="2:8" ht="15" customHeight="1" x14ac:dyDescent="0.25">
      <c r="B209" s="66"/>
      <c r="C209" s="178"/>
      <c r="D209" s="21"/>
      <c r="E209" s="21"/>
      <c r="F209" s="196"/>
      <c r="G209" s="207"/>
    </row>
    <row r="210" spans="2:8" ht="15" customHeight="1" x14ac:dyDescent="0.25">
      <c r="B210" s="66"/>
      <c r="C210" s="178"/>
      <c r="D210" s="21"/>
      <c r="E210" s="21"/>
      <c r="F210" s="39"/>
      <c r="G210" s="207"/>
    </row>
    <row r="211" spans="2:8" ht="15" customHeight="1" x14ac:dyDescent="0.25">
      <c r="B211" s="66"/>
      <c r="C211" s="14"/>
      <c r="D211" s="166"/>
      <c r="E211" s="21"/>
      <c r="F211" s="47"/>
      <c r="G211" s="208"/>
    </row>
    <row r="212" spans="2:8" ht="15" customHeight="1" x14ac:dyDescent="0.25">
      <c r="B212" s="199"/>
      <c r="C212" s="200"/>
      <c r="D212" s="166"/>
      <c r="E212" s="21"/>
      <c r="F212" s="47"/>
      <c r="G212" s="208"/>
    </row>
    <row r="213" spans="2:8" ht="15" customHeight="1" x14ac:dyDescent="0.25">
      <c r="B213" s="66"/>
      <c r="C213" s="14"/>
      <c r="D213" s="21"/>
      <c r="E213" s="21"/>
      <c r="F213" s="47"/>
      <c r="G213" s="208"/>
    </row>
    <row r="214" spans="2:8" ht="15" customHeight="1" x14ac:dyDescent="0.25">
      <c r="B214" s="201"/>
      <c r="C214" s="202"/>
      <c r="D214" s="203"/>
      <c r="E214" s="101"/>
      <c r="F214" s="47"/>
      <c r="G214" s="208"/>
      <c r="H214" s="153"/>
    </row>
    <row r="215" spans="2:8" ht="15" customHeight="1" x14ac:dyDescent="0.25">
      <c r="B215" s="201"/>
      <c r="C215" s="202"/>
      <c r="D215" s="21"/>
      <c r="E215" s="101"/>
      <c r="F215" s="141"/>
      <c r="G215" s="208"/>
      <c r="H215" s="153"/>
    </row>
    <row r="216" spans="2:8" ht="15" customHeight="1" x14ac:dyDescent="0.25">
      <c r="B216" s="201"/>
      <c r="C216" s="202"/>
      <c r="D216" s="203"/>
      <c r="E216" s="101"/>
      <c r="F216" s="47"/>
      <c r="G216" s="208"/>
      <c r="H216" s="153"/>
    </row>
    <row r="217" spans="2:8" ht="15" customHeight="1" x14ac:dyDescent="0.25">
      <c r="B217" s="201"/>
      <c r="C217" s="202"/>
      <c r="D217" s="21"/>
      <c r="E217" s="101"/>
      <c r="F217" s="141"/>
      <c r="G217" s="208"/>
      <c r="H217" s="153"/>
    </row>
    <row r="218" spans="2:8" ht="15" customHeight="1" x14ac:dyDescent="0.25">
      <c r="B218" s="201"/>
      <c r="C218" s="202"/>
      <c r="D218" s="203"/>
      <c r="E218" s="101"/>
      <c r="F218" s="47"/>
      <c r="G218" s="208"/>
      <c r="H218" s="153"/>
    </row>
    <row r="219" spans="2:8" ht="15" customHeight="1" x14ac:dyDescent="0.25">
      <c r="B219" s="201"/>
      <c r="C219" s="202"/>
      <c r="D219" s="21"/>
      <c r="E219" s="101"/>
      <c r="F219" s="141"/>
      <c r="G219" s="208"/>
      <c r="H219" s="153"/>
    </row>
    <row r="220" spans="2:8" ht="15" customHeight="1" x14ac:dyDescent="0.25">
      <c r="B220" s="201"/>
      <c r="C220" s="202"/>
      <c r="D220" s="203"/>
      <c r="E220" s="101"/>
      <c r="F220" s="47"/>
      <c r="G220" s="208"/>
      <c r="H220" s="153"/>
    </row>
    <row r="221" spans="2:8" ht="15" customHeight="1" x14ac:dyDescent="0.25">
      <c r="B221" s="201"/>
      <c r="C221" s="202"/>
      <c r="D221" s="21"/>
      <c r="E221" s="101"/>
      <c r="F221" s="141"/>
      <c r="G221" s="208"/>
      <c r="H221" s="153"/>
    </row>
    <row r="222" spans="2:8" ht="15" customHeight="1" x14ac:dyDescent="0.25">
      <c r="B222" s="201"/>
      <c r="C222" s="202"/>
      <c r="D222" s="203"/>
      <c r="E222" s="101"/>
      <c r="F222" s="47"/>
      <c r="G222" s="208"/>
      <c r="H222" s="153"/>
    </row>
    <row r="223" spans="2:8" ht="15" customHeight="1" x14ac:dyDescent="0.25">
      <c r="B223" s="201"/>
      <c r="C223" s="202"/>
      <c r="D223" s="21"/>
      <c r="E223" s="101"/>
      <c r="F223" s="141"/>
      <c r="G223" s="208"/>
      <c r="H223" s="153"/>
    </row>
    <row r="224" spans="2:8" ht="15" customHeight="1" x14ac:dyDescent="0.25">
      <c r="B224" s="201"/>
      <c r="C224" s="202"/>
      <c r="D224" s="203"/>
      <c r="E224" s="101"/>
      <c r="F224" s="47"/>
      <c r="G224" s="208"/>
      <c r="H224" s="153"/>
    </row>
    <row r="225" spans="2:8" ht="15" customHeight="1" x14ac:dyDescent="0.25">
      <c r="B225" s="204"/>
      <c r="C225" s="205"/>
      <c r="D225" s="21"/>
      <c r="E225" s="101"/>
      <c r="F225" s="141"/>
      <c r="G225" s="208"/>
      <c r="H225" s="153"/>
    </row>
    <row r="226" spans="2:8" ht="15" customHeight="1" x14ac:dyDescent="0.25">
      <c r="B226" s="204"/>
      <c r="C226" s="205"/>
      <c r="D226" s="203"/>
      <c r="E226" s="101"/>
      <c r="F226" s="47"/>
      <c r="G226" s="208"/>
      <c r="H226" s="153"/>
    </row>
    <row r="227" spans="2:8" ht="15" customHeight="1" x14ac:dyDescent="0.25">
      <c r="B227" s="204"/>
      <c r="C227" s="205"/>
      <c r="D227" s="203"/>
      <c r="E227" s="101"/>
      <c r="F227" s="47"/>
      <c r="G227" s="208"/>
      <c r="H227" s="153"/>
    </row>
    <row r="228" spans="2:8" ht="15" customHeight="1" x14ac:dyDescent="0.25">
      <c r="B228" s="204"/>
      <c r="C228" s="205"/>
      <c r="D228" s="203"/>
      <c r="E228" s="101"/>
      <c r="F228" s="47"/>
      <c r="G228" s="208"/>
      <c r="H228" s="153"/>
    </row>
    <row r="229" spans="2:8" ht="15" customHeight="1" x14ac:dyDescent="0.25">
      <c r="B229" s="204"/>
      <c r="C229" s="205"/>
      <c r="D229" s="203"/>
      <c r="E229" s="101"/>
      <c r="F229" s="47"/>
      <c r="G229" s="208"/>
      <c r="H229" s="153"/>
    </row>
    <row r="230" spans="2:8" ht="15" customHeight="1" x14ac:dyDescent="0.25">
      <c r="B230" s="204"/>
      <c r="C230" s="205"/>
      <c r="D230" s="203"/>
      <c r="E230" s="101"/>
      <c r="F230" s="47"/>
      <c r="G230" s="208"/>
      <c r="H230" s="153"/>
    </row>
    <row r="231" spans="2:8" ht="15" customHeight="1" x14ac:dyDescent="0.25">
      <c r="B231" s="204"/>
      <c r="C231" s="205"/>
      <c r="D231" s="203"/>
      <c r="E231" s="101"/>
      <c r="F231" s="47"/>
      <c r="G231" s="208"/>
      <c r="H231" s="153"/>
    </row>
    <row r="232" spans="2:8" ht="15" customHeight="1" x14ac:dyDescent="0.25">
      <c r="B232" s="204"/>
      <c r="C232" s="205"/>
      <c r="D232" s="203"/>
      <c r="E232" s="101"/>
      <c r="F232" s="47"/>
      <c r="G232" s="208"/>
      <c r="H232" s="153"/>
    </row>
    <row r="233" spans="2:8" ht="15" customHeight="1" x14ac:dyDescent="0.25">
      <c r="B233" s="66"/>
      <c r="C233" s="14"/>
      <c r="D233" s="21"/>
      <c r="E233" s="101"/>
      <c r="F233" s="141"/>
      <c r="G233" s="208"/>
      <c r="H233" s="153"/>
    </row>
    <row r="234" spans="2:8" ht="15" customHeight="1" x14ac:dyDescent="0.25">
      <c r="B234" s="66"/>
      <c r="C234" s="14"/>
      <c r="D234" s="21"/>
      <c r="E234" s="21"/>
      <c r="F234" s="47"/>
      <c r="G234" s="208"/>
    </row>
    <row r="235" spans="2:8" ht="15" customHeight="1" x14ac:dyDescent="0.25">
      <c r="B235" s="66"/>
      <c r="C235" s="14"/>
      <c r="D235" s="21"/>
      <c r="E235" s="315"/>
      <c r="F235" s="39"/>
      <c r="G235" s="207"/>
      <c r="H235" s="153"/>
    </row>
    <row r="236" spans="2:8" ht="15" customHeight="1" x14ac:dyDescent="0.25">
      <c r="B236" s="66"/>
      <c r="C236" s="14"/>
      <c r="D236" s="21"/>
      <c r="E236" s="21"/>
      <c r="F236" s="39"/>
      <c r="G236" s="207"/>
    </row>
    <row r="237" spans="2:8" ht="15" customHeight="1" x14ac:dyDescent="0.25">
      <c r="B237" s="66"/>
      <c r="C237" s="14"/>
      <c r="D237" s="21"/>
      <c r="E237" s="312"/>
      <c r="F237" s="124"/>
      <c r="G237" s="207"/>
      <c r="H237" s="153"/>
    </row>
    <row r="238" spans="2:8" ht="15" customHeight="1" x14ac:dyDescent="0.25">
      <c r="B238" s="66"/>
      <c r="C238" s="14"/>
      <c r="D238" s="21"/>
      <c r="E238" s="21"/>
      <c r="F238" s="39"/>
      <c r="G238" s="207" t="str">
        <f>IF(D238="","",E238*F238)</f>
        <v/>
      </c>
    </row>
    <row r="239" spans="2:8" s="29" customFormat="1" ht="25.05" customHeight="1" x14ac:dyDescent="0.25">
      <c r="B239" s="409" t="str">
        <f>B10</f>
        <v>C1.2</v>
      </c>
      <c r="C239" s="433" t="s">
        <v>431</v>
      </c>
      <c r="D239" s="32"/>
      <c r="E239" s="33"/>
      <c r="F239" s="32"/>
      <c r="G239" s="176"/>
      <c r="H239" s="152"/>
    </row>
  </sheetData>
  <mergeCells count="35">
    <mergeCell ref="B55:F57"/>
    <mergeCell ref="B51:D51"/>
    <mergeCell ref="E51:G53"/>
    <mergeCell ref="B52:D52"/>
    <mergeCell ref="B53:D53"/>
    <mergeCell ref="B54:F54"/>
    <mergeCell ref="G54:G57"/>
    <mergeCell ref="E1:G3"/>
    <mergeCell ref="B1:D1"/>
    <mergeCell ref="B2:D2"/>
    <mergeCell ref="B3:D3"/>
    <mergeCell ref="B5:F7"/>
    <mergeCell ref="G4:G7"/>
    <mergeCell ref="B4:F4"/>
    <mergeCell ref="B101:D101"/>
    <mergeCell ref="E101:G103"/>
    <mergeCell ref="B102:D102"/>
    <mergeCell ref="B103:D103"/>
    <mergeCell ref="B104:F104"/>
    <mergeCell ref="G104:G107"/>
    <mergeCell ref="B105:F107"/>
    <mergeCell ref="B146:D146"/>
    <mergeCell ref="E146:G148"/>
    <mergeCell ref="B147:D147"/>
    <mergeCell ref="B148:D148"/>
    <mergeCell ref="B149:F149"/>
    <mergeCell ref="G149:G152"/>
    <mergeCell ref="B150:F152"/>
    <mergeCell ref="B190:D190"/>
    <mergeCell ref="E190:G192"/>
    <mergeCell ref="B191:D191"/>
    <mergeCell ref="B192:D192"/>
    <mergeCell ref="B193:F193"/>
    <mergeCell ref="G193:G196"/>
    <mergeCell ref="B194:F196"/>
  </mergeCells>
  <phoneticPr fontId="14" type="noConversion"/>
  <printOptions horizontalCentered="1"/>
  <pageMargins left="0.43307086614173229" right="0.31496062992125984" top="0.43307086614173229" bottom="0.62992125984251968" header="0.35433070866141736" footer="0.31496062992125984"/>
  <pageSetup paperSize="9" scale="76" firstPageNumber="31" fitToHeight="0" orientation="portrait" cellComments="asDisplayed" r:id="rId1"/>
  <headerFooter>
    <oddHeader xml:space="preserve">&amp;R&amp;"Arial,Bold Italic"
</oddHeader>
  </headerFooter>
  <rowBreaks count="4" manualBreakCount="4">
    <brk id="50" max="7" man="1"/>
    <brk id="100" max="7" man="1"/>
    <brk id="145" max="7" man="1"/>
    <brk id="189" max="7"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0F0C1-9BF9-4323-8790-D72A882E7C85}">
  <sheetPr>
    <tabColor rgb="FF92D050"/>
    <pageSetUpPr fitToPage="1"/>
  </sheetPr>
  <dimension ref="B1:M54"/>
  <sheetViews>
    <sheetView view="pageBreakPreview" topLeftCell="A22" zoomScaleNormal="125" zoomScaleSheetLayoutView="100" zoomScalePageLayoutView="125" workbookViewId="0">
      <selection activeCell="O49" sqref="O49"/>
    </sheetView>
  </sheetViews>
  <sheetFormatPr defaultColWidth="6.88671875" defaultRowHeight="13.2" x14ac:dyDescent="0.25"/>
  <cols>
    <col min="1" max="1" width="0.88671875" style="1" customWidth="1"/>
    <col min="2" max="2" width="11.6640625" style="67" customWidth="1"/>
    <col min="3" max="3" width="45.6640625" style="51" customWidth="1"/>
    <col min="4" max="4" width="13.6640625" style="4" customWidth="1"/>
    <col min="5" max="5" width="15.6640625" style="4" customWidth="1"/>
    <col min="6" max="6" width="15.6640625" style="197" customWidth="1"/>
    <col min="7" max="7" width="15.6640625" style="5" customWidth="1"/>
    <col min="8" max="8" width="0.88671875" style="5" customWidth="1"/>
    <col min="9" max="9" width="19" style="1" customWidth="1"/>
    <col min="10" max="16384" width="6.88671875" style="1"/>
  </cols>
  <sheetData>
    <row r="1" spans="2:13" x14ac:dyDescent="0.25">
      <c r="B1" s="462" t="str">
        <f>Client1</f>
        <v>City of Mbombela - Technical Services</v>
      </c>
      <c r="C1" s="410"/>
      <c r="D1" s="449"/>
      <c r="E1" s="530" t="str">
        <f>"Contract No. "&amp;ContractNo</f>
        <v>Contract No. COM37/2025</v>
      </c>
      <c r="F1" s="530"/>
      <c r="G1" s="531"/>
    </row>
    <row r="2" spans="2:13" x14ac:dyDescent="0.25">
      <c r="B2" s="463" t="str">
        <f>Client2</f>
        <v>Roads and Stormwater</v>
      </c>
      <c r="G2" s="456"/>
    </row>
    <row r="3" spans="2:13" x14ac:dyDescent="0.25">
      <c r="B3" s="464"/>
      <c r="C3" s="77"/>
      <c r="D3" s="69"/>
      <c r="E3" s="69"/>
      <c r="F3" s="280"/>
      <c r="G3" s="457"/>
    </row>
    <row r="4" spans="2:13" x14ac:dyDescent="0.25">
      <c r="B4" s="513" t="s">
        <v>8</v>
      </c>
      <c r="C4" s="514"/>
      <c r="D4" s="514"/>
      <c r="E4" s="514"/>
      <c r="F4" s="514"/>
      <c r="G4" s="543" t="s">
        <v>776</v>
      </c>
      <c r="H4" s="6"/>
    </row>
    <row r="5" spans="2:13" ht="7.2" customHeight="1" x14ac:dyDescent="0.25">
      <c r="B5" s="518" t="str">
        <f>ContractDescription</f>
        <v>UPGRADING OF PORTION OF ROAD D2296 : KARINO TO TEKWANE SOUTH
PHASE 1 : km 0,000 TO km 5,960</v>
      </c>
      <c r="C5" s="519"/>
      <c r="D5" s="519"/>
      <c r="E5" s="519"/>
      <c r="F5" s="519"/>
      <c r="G5" s="544"/>
      <c r="H5" s="8"/>
    </row>
    <row r="6" spans="2:13" ht="12.75" customHeight="1" x14ac:dyDescent="0.25">
      <c r="B6" s="518"/>
      <c r="C6" s="519"/>
      <c r="D6" s="519"/>
      <c r="E6" s="519"/>
      <c r="F6" s="519"/>
      <c r="G6" s="544"/>
      <c r="H6" s="8"/>
    </row>
    <row r="7" spans="2:13" ht="7.5" customHeight="1" x14ac:dyDescent="0.25">
      <c r="B7" s="520"/>
      <c r="C7" s="521"/>
      <c r="D7" s="521"/>
      <c r="E7" s="521"/>
      <c r="F7" s="521"/>
      <c r="G7" s="545"/>
      <c r="H7" s="8"/>
    </row>
    <row r="8" spans="2:13" s="9" customFormat="1" ht="25.05" customHeight="1" x14ac:dyDescent="0.25">
      <c r="B8" s="65" t="s">
        <v>0</v>
      </c>
      <c r="C8" s="11" t="s">
        <v>1</v>
      </c>
      <c r="D8" s="11" t="s">
        <v>2</v>
      </c>
      <c r="E8" s="11" t="s">
        <v>3</v>
      </c>
      <c r="F8" s="188" t="s">
        <v>4</v>
      </c>
      <c r="G8" s="11" t="s">
        <v>5</v>
      </c>
      <c r="H8" s="12"/>
      <c r="I8" s="538"/>
      <c r="J8" s="538"/>
      <c r="K8" s="538"/>
      <c r="L8" s="538"/>
      <c r="M8" s="538"/>
    </row>
    <row r="9" spans="2:13" ht="15" customHeight="1" x14ac:dyDescent="0.25">
      <c r="B9" s="92"/>
      <c r="C9" s="470"/>
      <c r="D9" s="390"/>
      <c r="E9" s="390"/>
      <c r="F9" s="471"/>
      <c r="G9" s="472"/>
      <c r="H9" s="267"/>
    </row>
    <row r="10" spans="2:13" ht="26.4" x14ac:dyDescent="0.25">
      <c r="B10" s="474" t="s">
        <v>777</v>
      </c>
      <c r="C10" s="475" t="s">
        <v>778</v>
      </c>
      <c r="D10" s="398" t="s">
        <v>581</v>
      </c>
      <c r="E10" s="21">
        <v>1</v>
      </c>
      <c r="F10" s="189"/>
      <c r="G10" s="129"/>
      <c r="H10" s="268"/>
    </row>
    <row r="11" spans="2:13" x14ac:dyDescent="0.25">
      <c r="B11" s="473"/>
      <c r="C11" s="475"/>
      <c r="D11" s="21"/>
      <c r="E11" s="21"/>
      <c r="F11" s="189"/>
      <c r="G11" s="129"/>
      <c r="H11" s="268"/>
    </row>
    <row r="12" spans="2:13" x14ac:dyDescent="0.25">
      <c r="B12" s="473" t="s">
        <v>779</v>
      </c>
      <c r="C12" s="476" t="s">
        <v>780</v>
      </c>
      <c r="D12" s="398" t="s">
        <v>589</v>
      </c>
      <c r="E12" s="21">
        <v>200</v>
      </c>
      <c r="F12" s="189"/>
      <c r="G12" s="129"/>
      <c r="H12" s="268"/>
    </row>
    <row r="13" spans="2:13" x14ac:dyDescent="0.25">
      <c r="B13" s="473"/>
      <c r="C13" s="475"/>
      <c r="D13" s="21"/>
      <c r="E13" s="21"/>
      <c r="F13" s="189"/>
      <c r="G13" s="129"/>
      <c r="H13" s="268"/>
    </row>
    <row r="14" spans="2:13" ht="26.4" x14ac:dyDescent="0.25">
      <c r="B14" s="473" t="s">
        <v>781</v>
      </c>
      <c r="C14" s="476" t="s">
        <v>782</v>
      </c>
      <c r="D14" s="101"/>
      <c r="E14" s="245"/>
      <c r="F14" s="222"/>
      <c r="G14" s="129"/>
      <c r="H14" s="142"/>
    </row>
    <row r="15" spans="2:13" x14ac:dyDescent="0.25">
      <c r="B15" s="473"/>
      <c r="C15" s="475"/>
      <c r="D15" s="101"/>
      <c r="E15" s="245"/>
      <c r="F15" s="222"/>
      <c r="G15" s="129"/>
      <c r="H15" s="142"/>
    </row>
    <row r="16" spans="2:13" ht="26.4" x14ac:dyDescent="0.25">
      <c r="B16" s="473"/>
      <c r="C16" s="476" t="s">
        <v>786</v>
      </c>
      <c r="D16" s="398"/>
      <c r="E16" s="245"/>
      <c r="F16" s="189"/>
      <c r="G16" s="129"/>
      <c r="H16" s="268"/>
    </row>
    <row r="17" spans="2:9" ht="15" customHeight="1" x14ac:dyDescent="0.25">
      <c r="B17" s="473"/>
      <c r="C17" s="476"/>
      <c r="D17" s="101"/>
      <c r="E17" s="245"/>
      <c r="F17" s="189"/>
      <c r="G17" s="129"/>
      <c r="H17" s="268"/>
    </row>
    <row r="18" spans="2:9" ht="30" customHeight="1" x14ac:dyDescent="0.25">
      <c r="B18" s="473" t="s">
        <v>40</v>
      </c>
      <c r="C18" s="476" t="s">
        <v>783</v>
      </c>
      <c r="D18" s="398" t="s">
        <v>589</v>
      </c>
      <c r="E18" s="125">
        <v>35000</v>
      </c>
      <c r="F18" s="219"/>
      <c r="G18" s="216"/>
      <c r="H18" s="268"/>
      <c r="I18" s="102"/>
    </row>
    <row r="19" spans="2:9" ht="15" customHeight="1" x14ac:dyDescent="0.25">
      <c r="B19" s="473"/>
      <c r="C19" s="476"/>
      <c r="D19" s="101"/>
      <c r="E19" s="245"/>
      <c r="F19" s="219"/>
      <c r="G19" s="216"/>
      <c r="H19" s="268"/>
    </row>
    <row r="20" spans="2:9" ht="15" customHeight="1" x14ac:dyDescent="0.25">
      <c r="B20" s="473" t="s">
        <v>784</v>
      </c>
      <c r="C20" s="476" t="s">
        <v>785</v>
      </c>
      <c r="D20" s="21"/>
      <c r="E20" s="125"/>
      <c r="F20" s="218"/>
      <c r="G20" s="216"/>
    </row>
    <row r="21" spans="2:9" x14ac:dyDescent="0.25">
      <c r="B21" s="473"/>
      <c r="C21" s="476" t="s">
        <v>787</v>
      </c>
      <c r="D21" s="398" t="s">
        <v>589</v>
      </c>
      <c r="E21" s="125">
        <v>2500</v>
      </c>
      <c r="F21" s="189"/>
      <c r="G21" s="216"/>
      <c r="H21" s="268"/>
    </row>
    <row r="22" spans="2:9" x14ac:dyDescent="0.25">
      <c r="B22" s="49"/>
      <c r="C22" s="14"/>
      <c r="D22" s="21"/>
      <c r="E22" s="125"/>
      <c r="F22" s="189"/>
      <c r="G22" s="216"/>
      <c r="H22" s="268"/>
    </row>
    <row r="23" spans="2:9" ht="15" customHeight="1" x14ac:dyDescent="0.25">
      <c r="B23" s="49"/>
      <c r="C23" s="14"/>
      <c r="D23" s="21"/>
      <c r="E23" s="125"/>
      <c r="F23" s="196"/>
      <c r="G23" s="216"/>
      <c r="H23" s="142"/>
    </row>
    <row r="24" spans="2:9" x14ac:dyDescent="0.25">
      <c r="B24" s="49"/>
      <c r="C24" s="14"/>
      <c r="D24" s="21"/>
      <c r="E24" s="125"/>
      <c r="F24" s="196"/>
      <c r="G24" s="216"/>
      <c r="H24" s="142"/>
      <c r="I24" s="288"/>
    </row>
    <row r="25" spans="2:9" ht="15" customHeight="1" x14ac:dyDescent="0.25">
      <c r="B25" s="49"/>
      <c r="C25" s="14"/>
      <c r="D25" s="21"/>
      <c r="E25" s="125"/>
      <c r="F25" s="196"/>
      <c r="G25" s="216"/>
      <c r="H25" s="142"/>
    </row>
    <row r="26" spans="2:9" ht="15" customHeight="1" x14ac:dyDescent="0.25">
      <c r="B26" s="49"/>
      <c r="C26" s="14"/>
      <c r="D26" s="21"/>
      <c r="E26" s="21"/>
      <c r="F26" s="196"/>
      <c r="G26" s="216"/>
      <c r="H26" s="268"/>
    </row>
    <row r="27" spans="2:9" ht="15" customHeight="1" x14ac:dyDescent="0.25">
      <c r="B27" s="49"/>
      <c r="C27" s="27"/>
      <c r="D27" s="21"/>
      <c r="E27" s="21"/>
      <c r="F27" s="196"/>
      <c r="G27" s="216"/>
      <c r="H27" s="268"/>
    </row>
    <row r="28" spans="2:9" ht="15" customHeight="1" x14ac:dyDescent="0.25">
      <c r="B28" s="49"/>
      <c r="C28" s="27"/>
      <c r="D28" s="21"/>
      <c r="E28" s="21"/>
      <c r="F28" s="196"/>
      <c r="G28" s="216"/>
      <c r="H28" s="268"/>
    </row>
    <row r="29" spans="2:9" ht="15" customHeight="1" x14ac:dyDescent="0.25">
      <c r="B29" s="49"/>
      <c r="C29" s="27"/>
      <c r="D29" s="21"/>
      <c r="E29" s="21"/>
      <c r="F29" s="196"/>
      <c r="G29" s="216"/>
      <c r="H29" s="268"/>
    </row>
    <row r="30" spans="2:9" ht="15" customHeight="1" x14ac:dyDescent="0.25">
      <c r="B30" s="334"/>
      <c r="C30" s="335"/>
      <c r="D30" s="336"/>
      <c r="E30" s="336"/>
      <c r="F30" s="337"/>
      <c r="G30" s="354"/>
      <c r="H30" s="268"/>
    </row>
    <row r="31" spans="2:9" ht="15" customHeight="1" x14ac:dyDescent="0.25">
      <c r="B31" s="303"/>
      <c r="C31" s="14"/>
      <c r="D31" s="21"/>
      <c r="E31" s="21"/>
      <c r="F31" s="196"/>
      <c r="G31" s="216"/>
      <c r="H31" s="268"/>
    </row>
    <row r="32" spans="2:9" ht="15" customHeight="1" x14ac:dyDescent="0.25">
      <c r="B32" s="49"/>
      <c r="C32" s="14"/>
      <c r="D32" s="21"/>
      <c r="E32" s="21"/>
      <c r="F32" s="196"/>
      <c r="G32" s="216"/>
      <c r="H32" s="268"/>
    </row>
    <row r="33" spans="2:8" ht="15" customHeight="1" x14ac:dyDescent="0.25">
      <c r="B33" s="49"/>
      <c r="C33" s="14"/>
      <c r="D33" s="21"/>
      <c r="E33" s="21"/>
      <c r="F33" s="196"/>
      <c r="G33" s="216"/>
      <c r="H33" s="268"/>
    </row>
    <row r="34" spans="2:8" ht="15" customHeight="1" x14ac:dyDescent="0.25">
      <c r="B34" s="49"/>
      <c r="C34" s="14"/>
      <c r="D34" s="21"/>
      <c r="E34" s="21"/>
      <c r="F34" s="196"/>
      <c r="G34" s="216"/>
      <c r="H34" s="268"/>
    </row>
    <row r="35" spans="2:8" ht="15" customHeight="1" x14ac:dyDescent="0.25">
      <c r="B35" s="49"/>
      <c r="C35" s="14"/>
      <c r="D35" s="21"/>
      <c r="E35" s="21"/>
      <c r="F35" s="196"/>
      <c r="G35" s="216"/>
      <c r="H35" s="268"/>
    </row>
    <row r="36" spans="2:8" ht="15" customHeight="1" x14ac:dyDescent="0.25">
      <c r="B36" s="49"/>
      <c r="C36" s="14"/>
      <c r="D36" s="21"/>
      <c r="E36" s="21"/>
      <c r="F36" s="196"/>
      <c r="G36" s="216"/>
      <c r="H36" s="268"/>
    </row>
    <row r="37" spans="2:8" ht="15" customHeight="1" x14ac:dyDescent="0.25">
      <c r="B37" s="49"/>
      <c r="C37" s="14"/>
      <c r="D37" s="21"/>
      <c r="E37" s="21"/>
      <c r="F37" s="196"/>
      <c r="G37" s="216"/>
      <c r="H37" s="268"/>
    </row>
    <row r="38" spans="2:8" ht="15" customHeight="1" x14ac:dyDescent="0.25">
      <c r="B38" s="49"/>
      <c r="C38" s="14"/>
      <c r="D38" s="21"/>
      <c r="E38" s="21"/>
      <c r="F38" s="196"/>
      <c r="G38" s="216"/>
      <c r="H38" s="268"/>
    </row>
    <row r="39" spans="2:8" ht="15" customHeight="1" x14ac:dyDescent="0.25">
      <c r="B39" s="49"/>
      <c r="C39" s="14"/>
      <c r="D39" s="21"/>
      <c r="E39" s="21"/>
      <c r="F39" s="196"/>
      <c r="G39" s="216"/>
      <c r="H39" s="268"/>
    </row>
    <row r="40" spans="2:8" ht="15" customHeight="1" x14ac:dyDescent="0.25">
      <c r="B40" s="49"/>
      <c r="C40" s="14"/>
      <c r="D40" s="21"/>
      <c r="E40" s="21"/>
      <c r="F40" s="196"/>
      <c r="G40" s="216"/>
      <c r="H40" s="268"/>
    </row>
    <row r="41" spans="2:8" ht="15" customHeight="1" x14ac:dyDescent="0.25">
      <c r="B41" s="49"/>
      <c r="C41" s="14"/>
      <c r="D41" s="21"/>
      <c r="E41" s="21"/>
      <c r="F41" s="196"/>
      <c r="G41" s="216"/>
      <c r="H41" s="268"/>
    </row>
    <row r="42" spans="2:8" ht="15" customHeight="1" x14ac:dyDescent="0.25">
      <c r="B42" s="49"/>
      <c r="C42" s="14"/>
      <c r="D42" s="21"/>
      <c r="E42" s="21"/>
      <c r="F42" s="196"/>
      <c r="G42" s="216"/>
      <c r="H42" s="268"/>
    </row>
    <row r="43" spans="2:8" ht="15" customHeight="1" x14ac:dyDescent="0.25">
      <c r="B43" s="49"/>
      <c r="C43" s="14"/>
      <c r="D43" s="21"/>
      <c r="E43" s="21"/>
      <c r="F43" s="196"/>
      <c r="G43" s="216"/>
      <c r="H43" s="268"/>
    </row>
    <row r="44" spans="2:8" ht="15" customHeight="1" x14ac:dyDescent="0.25">
      <c r="B44" s="49"/>
      <c r="C44" s="14"/>
      <c r="D44" s="21"/>
      <c r="E44" s="21"/>
      <c r="F44" s="196"/>
      <c r="G44" s="216"/>
      <c r="H44" s="268"/>
    </row>
    <row r="45" spans="2:8" ht="15" customHeight="1" x14ac:dyDescent="0.25">
      <c r="B45" s="49"/>
      <c r="C45" s="14"/>
      <c r="D45" s="21"/>
      <c r="E45" s="21"/>
      <c r="F45" s="196"/>
      <c r="G45" s="216"/>
      <c r="H45" s="268"/>
    </row>
    <row r="46" spans="2:8" ht="15" customHeight="1" x14ac:dyDescent="0.25">
      <c r="B46" s="49"/>
      <c r="C46" s="14"/>
      <c r="D46" s="21"/>
      <c r="E46" s="21"/>
      <c r="F46" s="196"/>
      <c r="G46" s="216"/>
      <c r="H46" s="268"/>
    </row>
    <row r="47" spans="2:8" ht="15" customHeight="1" x14ac:dyDescent="0.25">
      <c r="B47" s="49"/>
      <c r="C47" s="14"/>
      <c r="D47" s="21"/>
      <c r="E47" s="21"/>
      <c r="F47" s="196"/>
      <c r="G47" s="216"/>
      <c r="H47" s="268"/>
    </row>
    <row r="48" spans="2:8" ht="15" customHeight="1" x14ac:dyDescent="0.25">
      <c r="B48" s="49"/>
      <c r="C48" s="14"/>
      <c r="D48" s="21"/>
      <c r="E48" s="21"/>
      <c r="F48" s="196"/>
      <c r="G48" s="216"/>
      <c r="H48" s="268"/>
    </row>
    <row r="49" spans="2:8" ht="15" customHeight="1" x14ac:dyDescent="0.25">
      <c r="B49" s="49"/>
      <c r="C49" s="14"/>
      <c r="D49" s="21"/>
      <c r="E49" s="21"/>
      <c r="F49" s="196"/>
      <c r="G49" s="216"/>
      <c r="H49" s="268"/>
    </row>
    <row r="50" spans="2:8" ht="15" customHeight="1" x14ac:dyDescent="0.25">
      <c r="B50" s="49"/>
      <c r="C50" s="14"/>
      <c r="D50" s="21"/>
      <c r="E50" s="38"/>
      <c r="F50" s="196"/>
      <c r="G50" s="216"/>
    </row>
    <row r="51" spans="2:8" ht="15" customHeight="1" x14ac:dyDescent="0.25">
      <c r="B51" s="49"/>
      <c r="C51" s="14"/>
      <c r="D51" s="21"/>
      <c r="E51" s="38"/>
      <c r="F51" s="196"/>
      <c r="G51" s="216"/>
    </row>
    <row r="52" spans="2:8" ht="15" customHeight="1" x14ac:dyDescent="0.25">
      <c r="B52" s="49"/>
      <c r="C52" s="14"/>
      <c r="D52" s="21"/>
      <c r="E52" s="21"/>
      <c r="F52" s="196"/>
      <c r="G52" s="216"/>
      <c r="H52" s="268"/>
    </row>
    <row r="53" spans="2:8" ht="15" customHeight="1" x14ac:dyDescent="0.25">
      <c r="B53" s="49"/>
      <c r="C53" s="27"/>
      <c r="D53" s="38"/>
      <c r="E53" s="38"/>
      <c r="F53" s="196"/>
      <c r="G53" s="129" t="str">
        <f>IF(D53="","",E53*F53)</f>
        <v/>
      </c>
      <c r="H53" s="48"/>
    </row>
    <row r="54" spans="2:8" s="29" customFormat="1" ht="25.05" customHeight="1" x14ac:dyDescent="0.25">
      <c r="B54" s="435" t="str">
        <f>$B$10</f>
        <v>C5.5.1</v>
      </c>
      <c r="C54" s="31" t="s">
        <v>432</v>
      </c>
      <c r="D54" s="32"/>
      <c r="E54" s="33"/>
      <c r="F54" s="194"/>
      <c r="G54" s="271"/>
      <c r="H54" s="272"/>
    </row>
  </sheetData>
  <mergeCells count="5">
    <mergeCell ref="E1:G1"/>
    <mergeCell ref="B4:F4"/>
    <mergeCell ref="G4:G7"/>
    <mergeCell ref="B5:F7"/>
    <mergeCell ref="I8:M8"/>
  </mergeCells>
  <printOptions horizontalCentered="1"/>
  <pageMargins left="0.43307086614173229" right="0.31496062992125984" top="0.43307086614173229" bottom="0.62992125984251968" header="0.35433070866141736" footer="0.31496062992125984"/>
  <pageSetup paperSize="9" scale="81" firstPageNumber="31" fitToHeight="0" orientation="portrait" cellComments="asDisplayed" r:id="rId1"/>
  <headerFooter>
    <oddHeader xml:space="preserve">&amp;R&amp;"Arial,Bold Italic"
</oddHeader>
    <oddFooter xml:space="preserve">&amp;R&amp;"Arial,Bold"_____________________
C&amp;P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9BD3F-2231-4F71-BCAC-FB1CC2E10EDB}">
  <sheetPr>
    <tabColor rgb="FF92D050"/>
    <pageSetUpPr fitToPage="1"/>
  </sheetPr>
  <dimension ref="B1:R50"/>
  <sheetViews>
    <sheetView view="pageBreakPreview" zoomScaleNormal="125" zoomScaleSheetLayoutView="100" zoomScalePageLayoutView="125" workbookViewId="0">
      <selection activeCell="N46" sqref="N46"/>
    </sheetView>
  </sheetViews>
  <sheetFormatPr defaultColWidth="6.88671875" defaultRowHeight="13.2" x14ac:dyDescent="0.25"/>
  <cols>
    <col min="1" max="1" width="0.88671875" style="1" customWidth="1"/>
    <col min="2" max="2" width="11.6640625" style="67" customWidth="1"/>
    <col min="3" max="3" width="45.6640625" style="51" customWidth="1"/>
    <col min="4" max="4" width="13.6640625" style="4" customWidth="1"/>
    <col min="5" max="5" width="15.6640625" style="4" customWidth="1"/>
    <col min="6" max="6" width="15.6640625" style="1" customWidth="1"/>
    <col min="7" max="7" width="15.6640625" style="5" customWidth="1"/>
    <col min="8" max="8" width="0.88671875" style="5" customWidth="1"/>
    <col min="9" max="16384" width="6.88671875" style="1"/>
  </cols>
  <sheetData>
    <row r="1" spans="2:18" x14ac:dyDescent="0.25">
      <c r="B1" s="462" t="str">
        <f>Client1</f>
        <v>City of Mbombela - Technical Services</v>
      </c>
      <c r="C1" s="410"/>
      <c r="D1" s="449"/>
      <c r="E1" s="530" t="str">
        <f>"Contract No. "&amp;ContractNo</f>
        <v>Contract No. COM37/2025</v>
      </c>
      <c r="F1" s="530"/>
      <c r="G1" s="531"/>
    </row>
    <row r="2" spans="2:18" x14ac:dyDescent="0.25">
      <c r="B2" s="463" t="str">
        <f>Client2</f>
        <v>Roads and Stormwater</v>
      </c>
      <c r="G2" s="456"/>
    </row>
    <row r="3" spans="2:18" x14ac:dyDescent="0.25">
      <c r="B3" s="464"/>
      <c r="C3" s="77"/>
      <c r="D3" s="69"/>
      <c r="E3" s="69"/>
      <c r="F3" s="70"/>
      <c r="G3" s="457"/>
    </row>
    <row r="4" spans="2:18" x14ac:dyDescent="0.25">
      <c r="B4" s="513" t="s">
        <v>8</v>
      </c>
      <c r="C4" s="514"/>
      <c r="D4" s="514"/>
      <c r="E4" s="514"/>
      <c r="F4" s="514"/>
      <c r="G4" s="543" t="str">
        <f>"CHAPTER "&amp;B10</f>
        <v>CHAPTER C6.2</v>
      </c>
      <c r="H4" s="6"/>
    </row>
    <row r="5" spans="2:18" ht="7.2" customHeight="1" x14ac:dyDescent="0.25">
      <c r="B5" s="518" t="str">
        <f>ContractDescription</f>
        <v>UPGRADING OF PORTION OF ROAD D2296 : KARINO TO TEKWANE SOUTH
PHASE 1 : km 0,000 TO km 5,960</v>
      </c>
      <c r="C5" s="519"/>
      <c r="D5" s="519"/>
      <c r="E5" s="519"/>
      <c r="F5" s="519"/>
      <c r="G5" s="544"/>
      <c r="H5" s="8"/>
    </row>
    <row r="6" spans="2:18" ht="12.75" customHeight="1" x14ac:dyDescent="0.25">
      <c r="B6" s="518"/>
      <c r="C6" s="519"/>
      <c r="D6" s="519"/>
      <c r="E6" s="519"/>
      <c r="F6" s="519"/>
      <c r="G6" s="544"/>
      <c r="H6" s="8"/>
    </row>
    <row r="7" spans="2:18" ht="7.5" customHeight="1" x14ac:dyDescent="0.25">
      <c r="B7" s="520"/>
      <c r="C7" s="521"/>
      <c r="D7" s="521"/>
      <c r="E7" s="521"/>
      <c r="F7" s="521"/>
      <c r="G7" s="545"/>
      <c r="H7" s="8"/>
    </row>
    <row r="8" spans="2:18" s="9" customFormat="1" ht="25.05" customHeight="1" x14ac:dyDescent="0.25">
      <c r="B8" s="65" t="s">
        <v>0</v>
      </c>
      <c r="C8" s="11" t="s">
        <v>1</v>
      </c>
      <c r="D8" s="11" t="s">
        <v>2</v>
      </c>
      <c r="E8" s="11" t="s">
        <v>3</v>
      </c>
      <c r="F8" s="11" t="s">
        <v>4</v>
      </c>
      <c r="G8" s="11" t="s">
        <v>5</v>
      </c>
      <c r="H8" s="12"/>
    </row>
    <row r="9" spans="2:18" ht="15" customHeight="1" x14ac:dyDescent="0.25">
      <c r="B9" s="49"/>
      <c r="C9" s="14"/>
      <c r="D9" s="15"/>
      <c r="E9" s="15"/>
      <c r="F9" s="16"/>
      <c r="G9" s="126" t="str">
        <f t="shared" ref="G9" si="0">IF(D9="","",E9*F9)</f>
        <v/>
      </c>
      <c r="H9" s="267"/>
    </row>
    <row r="10" spans="2:18" ht="15" customHeight="1" x14ac:dyDescent="0.25">
      <c r="B10" s="64" t="s">
        <v>535</v>
      </c>
      <c r="C10" s="19" t="s">
        <v>536</v>
      </c>
      <c r="D10" s="15"/>
      <c r="E10" s="21"/>
      <c r="F10" s="40"/>
      <c r="G10" s="126"/>
      <c r="H10" s="268"/>
    </row>
    <row r="11" spans="2:18" ht="15" customHeight="1" x14ac:dyDescent="0.25">
      <c r="B11" s="49"/>
      <c r="C11" s="14"/>
      <c r="D11" s="15"/>
      <c r="E11" s="21"/>
      <c r="F11" s="40"/>
      <c r="G11" s="126"/>
      <c r="H11" s="268"/>
    </row>
    <row r="12" spans="2:18" ht="15" customHeight="1" x14ac:dyDescent="0.25">
      <c r="B12" s="57" t="s">
        <v>537</v>
      </c>
      <c r="C12" s="14" t="s">
        <v>849</v>
      </c>
      <c r="D12" s="15"/>
      <c r="E12" s="245"/>
      <c r="F12" s="127"/>
      <c r="G12" s="126"/>
      <c r="H12" s="142"/>
    </row>
    <row r="13" spans="2:18" ht="15" customHeight="1" x14ac:dyDescent="0.25">
      <c r="B13" s="57"/>
      <c r="C13" s="14"/>
      <c r="D13" s="15"/>
      <c r="E13" s="245"/>
      <c r="F13" s="40"/>
      <c r="G13" s="126"/>
      <c r="H13" s="268"/>
    </row>
    <row r="14" spans="2:18" ht="30" customHeight="1" x14ac:dyDescent="0.25">
      <c r="B14" s="49" t="s">
        <v>538</v>
      </c>
      <c r="C14" s="14" t="s">
        <v>760</v>
      </c>
      <c r="D14" s="21" t="s">
        <v>539</v>
      </c>
      <c r="E14" s="125">
        <v>1500</v>
      </c>
      <c r="F14" s="219"/>
      <c r="G14" s="216"/>
      <c r="H14" s="268"/>
      <c r="I14" s="102"/>
      <c r="J14" s="102"/>
    </row>
    <row r="15" spans="2:18" ht="15" customHeight="1" x14ac:dyDescent="0.25">
      <c r="B15" s="57"/>
      <c r="C15" s="14"/>
      <c r="D15" s="15"/>
      <c r="E15" s="125"/>
      <c r="F15" s="219"/>
      <c r="G15" s="216"/>
      <c r="H15" s="268"/>
    </row>
    <row r="16" spans="2:18" ht="15" customHeight="1" x14ac:dyDescent="0.25">
      <c r="B16" s="334"/>
      <c r="C16" s="335"/>
      <c r="D16" s="336"/>
      <c r="E16" s="344"/>
      <c r="F16" s="342"/>
      <c r="G16" s="354"/>
      <c r="H16" s="304"/>
      <c r="R16" s="102"/>
    </row>
    <row r="17" spans="2:8" ht="15" customHeight="1" x14ac:dyDescent="0.25">
      <c r="B17" s="57"/>
      <c r="C17" s="14"/>
      <c r="D17" s="15"/>
      <c r="E17" s="125"/>
      <c r="F17" s="40"/>
      <c r="G17" s="126"/>
      <c r="H17" s="268"/>
    </row>
    <row r="18" spans="2:8" ht="15" customHeight="1" x14ac:dyDescent="0.25">
      <c r="B18" s="49"/>
      <c r="C18" s="85"/>
      <c r="D18" s="21"/>
      <c r="E18" s="125"/>
      <c r="F18" s="40"/>
      <c r="G18" s="126"/>
      <c r="H18" s="268"/>
    </row>
    <row r="19" spans="2:8" ht="15" customHeight="1" x14ac:dyDescent="0.25">
      <c r="B19" s="57"/>
      <c r="C19" s="84"/>
      <c r="D19" s="60"/>
      <c r="E19" s="125"/>
      <c r="F19" s="47"/>
      <c r="G19" s="126"/>
      <c r="H19" s="142"/>
    </row>
    <row r="20" spans="2:8" ht="15" customHeight="1" x14ac:dyDescent="0.25">
      <c r="B20" s="49"/>
      <c r="C20" s="14"/>
      <c r="D20" s="21"/>
      <c r="E20" s="125"/>
      <c r="F20" s="47"/>
      <c r="G20" s="126"/>
      <c r="H20" s="142"/>
    </row>
    <row r="21" spans="2:8" ht="15" customHeight="1" x14ac:dyDescent="0.25">
      <c r="B21" s="57"/>
      <c r="C21" s="84"/>
      <c r="D21" s="60"/>
      <c r="E21" s="125"/>
      <c r="F21" s="47"/>
      <c r="G21" s="126"/>
      <c r="H21" s="142"/>
    </row>
    <row r="22" spans="2:8" ht="15" customHeight="1" x14ac:dyDescent="0.25">
      <c r="B22" s="57"/>
      <c r="C22" s="14"/>
      <c r="D22" s="60"/>
      <c r="E22" s="21"/>
      <c r="F22" s="47"/>
      <c r="G22" s="126"/>
      <c r="H22" s="268"/>
    </row>
    <row r="23" spans="2:8" ht="15" customHeight="1" x14ac:dyDescent="0.25">
      <c r="B23" s="57"/>
      <c r="C23" s="84"/>
      <c r="D23" s="60"/>
      <c r="E23" s="21"/>
      <c r="F23" s="47"/>
      <c r="G23" s="126"/>
      <c r="H23" s="268"/>
    </row>
    <row r="24" spans="2:8" ht="15" customHeight="1" x14ac:dyDescent="0.25">
      <c r="B24" s="49"/>
      <c r="C24" s="14"/>
      <c r="D24" s="21"/>
      <c r="E24" s="21"/>
      <c r="F24" s="47"/>
      <c r="G24" s="126"/>
      <c r="H24" s="268"/>
    </row>
    <row r="25" spans="2:8" ht="15" customHeight="1" x14ac:dyDescent="0.25">
      <c r="B25" s="49"/>
      <c r="C25" s="27"/>
      <c r="D25" s="21"/>
      <c r="E25" s="21"/>
      <c r="F25" s="47"/>
      <c r="G25" s="126"/>
      <c r="H25" s="268"/>
    </row>
    <row r="26" spans="2:8" ht="15" customHeight="1" x14ac:dyDescent="0.25">
      <c r="B26" s="49"/>
      <c r="C26" s="27"/>
      <c r="D26" s="21"/>
      <c r="E26" s="21"/>
      <c r="F26" s="47"/>
      <c r="G26" s="126"/>
      <c r="H26" s="268"/>
    </row>
    <row r="27" spans="2:8" ht="15" customHeight="1" x14ac:dyDescent="0.25">
      <c r="B27" s="49"/>
      <c r="C27" s="14"/>
      <c r="D27" s="21"/>
      <c r="E27" s="21"/>
      <c r="F27" s="47"/>
      <c r="G27" s="126"/>
      <c r="H27" s="268"/>
    </row>
    <row r="28" spans="2:8" ht="15" customHeight="1" x14ac:dyDescent="0.25">
      <c r="B28" s="303"/>
      <c r="C28" s="14"/>
      <c r="D28" s="21"/>
      <c r="E28" s="21"/>
      <c r="F28" s="47"/>
      <c r="G28" s="126"/>
      <c r="H28" s="268"/>
    </row>
    <row r="29" spans="2:8" ht="15" customHeight="1" x14ac:dyDescent="0.25">
      <c r="B29" s="49"/>
      <c r="C29" s="14"/>
      <c r="D29" s="21"/>
      <c r="E29" s="21"/>
      <c r="F29" s="47"/>
      <c r="G29" s="126"/>
      <c r="H29" s="268"/>
    </row>
    <row r="30" spans="2:8" ht="15" customHeight="1" x14ac:dyDescent="0.25">
      <c r="B30" s="49"/>
      <c r="C30" s="14"/>
      <c r="D30" s="21"/>
      <c r="E30" s="21"/>
      <c r="F30" s="47"/>
      <c r="G30" s="126"/>
      <c r="H30" s="268"/>
    </row>
    <row r="31" spans="2:8" ht="15" customHeight="1" x14ac:dyDescent="0.25">
      <c r="B31" s="49"/>
      <c r="C31" s="14"/>
      <c r="D31" s="21"/>
      <c r="E31" s="21"/>
      <c r="F31" s="47"/>
      <c r="G31" s="126"/>
      <c r="H31" s="268"/>
    </row>
    <row r="32" spans="2:8" ht="15" customHeight="1" x14ac:dyDescent="0.25">
      <c r="B32" s="49"/>
      <c r="C32" s="14"/>
      <c r="D32" s="21"/>
      <c r="E32" s="21"/>
      <c r="F32" s="47"/>
      <c r="G32" s="126"/>
      <c r="H32" s="268"/>
    </row>
    <row r="33" spans="2:8" ht="15" customHeight="1" x14ac:dyDescent="0.25">
      <c r="B33" s="49"/>
      <c r="C33" s="14"/>
      <c r="D33" s="21"/>
      <c r="E33" s="21"/>
      <c r="F33" s="47"/>
      <c r="G33" s="126"/>
      <c r="H33" s="268"/>
    </row>
    <row r="34" spans="2:8" ht="15" customHeight="1" x14ac:dyDescent="0.25">
      <c r="B34" s="49"/>
      <c r="C34" s="14"/>
      <c r="D34" s="21"/>
      <c r="E34" s="21"/>
      <c r="F34" s="47"/>
      <c r="G34" s="126"/>
      <c r="H34" s="268"/>
    </row>
    <row r="35" spans="2:8" ht="15" customHeight="1" x14ac:dyDescent="0.25">
      <c r="B35" s="49"/>
      <c r="C35" s="14"/>
      <c r="D35" s="21"/>
      <c r="E35" s="21"/>
      <c r="F35" s="47"/>
      <c r="G35" s="126"/>
      <c r="H35" s="268"/>
    </row>
    <row r="36" spans="2:8" ht="15" customHeight="1" x14ac:dyDescent="0.25">
      <c r="B36" s="49"/>
      <c r="C36" s="14"/>
      <c r="D36" s="21"/>
      <c r="E36" s="21"/>
      <c r="F36" s="47"/>
      <c r="G36" s="126"/>
      <c r="H36" s="268"/>
    </row>
    <row r="37" spans="2:8" ht="15" customHeight="1" x14ac:dyDescent="0.25">
      <c r="B37" s="49"/>
      <c r="C37" s="14"/>
      <c r="D37" s="21"/>
      <c r="E37" s="21"/>
      <c r="F37" s="47"/>
      <c r="G37" s="126"/>
      <c r="H37" s="268"/>
    </row>
    <row r="38" spans="2:8" ht="15" customHeight="1" x14ac:dyDescent="0.25">
      <c r="B38" s="49"/>
      <c r="C38" s="14"/>
      <c r="D38" s="21"/>
      <c r="E38" s="21"/>
      <c r="F38" s="47"/>
      <c r="G38" s="126"/>
      <c r="H38" s="268"/>
    </row>
    <row r="39" spans="2:8" ht="15" customHeight="1" x14ac:dyDescent="0.25">
      <c r="B39" s="49"/>
      <c r="C39" s="14"/>
      <c r="D39" s="21"/>
      <c r="E39" s="21"/>
      <c r="F39" s="47"/>
      <c r="G39" s="126"/>
      <c r="H39" s="268"/>
    </row>
    <row r="40" spans="2:8" ht="15" customHeight="1" x14ac:dyDescent="0.25">
      <c r="B40" s="49"/>
      <c r="C40" s="14"/>
      <c r="D40" s="21"/>
      <c r="E40" s="21"/>
      <c r="F40" s="47"/>
      <c r="G40" s="126"/>
      <c r="H40" s="268"/>
    </row>
    <row r="41" spans="2:8" ht="15" customHeight="1" x14ac:dyDescent="0.25">
      <c r="B41" s="49"/>
      <c r="C41" s="14"/>
      <c r="D41" s="21"/>
      <c r="E41" s="21"/>
      <c r="F41" s="47"/>
      <c r="G41" s="126"/>
      <c r="H41" s="268"/>
    </row>
    <row r="42" spans="2:8" ht="15" customHeight="1" x14ac:dyDescent="0.25">
      <c r="B42" s="49"/>
      <c r="C42" s="14"/>
      <c r="D42" s="21"/>
      <c r="E42" s="21"/>
      <c r="F42" s="47"/>
      <c r="G42" s="126"/>
      <c r="H42" s="268"/>
    </row>
    <row r="43" spans="2:8" ht="15" customHeight="1" x14ac:dyDescent="0.25">
      <c r="B43" s="49"/>
      <c r="C43" s="14"/>
      <c r="D43" s="21"/>
      <c r="E43" s="21"/>
      <c r="F43" s="47"/>
      <c r="G43" s="126"/>
      <c r="H43" s="268"/>
    </row>
    <row r="44" spans="2:8" ht="15" customHeight="1" x14ac:dyDescent="0.25">
      <c r="B44" s="49"/>
      <c r="C44" s="14"/>
      <c r="D44" s="21"/>
      <c r="E44" s="21"/>
      <c r="F44" s="47"/>
      <c r="G44" s="126"/>
      <c r="H44" s="268"/>
    </row>
    <row r="45" spans="2:8" ht="15" customHeight="1" x14ac:dyDescent="0.25">
      <c r="B45" s="49"/>
      <c r="C45" s="14"/>
      <c r="D45" s="21"/>
      <c r="E45" s="21"/>
      <c r="F45" s="47"/>
      <c r="G45" s="126"/>
      <c r="H45" s="268"/>
    </row>
    <row r="46" spans="2:8" ht="15" customHeight="1" x14ac:dyDescent="0.25">
      <c r="B46" s="49"/>
      <c r="C46" s="14"/>
      <c r="D46" s="21"/>
      <c r="E46" s="21"/>
      <c r="F46" s="47"/>
      <c r="G46" s="126"/>
      <c r="H46" s="268"/>
    </row>
    <row r="47" spans="2:8" ht="15" customHeight="1" x14ac:dyDescent="0.25">
      <c r="B47" s="49"/>
      <c r="C47" s="14"/>
      <c r="D47" s="21"/>
      <c r="E47" s="38"/>
      <c r="F47" s="47"/>
      <c r="G47" s="126"/>
    </row>
    <row r="48" spans="2:8" ht="15" customHeight="1" x14ac:dyDescent="0.25">
      <c r="B48" s="49"/>
      <c r="C48" s="14"/>
      <c r="D48" s="21"/>
      <c r="E48" s="38"/>
      <c r="F48" s="47"/>
      <c r="G48" s="126"/>
    </row>
    <row r="49" spans="2:8" ht="15" customHeight="1" x14ac:dyDescent="0.25">
      <c r="B49" s="49"/>
      <c r="C49" s="14"/>
      <c r="D49" s="21"/>
      <c r="E49" s="21"/>
      <c r="F49" s="47"/>
      <c r="G49" s="126"/>
      <c r="H49" s="268"/>
    </row>
    <row r="50" spans="2:8" s="29" customFormat="1" ht="25.05" customHeight="1" x14ac:dyDescent="0.25">
      <c r="B50" s="435" t="str">
        <f>$B$10</f>
        <v>C6.2</v>
      </c>
      <c r="C50" s="31" t="s">
        <v>432</v>
      </c>
      <c r="D50" s="32"/>
      <c r="E50" s="33"/>
      <c r="F50" s="32"/>
      <c r="G50" s="302"/>
      <c r="H50" s="272"/>
    </row>
  </sheetData>
  <mergeCells count="4">
    <mergeCell ref="E1:G1"/>
    <mergeCell ref="B4:F4"/>
    <mergeCell ref="G4:G7"/>
    <mergeCell ref="B5:F7"/>
  </mergeCells>
  <printOptions horizontalCentered="1"/>
  <pageMargins left="0.43307086614173229" right="0.31496062992125984" top="0.43307086614173229" bottom="0.62992125984251968" header="0.35433070866141736" footer="0.31496062992125984"/>
  <pageSetup paperSize="9" scale="81" firstPageNumber="31" fitToHeight="0" orientation="portrait" cellComments="asDisplayed" r:id="rId1"/>
  <headerFooter>
    <oddHeader xml:space="preserve">&amp;R&amp;"Arial,Bold Italic"
</oddHeader>
    <oddFooter xml:space="preserve">&amp;R&amp;"Arial,Bold"_____________________
C&amp;P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rgb="FF92D050"/>
    <pageSetUpPr fitToPage="1"/>
  </sheetPr>
  <dimension ref="B1:S50"/>
  <sheetViews>
    <sheetView view="pageBreakPreview" topLeftCell="A19" zoomScaleNormal="125" zoomScaleSheetLayoutView="100" zoomScalePageLayoutView="125" workbookViewId="0">
      <selection activeCell="M40" sqref="M40"/>
    </sheetView>
  </sheetViews>
  <sheetFormatPr defaultColWidth="6.88671875" defaultRowHeight="13.2" x14ac:dyDescent="0.25"/>
  <cols>
    <col min="1" max="1" width="0.88671875" style="1" customWidth="1"/>
    <col min="2" max="2" width="11.6640625" style="36" customWidth="1"/>
    <col min="3" max="3" width="45.6640625" style="3" customWidth="1"/>
    <col min="4" max="4" width="13.6640625" style="4" customWidth="1"/>
    <col min="5" max="5" width="15.6640625" style="4" customWidth="1"/>
    <col min="6" max="6" width="15.6640625" style="1" customWidth="1"/>
    <col min="7" max="7" width="15.6640625" style="5" customWidth="1"/>
    <col min="8" max="8" width="0.88671875" style="5" customWidth="1"/>
    <col min="9" max="15" width="6.88671875" style="1"/>
    <col min="16" max="16" width="10" style="1" customWidth="1"/>
    <col min="17" max="16384" width="6.88671875" style="1"/>
  </cols>
  <sheetData>
    <row r="1" spans="2:19" x14ac:dyDescent="0.25">
      <c r="B1" s="407" t="str">
        <f>Client1</f>
        <v>City of Mbombela - Technical Services</v>
      </c>
      <c r="C1" s="448"/>
      <c r="D1" s="449"/>
      <c r="E1" s="530" t="str">
        <f>"Contract No. "&amp;ContractNo</f>
        <v>Contract No. COM37/2025</v>
      </c>
      <c r="F1" s="530"/>
      <c r="G1" s="531"/>
    </row>
    <row r="2" spans="2:19" x14ac:dyDescent="0.25">
      <c r="B2" s="450" t="str">
        <f>Client2</f>
        <v>Roads and Stormwater</v>
      </c>
      <c r="G2" s="456"/>
    </row>
    <row r="3" spans="2:19" x14ac:dyDescent="0.25">
      <c r="B3" s="451"/>
      <c r="C3" s="68"/>
      <c r="D3" s="69"/>
      <c r="E3" s="69"/>
      <c r="F3" s="70"/>
      <c r="G3" s="457"/>
    </row>
    <row r="4" spans="2:19" x14ac:dyDescent="0.25">
      <c r="B4" s="513" t="s">
        <v>8</v>
      </c>
      <c r="C4" s="514"/>
      <c r="D4" s="514"/>
      <c r="E4" s="514"/>
      <c r="F4" s="514"/>
      <c r="G4" s="543" t="str">
        <f>"CHAPTER "&amp;B10</f>
        <v>CHAPTER C8.1</v>
      </c>
      <c r="H4" s="6"/>
    </row>
    <row r="5" spans="2:19" ht="7.2" customHeight="1" x14ac:dyDescent="0.25">
      <c r="B5" s="518" t="str">
        <f>ContractDescription</f>
        <v>UPGRADING OF PORTION OF ROAD D2296 : KARINO TO TEKWANE SOUTH
PHASE 1 : km 0,000 TO km 5,960</v>
      </c>
      <c r="C5" s="519"/>
      <c r="D5" s="519"/>
      <c r="E5" s="519"/>
      <c r="F5" s="519"/>
      <c r="G5" s="544"/>
      <c r="H5" s="8"/>
    </row>
    <row r="6" spans="2:19" ht="12.75" customHeight="1" x14ac:dyDescent="0.25">
      <c r="B6" s="518"/>
      <c r="C6" s="519"/>
      <c r="D6" s="519"/>
      <c r="E6" s="519"/>
      <c r="F6" s="519"/>
      <c r="G6" s="544"/>
      <c r="H6" s="8"/>
    </row>
    <row r="7" spans="2:19" ht="7.5" customHeight="1" x14ac:dyDescent="0.25">
      <c r="B7" s="520"/>
      <c r="C7" s="521"/>
      <c r="D7" s="521"/>
      <c r="E7" s="521"/>
      <c r="F7" s="521"/>
      <c r="G7" s="545"/>
      <c r="H7" s="8"/>
    </row>
    <row r="8" spans="2:19" s="9" customFormat="1" ht="25.05" customHeight="1" x14ac:dyDescent="0.25">
      <c r="B8" s="10" t="s">
        <v>0</v>
      </c>
      <c r="C8" s="11" t="s">
        <v>1</v>
      </c>
      <c r="D8" s="11" t="s">
        <v>2</v>
      </c>
      <c r="E8" s="11" t="s">
        <v>3</v>
      </c>
      <c r="F8" s="11" t="s">
        <v>4</v>
      </c>
      <c r="G8" s="11" t="s">
        <v>5</v>
      </c>
      <c r="H8" s="12"/>
    </row>
    <row r="9" spans="2:19" ht="15" customHeight="1" x14ac:dyDescent="0.25">
      <c r="B9" s="49"/>
      <c r="C9" s="14"/>
      <c r="D9" s="15"/>
      <c r="E9" s="15"/>
      <c r="F9" s="189"/>
      <c r="G9" s="216" t="str">
        <f t="shared" ref="G9:G36" si="0">IF(D9="","",E9*F9)</f>
        <v/>
      </c>
      <c r="H9" s="267"/>
    </row>
    <row r="10" spans="2:19" ht="15" customHeight="1" x14ac:dyDescent="0.25">
      <c r="B10" s="64" t="s">
        <v>249</v>
      </c>
      <c r="C10" s="19" t="s">
        <v>250</v>
      </c>
      <c r="D10" s="21"/>
      <c r="E10" s="21"/>
      <c r="F10" s="189"/>
      <c r="G10" s="216" t="str">
        <f t="shared" si="0"/>
        <v/>
      </c>
      <c r="H10" s="268"/>
    </row>
    <row r="11" spans="2:19" ht="15" customHeight="1" x14ac:dyDescent="0.25">
      <c r="B11" s="49"/>
      <c r="C11" s="14"/>
      <c r="D11" s="21"/>
      <c r="E11" s="21"/>
      <c r="F11" s="189"/>
      <c r="G11" s="216" t="str">
        <f t="shared" si="0"/>
        <v/>
      </c>
      <c r="H11" s="268"/>
    </row>
    <row r="12" spans="2:19" ht="15" customHeight="1" x14ac:dyDescent="0.25">
      <c r="B12" s="49" t="s">
        <v>251</v>
      </c>
      <c r="C12" s="14" t="s">
        <v>252</v>
      </c>
      <c r="D12" s="21"/>
      <c r="E12" s="21"/>
      <c r="F12" s="189"/>
      <c r="G12" s="216" t="str">
        <f t="shared" si="0"/>
        <v/>
      </c>
      <c r="H12" s="268"/>
    </row>
    <row r="13" spans="2:19" ht="15" customHeight="1" x14ac:dyDescent="0.25">
      <c r="B13" s="49"/>
      <c r="C13" s="14"/>
      <c r="D13" s="21"/>
      <c r="E13" s="21"/>
      <c r="F13" s="189"/>
      <c r="G13" s="216" t="str">
        <f t="shared" si="0"/>
        <v/>
      </c>
      <c r="H13" s="268"/>
    </row>
    <row r="14" spans="2:19" ht="15" customHeight="1" x14ac:dyDescent="0.25">
      <c r="B14" s="49" t="s">
        <v>253</v>
      </c>
      <c r="C14" s="14" t="s">
        <v>743</v>
      </c>
      <c r="D14" s="21" t="s">
        <v>302</v>
      </c>
      <c r="E14" s="125">
        <v>85000</v>
      </c>
      <c r="F14" s="222"/>
      <c r="G14" s="216"/>
      <c r="H14" s="142"/>
      <c r="I14" s="102"/>
      <c r="L14" s="288"/>
      <c r="Q14" s="102"/>
      <c r="S14" s="288"/>
    </row>
    <row r="15" spans="2:19" ht="15" customHeight="1" x14ac:dyDescent="0.25">
      <c r="B15" s="49"/>
      <c r="C15" s="14"/>
      <c r="D15" s="21"/>
      <c r="E15" s="125"/>
      <c r="F15" s="222"/>
      <c r="G15" s="216"/>
      <c r="H15" s="142"/>
    </row>
    <row r="16" spans="2:19" ht="30" customHeight="1" x14ac:dyDescent="0.25">
      <c r="B16" s="49" t="s">
        <v>254</v>
      </c>
      <c r="C16" s="14" t="s">
        <v>255</v>
      </c>
      <c r="D16" s="21" t="s">
        <v>302</v>
      </c>
      <c r="E16" s="125">
        <v>6000</v>
      </c>
      <c r="F16" s="219"/>
      <c r="G16" s="216"/>
      <c r="I16" s="288"/>
    </row>
    <row r="17" spans="2:8" ht="15" customHeight="1" x14ac:dyDescent="0.25">
      <c r="B17" s="49"/>
      <c r="C17" s="14"/>
      <c r="D17" s="21"/>
      <c r="E17" s="125"/>
      <c r="F17" s="218"/>
      <c r="G17" s="216"/>
    </row>
    <row r="18" spans="2:8" ht="15" customHeight="1" x14ac:dyDescent="0.25">
      <c r="B18" s="49"/>
      <c r="C18" s="14"/>
      <c r="D18" s="21"/>
      <c r="E18" s="125"/>
      <c r="F18" s="222"/>
      <c r="G18" s="216"/>
      <c r="H18" s="268"/>
    </row>
    <row r="19" spans="2:8" ht="15" customHeight="1" x14ac:dyDescent="0.25">
      <c r="B19" s="49"/>
      <c r="C19" s="14"/>
      <c r="D19" s="21"/>
      <c r="E19" s="125"/>
      <c r="F19" s="222"/>
      <c r="G19" s="216"/>
      <c r="H19" s="268"/>
    </row>
    <row r="20" spans="2:8" ht="15" customHeight="1" x14ac:dyDescent="0.25">
      <c r="B20" s="49"/>
      <c r="C20" s="14"/>
      <c r="D20" s="21"/>
      <c r="E20" s="125"/>
      <c r="F20" s="219"/>
      <c r="G20" s="216"/>
      <c r="H20" s="142"/>
    </row>
    <row r="21" spans="2:8" ht="15" customHeight="1" x14ac:dyDescent="0.25">
      <c r="B21" s="49"/>
      <c r="C21" s="14"/>
      <c r="D21" s="21"/>
      <c r="E21" s="128"/>
      <c r="F21" s="28"/>
      <c r="G21" s="126"/>
      <c r="H21" s="267"/>
    </row>
    <row r="22" spans="2:8" s="37" customFormat="1" ht="15" customHeight="1" x14ac:dyDescent="0.25">
      <c r="B22" s="13"/>
      <c r="C22" s="14"/>
      <c r="D22" s="15"/>
      <c r="E22" s="128"/>
      <c r="F22" s="28"/>
      <c r="G22" s="126" t="str">
        <f t="shared" si="0"/>
        <v/>
      </c>
      <c r="H22" s="267"/>
    </row>
    <row r="23" spans="2:8" ht="15" customHeight="1" x14ac:dyDescent="0.25">
      <c r="B23" s="13"/>
      <c r="C23" s="14"/>
      <c r="D23" s="21"/>
      <c r="E23" s="125"/>
      <c r="F23" s="47"/>
      <c r="G23" s="126" t="str">
        <f t="shared" si="0"/>
        <v/>
      </c>
      <c r="H23" s="142"/>
    </row>
    <row r="24" spans="2:8" ht="15" customHeight="1" x14ac:dyDescent="0.25">
      <c r="B24" s="13"/>
      <c r="C24" s="14"/>
      <c r="D24" s="21"/>
      <c r="E24" s="125"/>
      <c r="F24" s="47"/>
      <c r="G24" s="126" t="str">
        <f t="shared" si="0"/>
        <v/>
      </c>
      <c r="H24" s="142"/>
    </row>
    <row r="25" spans="2:8" ht="15" customHeight="1" x14ac:dyDescent="0.25">
      <c r="B25" s="13"/>
      <c r="C25" s="14"/>
      <c r="D25" s="21"/>
      <c r="E25" s="125"/>
      <c r="F25" s="46"/>
      <c r="G25" s="126" t="str">
        <f t="shared" si="0"/>
        <v/>
      </c>
      <c r="H25" s="268"/>
    </row>
    <row r="26" spans="2:8" ht="15" customHeight="1" x14ac:dyDescent="0.25">
      <c r="B26" s="13"/>
      <c r="C26" s="14"/>
      <c r="D26" s="21"/>
      <c r="E26" s="125"/>
      <c r="F26" s="46"/>
      <c r="G26" s="126" t="str">
        <f t="shared" si="0"/>
        <v/>
      </c>
      <c r="H26" s="268"/>
    </row>
    <row r="27" spans="2:8" ht="15" customHeight="1" x14ac:dyDescent="0.25">
      <c r="B27" s="13"/>
      <c r="C27" s="14"/>
      <c r="D27" s="21"/>
      <c r="E27" s="125"/>
      <c r="F27" s="269"/>
      <c r="G27" s="126" t="str">
        <f t="shared" si="0"/>
        <v/>
      </c>
      <c r="H27" s="268"/>
    </row>
    <row r="28" spans="2:8" ht="15" customHeight="1" x14ac:dyDescent="0.25">
      <c r="B28" s="13"/>
      <c r="C28" s="14"/>
      <c r="D28" s="21"/>
      <c r="E28" s="125"/>
      <c r="F28" s="269"/>
      <c r="G28" s="126" t="str">
        <f t="shared" si="0"/>
        <v/>
      </c>
      <c r="H28" s="268"/>
    </row>
    <row r="29" spans="2:8" ht="15" customHeight="1" x14ac:dyDescent="0.25">
      <c r="B29" s="13"/>
      <c r="C29" s="14"/>
      <c r="D29" s="21"/>
      <c r="E29" s="21"/>
      <c r="F29" s="40"/>
      <c r="G29" s="126" t="str">
        <f t="shared" si="0"/>
        <v/>
      </c>
      <c r="H29" s="268"/>
    </row>
    <row r="30" spans="2:8" ht="15" customHeight="1" x14ac:dyDescent="0.25">
      <c r="B30" s="13"/>
      <c r="C30" s="14"/>
      <c r="D30" s="21"/>
      <c r="E30" s="21"/>
      <c r="F30" s="40"/>
      <c r="G30" s="126" t="str">
        <f t="shared" si="0"/>
        <v/>
      </c>
      <c r="H30" s="268"/>
    </row>
    <row r="31" spans="2:8" ht="15" customHeight="1" x14ac:dyDescent="0.25">
      <c r="B31" s="13"/>
      <c r="C31" s="14"/>
      <c r="D31" s="21"/>
      <c r="E31" s="21"/>
      <c r="F31" s="47"/>
      <c r="G31" s="126" t="str">
        <f t="shared" si="0"/>
        <v/>
      </c>
      <c r="H31" s="268"/>
    </row>
    <row r="32" spans="2:8" ht="15" customHeight="1" x14ac:dyDescent="0.25">
      <c r="B32" s="13"/>
      <c r="C32" s="14"/>
      <c r="D32" s="21"/>
      <c r="E32" s="21"/>
      <c r="F32" s="47"/>
      <c r="G32" s="126" t="str">
        <f t="shared" si="0"/>
        <v/>
      </c>
      <c r="H32" s="268"/>
    </row>
    <row r="33" spans="2:8" ht="15" customHeight="1" x14ac:dyDescent="0.25">
      <c r="B33" s="13"/>
      <c r="C33" s="14"/>
      <c r="D33" s="21"/>
      <c r="E33" s="21"/>
      <c r="F33" s="47"/>
      <c r="G33" s="126" t="str">
        <f t="shared" si="0"/>
        <v/>
      </c>
      <c r="H33" s="268"/>
    </row>
    <row r="34" spans="2:8" ht="15" customHeight="1" x14ac:dyDescent="0.25">
      <c r="B34" s="13"/>
      <c r="C34" s="14"/>
      <c r="D34" s="21"/>
      <c r="E34" s="21"/>
      <c r="F34" s="47"/>
      <c r="G34" s="126" t="str">
        <f t="shared" si="0"/>
        <v/>
      </c>
      <c r="H34" s="268"/>
    </row>
    <row r="35" spans="2:8" ht="15" customHeight="1" x14ac:dyDescent="0.25">
      <c r="B35" s="13"/>
      <c r="C35" s="14"/>
      <c r="D35" s="21"/>
      <c r="E35" s="21"/>
      <c r="F35" s="47"/>
      <c r="G35" s="126" t="str">
        <f t="shared" si="0"/>
        <v/>
      </c>
      <c r="H35" s="268"/>
    </row>
    <row r="36" spans="2:8" ht="15" customHeight="1" x14ac:dyDescent="0.25">
      <c r="B36" s="13"/>
      <c r="C36" s="14"/>
      <c r="D36" s="21"/>
      <c r="E36" s="21"/>
      <c r="F36" s="47"/>
      <c r="G36" s="126" t="str">
        <f t="shared" si="0"/>
        <v/>
      </c>
      <c r="H36" s="268"/>
    </row>
    <row r="37" spans="2:8" ht="15" customHeight="1" x14ac:dyDescent="0.25">
      <c r="B37" s="13"/>
      <c r="C37" s="14"/>
      <c r="D37" s="21"/>
      <c r="E37" s="21"/>
      <c r="F37" s="47"/>
      <c r="G37" s="126" t="str">
        <f t="shared" ref="G37:G49" si="1">IF(D37="","",E37*F37)</f>
        <v/>
      </c>
      <c r="H37" s="268"/>
    </row>
    <row r="38" spans="2:8" ht="15" customHeight="1" x14ac:dyDescent="0.25">
      <c r="B38" s="13"/>
      <c r="C38" s="14"/>
      <c r="D38" s="21"/>
      <c r="E38" s="21"/>
      <c r="F38" s="47"/>
      <c r="G38" s="126" t="str">
        <f t="shared" si="1"/>
        <v/>
      </c>
      <c r="H38" s="268"/>
    </row>
    <row r="39" spans="2:8" ht="15" customHeight="1" x14ac:dyDescent="0.25">
      <c r="B39" s="13"/>
      <c r="C39" s="14"/>
      <c r="D39" s="21"/>
      <c r="E39" s="21"/>
      <c r="F39" s="47"/>
      <c r="G39" s="126" t="str">
        <f t="shared" si="1"/>
        <v/>
      </c>
      <c r="H39" s="268"/>
    </row>
    <row r="40" spans="2:8" ht="15" customHeight="1" x14ac:dyDescent="0.25">
      <c r="B40" s="14"/>
      <c r="C40" s="14"/>
      <c r="D40" s="21"/>
      <c r="E40" s="21"/>
      <c r="F40" s="47"/>
      <c r="G40" s="126" t="str">
        <f t="shared" si="1"/>
        <v/>
      </c>
      <c r="H40" s="268"/>
    </row>
    <row r="41" spans="2:8" ht="15" customHeight="1" x14ac:dyDescent="0.25">
      <c r="B41" s="20"/>
      <c r="C41" s="14"/>
      <c r="D41" s="21"/>
      <c r="E41" s="21"/>
      <c r="F41" s="47"/>
      <c r="G41" s="126" t="str">
        <f t="shared" si="1"/>
        <v/>
      </c>
      <c r="H41" s="268"/>
    </row>
    <row r="42" spans="2:8" ht="15" customHeight="1" x14ac:dyDescent="0.25">
      <c r="B42" s="20"/>
      <c r="C42" s="14"/>
      <c r="D42" s="21"/>
      <c r="E42" s="21"/>
      <c r="F42" s="47"/>
      <c r="G42" s="126" t="str">
        <f t="shared" si="1"/>
        <v/>
      </c>
      <c r="H42" s="268"/>
    </row>
    <row r="43" spans="2:8" ht="15" customHeight="1" x14ac:dyDescent="0.25">
      <c r="B43" s="13"/>
      <c r="C43" s="14"/>
      <c r="D43" s="21"/>
      <c r="E43" s="21"/>
      <c r="F43" s="47"/>
      <c r="G43" s="126" t="str">
        <f t="shared" si="1"/>
        <v/>
      </c>
      <c r="H43" s="268"/>
    </row>
    <row r="44" spans="2:8" ht="15" customHeight="1" x14ac:dyDescent="0.25">
      <c r="B44" s="13"/>
      <c r="C44" s="14"/>
      <c r="D44" s="21"/>
      <c r="E44" s="21"/>
      <c r="F44" s="47"/>
      <c r="G44" s="126" t="str">
        <f t="shared" si="1"/>
        <v/>
      </c>
      <c r="H44" s="268"/>
    </row>
    <row r="45" spans="2:8" ht="15" customHeight="1" x14ac:dyDescent="0.25">
      <c r="B45" s="13"/>
      <c r="C45" s="14"/>
      <c r="D45" s="21"/>
      <c r="E45" s="21"/>
      <c r="F45" s="47"/>
      <c r="G45" s="126" t="str">
        <f t="shared" si="1"/>
        <v/>
      </c>
      <c r="H45" s="268"/>
    </row>
    <row r="46" spans="2:8" ht="15" customHeight="1" x14ac:dyDescent="0.25">
      <c r="B46" s="13"/>
      <c r="C46" s="14"/>
      <c r="D46" s="21"/>
      <c r="E46" s="21"/>
      <c r="F46" s="47"/>
      <c r="G46" s="126" t="str">
        <f t="shared" si="1"/>
        <v/>
      </c>
      <c r="H46" s="268"/>
    </row>
    <row r="47" spans="2:8" ht="15" customHeight="1" x14ac:dyDescent="0.25">
      <c r="B47" s="13"/>
      <c r="C47" s="14"/>
      <c r="D47" s="38"/>
      <c r="E47" s="38"/>
      <c r="F47" s="47"/>
      <c r="G47" s="126" t="str">
        <f t="shared" si="1"/>
        <v/>
      </c>
    </row>
    <row r="48" spans="2:8" ht="15" customHeight="1" x14ac:dyDescent="0.25">
      <c r="B48" s="13"/>
      <c r="C48" s="14"/>
      <c r="D48" s="21"/>
      <c r="E48" s="21"/>
      <c r="F48" s="47"/>
      <c r="G48" s="126" t="str">
        <f t="shared" si="1"/>
        <v/>
      </c>
      <c r="H48" s="268"/>
    </row>
    <row r="49" spans="2:8" ht="15" customHeight="1" x14ac:dyDescent="0.25">
      <c r="B49" s="13"/>
      <c r="C49" s="27"/>
      <c r="D49" s="38"/>
      <c r="E49" s="38"/>
      <c r="F49" s="47"/>
      <c r="G49" s="126" t="str">
        <f t="shared" si="1"/>
        <v/>
      </c>
      <c r="H49" s="48"/>
    </row>
    <row r="50" spans="2:8" s="29" customFormat="1" ht="25.05" customHeight="1" x14ac:dyDescent="0.25">
      <c r="B50" s="435" t="str">
        <f>$B$10</f>
        <v>C8.1</v>
      </c>
      <c r="C50" s="31" t="s">
        <v>432</v>
      </c>
      <c r="D50" s="32"/>
      <c r="E50" s="33"/>
      <c r="F50" s="32"/>
      <c r="G50" s="271"/>
      <c r="H50" s="272"/>
    </row>
  </sheetData>
  <mergeCells count="4">
    <mergeCell ref="E1:G1"/>
    <mergeCell ref="B5:F7"/>
    <mergeCell ref="G4:G7"/>
    <mergeCell ref="B4:F4"/>
  </mergeCells>
  <phoneticPr fontId="14" type="noConversion"/>
  <printOptions horizontalCentered="1"/>
  <pageMargins left="0.43307086614173229" right="0.31496062992125984" top="0.43307086614173229" bottom="0.62992125984251968" header="0.35433070866141736" footer="0.31496062992125984"/>
  <pageSetup paperSize="9" scale="81" firstPageNumber="31" fitToHeight="0" orientation="portrait" cellComments="asDisplayed" r:id="rId1"/>
  <headerFooter>
    <oddHeader xml:space="preserve">&amp;R&amp;"Arial,Bold Italic"
</oddHeader>
    <oddFooter xml:space="preserve">&amp;R&amp;"Arial,Bold"_____________________
C&amp;P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82FC6-2D4A-49AE-AA9C-95EA493088B8}">
  <sheetPr>
    <tabColor rgb="FF92D050"/>
    <pageSetUpPr fitToPage="1"/>
  </sheetPr>
  <dimension ref="B1:H50"/>
  <sheetViews>
    <sheetView view="pageBreakPreview" topLeftCell="A19" zoomScaleNormal="125" zoomScaleSheetLayoutView="100" zoomScalePageLayoutView="125" workbookViewId="0">
      <selection activeCell="L40" sqref="L40"/>
    </sheetView>
  </sheetViews>
  <sheetFormatPr defaultColWidth="6.88671875" defaultRowHeight="13.2" x14ac:dyDescent="0.25"/>
  <cols>
    <col min="1" max="1" width="0.88671875" style="1" customWidth="1"/>
    <col min="2" max="2" width="11.6640625" style="36" customWidth="1"/>
    <col min="3" max="3" width="45.6640625" style="3" customWidth="1"/>
    <col min="4" max="4" width="13.6640625" style="4" customWidth="1"/>
    <col min="5" max="5" width="15.6640625" style="4" customWidth="1"/>
    <col min="6" max="6" width="15.6640625" style="1" customWidth="1"/>
    <col min="7" max="7" width="15.6640625" style="5" customWidth="1"/>
    <col min="8" max="8" width="0.88671875" style="5" customWidth="1"/>
    <col min="9" max="16384" width="6.88671875" style="1"/>
  </cols>
  <sheetData>
    <row r="1" spans="2:8" x14ac:dyDescent="0.25">
      <c r="B1" s="407" t="str">
        <f>Client1</f>
        <v>City of Mbombela - Technical Services</v>
      </c>
      <c r="C1" s="448"/>
      <c r="D1" s="449"/>
      <c r="E1" s="530" t="str">
        <f>"Contract No. "&amp;ContractNo</f>
        <v>Contract No. COM37/2025</v>
      </c>
      <c r="F1" s="530"/>
      <c r="G1" s="531"/>
    </row>
    <row r="2" spans="2:8" x14ac:dyDescent="0.25">
      <c r="B2" s="450" t="str">
        <f>Client2</f>
        <v>Roads and Stormwater</v>
      </c>
      <c r="G2" s="456"/>
    </row>
    <row r="3" spans="2:8" x14ac:dyDescent="0.25">
      <c r="B3" s="451"/>
      <c r="C3" s="68"/>
      <c r="D3" s="69"/>
      <c r="E3" s="69"/>
      <c r="F3" s="70"/>
      <c r="G3" s="457"/>
    </row>
    <row r="4" spans="2:8" x14ac:dyDescent="0.25">
      <c r="B4" s="513" t="s">
        <v>8</v>
      </c>
      <c r="C4" s="514"/>
      <c r="D4" s="514"/>
      <c r="E4" s="514"/>
      <c r="F4" s="514"/>
      <c r="G4" s="543" t="str">
        <f>"CHAPTER "&amp;B10</f>
        <v>CHAPTER C8.8</v>
      </c>
      <c r="H4" s="6"/>
    </row>
    <row r="5" spans="2:8" ht="7.2" customHeight="1" x14ac:dyDescent="0.25">
      <c r="B5" s="518" t="str">
        <f>ContractDescription</f>
        <v>UPGRADING OF PORTION OF ROAD D2296 : KARINO TO TEKWANE SOUTH
PHASE 1 : km 0,000 TO km 5,960</v>
      </c>
      <c r="C5" s="519"/>
      <c r="D5" s="519"/>
      <c r="E5" s="519"/>
      <c r="F5" s="519"/>
      <c r="G5" s="544"/>
      <c r="H5" s="8"/>
    </row>
    <row r="6" spans="2:8" ht="12.75" customHeight="1" x14ac:dyDescent="0.25">
      <c r="B6" s="518"/>
      <c r="C6" s="519"/>
      <c r="D6" s="519"/>
      <c r="E6" s="519"/>
      <c r="F6" s="519"/>
      <c r="G6" s="544"/>
      <c r="H6" s="8"/>
    </row>
    <row r="7" spans="2:8" ht="7.5" customHeight="1" x14ac:dyDescent="0.25">
      <c r="B7" s="520"/>
      <c r="C7" s="521"/>
      <c r="D7" s="521"/>
      <c r="E7" s="521"/>
      <c r="F7" s="521"/>
      <c r="G7" s="545"/>
      <c r="H7" s="8"/>
    </row>
    <row r="8" spans="2:8" s="9" customFormat="1" ht="25.05" customHeight="1" x14ac:dyDescent="0.25">
      <c r="B8" s="10" t="s">
        <v>0</v>
      </c>
      <c r="C8" s="11" t="s">
        <v>1</v>
      </c>
      <c r="D8" s="11" t="s">
        <v>2</v>
      </c>
      <c r="E8" s="11" t="s">
        <v>3</v>
      </c>
      <c r="F8" s="11" t="s">
        <v>4</v>
      </c>
      <c r="G8" s="11" t="s">
        <v>5</v>
      </c>
      <c r="H8" s="12"/>
    </row>
    <row r="9" spans="2:8" ht="15" customHeight="1" x14ac:dyDescent="0.25">
      <c r="B9" s="49"/>
      <c r="C9" s="14"/>
      <c r="D9" s="15"/>
      <c r="E9" s="15"/>
      <c r="F9" s="16"/>
      <c r="G9" s="17" t="str">
        <f t="shared" ref="G9:G49" si="0">IF(D9="","",E9*F9)</f>
        <v/>
      </c>
      <c r="H9" s="18"/>
    </row>
    <row r="10" spans="2:8" ht="15" customHeight="1" x14ac:dyDescent="0.25">
      <c r="B10" s="64" t="s">
        <v>542</v>
      </c>
      <c r="C10" s="19" t="s">
        <v>543</v>
      </c>
      <c r="D10" s="21"/>
      <c r="E10" s="21"/>
      <c r="F10" s="40"/>
      <c r="G10" s="17" t="str">
        <f t="shared" si="0"/>
        <v/>
      </c>
      <c r="H10" s="41"/>
    </row>
    <row r="11" spans="2:8" ht="15" customHeight="1" x14ac:dyDescent="0.25">
      <c r="B11" s="49"/>
      <c r="C11" s="14"/>
      <c r="D11" s="21"/>
      <c r="E11" s="21"/>
      <c r="F11" s="40"/>
      <c r="G11" s="17" t="str">
        <f t="shared" si="0"/>
        <v/>
      </c>
      <c r="H11" s="41"/>
    </row>
    <row r="12" spans="2:8" ht="30" customHeight="1" x14ac:dyDescent="0.25">
      <c r="B12" s="49" t="s">
        <v>544</v>
      </c>
      <c r="C12" s="14" t="s">
        <v>850</v>
      </c>
      <c r="D12" s="21"/>
      <c r="E12" s="21"/>
      <c r="F12" s="40"/>
      <c r="G12" s="17" t="str">
        <f t="shared" si="0"/>
        <v/>
      </c>
      <c r="H12" s="41"/>
    </row>
    <row r="13" spans="2:8" ht="15" customHeight="1" x14ac:dyDescent="0.25">
      <c r="B13" s="49"/>
      <c r="C13" s="14"/>
      <c r="D13" s="21"/>
      <c r="E13" s="21"/>
      <c r="F13" s="40"/>
      <c r="G13" s="17" t="str">
        <f t="shared" si="0"/>
        <v/>
      </c>
      <c r="H13" s="41"/>
    </row>
    <row r="14" spans="2:8" ht="15" customHeight="1" x14ac:dyDescent="0.25">
      <c r="B14" s="49" t="s">
        <v>545</v>
      </c>
      <c r="C14" s="14" t="s">
        <v>851</v>
      </c>
      <c r="D14" s="21"/>
      <c r="E14" s="22"/>
      <c r="F14" s="23"/>
      <c r="G14" s="17" t="str">
        <f t="shared" si="0"/>
        <v/>
      </c>
      <c r="H14" s="42"/>
    </row>
    <row r="15" spans="2:8" ht="15" customHeight="1" x14ac:dyDescent="0.25">
      <c r="B15" s="49"/>
      <c r="C15" s="14"/>
      <c r="D15" s="21"/>
      <c r="E15" s="22"/>
      <c r="F15" s="23"/>
      <c r="G15" s="17" t="str">
        <f t="shared" si="0"/>
        <v/>
      </c>
      <c r="H15" s="42"/>
    </row>
    <row r="16" spans="2:8" ht="15" customHeight="1" x14ac:dyDescent="0.25">
      <c r="B16" s="49" t="s">
        <v>40</v>
      </c>
      <c r="C16" s="14" t="s">
        <v>546</v>
      </c>
      <c r="D16" s="21" t="s">
        <v>6</v>
      </c>
      <c r="E16" s="22">
        <v>500</v>
      </c>
      <c r="F16" s="109"/>
      <c r="G16" s="17"/>
    </row>
    <row r="17" spans="2:8" ht="15" customHeight="1" x14ac:dyDescent="0.25">
      <c r="B17" s="49"/>
      <c r="C17" s="14"/>
      <c r="D17" s="21"/>
      <c r="E17" s="22"/>
      <c r="F17" s="45"/>
      <c r="G17" s="17"/>
    </row>
    <row r="18" spans="2:8" ht="15" customHeight="1" x14ac:dyDescent="0.25">
      <c r="B18" s="49" t="s">
        <v>547</v>
      </c>
      <c r="C18" s="14" t="s">
        <v>853</v>
      </c>
      <c r="D18" s="21"/>
      <c r="E18" s="22"/>
      <c r="F18" s="40"/>
      <c r="G18" s="17"/>
      <c r="H18" s="41"/>
    </row>
    <row r="19" spans="2:8" ht="15" customHeight="1" x14ac:dyDescent="0.25">
      <c r="B19" s="49"/>
      <c r="C19" s="14"/>
      <c r="D19" s="21"/>
      <c r="E19" s="22"/>
      <c r="F19" s="40"/>
      <c r="G19" s="17"/>
      <c r="H19" s="41"/>
    </row>
    <row r="20" spans="2:8" ht="15" customHeight="1" x14ac:dyDescent="0.25">
      <c r="B20" s="49" t="s">
        <v>40</v>
      </c>
      <c r="C20" s="14" t="s">
        <v>548</v>
      </c>
      <c r="D20" s="21" t="s">
        <v>6</v>
      </c>
      <c r="E20" s="22">
        <v>100</v>
      </c>
      <c r="F20" s="110"/>
      <c r="G20" s="17"/>
      <c r="H20" s="42"/>
    </row>
    <row r="21" spans="2:8" ht="15" customHeight="1" x14ac:dyDescent="0.25">
      <c r="B21" s="49"/>
      <c r="C21" s="14"/>
      <c r="D21" s="21"/>
      <c r="E21" s="25"/>
      <c r="F21" s="114"/>
      <c r="G21" s="17"/>
      <c r="H21" s="18"/>
    </row>
    <row r="22" spans="2:8" s="37" customFormat="1" ht="15" customHeight="1" x14ac:dyDescent="0.25">
      <c r="B22" s="49" t="s">
        <v>42</v>
      </c>
      <c r="C22" s="14" t="s">
        <v>549</v>
      </c>
      <c r="D22" s="21" t="s">
        <v>6</v>
      </c>
      <c r="E22" s="25">
        <v>100</v>
      </c>
      <c r="F22" s="114"/>
      <c r="G22" s="17"/>
      <c r="H22" s="18"/>
    </row>
    <row r="23" spans="2:8" ht="15" customHeight="1" x14ac:dyDescent="0.25">
      <c r="B23" s="13"/>
      <c r="C23" s="14"/>
      <c r="D23" s="21"/>
      <c r="E23" s="22"/>
      <c r="F23" s="110"/>
      <c r="G23" s="17"/>
      <c r="H23" s="42"/>
    </row>
    <row r="24" spans="2:8" ht="15" customHeight="1" x14ac:dyDescent="0.25">
      <c r="B24" s="49" t="s">
        <v>550</v>
      </c>
      <c r="C24" s="14" t="s">
        <v>852</v>
      </c>
      <c r="D24" s="21"/>
      <c r="E24" s="22"/>
      <c r="F24" s="110"/>
      <c r="G24" s="17"/>
      <c r="H24" s="42"/>
    </row>
    <row r="25" spans="2:8" ht="15" customHeight="1" x14ac:dyDescent="0.25">
      <c r="B25" s="49"/>
      <c r="C25" s="14"/>
      <c r="D25" s="21"/>
      <c r="E25" s="22"/>
      <c r="F25" s="108"/>
      <c r="G25" s="17"/>
      <c r="H25" s="41"/>
    </row>
    <row r="26" spans="2:8" ht="15" customHeight="1" x14ac:dyDescent="0.25">
      <c r="B26" s="49" t="s">
        <v>40</v>
      </c>
      <c r="C26" s="14" t="s">
        <v>548</v>
      </c>
      <c r="D26" s="21" t="s">
        <v>6</v>
      </c>
      <c r="E26" s="22">
        <v>100</v>
      </c>
      <c r="F26" s="108"/>
      <c r="G26" s="17"/>
      <c r="H26" s="41"/>
    </row>
    <row r="27" spans="2:8" ht="15" customHeight="1" x14ac:dyDescent="0.25">
      <c r="B27" s="49"/>
      <c r="C27" s="14"/>
      <c r="D27" s="21"/>
      <c r="E27" s="22"/>
      <c r="F27" s="109"/>
      <c r="G27" s="17"/>
      <c r="H27" s="41"/>
    </row>
    <row r="28" spans="2:8" ht="15" customHeight="1" x14ac:dyDescent="0.25">
      <c r="B28" s="49" t="s">
        <v>42</v>
      </c>
      <c r="C28" s="14" t="s">
        <v>551</v>
      </c>
      <c r="D28" s="21" t="s">
        <v>6</v>
      </c>
      <c r="E28" s="22">
        <v>100</v>
      </c>
      <c r="F28" s="109"/>
      <c r="G28" s="17"/>
      <c r="H28" s="41"/>
    </row>
    <row r="29" spans="2:8" ht="15" customHeight="1" x14ac:dyDescent="0.25">
      <c r="B29" s="13"/>
      <c r="C29" s="14"/>
      <c r="D29" s="21"/>
      <c r="E29" s="21"/>
      <c r="F29" s="40"/>
      <c r="G29" s="17" t="str">
        <f t="shared" si="0"/>
        <v/>
      </c>
      <c r="H29" s="41"/>
    </row>
    <row r="30" spans="2:8" ht="15" customHeight="1" x14ac:dyDescent="0.25">
      <c r="B30" s="13"/>
      <c r="C30" s="14"/>
      <c r="D30" s="21"/>
      <c r="E30" s="21"/>
      <c r="F30" s="40"/>
      <c r="G30" s="17" t="str">
        <f t="shared" si="0"/>
        <v/>
      </c>
      <c r="H30" s="41"/>
    </row>
    <row r="31" spans="2:8" ht="15" customHeight="1" x14ac:dyDescent="0.25">
      <c r="B31" s="13"/>
      <c r="C31" s="14"/>
      <c r="D31" s="21"/>
      <c r="E31" s="21"/>
      <c r="F31" s="39"/>
      <c r="G31" s="17" t="str">
        <f t="shared" si="0"/>
        <v/>
      </c>
      <c r="H31" s="41"/>
    </row>
    <row r="32" spans="2:8" ht="15" customHeight="1" x14ac:dyDescent="0.25">
      <c r="B32" s="13"/>
      <c r="C32" s="14"/>
      <c r="D32" s="21"/>
      <c r="E32" s="21"/>
      <c r="F32" s="39"/>
      <c r="G32" s="17" t="str">
        <f t="shared" si="0"/>
        <v/>
      </c>
      <c r="H32" s="41"/>
    </row>
    <row r="33" spans="2:8" ht="15" customHeight="1" x14ac:dyDescent="0.25">
      <c r="B33" s="13"/>
      <c r="C33" s="14"/>
      <c r="D33" s="21"/>
      <c r="E33" s="21"/>
      <c r="F33" s="39"/>
      <c r="G33" s="17" t="str">
        <f t="shared" si="0"/>
        <v/>
      </c>
      <c r="H33" s="41"/>
    </row>
    <row r="34" spans="2:8" ht="15" customHeight="1" x14ac:dyDescent="0.25">
      <c r="B34" s="13"/>
      <c r="C34" s="14"/>
      <c r="D34" s="21"/>
      <c r="E34" s="21"/>
      <c r="F34" s="39"/>
      <c r="G34" s="17" t="str">
        <f t="shared" si="0"/>
        <v/>
      </c>
      <c r="H34" s="41"/>
    </row>
    <row r="35" spans="2:8" ht="15" customHeight="1" x14ac:dyDescent="0.25">
      <c r="B35" s="13"/>
      <c r="C35" s="14"/>
      <c r="D35" s="21"/>
      <c r="E35" s="21"/>
      <c r="F35" s="39"/>
      <c r="G35" s="17" t="str">
        <f t="shared" si="0"/>
        <v/>
      </c>
      <c r="H35" s="41"/>
    </row>
    <row r="36" spans="2:8" ht="15" customHeight="1" x14ac:dyDescent="0.25">
      <c r="B36" s="13"/>
      <c r="C36" s="14"/>
      <c r="D36" s="21"/>
      <c r="E36" s="21"/>
      <c r="F36" s="39"/>
      <c r="G36" s="17" t="str">
        <f t="shared" si="0"/>
        <v/>
      </c>
      <c r="H36" s="41"/>
    </row>
    <row r="37" spans="2:8" ht="15" customHeight="1" x14ac:dyDescent="0.25">
      <c r="B37" s="13"/>
      <c r="C37" s="14"/>
      <c r="D37" s="21"/>
      <c r="E37" s="21"/>
      <c r="F37" s="39"/>
      <c r="G37" s="17" t="str">
        <f t="shared" si="0"/>
        <v/>
      </c>
      <c r="H37" s="41"/>
    </row>
    <row r="38" spans="2:8" ht="15" customHeight="1" x14ac:dyDescent="0.25">
      <c r="B38" s="13"/>
      <c r="C38" s="14"/>
      <c r="D38" s="21"/>
      <c r="E38" s="21"/>
      <c r="F38" s="39"/>
      <c r="G38" s="17" t="str">
        <f t="shared" si="0"/>
        <v/>
      </c>
      <c r="H38" s="41"/>
    </row>
    <row r="39" spans="2:8" ht="15" customHeight="1" x14ac:dyDescent="0.25">
      <c r="B39" s="13"/>
      <c r="C39" s="14"/>
      <c r="D39" s="21"/>
      <c r="E39" s="21"/>
      <c r="F39" s="47"/>
      <c r="G39" s="17" t="str">
        <f t="shared" si="0"/>
        <v/>
      </c>
      <c r="H39" s="41"/>
    </row>
    <row r="40" spans="2:8" ht="15" customHeight="1" x14ac:dyDescent="0.25">
      <c r="B40" s="14"/>
      <c r="C40" s="14"/>
      <c r="D40" s="21"/>
      <c r="E40" s="21"/>
      <c r="F40" s="47"/>
      <c r="G40" s="17" t="str">
        <f t="shared" si="0"/>
        <v/>
      </c>
      <c r="H40" s="41"/>
    </row>
    <row r="41" spans="2:8" ht="15" customHeight="1" x14ac:dyDescent="0.25">
      <c r="B41" s="20"/>
      <c r="C41" s="14"/>
      <c r="D41" s="21"/>
      <c r="E41" s="21"/>
      <c r="F41" s="39"/>
      <c r="G41" s="17" t="str">
        <f t="shared" si="0"/>
        <v/>
      </c>
      <c r="H41" s="41"/>
    </row>
    <row r="42" spans="2:8" ht="15" customHeight="1" x14ac:dyDescent="0.25">
      <c r="B42" s="20"/>
      <c r="C42" s="14"/>
      <c r="D42" s="21"/>
      <c r="E42" s="21"/>
      <c r="F42" s="39"/>
      <c r="G42" s="17" t="str">
        <f t="shared" si="0"/>
        <v/>
      </c>
      <c r="H42" s="41"/>
    </row>
    <row r="43" spans="2:8" ht="15" customHeight="1" x14ac:dyDescent="0.25">
      <c r="B43" s="13"/>
      <c r="C43" s="14"/>
      <c r="D43" s="21"/>
      <c r="E43" s="21"/>
      <c r="F43" s="39"/>
      <c r="G43" s="17" t="str">
        <f t="shared" si="0"/>
        <v/>
      </c>
      <c r="H43" s="41"/>
    </row>
    <row r="44" spans="2:8" ht="15" customHeight="1" x14ac:dyDescent="0.25">
      <c r="B44" s="13"/>
      <c r="C44" s="14"/>
      <c r="D44" s="21"/>
      <c r="E44" s="21"/>
      <c r="F44" s="39"/>
      <c r="G44" s="17" t="str">
        <f t="shared" si="0"/>
        <v/>
      </c>
      <c r="H44" s="41"/>
    </row>
    <row r="45" spans="2:8" ht="15" customHeight="1" x14ac:dyDescent="0.25">
      <c r="B45" s="13"/>
      <c r="C45" s="14"/>
      <c r="D45" s="21"/>
      <c r="E45" s="21"/>
      <c r="F45" s="39"/>
      <c r="G45" s="17" t="str">
        <f t="shared" si="0"/>
        <v/>
      </c>
      <c r="H45" s="41"/>
    </row>
    <row r="46" spans="2:8" ht="15" customHeight="1" x14ac:dyDescent="0.25">
      <c r="B46" s="13"/>
      <c r="C46" s="14"/>
      <c r="D46" s="21"/>
      <c r="E46" s="21"/>
      <c r="F46" s="39"/>
      <c r="G46" s="17" t="str">
        <f t="shared" si="0"/>
        <v/>
      </c>
      <c r="H46" s="41"/>
    </row>
    <row r="47" spans="2:8" ht="15" customHeight="1" x14ac:dyDescent="0.25">
      <c r="B47" s="13"/>
      <c r="C47" s="14"/>
      <c r="D47" s="38"/>
      <c r="E47" s="38"/>
      <c r="F47" s="39"/>
      <c r="G47" s="17" t="str">
        <f t="shared" si="0"/>
        <v/>
      </c>
    </row>
    <row r="48" spans="2:8" ht="15" customHeight="1" x14ac:dyDescent="0.25">
      <c r="B48" s="13"/>
      <c r="C48" s="14"/>
      <c r="D48" s="21"/>
      <c r="E48" s="21"/>
      <c r="F48" s="39"/>
      <c r="G48" s="17" t="str">
        <f t="shared" si="0"/>
        <v/>
      </c>
      <c r="H48" s="41"/>
    </row>
    <row r="49" spans="2:8" ht="15" customHeight="1" x14ac:dyDescent="0.25">
      <c r="B49" s="13"/>
      <c r="C49" s="27"/>
      <c r="D49" s="38"/>
      <c r="E49" s="38"/>
      <c r="F49" s="39"/>
      <c r="G49" s="17" t="str">
        <f t="shared" si="0"/>
        <v/>
      </c>
      <c r="H49" s="48"/>
    </row>
    <row r="50" spans="2:8" s="29" customFormat="1" ht="25.05" customHeight="1" x14ac:dyDescent="0.25">
      <c r="B50" s="435" t="str">
        <f>$B$10</f>
        <v>C8.8</v>
      </c>
      <c r="C50" s="31" t="s">
        <v>432</v>
      </c>
      <c r="D50" s="32"/>
      <c r="E50" s="33"/>
      <c r="F50" s="32"/>
      <c r="G50" s="34"/>
      <c r="H50" s="35"/>
    </row>
  </sheetData>
  <mergeCells count="4">
    <mergeCell ref="E1:G1"/>
    <mergeCell ref="B4:F4"/>
    <mergeCell ref="G4:G7"/>
    <mergeCell ref="B5:F7"/>
  </mergeCells>
  <printOptions horizontalCentered="1"/>
  <pageMargins left="0.43307086614173229" right="0.31496062992125984" top="0.43307086614173229" bottom="0.62992125984251968" header="0.35433070866141736" footer="0.31496062992125984"/>
  <pageSetup paperSize="9" scale="81" firstPageNumber="31" fitToHeight="0" orientation="portrait" cellComments="asDisplayed" r:id="rId1"/>
  <headerFooter>
    <oddHeader xml:space="preserve">&amp;R&amp;"Arial,Bold Italic"
</oddHeader>
    <oddFooter xml:space="preserve">&amp;R&amp;"Arial,Bold"_____________________
C&amp;P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5">
    <tabColor rgb="FF92D050"/>
    <pageSetUpPr fitToPage="1"/>
  </sheetPr>
  <dimension ref="B1:S50"/>
  <sheetViews>
    <sheetView view="pageBreakPreview" topLeftCell="A37" zoomScaleNormal="125" zoomScaleSheetLayoutView="100" zoomScalePageLayoutView="125" workbookViewId="0">
      <selection activeCell="G50" sqref="G50"/>
    </sheetView>
  </sheetViews>
  <sheetFormatPr defaultColWidth="6.88671875" defaultRowHeight="13.2" x14ac:dyDescent="0.25"/>
  <cols>
    <col min="1" max="1" width="0.88671875" style="1" customWidth="1"/>
    <col min="2" max="2" width="11.6640625" style="36" customWidth="1"/>
    <col min="3" max="3" width="45.6640625" style="3" customWidth="1"/>
    <col min="4" max="4" width="13.6640625" style="4" customWidth="1"/>
    <col min="5" max="5" width="15.6640625" style="4" customWidth="1"/>
    <col min="6" max="6" width="15.6640625" style="305" customWidth="1"/>
    <col min="7" max="7" width="16.88671875" style="211" customWidth="1"/>
    <col min="8" max="8" width="0.88671875" style="5" customWidth="1"/>
    <col min="9" max="13" width="6.88671875" style="1"/>
    <col min="14" max="14" width="14" style="1" bestFit="1" customWidth="1"/>
    <col min="15" max="16" width="6.88671875" style="1"/>
    <col min="17" max="17" width="24.44140625" style="1" customWidth="1"/>
    <col min="18" max="16384" width="6.88671875" style="1"/>
  </cols>
  <sheetData>
    <row r="1" spans="2:9" x14ac:dyDescent="0.25">
      <c r="B1" s="407" t="str">
        <f>Client1</f>
        <v>City of Mbombela - Technical Services</v>
      </c>
      <c r="C1" s="448"/>
      <c r="D1" s="449"/>
      <c r="E1" s="530" t="str">
        <f>"Contract No. "&amp;ContractNo</f>
        <v>Contract No. COM37/2025</v>
      </c>
      <c r="F1" s="530"/>
      <c r="G1" s="531"/>
    </row>
    <row r="2" spans="2:9" x14ac:dyDescent="0.25">
      <c r="B2" s="450" t="str">
        <f>Client2</f>
        <v>Roads and Stormwater</v>
      </c>
      <c r="G2" s="424"/>
    </row>
    <row r="3" spans="2:9" x14ac:dyDescent="0.25">
      <c r="B3" s="451"/>
      <c r="C3" s="68"/>
      <c r="D3" s="69"/>
      <c r="E3" s="69"/>
      <c r="F3" s="306"/>
      <c r="G3" s="425"/>
    </row>
    <row r="4" spans="2:9" x14ac:dyDescent="0.25">
      <c r="B4" s="513" t="s">
        <v>8</v>
      </c>
      <c r="C4" s="514"/>
      <c r="D4" s="514"/>
      <c r="E4" s="514"/>
      <c r="F4" s="514"/>
      <c r="G4" s="515" t="str">
        <f>"CHAPTER "&amp;B10</f>
        <v>CHAPTER C9.1</v>
      </c>
      <c r="H4" s="6"/>
    </row>
    <row r="5" spans="2:9" ht="7.2" customHeight="1" x14ac:dyDescent="0.25">
      <c r="B5" s="518" t="str">
        <f>ContractDescription</f>
        <v>UPGRADING OF PORTION OF ROAD D2296 : KARINO TO TEKWANE SOUTH
PHASE 1 : km 0,000 TO km 5,960</v>
      </c>
      <c r="C5" s="519"/>
      <c r="D5" s="519"/>
      <c r="E5" s="519"/>
      <c r="F5" s="519"/>
      <c r="G5" s="516"/>
      <c r="H5" s="8"/>
    </row>
    <row r="6" spans="2:9" ht="12.75" customHeight="1" x14ac:dyDescent="0.25">
      <c r="B6" s="518"/>
      <c r="C6" s="519"/>
      <c r="D6" s="519"/>
      <c r="E6" s="519"/>
      <c r="F6" s="519"/>
      <c r="G6" s="516"/>
      <c r="H6" s="8"/>
    </row>
    <row r="7" spans="2:9" ht="7.5" customHeight="1" x14ac:dyDescent="0.25">
      <c r="B7" s="520"/>
      <c r="C7" s="521"/>
      <c r="D7" s="521"/>
      <c r="E7" s="521"/>
      <c r="F7" s="521"/>
      <c r="G7" s="517"/>
      <c r="H7" s="8"/>
    </row>
    <row r="8" spans="2:9" s="9" customFormat="1" ht="25.05" customHeight="1" x14ac:dyDescent="0.25">
      <c r="B8" s="10" t="s">
        <v>0</v>
      </c>
      <c r="C8" s="11" t="s">
        <v>1</v>
      </c>
      <c r="D8" s="11" t="s">
        <v>2</v>
      </c>
      <c r="E8" s="11" t="s">
        <v>3</v>
      </c>
      <c r="F8" s="188" t="s">
        <v>4</v>
      </c>
      <c r="G8" s="188" t="s">
        <v>5</v>
      </c>
      <c r="H8" s="12"/>
    </row>
    <row r="9" spans="2:9" ht="15" customHeight="1" x14ac:dyDescent="0.25">
      <c r="B9" s="13"/>
      <c r="C9" s="14"/>
      <c r="D9" s="21"/>
      <c r="E9" s="21"/>
      <c r="F9" s="257"/>
      <c r="G9" s="216" t="str">
        <f t="shared" ref="G9:G13" si="0">IF(D9="","",E9*F9)</f>
        <v/>
      </c>
      <c r="H9" s="267"/>
    </row>
    <row r="10" spans="2:9" ht="15" customHeight="1" x14ac:dyDescent="0.25">
      <c r="B10" s="64" t="s">
        <v>256</v>
      </c>
      <c r="C10" s="19" t="s">
        <v>257</v>
      </c>
      <c r="D10" s="21"/>
      <c r="E10" s="21"/>
      <c r="F10" s="257"/>
      <c r="G10" s="216" t="str">
        <f t="shared" si="0"/>
        <v/>
      </c>
      <c r="H10" s="268"/>
    </row>
    <row r="11" spans="2:9" ht="15" customHeight="1" x14ac:dyDescent="0.25">
      <c r="B11" s="49"/>
      <c r="C11" s="14"/>
      <c r="D11" s="21"/>
      <c r="E11" s="21"/>
      <c r="F11" s="257"/>
      <c r="G11" s="216" t="str">
        <f t="shared" si="0"/>
        <v/>
      </c>
      <c r="H11" s="268"/>
    </row>
    <row r="12" spans="2:9" ht="15" customHeight="1" x14ac:dyDescent="0.25">
      <c r="B12" s="49" t="s">
        <v>258</v>
      </c>
      <c r="C12" s="14" t="s">
        <v>854</v>
      </c>
      <c r="D12" s="21"/>
      <c r="E12" s="125"/>
      <c r="F12" s="229"/>
      <c r="G12" s="216" t="str">
        <f t="shared" si="0"/>
        <v/>
      </c>
      <c r="H12" s="268"/>
    </row>
    <row r="13" spans="2:9" ht="15" customHeight="1" x14ac:dyDescent="0.25">
      <c r="B13" s="49"/>
      <c r="C13" s="14"/>
      <c r="D13" s="21"/>
      <c r="E13" s="125"/>
      <c r="F13" s="229"/>
      <c r="G13" s="216" t="str">
        <f t="shared" si="0"/>
        <v/>
      </c>
      <c r="H13" s="268"/>
    </row>
    <row r="14" spans="2:9" ht="30" customHeight="1" x14ac:dyDescent="0.25">
      <c r="B14" s="49" t="s">
        <v>259</v>
      </c>
      <c r="C14" s="14" t="s">
        <v>533</v>
      </c>
      <c r="D14" s="21" t="s">
        <v>302</v>
      </c>
      <c r="E14" s="21">
        <v>35000</v>
      </c>
      <c r="F14" s="257"/>
      <c r="G14" s="216"/>
      <c r="H14" s="268"/>
      <c r="I14" s="288"/>
    </row>
    <row r="15" spans="2:9" ht="15" customHeight="1" x14ac:dyDescent="0.25">
      <c r="B15" s="49"/>
      <c r="C15" s="14"/>
      <c r="D15" s="21"/>
      <c r="E15" s="21"/>
      <c r="F15" s="257"/>
      <c r="G15" s="216"/>
      <c r="H15" s="268"/>
    </row>
    <row r="16" spans="2:9" ht="30" customHeight="1" x14ac:dyDescent="0.25">
      <c r="B16" s="49" t="s">
        <v>261</v>
      </c>
      <c r="C16" s="14" t="s">
        <v>484</v>
      </c>
      <c r="D16" s="21" t="s">
        <v>302</v>
      </c>
      <c r="E16" s="21">
        <v>5000</v>
      </c>
      <c r="F16" s="257"/>
      <c r="G16" s="216"/>
      <c r="H16" s="268"/>
      <c r="I16" s="288"/>
    </row>
    <row r="17" spans="2:19" ht="15" customHeight="1" x14ac:dyDescent="0.25">
      <c r="B17" s="49"/>
      <c r="C17" s="14"/>
      <c r="D17" s="21"/>
      <c r="E17" s="21"/>
      <c r="F17" s="257"/>
      <c r="G17" s="216"/>
      <c r="H17" s="268"/>
      <c r="I17" s="288"/>
    </row>
    <row r="18" spans="2:19" ht="30" customHeight="1" x14ac:dyDescent="0.25">
      <c r="B18" s="49" t="s">
        <v>260</v>
      </c>
      <c r="C18" s="14" t="s">
        <v>262</v>
      </c>
      <c r="D18" s="21" t="s">
        <v>302</v>
      </c>
      <c r="E18" s="21">
        <v>2000</v>
      </c>
      <c r="F18" s="222"/>
      <c r="G18" s="216"/>
      <c r="H18" s="268"/>
      <c r="I18" s="288"/>
    </row>
    <row r="19" spans="2:19" ht="15" customHeight="1" x14ac:dyDescent="0.25">
      <c r="B19" s="49"/>
      <c r="C19" s="14"/>
      <c r="D19" s="21"/>
      <c r="E19" s="21"/>
      <c r="F19" s="222"/>
      <c r="G19" s="216"/>
      <c r="H19" s="268"/>
    </row>
    <row r="20" spans="2:19" ht="15" customHeight="1" x14ac:dyDescent="0.25">
      <c r="B20" s="49" t="s">
        <v>263</v>
      </c>
      <c r="C20" s="14" t="s">
        <v>855</v>
      </c>
      <c r="D20" s="21"/>
      <c r="E20" s="21"/>
      <c r="F20" s="222"/>
      <c r="G20" s="216"/>
    </row>
    <row r="21" spans="2:19" ht="15" customHeight="1" x14ac:dyDescent="0.25">
      <c r="B21" s="49"/>
      <c r="C21" s="14"/>
      <c r="D21" s="21"/>
      <c r="E21" s="21"/>
      <c r="F21" s="222"/>
      <c r="G21" s="216"/>
    </row>
    <row r="22" spans="2:19" ht="15" customHeight="1" x14ac:dyDescent="0.25">
      <c r="B22" s="49" t="s">
        <v>264</v>
      </c>
      <c r="C22" s="14" t="s">
        <v>856</v>
      </c>
      <c r="D22" s="21"/>
      <c r="E22" s="21"/>
      <c r="F22" s="222"/>
      <c r="G22" s="216"/>
    </row>
    <row r="23" spans="2:19" ht="15" customHeight="1" x14ac:dyDescent="0.25">
      <c r="B23" s="49"/>
      <c r="C23" s="14"/>
      <c r="D23" s="21"/>
      <c r="E23" s="21"/>
      <c r="F23" s="222"/>
      <c r="G23" s="216"/>
    </row>
    <row r="24" spans="2:19" ht="15" customHeight="1" x14ac:dyDescent="0.25">
      <c r="B24" s="49" t="s">
        <v>40</v>
      </c>
      <c r="C24" s="14" t="s">
        <v>857</v>
      </c>
      <c r="D24" s="21"/>
      <c r="E24" s="21"/>
      <c r="F24" s="222"/>
      <c r="G24" s="216"/>
    </row>
    <row r="25" spans="2:19" s="37" customFormat="1" ht="15" customHeight="1" x14ac:dyDescent="0.25">
      <c r="B25" s="49"/>
      <c r="C25" s="14"/>
      <c r="D25" s="21"/>
      <c r="E25" s="21"/>
      <c r="F25" s="222"/>
      <c r="G25" s="216"/>
      <c r="H25" s="5"/>
      <c r="I25" s="1"/>
      <c r="J25" s="1"/>
      <c r="K25" s="1"/>
    </row>
    <row r="26" spans="2:19" ht="52.8" x14ac:dyDescent="0.25">
      <c r="B26" s="49"/>
      <c r="C26" s="14" t="s">
        <v>914</v>
      </c>
      <c r="D26" s="21" t="s">
        <v>75</v>
      </c>
      <c r="E26" s="21">
        <v>125000</v>
      </c>
      <c r="F26" s="222"/>
      <c r="G26" s="216"/>
      <c r="I26" s="102"/>
      <c r="S26" s="478"/>
    </row>
    <row r="27" spans="2:19" ht="15" customHeight="1" x14ac:dyDescent="0.25">
      <c r="B27" s="334"/>
      <c r="C27" s="335"/>
      <c r="D27" s="336"/>
      <c r="E27" s="344"/>
      <c r="F27" s="370"/>
      <c r="G27" s="354"/>
      <c r="H27" s="142"/>
    </row>
    <row r="28" spans="2:19" ht="15" customHeight="1" x14ac:dyDescent="0.25">
      <c r="B28" s="49" t="s">
        <v>45</v>
      </c>
      <c r="C28" s="14" t="s">
        <v>858</v>
      </c>
      <c r="D28" s="336"/>
      <c r="E28" s="344"/>
      <c r="F28" s="370"/>
      <c r="G28" s="354"/>
      <c r="H28" s="142"/>
    </row>
    <row r="29" spans="2:19" ht="15" customHeight="1" x14ac:dyDescent="0.25">
      <c r="B29" s="334"/>
      <c r="C29" s="335"/>
      <c r="D29" s="336"/>
      <c r="E29" s="344"/>
      <c r="F29" s="370"/>
      <c r="G29" s="354"/>
      <c r="H29" s="142"/>
    </row>
    <row r="30" spans="2:19" ht="30" customHeight="1" x14ac:dyDescent="0.25">
      <c r="B30" s="334"/>
      <c r="C30" s="14" t="s">
        <v>534</v>
      </c>
      <c r="D30" s="21" t="s">
        <v>75</v>
      </c>
      <c r="E30" s="21">
        <v>9500</v>
      </c>
      <c r="F30" s="222"/>
      <c r="G30" s="216"/>
      <c r="I30" s="288"/>
      <c r="N30" s="133"/>
    </row>
    <row r="31" spans="2:19" ht="15" customHeight="1" x14ac:dyDescent="0.25">
      <c r="B31" s="334"/>
      <c r="C31" s="335"/>
      <c r="D31" s="336"/>
      <c r="E31" s="344"/>
      <c r="F31" s="370"/>
      <c r="G31" s="354"/>
      <c r="H31" s="142"/>
      <c r="N31" s="133"/>
    </row>
    <row r="32" spans="2:19" ht="40.799999999999997" x14ac:dyDescent="0.25">
      <c r="B32" s="49" t="s">
        <v>761</v>
      </c>
      <c r="C32" s="14" t="s">
        <v>915</v>
      </c>
      <c r="D32" s="21" t="s">
        <v>75</v>
      </c>
      <c r="E32" s="125">
        <v>125000</v>
      </c>
      <c r="F32" s="222"/>
      <c r="G32" s="216"/>
      <c r="H32" s="142"/>
      <c r="I32" s="102"/>
    </row>
    <row r="33" spans="2:9" ht="15" customHeight="1" x14ac:dyDescent="0.25">
      <c r="B33" s="334"/>
      <c r="C33" s="335"/>
      <c r="D33" s="336"/>
      <c r="E33" s="344"/>
      <c r="F33" s="370"/>
      <c r="G33" s="354"/>
      <c r="H33" s="142"/>
    </row>
    <row r="34" spans="2:9" ht="15" customHeight="1" x14ac:dyDescent="0.25">
      <c r="B34" s="49" t="s">
        <v>265</v>
      </c>
      <c r="C34" s="14" t="s">
        <v>859</v>
      </c>
      <c r="D34" s="21"/>
      <c r="E34" s="21"/>
      <c r="F34" s="222"/>
      <c r="G34" s="216"/>
      <c r="H34" s="142"/>
    </row>
    <row r="35" spans="2:9" ht="15" customHeight="1" x14ac:dyDescent="0.25">
      <c r="B35" s="49"/>
      <c r="C35" s="14"/>
      <c r="D35" s="21"/>
      <c r="E35" s="21"/>
      <c r="F35" s="222"/>
      <c r="G35" s="216"/>
      <c r="H35" s="142"/>
    </row>
    <row r="36" spans="2:9" ht="15" customHeight="1" x14ac:dyDescent="0.25">
      <c r="B36" s="49" t="s">
        <v>266</v>
      </c>
      <c r="C36" s="14" t="s">
        <v>267</v>
      </c>
      <c r="D36" s="21" t="s">
        <v>37</v>
      </c>
      <c r="E36" s="21">
        <v>50</v>
      </c>
      <c r="F36" s="222"/>
      <c r="G36" s="216"/>
      <c r="H36" s="142"/>
    </row>
    <row r="37" spans="2:9" ht="15" customHeight="1" x14ac:dyDescent="0.25">
      <c r="B37" s="49"/>
      <c r="C37" s="14"/>
      <c r="D37" s="21"/>
      <c r="E37" s="21"/>
      <c r="F37" s="222"/>
      <c r="G37" s="216"/>
      <c r="H37" s="142"/>
    </row>
    <row r="38" spans="2:9" ht="15" customHeight="1" x14ac:dyDescent="0.25">
      <c r="B38" s="49" t="s">
        <v>268</v>
      </c>
      <c r="C38" s="14" t="s">
        <v>269</v>
      </c>
      <c r="D38" s="21" t="s">
        <v>37</v>
      </c>
      <c r="E38" s="21">
        <v>50</v>
      </c>
      <c r="F38" s="222"/>
      <c r="G38" s="216"/>
      <c r="H38" s="268"/>
    </row>
    <row r="39" spans="2:9" ht="15" customHeight="1" x14ac:dyDescent="0.25">
      <c r="B39" s="49"/>
      <c r="C39" s="14"/>
      <c r="D39" s="21"/>
      <c r="E39" s="125"/>
      <c r="F39" s="257"/>
      <c r="G39" s="216"/>
      <c r="H39" s="268"/>
    </row>
    <row r="40" spans="2:9" ht="15" customHeight="1" x14ac:dyDescent="0.25">
      <c r="B40" s="49"/>
      <c r="C40" s="14"/>
      <c r="D40" s="21"/>
      <c r="E40" s="125"/>
      <c r="F40" s="229"/>
      <c r="G40" s="216"/>
      <c r="H40" s="268"/>
    </row>
    <row r="41" spans="2:9" ht="15" customHeight="1" x14ac:dyDescent="0.25">
      <c r="B41" s="49"/>
      <c r="C41" s="14"/>
      <c r="D41" s="21"/>
      <c r="E41" s="125"/>
      <c r="F41" s="229"/>
      <c r="G41" s="216"/>
      <c r="H41" s="268"/>
    </row>
    <row r="42" spans="2:9" ht="15" customHeight="1" x14ac:dyDescent="0.25">
      <c r="B42" s="49"/>
      <c r="C42" s="14"/>
      <c r="D42" s="21"/>
      <c r="E42" s="331"/>
      <c r="F42" s="257"/>
      <c r="G42" s="216"/>
      <c r="H42" s="268"/>
      <c r="I42" s="288"/>
    </row>
    <row r="43" spans="2:9" ht="15" customHeight="1" x14ac:dyDescent="0.25">
      <c r="B43" s="49"/>
      <c r="C43" s="14"/>
      <c r="D43" s="21"/>
      <c r="E43" s="21"/>
      <c r="F43" s="257"/>
      <c r="G43" s="216"/>
      <c r="H43" s="268"/>
    </row>
    <row r="44" spans="2:9" ht="15" customHeight="1" x14ac:dyDescent="0.25">
      <c r="B44" s="49"/>
      <c r="C44" s="14"/>
      <c r="D44" s="21"/>
      <c r="E44" s="331"/>
      <c r="F44" s="257"/>
      <c r="G44" s="216"/>
      <c r="H44" s="268"/>
      <c r="I44" s="288"/>
    </row>
    <row r="45" spans="2:9" ht="15" customHeight="1" x14ac:dyDescent="0.25">
      <c r="B45" s="49"/>
      <c r="C45" s="14"/>
      <c r="D45" s="21"/>
      <c r="E45" s="331"/>
      <c r="F45" s="222"/>
      <c r="G45" s="216"/>
      <c r="H45" s="268"/>
      <c r="I45" s="288"/>
    </row>
    <row r="46" spans="2:9" ht="15" customHeight="1" x14ac:dyDescent="0.25">
      <c r="B46" s="49"/>
      <c r="C46" s="14"/>
      <c r="D46" s="21"/>
      <c r="E46" s="21"/>
      <c r="F46" s="222"/>
      <c r="G46" s="216"/>
      <c r="H46" s="268"/>
    </row>
    <row r="47" spans="2:9" ht="15" customHeight="1" x14ac:dyDescent="0.25">
      <c r="B47" s="49"/>
      <c r="C47" s="14"/>
      <c r="D47" s="21"/>
      <c r="E47" s="21"/>
      <c r="F47" s="222"/>
      <c r="G47" s="216"/>
    </row>
    <row r="48" spans="2:9" ht="15" customHeight="1" x14ac:dyDescent="0.25">
      <c r="B48" s="49"/>
      <c r="C48" s="14"/>
      <c r="D48" s="21"/>
      <c r="E48" s="21"/>
      <c r="F48" s="222"/>
      <c r="G48" s="216"/>
    </row>
    <row r="49" spans="2:8" ht="15" customHeight="1" x14ac:dyDescent="0.25">
      <c r="B49" s="49"/>
      <c r="C49" s="14"/>
      <c r="D49" s="21"/>
      <c r="E49" s="21"/>
      <c r="F49" s="222"/>
      <c r="G49" s="216"/>
    </row>
    <row r="50" spans="2:8" s="29" customFormat="1" ht="25.05" customHeight="1" x14ac:dyDescent="0.25">
      <c r="B50" s="435" t="str">
        <f>$B$10</f>
        <v>C9.1</v>
      </c>
      <c r="C50" s="31" t="s">
        <v>432</v>
      </c>
      <c r="D50" s="32"/>
      <c r="E50" s="33"/>
      <c r="F50" s="307"/>
      <c r="G50" s="271"/>
      <c r="H50" s="272"/>
    </row>
  </sheetData>
  <mergeCells count="4">
    <mergeCell ref="E1:G1"/>
    <mergeCell ref="B5:F7"/>
    <mergeCell ref="G4:G7"/>
    <mergeCell ref="B4:F4"/>
  </mergeCells>
  <phoneticPr fontId="14" type="noConversion"/>
  <printOptions horizontalCentered="1"/>
  <pageMargins left="0.43307086614173229" right="0.31496062992125984" top="0.43307086614173229" bottom="0.62992125984251968" header="0.35433070866141736" footer="0.31496062992125984"/>
  <pageSetup paperSize="9" scale="80" firstPageNumber="31" fitToHeight="0" orientation="portrait" cellComments="asDisplayed" r:id="rId1"/>
  <headerFooter>
    <oddHeader xml:space="preserve">&amp;R&amp;"Arial,Bold Italic"
</oddHeader>
    <oddFooter xml:space="preserve">&amp;R&amp;"Arial,Bold"_____________________
C&amp;P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84">
    <tabColor rgb="FF92D050"/>
    <pageSetUpPr fitToPage="1"/>
  </sheetPr>
  <dimension ref="A1:H86"/>
  <sheetViews>
    <sheetView view="pageBreakPreview" topLeftCell="A22" zoomScaleNormal="125" zoomScaleSheetLayoutView="100" zoomScalePageLayoutView="125" workbookViewId="0">
      <selection activeCell="N44" sqref="N44"/>
    </sheetView>
  </sheetViews>
  <sheetFormatPr defaultColWidth="8.88671875" defaultRowHeight="13.2" x14ac:dyDescent="0.25"/>
  <cols>
    <col min="1" max="1" width="0.88671875" style="1" customWidth="1"/>
    <col min="2" max="2" width="11.6640625" style="36" customWidth="1"/>
    <col min="3" max="3" width="45.6640625" style="3" customWidth="1"/>
    <col min="4" max="4" width="13.6640625" style="4" customWidth="1"/>
    <col min="5" max="5" width="15.6640625" style="4" customWidth="1"/>
    <col min="6" max="6" width="15.6640625" style="1" customWidth="1"/>
    <col min="7" max="7" width="15.6640625" style="5" customWidth="1"/>
    <col min="8" max="8" width="0.88671875" style="1" customWidth="1"/>
    <col min="9" max="16384" width="8.88671875" style="1"/>
  </cols>
  <sheetData>
    <row r="1" spans="2:8" x14ac:dyDescent="0.25">
      <c r="B1" s="407" t="str">
        <f>Client1</f>
        <v>City of Mbombela - Technical Services</v>
      </c>
      <c r="C1" s="448"/>
      <c r="D1" s="449"/>
      <c r="E1" s="530" t="str">
        <f>"Contract No. "&amp;ContractNo</f>
        <v>Contract No. COM37/2025</v>
      </c>
      <c r="F1" s="530"/>
      <c r="G1" s="531"/>
    </row>
    <row r="2" spans="2:8" x14ac:dyDescent="0.25">
      <c r="B2" s="450" t="str">
        <f>Client2</f>
        <v>Roads and Stormwater</v>
      </c>
      <c r="G2" s="456"/>
    </row>
    <row r="3" spans="2:8" x14ac:dyDescent="0.25">
      <c r="B3" s="451"/>
      <c r="C3" s="68"/>
      <c r="D3" s="69"/>
      <c r="E3" s="69"/>
      <c r="F3" s="70"/>
      <c r="G3" s="457"/>
    </row>
    <row r="4" spans="2:8" ht="12.75" customHeight="1" x14ac:dyDescent="0.25">
      <c r="B4" s="513" t="s">
        <v>8</v>
      </c>
      <c r="C4" s="514"/>
      <c r="D4" s="514"/>
      <c r="E4" s="514"/>
      <c r="F4" s="514"/>
      <c r="G4" s="548" t="str">
        <f>"CHAPTER "&amp;B10</f>
        <v>CHAPTER C11.4</v>
      </c>
    </row>
    <row r="5" spans="2:8" ht="7.5" customHeight="1" x14ac:dyDescent="0.25">
      <c r="B5" s="557" t="str">
        <f>ContractDescription</f>
        <v>UPGRADING OF PORTION OF ROAD D2296 : KARINO TO TEKWANE SOUTH
PHASE 1 : km 0,000 TO km 5,960</v>
      </c>
      <c r="C5" s="558"/>
      <c r="D5" s="558"/>
      <c r="E5" s="558"/>
      <c r="F5" s="558"/>
      <c r="G5" s="549"/>
    </row>
    <row r="6" spans="2:8" ht="12.75" customHeight="1" x14ac:dyDescent="0.25">
      <c r="B6" s="557"/>
      <c r="C6" s="558"/>
      <c r="D6" s="558"/>
      <c r="E6" s="558"/>
      <c r="F6" s="558"/>
      <c r="G6" s="549"/>
    </row>
    <row r="7" spans="2:8" s="9" customFormat="1" ht="7.5" customHeight="1" x14ac:dyDescent="0.25">
      <c r="B7" s="559"/>
      <c r="C7" s="560"/>
      <c r="D7" s="560"/>
      <c r="E7" s="560"/>
      <c r="F7" s="560"/>
      <c r="G7" s="550"/>
    </row>
    <row r="8" spans="2:8" s="9" customFormat="1" ht="25.05" customHeight="1" x14ac:dyDescent="0.25">
      <c r="B8" s="10" t="s">
        <v>0</v>
      </c>
      <c r="C8" s="11" t="s">
        <v>1</v>
      </c>
      <c r="D8" s="11" t="s">
        <v>2</v>
      </c>
      <c r="E8" s="11" t="s">
        <v>3</v>
      </c>
      <c r="F8" s="11" t="s">
        <v>4</v>
      </c>
      <c r="G8" s="11" t="s">
        <v>5</v>
      </c>
    </row>
    <row r="9" spans="2:8" ht="15" customHeight="1" x14ac:dyDescent="0.25">
      <c r="B9" s="49"/>
      <c r="C9" s="14"/>
      <c r="D9" s="15"/>
      <c r="E9" s="15"/>
      <c r="F9" s="16"/>
      <c r="G9" s="129" t="str">
        <f>IF(D9="","",E9*F9)</f>
        <v/>
      </c>
    </row>
    <row r="10" spans="2:8" ht="15" customHeight="1" x14ac:dyDescent="0.25">
      <c r="B10" s="64" t="s">
        <v>444</v>
      </c>
      <c r="C10" s="19" t="s">
        <v>443</v>
      </c>
      <c r="D10" s="15"/>
      <c r="E10" s="15"/>
      <c r="F10" s="16"/>
      <c r="G10" s="129"/>
    </row>
    <row r="11" spans="2:8" ht="15" customHeight="1" x14ac:dyDescent="0.25">
      <c r="B11" s="49"/>
      <c r="C11" s="14"/>
      <c r="D11" s="15"/>
      <c r="E11" s="15"/>
      <c r="F11" s="16"/>
      <c r="G11" s="129"/>
    </row>
    <row r="12" spans="2:8" ht="15" customHeight="1" x14ac:dyDescent="0.25">
      <c r="B12" s="49" t="s">
        <v>385</v>
      </c>
      <c r="C12" s="14" t="s">
        <v>860</v>
      </c>
      <c r="D12" s="15"/>
      <c r="E12" s="15"/>
      <c r="F12" s="16"/>
      <c r="G12" s="129" t="str">
        <f t="shared" ref="G12:G15" si="0">IF(D12="","",E12*F12)</f>
        <v/>
      </c>
    </row>
    <row r="13" spans="2:8" ht="15" customHeight="1" x14ac:dyDescent="0.25">
      <c r="B13" s="49"/>
      <c r="C13" s="14"/>
      <c r="D13" s="15"/>
      <c r="E13" s="15"/>
      <c r="F13" s="16"/>
      <c r="G13" s="129" t="str">
        <f t="shared" si="0"/>
        <v/>
      </c>
    </row>
    <row r="14" spans="2:8" ht="15" customHeight="1" x14ac:dyDescent="0.25">
      <c r="B14" s="57" t="s">
        <v>379</v>
      </c>
      <c r="C14" s="308" t="s">
        <v>384</v>
      </c>
      <c r="D14" s="15"/>
      <c r="E14" s="15"/>
      <c r="F14" s="184"/>
      <c r="G14" s="216" t="str">
        <f t="shared" si="0"/>
        <v/>
      </c>
    </row>
    <row r="15" spans="2:8" ht="15" customHeight="1" x14ac:dyDescent="0.25">
      <c r="B15" s="57"/>
      <c r="C15" s="14"/>
      <c r="D15" s="15"/>
      <c r="E15" s="15"/>
      <c r="F15" s="184"/>
      <c r="G15" s="216" t="str">
        <f t="shared" si="0"/>
        <v/>
      </c>
    </row>
    <row r="16" spans="2:8" ht="15" customHeight="1" x14ac:dyDescent="0.25">
      <c r="B16" s="49" t="s">
        <v>40</v>
      </c>
      <c r="C16" s="14" t="s">
        <v>951</v>
      </c>
      <c r="D16" s="21" t="s">
        <v>6</v>
      </c>
      <c r="E16" s="125">
        <v>500</v>
      </c>
      <c r="F16" s="222"/>
      <c r="G16" s="216"/>
      <c r="H16" s="102"/>
    </row>
    <row r="17" spans="2:8" ht="15" customHeight="1" x14ac:dyDescent="0.25">
      <c r="B17" s="57"/>
      <c r="C17" s="14"/>
      <c r="D17" s="21"/>
      <c r="E17" s="125"/>
      <c r="F17" s="189"/>
      <c r="G17" s="216"/>
    </row>
    <row r="18" spans="2:8" ht="15" customHeight="1" x14ac:dyDescent="0.25">
      <c r="B18" s="49" t="s">
        <v>703</v>
      </c>
      <c r="C18" s="26" t="s">
        <v>383</v>
      </c>
      <c r="D18" s="21"/>
      <c r="E18" s="125"/>
      <c r="F18" s="196"/>
      <c r="G18" s="216"/>
    </row>
    <row r="19" spans="2:8" ht="15" customHeight="1" x14ac:dyDescent="0.25">
      <c r="B19" s="57"/>
      <c r="C19" s="26"/>
      <c r="D19" s="38"/>
      <c r="E19" s="125"/>
      <c r="F19" s="218"/>
      <c r="G19" s="216"/>
    </row>
    <row r="20" spans="2:8" ht="15" customHeight="1" x14ac:dyDescent="0.25">
      <c r="B20" s="49" t="s">
        <v>40</v>
      </c>
      <c r="C20" s="14" t="s">
        <v>382</v>
      </c>
      <c r="D20" s="21" t="s">
        <v>37</v>
      </c>
      <c r="E20" s="125">
        <v>20</v>
      </c>
      <c r="F20" s="196"/>
      <c r="G20" s="216"/>
      <c r="H20" s="102"/>
    </row>
    <row r="21" spans="2:8" ht="15" customHeight="1" x14ac:dyDescent="0.25">
      <c r="B21" s="57"/>
      <c r="C21" s="14"/>
      <c r="D21" s="21"/>
      <c r="E21" s="125"/>
      <c r="F21" s="218"/>
      <c r="G21" s="216"/>
    </row>
    <row r="22" spans="2:8" ht="30" customHeight="1" x14ac:dyDescent="0.25">
      <c r="B22" s="49" t="s">
        <v>44</v>
      </c>
      <c r="C22" s="14" t="s">
        <v>952</v>
      </c>
      <c r="D22" s="21" t="s">
        <v>37</v>
      </c>
      <c r="E22" s="125">
        <v>20</v>
      </c>
      <c r="F22" s="196"/>
      <c r="G22" s="216"/>
    </row>
    <row r="23" spans="2:8" ht="15" customHeight="1" x14ac:dyDescent="0.25">
      <c r="B23" s="49"/>
      <c r="C23" s="14"/>
      <c r="D23" s="21"/>
      <c r="E23" s="125"/>
      <c r="F23" s="196"/>
      <c r="G23" s="216"/>
    </row>
    <row r="24" spans="2:8" ht="30" customHeight="1" x14ac:dyDescent="0.25">
      <c r="B24" s="49" t="s">
        <v>59</v>
      </c>
      <c r="C24" s="14" t="s">
        <v>953</v>
      </c>
      <c r="D24" s="21" t="s">
        <v>37</v>
      </c>
      <c r="E24" s="125">
        <v>135</v>
      </c>
      <c r="F24" s="196"/>
      <c r="G24" s="216"/>
      <c r="H24" s="102"/>
    </row>
    <row r="25" spans="2:8" ht="15" customHeight="1" x14ac:dyDescent="0.25">
      <c r="B25" s="49"/>
      <c r="C25" s="14"/>
      <c r="D25" s="21"/>
      <c r="E25" s="21"/>
      <c r="F25" s="189"/>
      <c r="G25" s="216"/>
    </row>
    <row r="26" spans="2:8" ht="15" customHeight="1" x14ac:dyDescent="0.25">
      <c r="B26" s="49" t="s">
        <v>381</v>
      </c>
      <c r="C26" s="14" t="s">
        <v>861</v>
      </c>
      <c r="D26" s="21"/>
      <c r="E26" s="125"/>
      <c r="F26" s="196"/>
      <c r="G26" s="216"/>
    </row>
    <row r="27" spans="2:8" ht="15" customHeight="1" x14ac:dyDescent="0.25">
      <c r="B27" s="49"/>
      <c r="C27" s="27"/>
      <c r="D27" s="21"/>
      <c r="E27" s="125"/>
      <c r="F27" s="196"/>
      <c r="G27" s="216"/>
    </row>
    <row r="28" spans="2:8" ht="30" customHeight="1" x14ac:dyDescent="0.25">
      <c r="B28" s="49" t="s">
        <v>380</v>
      </c>
      <c r="C28" s="27" t="s">
        <v>669</v>
      </c>
      <c r="D28" s="21" t="s">
        <v>6</v>
      </c>
      <c r="E28" s="125">
        <v>20</v>
      </c>
      <c r="F28" s="196"/>
      <c r="G28" s="216"/>
      <c r="H28" s="102"/>
    </row>
    <row r="29" spans="2:8" ht="15" customHeight="1" x14ac:dyDescent="0.25">
      <c r="B29" s="57"/>
      <c r="C29" s="26"/>
      <c r="D29" s="38"/>
      <c r="E29" s="125"/>
      <c r="F29" s="218"/>
      <c r="G29" s="216" t="str">
        <f t="shared" ref="G29" si="1">IF(D29="","",E29*F29)</f>
        <v/>
      </c>
    </row>
    <row r="30" spans="2:8" ht="15" customHeight="1" x14ac:dyDescent="0.25">
      <c r="B30" s="49"/>
      <c r="C30" s="14"/>
      <c r="D30" s="21"/>
      <c r="E30" s="38"/>
      <c r="F30" s="196"/>
      <c r="G30" s="216"/>
    </row>
    <row r="31" spans="2:8" ht="15" customHeight="1" x14ac:dyDescent="0.25">
      <c r="B31" s="49"/>
      <c r="C31" s="14"/>
      <c r="D31" s="21"/>
      <c r="E31" s="38"/>
      <c r="F31" s="196"/>
      <c r="G31" s="216"/>
    </row>
    <row r="32" spans="2:8" ht="15" customHeight="1" x14ac:dyDescent="0.25">
      <c r="B32" s="49"/>
      <c r="C32" s="14"/>
      <c r="D32" s="21"/>
      <c r="E32" s="38"/>
      <c r="F32" s="196"/>
      <c r="G32" s="216"/>
    </row>
    <row r="33" spans="2:7" ht="15" customHeight="1" x14ac:dyDescent="0.25">
      <c r="B33" s="49"/>
      <c r="C33" s="14"/>
      <c r="D33" s="21"/>
      <c r="E33" s="38"/>
      <c r="F33" s="196"/>
      <c r="G33" s="216"/>
    </row>
    <row r="34" spans="2:7" ht="15" customHeight="1" x14ac:dyDescent="0.25">
      <c r="B34" s="49"/>
      <c r="C34" s="14"/>
      <c r="D34" s="21"/>
      <c r="E34" s="38"/>
      <c r="F34" s="196"/>
      <c r="G34" s="216"/>
    </row>
    <row r="35" spans="2:7" ht="15" customHeight="1" x14ac:dyDescent="0.25">
      <c r="B35" s="49"/>
      <c r="C35" s="14"/>
      <c r="D35" s="21"/>
      <c r="E35" s="38"/>
      <c r="F35" s="196"/>
      <c r="G35" s="216"/>
    </row>
    <row r="36" spans="2:7" ht="15" customHeight="1" x14ac:dyDescent="0.25">
      <c r="B36" s="49"/>
      <c r="C36" s="14"/>
      <c r="D36" s="21"/>
      <c r="E36" s="38"/>
      <c r="F36" s="196"/>
      <c r="G36" s="216"/>
    </row>
    <row r="37" spans="2:7" ht="15" customHeight="1" x14ac:dyDescent="0.25">
      <c r="B37" s="49"/>
      <c r="C37" s="14"/>
      <c r="D37" s="21"/>
      <c r="E37" s="38"/>
      <c r="F37" s="196"/>
      <c r="G37" s="216"/>
    </row>
    <row r="38" spans="2:7" ht="15" customHeight="1" x14ac:dyDescent="0.25">
      <c r="B38" s="49"/>
      <c r="C38" s="14"/>
      <c r="D38" s="21"/>
      <c r="E38" s="38"/>
      <c r="F38" s="196"/>
      <c r="G38" s="216"/>
    </row>
    <row r="39" spans="2:7" ht="15" customHeight="1" x14ac:dyDescent="0.25">
      <c r="B39" s="49"/>
      <c r="C39" s="14"/>
      <c r="D39" s="21"/>
      <c r="E39" s="38"/>
      <c r="F39" s="196"/>
      <c r="G39" s="216"/>
    </row>
    <row r="40" spans="2:7" ht="15" customHeight="1" x14ac:dyDescent="0.25">
      <c r="B40" s="49"/>
      <c r="C40" s="14"/>
      <c r="D40" s="21"/>
      <c r="E40" s="38"/>
      <c r="F40" s="196"/>
      <c r="G40" s="216"/>
    </row>
    <row r="41" spans="2:7" ht="15" customHeight="1" x14ac:dyDescent="0.25">
      <c r="B41" s="49"/>
      <c r="C41" s="14"/>
      <c r="D41" s="21"/>
      <c r="E41" s="21"/>
      <c r="F41" s="196"/>
      <c r="G41" s="216"/>
    </row>
    <row r="42" spans="2:7" ht="15" customHeight="1" x14ac:dyDescent="0.25">
      <c r="B42" s="49"/>
      <c r="C42" s="14"/>
      <c r="D42" s="21"/>
      <c r="E42" s="21"/>
      <c r="F42" s="196"/>
      <c r="G42" s="129"/>
    </row>
    <row r="43" spans="2:7" ht="15" customHeight="1" x14ac:dyDescent="0.25">
      <c r="B43" s="57"/>
      <c r="C43" s="27"/>
      <c r="D43" s="21"/>
      <c r="E43" s="21"/>
      <c r="F43" s="196"/>
      <c r="G43" s="129"/>
    </row>
    <row r="44" spans="2:7" ht="15" customHeight="1" x14ac:dyDescent="0.25">
      <c r="B44" s="57"/>
      <c r="C44" s="27"/>
      <c r="D44" s="21"/>
      <c r="E44" s="21"/>
      <c r="F44" s="196"/>
      <c r="G44" s="129"/>
    </row>
    <row r="45" spans="2:7" ht="15" customHeight="1" x14ac:dyDescent="0.25">
      <c r="B45" s="49"/>
      <c r="C45" s="27"/>
      <c r="D45" s="21"/>
      <c r="E45" s="38"/>
      <c r="F45" s="196"/>
      <c r="G45" s="129"/>
    </row>
    <row r="46" spans="2:7" ht="15" customHeight="1" x14ac:dyDescent="0.25">
      <c r="B46" s="49"/>
      <c r="C46" s="14"/>
      <c r="D46" s="21"/>
      <c r="E46" s="21"/>
      <c r="F46" s="40"/>
      <c r="G46" s="129"/>
    </row>
    <row r="47" spans="2:7" ht="15" customHeight="1" x14ac:dyDescent="0.25">
      <c r="B47" s="57"/>
      <c r="C47" s="14"/>
      <c r="D47" s="21"/>
      <c r="E47" s="21"/>
      <c r="F47" s="40"/>
      <c r="G47" s="129"/>
    </row>
    <row r="48" spans="2:7" ht="15" customHeight="1" x14ac:dyDescent="0.25">
      <c r="B48" s="49"/>
      <c r="C48" s="14"/>
      <c r="D48" s="21"/>
      <c r="E48" s="125"/>
      <c r="F48" s="127"/>
      <c r="G48" s="129"/>
    </row>
    <row r="49" spans="2:7" ht="15" customHeight="1" x14ac:dyDescent="0.25">
      <c r="B49" s="57"/>
      <c r="C49" s="14"/>
      <c r="D49" s="15"/>
      <c r="E49" s="128"/>
      <c r="F49" s="16"/>
      <c r="G49" s="129"/>
    </row>
    <row r="50" spans="2:7" s="29" customFormat="1" ht="25.05" customHeight="1" x14ac:dyDescent="0.25">
      <c r="B50" s="435" t="str">
        <f>$B$10</f>
        <v>C11.4</v>
      </c>
      <c r="C50" s="31" t="s">
        <v>432</v>
      </c>
      <c r="D50" s="32"/>
      <c r="E50" s="33"/>
      <c r="F50" s="32"/>
      <c r="G50" s="302"/>
    </row>
    <row r="51" spans="2:7" x14ac:dyDescent="0.25">
      <c r="B51" s="281"/>
      <c r="C51" s="19"/>
      <c r="D51" s="21"/>
      <c r="E51" s="128"/>
      <c r="F51" s="63"/>
      <c r="G51" s="129"/>
    </row>
    <row r="52" spans="2:7" x14ac:dyDescent="0.25">
      <c r="B52" s="20"/>
      <c r="C52" s="27"/>
      <c r="D52" s="21"/>
      <c r="E52" s="128"/>
      <c r="F52" s="63"/>
      <c r="G52" s="129"/>
    </row>
    <row r="53" spans="2:7" x14ac:dyDescent="0.25">
      <c r="B53" s="20"/>
      <c r="C53" s="27"/>
      <c r="D53" s="21"/>
      <c r="E53" s="128"/>
      <c r="F53" s="63"/>
      <c r="G53" s="129"/>
    </row>
    <row r="54" spans="2:7" x14ac:dyDescent="0.25">
      <c r="B54" s="310"/>
      <c r="C54" s="26"/>
      <c r="D54" s="60"/>
      <c r="E54" s="128"/>
      <c r="F54" s="61"/>
      <c r="G54" s="129"/>
    </row>
    <row r="55" spans="2:7" x14ac:dyDescent="0.25">
      <c r="B55" s="49"/>
      <c r="C55" s="14"/>
      <c r="D55" s="21"/>
      <c r="E55" s="128"/>
      <c r="F55" s="309"/>
      <c r="G55" s="129"/>
    </row>
    <row r="56" spans="2:7" x14ac:dyDescent="0.25">
      <c r="B56" s="310"/>
      <c r="C56" s="14"/>
      <c r="D56" s="15"/>
      <c r="E56" s="128"/>
      <c r="F56" s="61"/>
      <c r="G56" s="129"/>
    </row>
    <row r="57" spans="2:7" x14ac:dyDescent="0.25">
      <c r="B57" s="64"/>
      <c r="C57" s="7"/>
      <c r="D57" s="21"/>
      <c r="E57" s="128"/>
      <c r="F57" s="16"/>
      <c r="G57" s="129"/>
    </row>
    <row r="58" spans="2:7" x14ac:dyDescent="0.25">
      <c r="B58" s="310"/>
      <c r="C58" s="14"/>
      <c r="D58" s="15"/>
      <c r="E58" s="128"/>
      <c r="F58" s="16"/>
      <c r="G58" s="129"/>
    </row>
    <row r="59" spans="2:7" x14ac:dyDescent="0.25">
      <c r="B59" s="49"/>
      <c r="C59" s="14"/>
      <c r="D59" s="21"/>
      <c r="E59" s="128"/>
      <c r="F59" s="63"/>
      <c r="G59" s="129"/>
    </row>
    <row r="60" spans="2:7" x14ac:dyDescent="0.25">
      <c r="B60" s="310"/>
      <c r="C60" s="14"/>
      <c r="D60" s="15"/>
      <c r="E60" s="128"/>
      <c r="F60" s="63"/>
      <c r="G60" s="129"/>
    </row>
    <row r="61" spans="2:7" x14ac:dyDescent="0.25">
      <c r="B61" s="49"/>
      <c r="C61" s="14"/>
      <c r="D61" s="21"/>
      <c r="E61" s="128"/>
      <c r="F61" s="309"/>
      <c r="G61" s="129"/>
    </row>
    <row r="62" spans="2:7" x14ac:dyDescent="0.25">
      <c r="B62" s="310"/>
      <c r="C62" s="14"/>
      <c r="D62" s="15"/>
      <c r="E62" s="128"/>
      <c r="F62" s="28"/>
      <c r="G62" s="129"/>
    </row>
    <row r="63" spans="2:7" x14ac:dyDescent="0.25">
      <c r="B63" s="64"/>
      <c r="C63" s="19"/>
      <c r="D63" s="21"/>
      <c r="E63" s="128"/>
      <c r="F63" s="28"/>
      <c r="G63" s="129"/>
    </row>
    <row r="64" spans="2:7" x14ac:dyDescent="0.25">
      <c r="B64" s="310"/>
      <c r="C64" s="14"/>
      <c r="D64" s="15"/>
      <c r="E64" s="128"/>
      <c r="F64" s="28"/>
      <c r="G64" s="129"/>
    </row>
    <row r="65" spans="2:7" x14ac:dyDescent="0.25">
      <c r="B65" s="49"/>
      <c r="C65" s="27"/>
      <c r="D65" s="21"/>
      <c r="E65" s="128"/>
      <c r="F65" s="63"/>
      <c r="G65" s="129"/>
    </row>
    <row r="66" spans="2:7" x14ac:dyDescent="0.25">
      <c r="B66" s="310"/>
      <c r="C66" s="14"/>
      <c r="D66" s="15"/>
      <c r="E66" s="128"/>
      <c r="F66" s="28"/>
      <c r="G66" s="129"/>
    </row>
    <row r="67" spans="2:7" x14ac:dyDescent="0.25">
      <c r="B67" s="49"/>
      <c r="C67" s="14"/>
      <c r="D67" s="21"/>
      <c r="E67" s="128"/>
      <c r="F67" s="309"/>
      <c r="G67" s="129"/>
    </row>
    <row r="68" spans="2:7" x14ac:dyDescent="0.25">
      <c r="B68" s="310"/>
      <c r="C68" s="303"/>
      <c r="D68" s="15"/>
      <c r="E68" s="15"/>
      <c r="F68" s="16"/>
      <c r="G68" s="129"/>
    </row>
    <row r="69" spans="2:7" x14ac:dyDescent="0.25">
      <c r="B69" s="281"/>
      <c r="C69" s="19"/>
      <c r="D69" s="282"/>
      <c r="E69" s="15"/>
      <c r="F69" s="63"/>
      <c r="G69" s="129"/>
    </row>
    <row r="70" spans="2:7" x14ac:dyDescent="0.25">
      <c r="B70" s="310"/>
      <c r="C70" s="14"/>
      <c r="D70" s="15"/>
      <c r="E70" s="15"/>
      <c r="F70" s="63"/>
      <c r="G70" s="129"/>
    </row>
    <row r="71" spans="2:7" x14ac:dyDescent="0.25">
      <c r="B71" s="311"/>
      <c r="C71" s="7"/>
      <c r="D71" s="21"/>
      <c r="E71" s="15"/>
      <c r="F71" s="63"/>
      <c r="G71" s="129"/>
    </row>
    <row r="72" spans="2:7" x14ac:dyDescent="0.25">
      <c r="B72" s="310"/>
      <c r="C72" s="14"/>
      <c r="D72" s="15"/>
      <c r="E72" s="15"/>
      <c r="F72" s="63"/>
      <c r="G72" s="129"/>
    </row>
    <row r="73" spans="2:7" x14ac:dyDescent="0.25">
      <c r="B73" s="49"/>
      <c r="C73" s="14"/>
      <c r="D73" s="21"/>
      <c r="E73" s="15"/>
      <c r="F73" s="63"/>
      <c r="G73" s="129"/>
    </row>
    <row r="74" spans="2:7" x14ac:dyDescent="0.25">
      <c r="B74" s="13"/>
      <c r="C74" s="14"/>
      <c r="D74" s="21"/>
      <c r="E74" s="15"/>
      <c r="F74" s="63"/>
      <c r="G74" s="129"/>
    </row>
    <row r="75" spans="2:7" x14ac:dyDescent="0.25">
      <c r="B75" s="64"/>
      <c r="C75" s="19"/>
      <c r="D75" s="21"/>
      <c r="E75" s="60"/>
      <c r="F75" s="63"/>
      <c r="G75" s="129"/>
    </row>
    <row r="76" spans="2:7" x14ac:dyDescent="0.25">
      <c r="B76" s="310"/>
      <c r="C76" s="14"/>
      <c r="D76" s="15"/>
      <c r="E76" s="15"/>
      <c r="F76" s="63"/>
      <c r="G76" s="129"/>
    </row>
    <row r="77" spans="2:7" x14ac:dyDescent="0.25">
      <c r="B77" s="49"/>
      <c r="C77" s="27"/>
      <c r="D77" s="21"/>
      <c r="E77" s="60"/>
      <c r="F77" s="63"/>
      <c r="G77" s="129"/>
    </row>
    <row r="78" spans="2:7" x14ac:dyDescent="0.25">
      <c r="B78" s="310"/>
      <c r="C78" s="14"/>
      <c r="D78" s="15"/>
      <c r="E78" s="15"/>
      <c r="F78" s="63"/>
      <c r="G78" s="129"/>
    </row>
    <row r="79" spans="2:7" x14ac:dyDescent="0.25">
      <c r="B79" s="49"/>
      <c r="C79" s="14"/>
      <c r="D79" s="21"/>
      <c r="E79" s="60"/>
      <c r="F79" s="63"/>
      <c r="G79" s="129"/>
    </row>
    <row r="80" spans="2:7" x14ac:dyDescent="0.25">
      <c r="B80" s="310"/>
      <c r="C80" s="14"/>
      <c r="D80" s="15"/>
      <c r="E80" s="15"/>
      <c r="F80" s="63"/>
      <c r="G80" s="129"/>
    </row>
    <row r="81" spans="1:7" x14ac:dyDescent="0.25">
      <c r="B81" s="310"/>
      <c r="C81" s="27"/>
      <c r="D81" s="15"/>
      <c r="E81" s="15"/>
      <c r="F81" s="63"/>
      <c r="G81" s="129"/>
    </row>
    <row r="82" spans="1:7" x14ac:dyDescent="0.25">
      <c r="B82" s="310"/>
      <c r="C82" s="27"/>
      <c r="D82" s="15"/>
      <c r="E82" s="15"/>
      <c r="F82" s="63"/>
      <c r="G82" s="129"/>
    </row>
    <row r="83" spans="1:7" x14ac:dyDescent="0.25">
      <c r="B83" s="98"/>
      <c r="C83" s="7"/>
      <c r="D83" s="15"/>
      <c r="E83" s="15"/>
      <c r="F83" s="63"/>
      <c r="G83" s="129"/>
    </row>
    <row r="84" spans="1:7" x14ac:dyDescent="0.25">
      <c r="B84" s="98"/>
      <c r="C84" s="7"/>
      <c r="D84" s="15"/>
      <c r="E84" s="15"/>
      <c r="F84" s="63"/>
      <c r="G84" s="129"/>
    </row>
    <row r="85" spans="1:7" x14ac:dyDescent="0.25">
      <c r="B85" s="49"/>
      <c r="C85" s="27"/>
      <c r="D85" s="21"/>
      <c r="E85" s="60"/>
      <c r="F85" s="63"/>
      <c r="G85" s="129"/>
    </row>
    <row r="86" spans="1:7" x14ac:dyDescent="0.25">
      <c r="A86" s="5"/>
      <c r="B86" s="30"/>
      <c r="C86" s="31"/>
      <c r="D86" s="32"/>
      <c r="E86" s="33"/>
      <c r="F86" s="32"/>
      <c r="G86" s="302"/>
    </row>
  </sheetData>
  <mergeCells count="4">
    <mergeCell ref="E1:G1"/>
    <mergeCell ref="G4:G7"/>
    <mergeCell ref="B4:F4"/>
    <mergeCell ref="B5:F7"/>
  </mergeCells>
  <printOptions horizontalCentered="1"/>
  <pageMargins left="0.43307086614173229" right="0.31496062992125984" top="0.43307086614173229" bottom="0.62992125984251968" header="0.35433070866141736" footer="0.31496062992125984"/>
  <pageSetup paperSize="9" scale="81" firstPageNumber="31" fitToHeight="0" orientation="portrait" cellComments="asDisplayed" r:id="rId1"/>
  <headerFooter>
    <oddHeader xml:space="preserve">&amp;R&amp;"Arial,Bold Italic"
</oddHeader>
    <oddFooter xml:space="preserve">&amp;R&amp;"Arial,Bold"_____________________
C&amp;P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5">
    <tabColor rgb="FF92D050"/>
    <pageSetUpPr fitToPage="1"/>
  </sheetPr>
  <dimension ref="B1:I50"/>
  <sheetViews>
    <sheetView view="pageBreakPreview" topLeftCell="A28" zoomScaleNormal="125" zoomScaleSheetLayoutView="100" zoomScalePageLayoutView="125" workbookViewId="0">
      <selection activeCell="G50" sqref="G50"/>
    </sheetView>
  </sheetViews>
  <sheetFormatPr defaultColWidth="8.88671875" defaultRowHeight="13.2" x14ac:dyDescent="0.25"/>
  <cols>
    <col min="1" max="1" width="0.88671875" style="1" customWidth="1"/>
    <col min="2" max="2" width="11.6640625" style="36" customWidth="1"/>
    <col min="3" max="3" width="45.6640625" style="3" customWidth="1"/>
    <col min="4" max="4" width="13.6640625" style="4" customWidth="1"/>
    <col min="5" max="5" width="15.6640625" style="4" customWidth="1"/>
    <col min="6" max="6" width="15.6640625" style="1" customWidth="1"/>
    <col min="7" max="7" width="15.6640625" style="5" customWidth="1"/>
    <col min="8" max="8" width="0.88671875" style="3" customWidth="1"/>
    <col min="9" max="9" width="17.109375" style="1" customWidth="1"/>
    <col min="10" max="16384" width="8.88671875" style="1"/>
  </cols>
  <sheetData>
    <row r="1" spans="2:8" x14ac:dyDescent="0.25">
      <c r="B1" s="407" t="str">
        <f>Client1</f>
        <v>City of Mbombela - Technical Services</v>
      </c>
      <c r="C1" s="448"/>
      <c r="D1" s="449"/>
      <c r="E1" s="530" t="str">
        <f>"Contract No. "&amp;ContractNo</f>
        <v>Contract No. COM37/2025</v>
      </c>
      <c r="F1" s="530"/>
      <c r="G1" s="531"/>
    </row>
    <row r="2" spans="2:8" x14ac:dyDescent="0.25">
      <c r="B2" s="450" t="str">
        <f>Client2</f>
        <v>Roads and Stormwater</v>
      </c>
      <c r="G2" s="456"/>
    </row>
    <row r="3" spans="2:8" x14ac:dyDescent="0.25">
      <c r="B3" s="451"/>
      <c r="C3" s="68"/>
      <c r="D3" s="69"/>
      <c r="E3" s="69"/>
      <c r="F3" s="70"/>
      <c r="G3" s="457"/>
    </row>
    <row r="4" spans="2:8" ht="12.75" customHeight="1" x14ac:dyDescent="0.25">
      <c r="B4" s="513" t="s">
        <v>8</v>
      </c>
      <c r="C4" s="514"/>
      <c r="D4" s="514"/>
      <c r="E4" s="514"/>
      <c r="F4" s="514"/>
      <c r="G4" s="548" t="str">
        <f>"CHAPTER "&amp;B10</f>
        <v>CHAPTER C11.5</v>
      </c>
    </row>
    <row r="5" spans="2:8" ht="7.5" customHeight="1" x14ac:dyDescent="0.25">
      <c r="B5" s="518" t="str">
        <f>ContractDescription</f>
        <v>UPGRADING OF PORTION OF ROAD D2296 : KARINO TO TEKWANE SOUTH
PHASE 1 : km 0,000 TO km 5,960</v>
      </c>
      <c r="C5" s="519"/>
      <c r="D5" s="519"/>
      <c r="E5" s="519"/>
      <c r="F5" s="519"/>
      <c r="G5" s="549"/>
    </row>
    <row r="6" spans="2:8" ht="12.75" customHeight="1" x14ac:dyDescent="0.25">
      <c r="B6" s="518"/>
      <c r="C6" s="519"/>
      <c r="D6" s="519"/>
      <c r="E6" s="519"/>
      <c r="F6" s="519"/>
      <c r="G6" s="549"/>
    </row>
    <row r="7" spans="2:8" s="9" customFormat="1" ht="7.5" customHeight="1" x14ac:dyDescent="0.25">
      <c r="B7" s="520"/>
      <c r="C7" s="521"/>
      <c r="D7" s="521"/>
      <c r="E7" s="521"/>
      <c r="F7" s="521"/>
      <c r="G7" s="550"/>
      <c r="H7" s="2"/>
    </row>
    <row r="8" spans="2:8" s="9" customFormat="1" ht="25.05" customHeight="1" x14ac:dyDescent="0.25">
      <c r="B8" s="10" t="s">
        <v>0</v>
      </c>
      <c r="C8" s="11" t="s">
        <v>1</v>
      </c>
      <c r="D8" s="11" t="s">
        <v>2</v>
      </c>
      <c r="E8" s="11" t="s">
        <v>3</v>
      </c>
      <c r="F8" s="11" t="s">
        <v>4</v>
      </c>
      <c r="G8" s="11" t="s">
        <v>5</v>
      </c>
      <c r="H8" s="2"/>
    </row>
    <row r="9" spans="2:8" ht="15" customHeight="1" x14ac:dyDescent="0.25">
      <c r="B9" s="13"/>
      <c r="C9" s="14"/>
      <c r="D9" s="15"/>
      <c r="E9" s="15"/>
      <c r="F9" s="16"/>
      <c r="G9" s="126" t="str">
        <f>IF(D9="","",E9*F9)</f>
        <v/>
      </c>
    </row>
    <row r="10" spans="2:8" ht="15" customHeight="1" x14ac:dyDescent="0.25">
      <c r="B10" s="64" t="s">
        <v>445</v>
      </c>
      <c r="C10" s="19" t="s">
        <v>446</v>
      </c>
      <c r="D10" s="15"/>
      <c r="E10" s="15"/>
      <c r="F10" s="16"/>
      <c r="G10" s="126"/>
    </row>
    <row r="11" spans="2:8" ht="15" customHeight="1" x14ac:dyDescent="0.25">
      <c r="B11" s="49"/>
      <c r="C11" s="14"/>
      <c r="D11" s="15"/>
      <c r="E11" s="15"/>
      <c r="F11" s="16"/>
      <c r="G11" s="126"/>
    </row>
    <row r="12" spans="2:8" s="5" customFormat="1" ht="15" customHeight="1" x14ac:dyDescent="0.25">
      <c r="B12" s="49" t="s">
        <v>389</v>
      </c>
      <c r="C12" s="14" t="s">
        <v>388</v>
      </c>
      <c r="D12" s="21"/>
      <c r="E12" s="128"/>
      <c r="F12" s="309"/>
      <c r="G12" s="129" t="str">
        <f t="shared" ref="G12:G49" si="0">IF(D12="","",E12*F12)</f>
        <v/>
      </c>
      <c r="H12" s="3"/>
    </row>
    <row r="13" spans="2:8" s="5" customFormat="1" ht="15" customHeight="1" x14ac:dyDescent="0.25">
      <c r="B13" s="57"/>
      <c r="C13" s="14"/>
      <c r="D13" s="15"/>
      <c r="E13" s="128"/>
      <c r="F13" s="46"/>
      <c r="G13" s="129" t="str">
        <f t="shared" si="0"/>
        <v/>
      </c>
      <c r="H13" s="3"/>
    </row>
    <row r="14" spans="2:8" s="5" customFormat="1" ht="15" customHeight="1" x14ac:dyDescent="0.25">
      <c r="B14" s="49" t="s">
        <v>387</v>
      </c>
      <c r="C14" s="14" t="s">
        <v>386</v>
      </c>
      <c r="D14" s="21"/>
      <c r="E14" s="128"/>
      <c r="F14" s="46"/>
      <c r="G14" s="129" t="str">
        <f t="shared" si="0"/>
        <v/>
      </c>
      <c r="H14" s="3"/>
    </row>
    <row r="15" spans="2:8" s="5" customFormat="1" ht="15" customHeight="1" x14ac:dyDescent="0.25">
      <c r="B15" s="57"/>
      <c r="C15" s="14"/>
      <c r="D15" s="15"/>
      <c r="E15" s="128"/>
      <c r="F15" s="46"/>
      <c r="G15" s="129" t="str">
        <f t="shared" si="0"/>
        <v/>
      </c>
      <c r="H15" s="3"/>
    </row>
    <row r="16" spans="2:8" s="5" customFormat="1" ht="15" customHeight="1" x14ac:dyDescent="0.25">
      <c r="B16" s="57" t="s">
        <v>44</v>
      </c>
      <c r="C16" s="14" t="s">
        <v>862</v>
      </c>
      <c r="D16" s="21"/>
      <c r="E16" s="128"/>
      <c r="F16" s="47"/>
      <c r="G16" s="129" t="str">
        <f t="shared" si="0"/>
        <v/>
      </c>
      <c r="H16" s="3"/>
    </row>
    <row r="17" spans="2:9" s="5" customFormat="1" ht="15" customHeight="1" x14ac:dyDescent="0.25">
      <c r="B17" s="57"/>
      <c r="C17" s="14"/>
      <c r="D17" s="21"/>
      <c r="E17" s="128"/>
      <c r="F17" s="47"/>
      <c r="G17" s="129"/>
      <c r="H17" s="3"/>
    </row>
    <row r="18" spans="2:9" s="5" customFormat="1" ht="39.6" x14ac:dyDescent="0.25">
      <c r="B18" s="57"/>
      <c r="C18" s="14" t="s">
        <v>884</v>
      </c>
      <c r="D18" s="21" t="s">
        <v>20</v>
      </c>
      <c r="E18" s="183">
        <v>0.5</v>
      </c>
      <c r="F18" s="196"/>
      <c r="G18" s="216"/>
      <c r="H18" s="105"/>
      <c r="I18" s="330"/>
    </row>
    <row r="19" spans="2:9" s="5" customFormat="1" ht="15" customHeight="1" x14ac:dyDescent="0.25">
      <c r="B19" s="57"/>
      <c r="C19" s="14"/>
      <c r="D19" s="21"/>
      <c r="E19" s="125"/>
      <c r="F19" s="196"/>
      <c r="G19" s="216"/>
      <c r="H19" s="3"/>
    </row>
    <row r="20" spans="2:9" s="5" customFormat="1" ht="15" customHeight="1" x14ac:dyDescent="0.25">
      <c r="B20" s="57"/>
      <c r="C20" s="14" t="s">
        <v>640</v>
      </c>
      <c r="D20" s="21" t="s">
        <v>20</v>
      </c>
      <c r="E20" s="225">
        <v>1.5</v>
      </c>
      <c r="F20" s="196"/>
      <c r="G20" s="216"/>
      <c r="H20" s="105"/>
      <c r="I20" s="330"/>
    </row>
    <row r="21" spans="2:9" s="5" customFormat="1" ht="15" customHeight="1" x14ac:dyDescent="0.25">
      <c r="B21" s="57"/>
      <c r="C21" s="14"/>
      <c r="D21" s="21"/>
      <c r="E21" s="225"/>
      <c r="F21" s="196"/>
      <c r="G21" s="216"/>
      <c r="H21" s="3"/>
    </row>
    <row r="22" spans="2:9" s="5" customFormat="1" ht="39.6" x14ac:dyDescent="0.25">
      <c r="B22" s="57"/>
      <c r="C22" s="14" t="s">
        <v>883</v>
      </c>
      <c r="D22" s="21" t="s">
        <v>20</v>
      </c>
      <c r="E22" s="183">
        <v>0.5</v>
      </c>
      <c r="F22" s="196"/>
      <c r="G22" s="216"/>
      <c r="H22" s="105"/>
      <c r="I22" s="330"/>
    </row>
    <row r="23" spans="2:9" s="5" customFormat="1" ht="15" customHeight="1" x14ac:dyDescent="0.25">
      <c r="B23" s="49"/>
      <c r="C23" s="14"/>
      <c r="D23" s="21"/>
      <c r="E23" s="125"/>
      <c r="F23" s="189"/>
      <c r="G23" s="216"/>
      <c r="H23" s="3"/>
    </row>
    <row r="24" spans="2:9" s="5" customFormat="1" ht="15" customHeight="1" x14ac:dyDescent="0.25">
      <c r="B24" s="49" t="s">
        <v>641</v>
      </c>
      <c r="C24" s="14" t="s">
        <v>863</v>
      </c>
      <c r="D24" s="21"/>
      <c r="E24" s="21"/>
      <c r="F24" s="196"/>
      <c r="G24" s="216"/>
      <c r="H24" s="3"/>
    </row>
    <row r="25" spans="2:9" s="5" customFormat="1" ht="15" customHeight="1" x14ac:dyDescent="0.25">
      <c r="B25" s="57"/>
      <c r="C25" s="14"/>
      <c r="D25" s="21"/>
      <c r="E25" s="21"/>
      <c r="F25" s="196"/>
      <c r="G25" s="216"/>
      <c r="H25" s="3"/>
    </row>
    <row r="26" spans="2:9" s="5" customFormat="1" ht="15" customHeight="1" x14ac:dyDescent="0.25">
      <c r="B26" s="49" t="s">
        <v>642</v>
      </c>
      <c r="C26" s="14" t="s">
        <v>643</v>
      </c>
      <c r="D26" s="21" t="s">
        <v>20</v>
      </c>
      <c r="E26" s="21">
        <v>1.5</v>
      </c>
      <c r="F26" s="196"/>
      <c r="G26" s="216"/>
      <c r="H26" s="105"/>
    </row>
    <row r="27" spans="2:9" s="5" customFormat="1" ht="15" customHeight="1" x14ac:dyDescent="0.25">
      <c r="B27" s="49"/>
      <c r="C27" s="85"/>
      <c r="D27" s="21"/>
      <c r="E27" s="21"/>
      <c r="F27" s="196"/>
      <c r="G27" s="216"/>
      <c r="H27" s="3"/>
    </row>
    <row r="28" spans="2:9" s="5" customFormat="1" ht="39.6" x14ac:dyDescent="0.25">
      <c r="B28" s="49" t="s">
        <v>704</v>
      </c>
      <c r="C28" s="161" t="s">
        <v>954</v>
      </c>
      <c r="D28" s="21" t="s">
        <v>6</v>
      </c>
      <c r="E28" s="21">
        <v>1000</v>
      </c>
      <c r="F28" s="196"/>
      <c r="G28" s="216"/>
      <c r="H28" s="3"/>
    </row>
    <row r="29" spans="2:9" s="5" customFormat="1" x14ac:dyDescent="0.25">
      <c r="B29" s="49"/>
      <c r="C29" s="161"/>
      <c r="D29" s="21"/>
      <c r="E29" s="21"/>
      <c r="F29" s="196"/>
      <c r="G29" s="216"/>
      <c r="H29" s="3"/>
    </row>
    <row r="30" spans="2:9" s="5" customFormat="1" x14ac:dyDescent="0.25">
      <c r="B30" s="49"/>
      <c r="C30" s="161"/>
      <c r="D30" s="21"/>
      <c r="E30" s="21"/>
      <c r="F30" s="196"/>
      <c r="G30" s="216"/>
      <c r="H30" s="3"/>
    </row>
    <row r="31" spans="2:9" s="5" customFormat="1" x14ac:dyDescent="0.25">
      <c r="B31" s="49"/>
      <c r="C31" s="161"/>
      <c r="D31" s="21"/>
      <c r="E31" s="21"/>
      <c r="F31" s="196"/>
      <c r="G31" s="216"/>
      <c r="H31" s="3"/>
    </row>
    <row r="32" spans="2:9" s="5" customFormat="1" x14ac:dyDescent="0.25">
      <c r="B32" s="49"/>
      <c r="C32" s="161"/>
      <c r="D32" s="21"/>
      <c r="E32" s="21"/>
      <c r="F32" s="196"/>
      <c r="G32" s="216"/>
      <c r="H32" s="3"/>
    </row>
    <row r="33" spans="2:8" s="5" customFormat="1" x14ac:dyDescent="0.25">
      <c r="B33" s="49"/>
      <c r="C33" s="161"/>
      <c r="D33" s="21"/>
      <c r="E33" s="21"/>
      <c r="F33" s="196"/>
      <c r="G33" s="216"/>
      <c r="H33" s="3"/>
    </row>
    <row r="34" spans="2:8" s="5" customFormat="1" x14ac:dyDescent="0.25">
      <c r="B34" s="49"/>
      <c r="C34" s="161"/>
      <c r="D34" s="21"/>
      <c r="E34" s="21"/>
      <c r="F34" s="196"/>
      <c r="G34" s="216"/>
      <c r="H34" s="3"/>
    </row>
    <row r="35" spans="2:8" s="5" customFormat="1" x14ac:dyDescent="0.25">
      <c r="B35" s="49"/>
      <c r="C35" s="161"/>
      <c r="D35" s="21"/>
      <c r="E35" s="21"/>
      <c r="F35" s="196"/>
      <c r="G35" s="216"/>
      <c r="H35" s="3"/>
    </row>
    <row r="36" spans="2:8" s="5" customFormat="1" x14ac:dyDescent="0.25">
      <c r="B36" s="49"/>
      <c r="C36" s="161"/>
      <c r="D36" s="21"/>
      <c r="E36" s="21"/>
      <c r="F36" s="196"/>
      <c r="G36" s="216"/>
      <c r="H36" s="3"/>
    </row>
    <row r="37" spans="2:8" s="5" customFormat="1" x14ac:dyDescent="0.25">
      <c r="B37" s="49"/>
      <c r="C37" s="161"/>
      <c r="D37" s="21"/>
      <c r="E37" s="21"/>
      <c r="F37" s="196"/>
      <c r="G37" s="216"/>
      <c r="H37" s="3"/>
    </row>
    <row r="38" spans="2:8" s="5" customFormat="1" x14ac:dyDescent="0.25">
      <c r="B38" s="49"/>
      <c r="C38" s="161"/>
      <c r="D38" s="21"/>
      <c r="E38" s="21"/>
      <c r="F38" s="196"/>
      <c r="G38" s="216"/>
      <c r="H38" s="3"/>
    </row>
    <row r="39" spans="2:8" s="5" customFormat="1" x14ac:dyDescent="0.25">
      <c r="B39" s="49"/>
      <c r="C39" s="161"/>
      <c r="D39" s="21"/>
      <c r="E39" s="21"/>
      <c r="F39" s="196"/>
      <c r="G39" s="216"/>
      <c r="H39" s="3"/>
    </row>
    <row r="40" spans="2:8" s="5" customFormat="1" x14ac:dyDescent="0.25">
      <c r="B40" s="49"/>
      <c r="C40" s="161"/>
      <c r="D40" s="21"/>
      <c r="E40" s="21"/>
      <c r="F40" s="196"/>
      <c r="G40" s="216"/>
      <c r="H40" s="3"/>
    </row>
    <row r="41" spans="2:8" s="5" customFormat="1" x14ac:dyDescent="0.25">
      <c r="B41" s="49"/>
      <c r="C41" s="161"/>
      <c r="D41" s="21"/>
      <c r="E41" s="21"/>
      <c r="F41" s="196"/>
      <c r="G41" s="216"/>
      <c r="H41" s="3"/>
    </row>
    <row r="42" spans="2:8" s="5" customFormat="1" x14ac:dyDescent="0.25">
      <c r="B42" s="49"/>
      <c r="C42" s="161"/>
      <c r="D42" s="21"/>
      <c r="E42" s="21"/>
      <c r="F42" s="196"/>
      <c r="G42" s="216"/>
      <c r="H42" s="3"/>
    </row>
    <row r="43" spans="2:8" s="5" customFormat="1" x14ac:dyDescent="0.25">
      <c r="B43" s="49"/>
      <c r="C43" s="161"/>
      <c r="D43" s="21"/>
      <c r="E43" s="21"/>
      <c r="F43" s="196"/>
      <c r="G43" s="216"/>
      <c r="H43" s="3"/>
    </row>
    <row r="44" spans="2:8" s="5" customFormat="1" x14ac:dyDescent="0.25">
      <c r="B44" s="49"/>
      <c r="C44" s="161"/>
      <c r="D44" s="21"/>
      <c r="E44" s="21"/>
      <c r="F44" s="196"/>
      <c r="G44" s="216"/>
      <c r="H44" s="3"/>
    </row>
    <row r="45" spans="2:8" s="5" customFormat="1" x14ac:dyDescent="0.25">
      <c r="B45" s="49"/>
      <c r="C45" s="161"/>
      <c r="D45" s="21"/>
      <c r="E45" s="21"/>
      <c r="F45" s="196"/>
      <c r="G45" s="216"/>
      <c r="H45" s="3"/>
    </row>
    <row r="46" spans="2:8" s="5" customFormat="1" x14ac:dyDescent="0.25">
      <c r="B46" s="49"/>
      <c r="C46" s="161"/>
      <c r="D46" s="21"/>
      <c r="E46" s="21"/>
      <c r="F46" s="196"/>
      <c r="G46" s="216"/>
      <c r="H46" s="3"/>
    </row>
    <row r="47" spans="2:8" s="5" customFormat="1" x14ac:dyDescent="0.25">
      <c r="B47" s="49"/>
      <c r="C47" s="161"/>
      <c r="D47" s="21"/>
      <c r="E47" s="21"/>
      <c r="F47" s="196"/>
      <c r="G47" s="216"/>
      <c r="H47" s="3"/>
    </row>
    <row r="48" spans="2:8" s="5" customFormat="1" x14ac:dyDescent="0.25">
      <c r="B48" s="49"/>
      <c r="C48" s="161"/>
      <c r="D48" s="21"/>
      <c r="E48" s="21"/>
      <c r="F48" s="196"/>
      <c r="G48" s="216"/>
      <c r="H48" s="3"/>
    </row>
    <row r="49" spans="2:8" s="5" customFormat="1" ht="15" customHeight="1" x14ac:dyDescent="0.25">
      <c r="B49" s="57"/>
      <c r="C49" s="26"/>
      <c r="D49" s="60"/>
      <c r="E49" s="15"/>
      <c r="F49" s="63"/>
      <c r="G49" s="129" t="str">
        <f t="shared" si="0"/>
        <v/>
      </c>
      <c r="H49" s="3"/>
    </row>
    <row r="50" spans="2:8" s="29" customFormat="1" ht="25.05" customHeight="1" x14ac:dyDescent="0.25">
      <c r="B50" s="435" t="str">
        <f>$B$10</f>
        <v>C11.5</v>
      </c>
      <c r="C50" s="31" t="s">
        <v>432</v>
      </c>
      <c r="D50" s="32"/>
      <c r="E50" s="33"/>
      <c r="F50" s="32"/>
      <c r="G50" s="302"/>
      <c r="H50" s="2"/>
    </row>
  </sheetData>
  <mergeCells count="4">
    <mergeCell ref="E1:G1"/>
    <mergeCell ref="G4:G7"/>
    <mergeCell ref="B4:F4"/>
    <mergeCell ref="B5:F7"/>
  </mergeCells>
  <printOptions horizontalCentered="1"/>
  <pageMargins left="0.43307086614173229" right="0.31496062992125984" top="0.43307086614173229" bottom="0.62992125984251968" header="0.35433070866141736" footer="0.31496062992125984"/>
  <pageSetup paperSize="9" scale="81" firstPageNumber="31" fitToHeight="0" orientation="portrait" cellComments="asDisplayed" r:id="rId1"/>
  <headerFooter>
    <oddHeader xml:space="preserve">&amp;R&amp;"Arial,Bold Italic"
</oddHeader>
    <oddFooter xml:space="preserve">&amp;R&amp;"Arial,Bold"_____________________
C&amp;P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86">
    <tabColor rgb="FF92D050"/>
    <pageSetUpPr fitToPage="1"/>
  </sheetPr>
  <dimension ref="B1:H50"/>
  <sheetViews>
    <sheetView view="pageBreakPreview" topLeftCell="A37" zoomScaleNormal="125" zoomScaleSheetLayoutView="100" zoomScalePageLayoutView="125" workbookViewId="0">
      <selection activeCell="K49" sqref="K49"/>
    </sheetView>
  </sheetViews>
  <sheetFormatPr defaultColWidth="8.88671875" defaultRowHeight="13.2" x14ac:dyDescent="0.25"/>
  <cols>
    <col min="1" max="1" width="0.88671875" style="1" customWidth="1"/>
    <col min="2" max="2" width="11.6640625" style="36" customWidth="1"/>
    <col min="3" max="3" width="45.6640625" style="3" customWidth="1"/>
    <col min="4" max="4" width="13.6640625" style="4" customWidth="1"/>
    <col min="5" max="5" width="15.6640625" style="4" customWidth="1"/>
    <col min="6" max="6" width="15.6640625" style="1" customWidth="1"/>
    <col min="7" max="7" width="15.6640625" style="211" customWidth="1"/>
    <col min="8" max="8" width="0.88671875" style="1" customWidth="1"/>
    <col min="9" max="16384" width="8.88671875" style="1"/>
  </cols>
  <sheetData>
    <row r="1" spans="2:8" x14ac:dyDescent="0.25">
      <c r="B1" s="407" t="str">
        <f>Client1</f>
        <v>City of Mbombela - Technical Services</v>
      </c>
      <c r="C1" s="448"/>
      <c r="D1" s="449"/>
      <c r="E1" s="530" t="str">
        <f>"Contract No. "&amp;ContractNo</f>
        <v>Contract No. COM37/2025</v>
      </c>
      <c r="F1" s="530"/>
      <c r="G1" s="531"/>
    </row>
    <row r="2" spans="2:8" x14ac:dyDescent="0.25">
      <c r="B2" s="450" t="str">
        <f>Client2</f>
        <v>Roads and Stormwater</v>
      </c>
      <c r="G2" s="424"/>
    </row>
    <row r="3" spans="2:8" x14ac:dyDescent="0.25">
      <c r="B3" s="451"/>
      <c r="C3" s="68"/>
      <c r="D3" s="69"/>
      <c r="E3" s="69"/>
      <c r="F3" s="70"/>
      <c r="G3" s="425"/>
    </row>
    <row r="4" spans="2:8" ht="12.75" customHeight="1" x14ac:dyDescent="0.25">
      <c r="B4" s="513" t="s">
        <v>8</v>
      </c>
      <c r="C4" s="514"/>
      <c r="D4" s="514"/>
      <c r="E4" s="514"/>
      <c r="F4" s="514"/>
      <c r="G4" s="515" t="str">
        <f>"CHAPTER "&amp;B11</f>
        <v xml:space="preserve">CHAPTER </v>
      </c>
    </row>
    <row r="5" spans="2:8" ht="7.5" customHeight="1" x14ac:dyDescent="0.25">
      <c r="B5" s="518" t="str">
        <f>ContractDescription</f>
        <v>UPGRADING OF PORTION OF ROAD D2296 : KARINO TO TEKWANE SOUTH
PHASE 1 : km 0,000 TO km 5,960</v>
      </c>
      <c r="C5" s="519"/>
      <c r="D5" s="519"/>
      <c r="E5" s="519"/>
      <c r="F5" s="519"/>
      <c r="G5" s="516"/>
    </row>
    <row r="6" spans="2:8" ht="12.75" customHeight="1" x14ac:dyDescent="0.25">
      <c r="B6" s="518"/>
      <c r="C6" s="519"/>
      <c r="D6" s="519"/>
      <c r="E6" s="519"/>
      <c r="F6" s="519"/>
      <c r="G6" s="516"/>
    </row>
    <row r="7" spans="2:8" s="9" customFormat="1" ht="7.5" customHeight="1" x14ac:dyDescent="0.25">
      <c r="B7" s="520"/>
      <c r="C7" s="521"/>
      <c r="D7" s="521"/>
      <c r="E7" s="521"/>
      <c r="F7" s="521"/>
      <c r="G7" s="517"/>
    </row>
    <row r="8" spans="2:8" s="9" customFormat="1" ht="25.05" customHeight="1" x14ac:dyDescent="0.25">
      <c r="B8" s="10" t="s">
        <v>0</v>
      </c>
      <c r="C8" s="11" t="s">
        <v>1</v>
      </c>
      <c r="D8" s="11" t="s">
        <v>2</v>
      </c>
      <c r="E8" s="11" t="s">
        <v>3</v>
      </c>
      <c r="F8" s="11" t="s">
        <v>4</v>
      </c>
      <c r="G8" s="188" t="s">
        <v>5</v>
      </c>
    </row>
    <row r="9" spans="2:8" ht="15" customHeight="1" x14ac:dyDescent="0.25">
      <c r="B9" s="49"/>
      <c r="C9" s="14"/>
      <c r="D9" s="15"/>
      <c r="E9" s="15"/>
      <c r="F9" s="184"/>
      <c r="G9" s="214" t="str">
        <f t="shared" ref="G9:G15" si="0">IF(D9="","",E9*F9)</f>
        <v/>
      </c>
    </row>
    <row r="10" spans="2:8" ht="15" customHeight="1" x14ac:dyDescent="0.25">
      <c r="B10" s="64" t="s">
        <v>405</v>
      </c>
      <c r="C10" s="19" t="s">
        <v>404</v>
      </c>
      <c r="D10" s="15"/>
      <c r="E10" s="15"/>
      <c r="F10" s="184"/>
      <c r="G10" s="214" t="str">
        <f t="shared" si="0"/>
        <v/>
      </c>
    </row>
    <row r="11" spans="2:8" ht="15" customHeight="1" x14ac:dyDescent="0.25">
      <c r="B11" s="49"/>
      <c r="C11" s="14"/>
      <c r="D11" s="15"/>
      <c r="E11" s="15"/>
      <c r="F11" s="184"/>
      <c r="G11" s="214" t="str">
        <f t="shared" si="0"/>
        <v/>
      </c>
    </row>
    <row r="12" spans="2:8" ht="52.8" x14ac:dyDescent="0.25">
      <c r="B12" s="57" t="s">
        <v>403</v>
      </c>
      <c r="C12" s="14" t="s">
        <v>402</v>
      </c>
      <c r="D12" s="15"/>
      <c r="E12" s="15"/>
      <c r="F12" s="184"/>
      <c r="G12" s="214" t="str">
        <f t="shared" si="0"/>
        <v/>
      </c>
    </row>
    <row r="13" spans="2:8" ht="15" customHeight="1" x14ac:dyDescent="0.25">
      <c r="B13" s="57"/>
      <c r="C13" s="14"/>
      <c r="D13" s="15"/>
      <c r="E13" s="15"/>
      <c r="F13" s="184"/>
      <c r="G13" s="214" t="str">
        <f t="shared" si="0"/>
        <v/>
      </c>
    </row>
    <row r="14" spans="2:8" ht="15" customHeight="1" x14ac:dyDescent="0.25">
      <c r="B14" s="49" t="s">
        <v>401</v>
      </c>
      <c r="C14" s="14" t="s">
        <v>400</v>
      </c>
      <c r="D14" s="21"/>
      <c r="E14" s="25"/>
      <c r="F14" s="185"/>
      <c r="G14" s="215" t="str">
        <f t="shared" si="0"/>
        <v/>
      </c>
    </row>
    <row r="15" spans="2:8" ht="15" customHeight="1" x14ac:dyDescent="0.25">
      <c r="B15" s="57"/>
      <c r="C15" s="14"/>
      <c r="D15" s="15"/>
      <c r="E15" s="15"/>
      <c r="F15" s="184"/>
      <c r="G15" s="215" t="str">
        <f t="shared" si="0"/>
        <v/>
      </c>
    </row>
    <row r="16" spans="2:8" ht="15" customHeight="1" x14ac:dyDescent="0.25">
      <c r="B16" s="49" t="s">
        <v>40</v>
      </c>
      <c r="C16" s="14" t="s">
        <v>447</v>
      </c>
      <c r="D16" s="21" t="s">
        <v>321</v>
      </c>
      <c r="E16" s="21">
        <v>60</v>
      </c>
      <c r="F16" s="195"/>
      <c r="G16" s="215"/>
      <c r="H16" s="288"/>
    </row>
    <row r="17" spans="2:8" ht="15" customHeight="1" x14ac:dyDescent="0.25">
      <c r="B17" s="57"/>
      <c r="C17" s="14"/>
      <c r="D17" s="21"/>
      <c r="E17" s="21"/>
      <c r="F17" s="195"/>
      <c r="G17" s="215"/>
    </row>
    <row r="18" spans="2:8" ht="15" customHeight="1" x14ac:dyDescent="0.25">
      <c r="B18" s="49" t="s">
        <v>42</v>
      </c>
      <c r="C18" s="27" t="s">
        <v>448</v>
      </c>
      <c r="D18" s="21" t="s">
        <v>321</v>
      </c>
      <c r="E18" s="21">
        <v>225</v>
      </c>
      <c r="F18" s="195"/>
      <c r="G18" s="215"/>
      <c r="H18" s="288"/>
    </row>
    <row r="19" spans="2:8" ht="15" customHeight="1" x14ac:dyDescent="0.25">
      <c r="B19" s="49"/>
      <c r="C19" s="85"/>
      <c r="D19" s="21"/>
      <c r="E19" s="21"/>
      <c r="F19" s="195"/>
      <c r="G19" s="215"/>
    </row>
    <row r="20" spans="2:8" ht="15" customHeight="1" x14ac:dyDescent="0.25">
      <c r="B20" s="49" t="s">
        <v>479</v>
      </c>
      <c r="C20" s="14" t="s">
        <v>864</v>
      </c>
      <c r="D20" s="38"/>
      <c r="E20" s="21"/>
      <c r="F20" s="195"/>
      <c r="G20" s="215"/>
    </row>
    <row r="21" spans="2:8" ht="15" customHeight="1" x14ac:dyDescent="0.25">
      <c r="B21" s="57"/>
      <c r="C21" s="14"/>
      <c r="D21" s="38"/>
      <c r="E21" s="21"/>
      <c r="F21" s="195"/>
      <c r="G21" s="215"/>
    </row>
    <row r="22" spans="2:8" ht="39.6" x14ac:dyDescent="0.25">
      <c r="B22" s="49" t="s">
        <v>40</v>
      </c>
      <c r="C22" s="14" t="s">
        <v>480</v>
      </c>
      <c r="D22" s="38" t="s">
        <v>37</v>
      </c>
      <c r="E22" s="21">
        <v>15</v>
      </c>
      <c r="F22" s="195"/>
      <c r="G22" s="215"/>
      <c r="H22" s="288"/>
    </row>
    <row r="23" spans="2:8" ht="15" customHeight="1" x14ac:dyDescent="0.25">
      <c r="B23" s="49"/>
      <c r="C23" s="14"/>
      <c r="D23" s="38"/>
      <c r="E23" s="21"/>
      <c r="F23" s="195"/>
      <c r="G23" s="215"/>
    </row>
    <row r="24" spans="2:8" ht="39.6" x14ac:dyDescent="0.25">
      <c r="B24" s="57" t="s">
        <v>42</v>
      </c>
      <c r="C24" s="14" t="s">
        <v>558</v>
      </c>
      <c r="D24" s="21" t="s">
        <v>37</v>
      </c>
      <c r="E24" s="21">
        <v>10</v>
      </c>
      <c r="F24" s="195"/>
      <c r="G24" s="215"/>
      <c r="H24" s="288"/>
    </row>
    <row r="25" spans="2:8" ht="15" customHeight="1" x14ac:dyDescent="0.25">
      <c r="B25" s="57"/>
      <c r="C25" s="14"/>
      <c r="D25" s="21"/>
      <c r="E25" s="21"/>
      <c r="F25" s="195"/>
      <c r="G25" s="215"/>
    </row>
    <row r="26" spans="2:8" ht="36" customHeight="1" x14ac:dyDescent="0.25">
      <c r="B26" s="74" t="s">
        <v>61</v>
      </c>
      <c r="C26" s="14" t="s">
        <v>559</v>
      </c>
      <c r="D26" s="21" t="s">
        <v>37</v>
      </c>
      <c r="E26" s="21">
        <v>10</v>
      </c>
      <c r="F26" s="195"/>
      <c r="G26" s="215"/>
      <c r="H26" s="288"/>
    </row>
    <row r="27" spans="2:8" ht="15" customHeight="1" x14ac:dyDescent="0.25">
      <c r="B27" s="57"/>
      <c r="C27" s="14"/>
      <c r="D27" s="38"/>
      <c r="E27" s="21"/>
      <c r="F27" s="195"/>
      <c r="G27" s="215"/>
    </row>
    <row r="28" spans="2:8" x14ac:dyDescent="0.25">
      <c r="B28" s="49" t="s">
        <v>481</v>
      </c>
      <c r="C28" s="85" t="s">
        <v>865</v>
      </c>
      <c r="D28" s="38"/>
      <c r="E28" s="21"/>
      <c r="F28" s="195"/>
      <c r="G28" s="215"/>
    </row>
    <row r="29" spans="2:8" s="5" customFormat="1" ht="15" customHeight="1" x14ac:dyDescent="0.25">
      <c r="B29" s="49"/>
      <c r="C29" s="14"/>
      <c r="D29" s="21"/>
      <c r="E29" s="22"/>
      <c r="F29" s="189"/>
      <c r="G29" s="215"/>
    </row>
    <row r="30" spans="2:8" s="5" customFormat="1" ht="39.6" x14ac:dyDescent="0.25">
      <c r="B30" s="57" t="s">
        <v>40</v>
      </c>
      <c r="C30" s="14" t="s">
        <v>480</v>
      </c>
      <c r="D30" s="21" t="s">
        <v>37</v>
      </c>
      <c r="E30" s="22">
        <v>15</v>
      </c>
      <c r="F30" s="189"/>
      <c r="G30" s="215"/>
      <c r="H30" s="288"/>
    </row>
    <row r="31" spans="2:8" s="5" customFormat="1" ht="15" customHeight="1" x14ac:dyDescent="0.25">
      <c r="B31" s="57"/>
      <c r="C31" s="14"/>
      <c r="D31" s="21"/>
      <c r="E31" s="22"/>
      <c r="F31" s="189"/>
      <c r="G31" s="215"/>
    </row>
    <row r="32" spans="2:8" s="5" customFormat="1" ht="39.6" x14ac:dyDescent="0.25">
      <c r="B32" s="74" t="s">
        <v>42</v>
      </c>
      <c r="C32" s="14" t="s">
        <v>560</v>
      </c>
      <c r="D32" s="21" t="s">
        <v>37</v>
      </c>
      <c r="E32" s="22">
        <v>10</v>
      </c>
      <c r="F32" s="189"/>
      <c r="G32" s="215"/>
      <c r="H32" s="288"/>
    </row>
    <row r="33" spans="2:8" s="5" customFormat="1" ht="15" customHeight="1" x14ac:dyDescent="0.25">
      <c r="B33" s="57"/>
      <c r="C33" s="14"/>
      <c r="D33" s="21"/>
      <c r="E33" s="22"/>
      <c r="F33" s="189"/>
      <c r="G33" s="215"/>
    </row>
    <row r="34" spans="2:8" s="5" customFormat="1" ht="39.6" x14ac:dyDescent="0.25">
      <c r="B34" s="57" t="s">
        <v>61</v>
      </c>
      <c r="C34" s="14" t="s">
        <v>561</v>
      </c>
      <c r="D34" s="21" t="s">
        <v>37</v>
      </c>
      <c r="E34" s="22">
        <v>10</v>
      </c>
      <c r="F34" s="189"/>
      <c r="G34" s="215"/>
      <c r="H34" s="288"/>
    </row>
    <row r="35" spans="2:8" s="5" customFormat="1" ht="15" customHeight="1" x14ac:dyDescent="0.25">
      <c r="B35" s="57"/>
      <c r="C35" s="14"/>
      <c r="D35" s="21"/>
      <c r="E35" s="22"/>
      <c r="F35" s="189"/>
      <c r="G35" s="215"/>
    </row>
    <row r="36" spans="2:8" s="5" customFormat="1" ht="30" customHeight="1" x14ac:dyDescent="0.25">
      <c r="B36" s="49" t="s">
        <v>399</v>
      </c>
      <c r="C36" s="14" t="s">
        <v>398</v>
      </c>
      <c r="D36" s="21"/>
      <c r="E36" s="21"/>
      <c r="F36" s="195"/>
      <c r="G36" s="215"/>
    </row>
    <row r="37" spans="2:8" s="5" customFormat="1" ht="15" customHeight="1" x14ac:dyDescent="0.25">
      <c r="B37" s="57"/>
      <c r="C37" s="14"/>
      <c r="D37" s="21"/>
      <c r="E37" s="21"/>
      <c r="F37" s="195"/>
      <c r="G37" s="215"/>
    </row>
    <row r="38" spans="2:8" s="5" customFormat="1" ht="15" customHeight="1" x14ac:dyDescent="0.25">
      <c r="B38" s="49" t="s">
        <v>397</v>
      </c>
      <c r="C38" s="14" t="s">
        <v>557</v>
      </c>
      <c r="D38" s="21" t="s">
        <v>7</v>
      </c>
      <c r="E38" s="21">
        <v>2</v>
      </c>
      <c r="F38" s="195"/>
      <c r="G38" s="215"/>
      <c r="H38" s="288"/>
    </row>
    <row r="39" spans="2:8" s="5" customFormat="1" ht="15" customHeight="1" x14ac:dyDescent="0.25">
      <c r="B39" s="57"/>
      <c r="C39" s="14"/>
      <c r="D39" s="21"/>
      <c r="E39" s="21"/>
      <c r="F39" s="195"/>
      <c r="G39" s="215"/>
    </row>
    <row r="40" spans="2:8" s="5" customFormat="1" ht="15" customHeight="1" x14ac:dyDescent="0.25">
      <c r="B40" s="49" t="s">
        <v>396</v>
      </c>
      <c r="C40" s="14" t="s">
        <v>477</v>
      </c>
      <c r="D40" s="21" t="s">
        <v>6</v>
      </c>
      <c r="E40" s="21">
        <v>300</v>
      </c>
      <c r="F40" s="196"/>
      <c r="G40" s="215"/>
    </row>
    <row r="41" spans="2:8" s="5" customFormat="1" ht="15" customHeight="1" x14ac:dyDescent="0.25">
      <c r="B41" s="57"/>
      <c r="C41" s="14"/>
      <c r="D41" s="21"/>
      <c r="E41" s="21"/>
      <c r="F41" s="195"/>
      <c r="G41" s="215"/>
    </row>
    <row r="42" spans="2:8" s="5" customFormat="1" ht="15" customHeight="1" x14ac:dyDescent="0.25">
      <c r="B42" s="57" t="s">
        <v>395</v>
      </c>
      <c r="C42" s="14" t="s">
        <v>394</v>
      </c>
      <c r="D42" s="21" t="s">
        <v>322</v>
      </c>
      <c r="E42" s="21">
        <v>15</v>
      </c>
      <c r="F42" s="195"/>
      <c r="G42" s="215"/>
    </row>
    <row r="43" spans="2:8" s="5" customFormat="1" ht="15" customHeight="1" x14ac:dyDescent="0.25">
      <c r="B43" s="57"/>
      <c r="C43" s="14"/>
      <c r="D43" s="21"/>
      <c r="E43" s="21"/>
      <c r="F43" s="195"/>
      <c r="G43" s="215"/>
    </row>
    <row r="44" spans="2:8" s="5" customFormat="1" ht="30" customHeight="1" x14ac:dyDescent="0.25">
      <c r="B44" s="74" t="s">
        <v>393</v>
      </c>
      <c r="C44" s="14" t="s">
        <v>392</v>
      </c>
      <c r="D44" s="21" t="s">
        <v>322</v>
      </c>
      <c r="E44" s="21">
        <v>5</v>
      </c>
      <c r="F44" s="189"/>
      <c r="G44" s="215"/>
    </row>
    <row r="45" spans="2:8" s="5" customFormat="1" ht="15" customHeight="1" x14ac:dyDescent="0.25">
      <c r="B45" s="49"/>
      <c r="C45" s="14"/>
      <c r="D45" s="21"/>
      <c r="E45" s="21"/>
      <c r="F45" s="189"/>
      <c r="G45" s="215"/>
    </row>
    <row r="46" spans="2:8" s="5" customFormat="1" ht="15" customHeight="1" x14ac:dyDescent="0.25">
      <c r="B46" s="49" t="s">
        <v>391</v>
      </c>
      <c r="C46" s="14" t="s">
        <v>390</v>
      </c>
      <c r="D46" s="21" t="s">
        <v>322</v>
      </c>
      <c r="E46" s="21">
        <v>5</v>
      </c>
      <c r="F46" s="189"/>
      <c r="G46" s="215"/>
    </row>
    <row r="47" spans="2:8" s="5" customFormat="1" ht="15" customHeight="1" x14ac:dyDescent="0.25">
      <c r="B47" s="57"/>
      <c r="C47" s="14"/>
      <c r="D47" s="21"/>
      <c r="E47" s="21"/>
      <c r="F47" s="189"/>
      <c r="G47" s="215"/>
    </row>
    <row r="48" spans="2:8" s="5" customFormat="1" ht="15" customHeight="1" x14ac:dyDescent="0.25">
      <c r="B48" s="334"/>
      <c r="C48" s="335"/>
      <c r="D48" s="336"/>
      <c r="E48" s="373"/>
      <c r="F48" s="374"/>
      <c r="G48" s="375"/>
    </row>
    <row r="49" spans="2:7" s="5" customFormat="1" ht="15" customHeight="1" x14ac:dyDescent="0.25">
      <c r="B49" s="57"/>
      <c r="C49" s="14"/>
      <c r="D49" s="21"/>
      <c r="E49" s="22"/>
      <c r="F49" s="189"/>
      <c r="G49" s="215"/>
    </row>
    <row r="50" spans="2:7" s="29" customFormat="1" ht="25.05" customHeight="1" x14ac:dyDescent="0.25">
      <c r="B50" s="435" t="str">
        <f>$B$10</f>
        <v>C11.6</v>
      </c>
      <c r="C50" s="31" t="s">
        <v>432</v>
      </c>
      <c r="D50" s="32"/>
      <c r="E50" s="33"/>
      <c r="F50" s="32"/>
      <c r="G50" s="217"/>
    </row>
  </sheetData>
  <mergeCells count="4">
    <mergeCell ref="E1:G1"/>
    <mergeCell ref="G4:G7"/>
    <mergeCell ref="B4:F4"/>
    <mergeCell ref="B5:F7"/>
  </mergeCells>
  <printOptions horizontalCentered="1"/>
  <pageMargins left="0.43307086614173229" right="0.31496062992125984" top="0.43307086614173229" bottom="0.62992125984251968" header="0.35433070866141736" footer="0.31496062992125984"/>
  <pageSetup paperSize="9" scale="81" firstPageNumber="31" fitToHeight="0" orientation="portrait" cellComments="asDisplayed" r:id="rId1"/>
  <headerFooter>
    <oddHeader xml:space="preserve">&amp;R&amp;"Arial,Bold Italic"
</oddHeader>
    <oddFooter xml:space="preserve">&amp;R&amp;"Arial,Bold"_____________________
C&amp;P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87">
    <tabColor rgb="FF92D050"/>
    <pageSetUpPr fitToPage="1"/>
  </sheetPr>
  <dimension ref="B1:I62"/>
  <sheetViews>
    <sheetView view="pageBreakPreview" zoomScaleNormal="125" zoomScaleSheetLayoutView="100" zoomScalePageLayoutView="125" workbookViewId="0">
      <selection activeCell="L56" sqref="L56"/>
    </sheetView>
  </sheetViews>
  <sheetFormatPr defaultColWidth="8.88671875" defaultRowHeight="13.2" x14ac:dyDescent="0.25"/>
  <cols>
    <col min="1" max="1" width="0.88671875" style="1" customWidth="1"/>
    <col min="2" max="2" width="11.6640625" style="36" customWidth="1"/>
    <col min="3" max="3" width="45.6640625" style="3" customWidth="1"/>
    <col min="4" max="4" width="13.6640625" style="4" customWidth="1"/>
    <col min="5" max="5" width="15.6640625" style="4" customWidth="1"/>
    <col min="6" max="6" width="15.6640625" style="1" customWidth="1"/>
    <col min="7" max="7" width="15.6640625" style="211" customWidth="1"/>
    <col min="8" max="8" width="0.88671875" style="5" customWidth="1"/>
    <col min="9" max="16384" width="8.88671875" style="1"/>
  </cols>
  <sheetData>
    <row r="1" spans="2:9" x14ac:dyDescent="0.25">
      <c r="B1" s="407" t="str">
        <f>Client1</f>
        <v>City of Mbombela - Technical Services</v>
      </c>
      <c r="C1" s="448"/>
      <c r="D1" s="449"/>
      <c r="E1" s="530" t="str">
        <f>"Contract No. "&amp;ContractNo</f>
        <v>Contract No. COM37/2025</v>
      </c>
      <c r="F1" s="530"/>
      <c r="G1" s="531"/>
    </row>
    <row r="2" spans="2:9" x14ac:dyDescent="0.25">
      <c r="B2" s="450" t="str">
        <f>Client2</f>
        <v>Roads and Stormwater</v>
      </c>
      <c r="G2" s="424"/>
    </row>
    <row r="3" spans="2:9" x14ac:dyDescent="0.25">
      <c r="B3" s="451"/>
      <c r="C3" s="68"/>
      <c r="D3" s="69"/>
      <c r="E3" s="69"/>
      <c r="F3" s="70"/>
      <c r="G3" s="425"/>
    </row>
    <row r="4" spans="2:9" ht="12.75" customHeight="1" x14ac:dyDescent="0.25">
      <c r="B4" s="513" t="s">
        <v>8</v>
      </c>
      <c r="C4" s="514"/>
      <c r="D4" s="514"/>
      <c r="E4" s="514"/>
      <c r="F4" s="514"/>
      <c r="G4" s="534" t="str">
        <f>"CHAPTER "&amp;B10</f>
        <v>CHAPTER C11.7</v>
      </c>
      <c r="H4" s="6"/>
    </row>
    <row r="5" spans="2:9" ht="7.5" customHeight="1" x14ac:dyDescent="0.25">
      <c r="B5" s="557" t="str">
        <f>ContractDescription</f>
        <v>UPGRADING OF PORTION OF ROAD D2296 : KARINO TO TEKWANE SOUTH
PHASE 1 : km 0,000 TO km 5,960</v>
      </c>
      <c r="C5" s="558"/>
      <c r="D5" s="558"/>
      <c r="E5" s="558"/>
      <c r="F5" s="558"/>
      <c r="G5" s="535"/>
      <c r="H5" s="8"/>
    </row>
    <row r="6" spans="2:9" ht="12.75" customHeight="1" x14ac:dyDescent="0.25">
      <c r="B6" s="557"/>
      <c r="C6" s="558"/>
      <c r="D6" s="558"/>
      <c r="E6" s="558"/>
      <c r="F6" s="558"/>
      <c r="G6" s="535"/>
      <c r="H6" s="8"/>
    </row>
    <row r="7" spans="2:9" s="9" customFormat="1" ht="7.5" customHeight="1" x14ac:dyDescent="0.25">
      <c r="B7" s="559"/>
      <c r="C7" s="560"/>
      <c r="D7" s="560"/>
      <c r="E7" s="560"/>
      <c r="F7" s="560"/>
      <c r="G7" s="536"/>
      <c r="H7" s="12"/>
    </row>
    <row r="8" spans="2:9" s="9" customFormat="1" ht="25.05" customHeight="1" x14ac:dyDescent="0.25">
      <c r="B8" s="10" t="s">
        <v>0</v>
      </c>
      <c r="C8" s="11" t="s">
        <v>1</v>
      </c>
      <c r="D8" s="11" t="s">
        <v>2</v>
      </c>
      <c r="E8" s="11" t="s">
        <v>3</v>
      </c>
      <c r="F8" s="11" t="s">
        <v>4</v>
      </c>
      <c r="G8" s="188" t="s">
        <v>5</v>
      </c>
      <c r="H8" s="12"/>
    </row>
    <row r="9" spans="2:9" ht="15" customHeight="1" x14ac:dyDescent="0.25">
      <c r="B9" s="49"/>
      <c r="C9" s="14"/>
      <c r="D9" s="15"/>
      <c r="E9" s="15"/>
      <c r="F9" s="184"/>
      <c r="G9" s="214" t="str">
        <f t="shared" ref="G9:G13" si="0">IF(D9="","",E9*F9)</f>
        <v/>
      </c>
      <c r="H9" s="18"/>
    </row>
    <row r="10" spans="2:9" ht="15" customHeight="1" x14ac:dyDescent="0.25">
      <c r="B10" s="64" t="s">
        <v>412</v>
      </c>
      <c r="C10" s="19" t="s">
        <v>411</v>
      </c>
      <c r="D10" s="15"/>
      <c r="E10" s="15"/>
      <c r="F10" s="184"/>
      <c r="G10" s="214" t="str">
        <f t="shared" si="0"/>
        <v/>
      </c>
      <c r="H10" s="18"/>
    </row>
    <row r="11" spans="2:9" ht="15" customHeight="1" x14ac:dyDescent="0.25">
      <c r="B11" s="49"/>
      <c r="C11" s="14"/>
      <c r="D11" s="15"/>
      <c r="E11" s="15"/>
      <c r="F11" s="184"/>
      <c r="G11" s="214" t="str">
        <f t="shared" si="0"/>
        <v/>
      </c>
      <c r="H11" s="18"/>
    </row>
    <row r="12" spans="2:9" ht="30" customHeight="1" x14ac:dyDescent="0.25">
      <c r="B12" s="49" t="s">
        <v>569</v>
      </c>
      <c r="C12" s="14" t="s">
        <v>866</v>
      </c>
      <c r="D12" s="21"/>
      <c r="E12" s="21"/>
      <c r="F12" s="189"/>
      <c r="G12" s="215" t="str">
        <f t="shared" si="0"/>
        <v/>
      </c>
      <c r="H12" s="41"/>
    </row>
    <row r="13" spans="2:9" ht="15" customHeight="1" x14ac:dyDescent="0.25">
      <c r="B13" s="57"/>
      <c r="C13" s="14"/>
      <c r="D13" s="15"/>
      <c r="E13" s="15"/>
      <c r="F13" s="184"/>
      <c r="G13" s="214" t="str">
        <f t="shared" si="0"/>
        <v/>
      </c>
      <c r="H13" s="18"/>
    </row>
    <row r="14" spans="2:9" s="102" customFormat="1" ht="15" customHeight="1" x14ac:dyDescent="0.25">
      <c r="B14" s="49" t="s">
        <v>40</v>
      </c>
      <c r="C14" s="163" t="s">
        <v>867</v>
      </c>
      <c r="D14" s="164"/>
      <c r="E14" s="175"/>
      <c r="F14" s="228"/>
      <c r="G14" s="231"/>
      <c r="H14" s="232"/>
    </row>
    <row r="15" spans="2:9" s="102" customFormat="1" ht="15" customHeight="1" x14ac:dyDescent="0.25">
      <c r="B15" s="49"/>
      <c r="C15" s="163"/>
      <c r="D15" s="164"/>
      <c r="E15" s="175"/>
      <c r="F15" s="228"/>
      <c r="G15" s="215"/>
      <c r="H15" s="233"/>
    </row>
    <row r="16" spans="2:9" s="102" customFormat="1" ht="15" customHeight="1" x14ac:dyDescent="0.25">
      <c r="B16" s="49"/>
      <c r="C16" s="163" t="s">
        <v>570</v>
      </c>
      <c r="D16" s="164" t="s">
        <v>20</v>
      </c>
      <c r="E16" s="234">
        <v>15</v>
      </c>
      <c r="F16" s="228"/>
      <c r="G16" s="215"/>
      <c r="H16" s="233"/>
      <c r="I16" s="288"/>
    </row>
    <row r="17" spans="2:9" s="102" customFormat="1" ht="15" customHeight="1" x14ac:dyDescent="0.25">
      <c r="B17" s="49"/>
      <c r="C17" s="163"/>
      <c r="D17" s="164"/>
      <c r="E17" s="175"/>
      <c r="F17" s="228"/>
      <c r="G17" s="215"/>
      <c r="H17" s="235"/>
    </row>
    <row r="18" spans="2:9" s="102" customFormat="1" ht="15" customHeight="1" x14ac:dyDescent="0.25">
      <c r="B18" s="57"/>
      <c r="C18" s="163" t="s">
        <v>571</v>
      </c>
      <c r="D18" s="164" t="s">
        <v>20</v>
      </c>
      <c r="E18" s="234">
        <v>7.5</v>
      </c>
      <c r="F18" s="228"/>
      <c r="G18" s="215"/>
      <c r="H18" s="236"/>
      <c r="I18" s="288"/>
    </row>
    <row r="19" spans="2:9" s="102" customFormat="1" ht="15" customHeight="1" x14ac:dyDescent="0.25">
      <c r="B19" s="49"/>
      <c r="C19" s="163"/>
      <c r="D19" s="164"/>
      <c r="E19" s="175"/>
      <c r="F19" s="228"/>
      <c r="G19" s="215"/>
      <c r="H19" s="236"/>
    </row>
    <row r="20" spans="2:9" s="102" customFormat="1" ht="15" customHeight="1" x14ac:dyDescent="0.25">
      <c r="B20" s="57"/>
      <c r="C20" s="163" t="s">
        <v>572</v>
      </c>
      <c r="D20" s="164" t="s">
        <v>20</v>
      </c>
      <c r="E20" s="234">
        <v>1.5</v>
      </c>
      <c r="F20" s="228"/>
      <c r="G20" s="215"/>
      <c r="H20" s="236"/>
      <c r="I20" s="288"/>
    </row>
    <row r="21" spans="2:9" s="102" customFormat="1" ht="15" customHeight="1" x14ac:dyDescent="0.25">
      <c r="B21" s="49"/>
      <c r="C21" s="163"/>
      <c r="D21" s="164"/>
      <c r="E21" s="175"/>
      <c r="F21" s="228"/>
      <c r="G21" s="215"/>
      <c r="H21" s="236"/>
    </row>
    <row r="22" spans="2:9" s="102" customFormat="1" ht="15" customHeight="1" x14ac:dyDescent="0.25">
      <c r="B22" s="57"/>
      <c r="C22" s="163" t="s">
        <v>573</v>
      </c>
      <c r="D22" s="164" t="s">
        <v>20</v>
      </c>
      <c r="E22" s="175">
        <v>0.5</v>
      </c>
      <c r="F22" s="228"/>
      <c r="G22" s="215"/>
      <c r="H22" s="236"/>
      <c r="I22" s="288"/>
    </row>
    <row r="23" spans="2:9" s="102" customFormat="1" ht="15" customHeight="1" x14ac:dyDescent="0.25">
      <c r="B23" s="49"/>
      <c r="C23" s="163"/>
      <c r="D23" s="164"/>
      <c r="E23" s="175"/>
      <c r="F23" s="228"/>
      <c r="G23" s="215"/>
      <c r="H23" s="236"/>
    </row>
    <row r="24" spans="2:9" s="102" customFormat="1" ht="15" customHeight="1" x14ac:dyDescent="0.25">
      <c r="B24" s="49" t="s">
        <v>42</v>
      </c>
      <c r="C24" s="163" t="s">
        <v>868</v>
      </c>
      <c r="D24" s="164"/>
      <c r="E24" s="175"/>
      <c r="F24" s="228"/>
      <c r="G24" s="215"/>
      <c r="H24" s="233"/>
    </row>
    <row r="25" spans="2:9" s="102" customFormat="1" ht="15" customHeight="1" x14ac:dyDescent="0.25">
      <c r="B25" s="49"/>
      <c r="C25" s="163"/>
      <c r="D25" s="164"/>
      <c r="E25" s="175"/>
      <c r="F25" s="228"/>
      <c r="G25" s="215"/>
      <c r="H25" s="233"/>
    </row>
    <row r="26" spans="2:9" s="102" customFormat="1" ht="15" customHeight="1" x14ac:dyDescent="0.25">
      <c r="B26" s="57"/>
      <c r="C26" s="163" t="s">
        <v>570</v>
      </c>
      <c r="D26" s="164" t="s">
        <v>20</v>
      </c>
      <c r="E26" s="234">
        <v>1.75</v>
      </c>
      <c r="F26" s="228"/>
      <c r="G26" s="215"/>
      <c r="H26" s="233"/>
      <c r="I26" s="288"/>
    </row>
    <row r="27" spans="2:9" ht="15" customHeight="1" x14ac:dyDescent="0.25">
      <c r="B27" s="49"/>
      <c r="C27" s="163"/>
      <c r="D27" s="164"/>
      <c r="E27" s="175"/>
      <c r="F27" s="228"/>
      <c r="G27" s="215"/>
      <c r="H27" s="18"/>
    </row>
    <row r="28" spans="2:9" ht="15" customHeight="1" x14ac:dyDescent="0.25">
      <c r="B28" s="57"/>
      <c r="C28" s="163" t="s">
        <v>574</v>
      </c>
      <c r="D28" s="164" t="s">
        <v>20</v>
      </c>
      <c r="E28" s="175">
        <v>0.3</v>
      </c>
      <c r="F28" s="228"/>
      <c r="G28" s="215"/>
      <c r="H28" s="237"/>
      <c r="I28" s="288"/>
    </row>
    <row r="29" spans="2:9" ht="15" customHeight="1" x14ac:dyDescent="0.25">
      <c r="B29" s="74"/>
      <c r="C29" s="163"/>
      <c r="D29" s="164"/>
      <c r="E29" s="175"/>
      <c r="F29" s="228"/>
      <c r="G29" s="215"/>
      <c r="H29" s="18"/>
    </row>
    <row r="30" spans="2:9" ht="15" customHeight="1" x14ac:dyDescent="0.25">
      <c r="B30" s="74"/>
      <c r="C30" s="163" t="s">
        <v>575</v>
      </c>
      <c r="D30" s="164" t="s">
        <v>20</v>
      </c>
      <c r="E30" s="234">
        <v>1.6</v>
      </c>
      <c r="F30" s="228"/>
      <c r="G30" s="215"/>
      <c r="H30" s="18"/>
      <c r="I30" s="288"/>
    </row>
    <row r="31" spans="2:9" ht="15" customHeight="1" x14ac:dyDescent="0.25">
      <c r="B31" s="74"/>
      <c r="C31" s="163"/>
      <c r="D31" s="164"/>
      <c r="E31" s="175"/>
      <c r="F31" s="228"/>
      <c r="G31" s="215"/>
      <c r="H31" s="18"/>
    </row>
    <row r="32" spans="2:9" ht="15" customHeight="1" x14ac:dyDescent="0.25">
      <c r="B32" s="74"/>
      <c r="C32" s="163" t="s">
        <v>576</v>
      </c>
      <c r="D32" s="164" t="s">
        <v>20</v>
      </c>
      <c r="E32" s="175">
        <v>0.6</v>
      </c>
      <c r="F32" s="228"/>
      <c r="G32" s="215"/>
      <c r="H32" s="18"/>
      <c r="I32" s="288"/>
    </row>
    <row r="33" spans="2:8" ht="15" customHeight="1" x14ac:dyDescent="0.25">
      <c r="B33" s="74"/>
      <c r="C33" s="238"/>
      <c r="D33" s="164"/>
      <c r="E33" s="175"/>
      <c r="F33" s="228"/>
      <c r="G33" s="215"/>
      <c r="H33" s="18"/>
    </row>
    <row r="34" spans="2:8" ht="15" customHeight="1" x14ac:dyDescent="0.25">
      <c r="B34" s="74" t="s">
        <v>61</v>
      </c>
      <c r="C34" s="163" t="s">
        <v>577</v>
      </c>
      <c r="D34" s="164" t="s">
        <v>478</v>
      </c>
      <c r="E34" s="175">
        <v>0.5</v>
      </c>
      <c r="F34" s="228"/>
      <c r="G34" s="215"/>
      <c r="H34" s="237"/>
    </row>
    <row r="35" spans="2:8" ht="15" customHeight="1" x14ac:dyDescent="0.25">
      <c r="B35" s="74"/>
      <c r="C35" s="163"/>
      <c r="D35" s="164"/>
      <c r="E35" s="175"/>
      <c r="F35" s="228"/>
      <c r="G35" s="215"/>
      <c r="H35" s="18"/>
    </row>
    <row r="36" spans="2:8" ht="15" customHeight="1" x14ac:dyDescent="0.25">
      <c r="B36" s="74" t="s">
        <v>44</v>
      </c>
      <c r="C36" s="165" t="s">
        <v>578</v>
      </c>
      <c r="D36" s="164" t="s">
        <v>478</v>
      </c>
      <c r="E36" s="175">
        <v>1.2</v>
      </c>
      <c r="F36" s="228"/>
      <c r="G36" s="215"/>
      <c r="H36" s="18"/>
    </row>
    <row r="37" spans="2:8" ht="15" customHeight="1" x14ac:dyDescent="0.25">
      <c r="B37" s="49"/>
      <c r="C37" s="14"/>
      <c r="D37" s="15"/>
      <c r="E37" s="15"/>
      <c r="F37" s="184"/>
      <c r="G37" s="214"/>
      <c r="H37" s="18"/>
    </row>
    <row r="38" spans="2:8" ht="15" customHeight="1" x14ac:dyDescent="0.25">
      <c r="B38" s="49" t="s">
        <v>410</v>
      </c>
      <c r="C38" s="85" t="s">
        <v>869</v>
      </c>
      <c r="D38" s="60"/>
      <c r="E38" s="25"/>
      <c r="F38" s="186"/>
      <c r="G38" s="215"/>
      <c r="H38" s="18"/>
    </row>
    <row r="39" spans="2:8" ht="15" customHeight="1" x14ac:dyDescent="0.25">
      <c r="B39" s="57"/>
      <c r="C39" s="84"/>
      <c r="D39" s="60"/>
      <c r="E39" s="25"/>
      <c r="F39" s="184"/>
      <c r="G39" s="215"/>
      <c r="H39" s="18"/>
    </row>
    <row r="40" spans="2:8" ht="30" customHeight="1" x14ac:dyDescent="0.25">
      <c r="B40" s="49" t="s">
        <v>579</v>
      </c>
      <c r="C40" s="14" t="s">
        <v>870</v>
      </c>
      <c r="D40" s="21"/>
      <c r="E40" s="22"/>
      <c r="F40" s="195"/>
      <c r="G40" s="215"/>
      <c r="H40" s="41"/>
    </row>
    <row r="41" spans="2:8" ht="15" customHeight="1" x14ac:dyDescent="0.25">
      <c r="B41" s="74"/>
      <c r="C41" s="14"/>
      <c r="D41" s="15"/>
      <c r="E41" s="15"/>
      <c r="F41" s="186"/>
      <c r="G41" s="215"/>
      <c r="H41" s="18"/>
    </row>
    <row r="42" spans="2:8" ht="15" customHeight="1" x14ac:dyDescent="0.25">
      <c r="B42" s="74"/>
      <c r="C42" s="163" t="s">
        <v>580</v>
      </c>
      <c r="D42" s="164" t="s">
        <v>581</v>
      </c>
      <c r="E42" s="426">
        <v>1250</v>
      </c>
      <c r="F42" s="228"/>
      <c r="G42" s="215"/>
      <c r="H42" s="18"/>
    </row>
    <row r="43" spans="2:8" ht="15" customHeight="1" x14ac:dyDescent="0.25">
      <c r="B43" s="74"/>
      <c r="C43" s="163"/>
      <c r="D43" s="164"/>
      <c r="E43" s="175"/>
      <c r="F43" s="228"/>
      <c r="G43" s="215"/>
      <c r="H43" s="18"/>
    </row>
    <row r="44" spans="2:8" ht="15" customHeight="1" x14ac:dyDescent="0.25">
      <c r="B44" s="74"/>
      <c r="C44" s="163" t="s">
        <v>582</v>
      </c>
      <c r="D44" s="164" t="s">
        <v>581</v>
      </c>
      <c r="E44" s="175">
        <v>2000</v>
      </c>
      <c r="F44" s="228"/>
      <c r="G44" s="215"/>
      <c r="H44" s="18"/>
    </row>
    <row r="45" spans="2:8" ht="15" customHeight="1" x14ac:dyDescent="0.25">
      <c r="B45" s="74"/>
      <c r="C45" s="163"/>
      <c r="D45" s="164"/>
      <c r="E45" s="175"/>
      <c r="F45" s="228"/>
      <c r="G45" s="215"/>
      <c r="H45" s="18"/>
    </row>
    <row r="46" spans="2:8" ht="15" customHeight="1" x14ac:dyDescent="0.25">
      <c r="B46" s="74"/>
      <c r="C46" s="163" t="s">
        <v>583</v>
      </c>
      <c r="D46" s="164" t="s">
        <v>581</v>
      </c>
      <c r="E46" s="175">
        <v>1000</v>
      </c>
      <c r="F46" s="228"/>
      <c r="G46" s="215"/>
      <c r="H46" s="18"/>
    </row>
    <row r="47" spans="2:8" ht="15" customHeight="1" x14ac:dyDescent="0.25">
      <c r="B47" s="74"/>
      <c r="C47" s="163"/>
      <c r="D47" s="164"/>
      <c r="E47" s="175"/>
      <c r="F47" s="228"/>
      <c r="G47" s="215"/>
      <c r="H47" s="18"/>
    </row>
    <row r="48" spans="2:8" ht="15" customHeight="1" x14ac:dyDescent="0.25">
      <c r="B48" s="74"/>
      <c r="C48" s="163" t="s">
        <v>584</v>
      </c>
      <c r="D48" s="164" t="s">
        <v>581</v>
      </c>
      <c r="E48" s="175">
        <v>1000</v>
      </c>
      <c r="F48" s="228"/>
      <c r="G48" s="215"/>
      <c r="H48" s="18"/>
    </row>
    <row r="49" spans="2:8" ht="15" customHeight="1" x14ac:dyDescent="0.25">
      <c r="B49" s="74"/>
      <c r="C49" s="163"/>
      <c r="D49" s="164"/>
      <c r="E49" s="175"/>
      <c r="F49" s="228"/>
      <c r="G49" s="215"/>
      <c r="H49" s="18"/>
    </row>
    <row r="50" spans="2:8" ht="15" customHeight="1" x14ac:dyDescent="0.25">
      <c r="B50" s="74"/>
      <c r="C50" s="163" t="s">
        <v>585</v>
      </c>
      <c r="D50" s="164" t="s">
        <v>581</v>
      </c>
      <c r="E50" s="175">
        <v>1000</v>
      </c>
      <c r="F50" s="228"/>
      <c r="G50" s="215"/>
      <c r="H50" s="227"/>
    </row>
    <row r="51" spans="2:8" ht="15" customHeight="1" x14ac:dyDescent="0.25">
      <c r="B51" s="49"/>
      <c r="C51" s="14"/>
      <c r="D51" s="21"/>
      <c r="E51" s="38"/>
      <c r="F51" s="195"/>
      <c r="G51" s="215"/>
      <c r="H51" s="239"/>
    </row>
    <row r="52" spans="2:8" ht="30" customHeight="1" x14ac:dyDescent="0.25">
      <c r="B52" s="49" t="s">
        <v>409</v>
      </c>
      <c r="C52" s="14" t="s">
        <v>408</v>
      </c>
      <c r="D52" s="38" t="s">
        <v>20</v>
      </c>
      <c r="E52" s="38">
        <v>30</v>
      </c>
      <c r="F52" s="195"/>
      <c r="G52" s="215"/>
    </row>
    <row r="53" spans="2:8" ht="15" customHeight="1" x14ac:dyDescent="0.25">
      <c r="B53" s="57"/>
      <c r="C53" s="14"/>
      <c r="D53" s="21"/>
      <c r="E53" s="15"/>
      <c r="F53" s="186"/>
      <c r="G53" s="215"/>
      <c r="H53" s="18"/>
    </row>
    <row r="54" spans="2:8" ht="39.6" x14ac:dyDescent="0.25">
      <c r="B54" s="49" t="s">
        <v>407</v>
      </c>
      <c r="C54" s="14" t="s">
        <v>406</v>
      </c>
      <c r="D54" s="21" t="s">
        <v>37</v>
      </c>
      <c r="E54" s="21">
        <v>1</v>
      </c>
      <c r="F54" s="196"/>
      <c r="G54" s="216"/>
      <c r="H54" s="18"/>
    </row>
    <row r="55" spans="2:8" ht="15" customHeight="1" x14ac:dyDescent="0.25">
      <c r="B55" s="74"/>
      <c r="C55" s="14"/>
      <c r="D55" s="21"/>
      <c r="E55" s="15"/>
      <c r="F55" s="186"/>
      <c r="G55" s="215"/>
      <c r="H55" s="18"/>
    </row>
    <row r="56" spans="2:8" ht="30" customHeight="1" x14ac:dyDescent="0.25">
      <c r="B56" s="49" t="s">
        <v>644</v>
      </c>
      <c r="C56" s="14" t="s">
        <v>645</v>
      </c>
      <c r="D56" s="21"/>
      <c r="E56" s="21"/>
      <c r="F56" s="195"/>
      <c r="G56" s="215"/>
      <c r="H56" s="41"/>
    </row>
    <row r="57" spans="2:8" ht="15" customHeight="1" x14ac:dyDescent="0.25">
      <c r="B57" s="49"/>
      <c r="C57" s="14"/>
      <c r="D57" s="21"/>
      <c r="E57" s="15"/>
      <c r="F57" s="186"/>
      <c r="G57" s="215"/>
      <c r="H57" s="18"/>
    </row>
    <row r="58" spans="2:8" ht="15" customHeight="1" x14ac:dyDescent="0.3">
      <c r="B58" s="57" t="s">
        <v>646</v>
      </c>
      <c r="C58" s="14" t="s">
        <v>647</v>
      </c>
      <c r="D58" s="240" t="s">
        <v>478</v>
      </c>
      <c r="E58" s="15">
        <v>200</v>
      </c>
      <c r="F58" s="186"/>
      <c r="G58" s="215"/>
      <c r="H58" s="18"/>
    </row>
    <row r="59" spans="2:8" ht="15" customHeight="1" x14ac:dyDescent="0.25">
      <c r="B59" s="57"/>
      <c r="C59" s="14"/>
      <c r="D59" s="15"/>
      <c r="E59" s="15"/>
      <c r="F59" s="186"/>
      <c r="G59" s="215"/>
      <c r="H59" s="18"/>
    </row>
    <row r="60" spans="2:8" ht="15" customHeight="1" x14ac:dyDescent="0.3">
      <c r="B60" s="57" t="s">
        <v>648</v>
      </c>
      <c r="C60" s="14" t="s">
        <v>649</v>
      </c>
      <c r="D60" s="240" t="s">
        <v>478</v>
      </c>
      <c r="E60" s="15">
        <v>100</v>
      </c>
      <c r="F60" s="186"/>
      <c r="G60" s="215"/>
      <c r="H60" s="18"/>
    </row>
    <row r="61" spans="2:8" ht="15" customHeight="1" x14ac:dyDescent="0.3">
      <c r="B61" s="57"/>
      <c r="C61" s="14"/>
      <c r="D61" s="240"/>
      <c r="E61" s="15"/>
      <c r="F61" s="186"/>
      <c r="G61" s="215"/>
      <c r="H61" s="18"/>
    </row>
    <row r="62" spans="2:8" s="29" customFormat="1" ht="25.05" customHeight="1" x14ac:dyDescent="0.25">
      <c r="B62" s="435" t="str">
        <f>$B$10</f>
        <v>C11.7</v>
      </c>
      <c r="C62" s="31" t="s">
        <v>432</v>
      </c>
      <c r="D62" s="32"/>
      <c r="E62" s="33"/>
      <c r="F62" s="32"/>
      <c r="G62" s="217"/>
      <c r="H62" s="35"/>
    </row>
  </sheetData>
  <mergeCells count="4">
    <mergeCell ref="E1:G1"/>
    <mergeCell ref="G4:G7"/>
    <mergeCell ref="B4:F4"/>
    <mergeCell ref="B5:F7"/>
  </mergeCells>
  <printOptions horizontalCentered="1"/>
  <pageMargins left="0.43307086614173229" right="0.31496062992125984" top="0.43307086614173229" bottom="0.62992125984251968" header="0.35433070866141736" footer="0.31496062992125984"/>
  <pageSetup paperSize="9" scale="81" firstPageNumber="31" fitToHeight="0" orientation="portrait" cellComments="asDisplayed" r:id="rId1"/>
  <headerFooter>
    <oddHeader xml:space="preserve">&amp;R&amp;"Arial,Bold Italic"
</oddHeader>
    <oddFooter xml:space="preserve">&amp;R&amp;"Arial,Bold"_____________________
C&amp;P   </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88">
    <tabColor rgb="FF92D050"/>
    <pageSetUpPr fitToPage="1"/>
  </sheetPr>
  <dimension ref="B1:H50"/>
  <sheetViews>
    <sheetView view="pageBreakPreview" topLeftCell="A22" zoomScaleNormal="125" zoomScaleSheetLayoutView="100" zoomScalePageLayoutView="125" workbookViewId="0">
      <selection activeCell="L47" sqref="L47"/>
    </sheetView>
  </sheetViews>
  <sheetFormatPr defaultColWidth="8.88671875" defaultRowHeight="13.2" x14ac:dyDescent="0.25"/>
  <cols>
    <col min="1" max="1" width="0.88671875" style="1" customWidth="1"/>
    <col min="2" max="2" width="11.6640625" style="36" customWidth="1"/>
    <col min="3" max="3" width="45.6640625" style="3" customWidth="1"/>
    <col min="4" max="4" width="13.6640625" style="4" customWidth="1"/>
    <col min="5" max="5" width="15.6640625" style="4" customWidth="1"/>
    <col min="6" max="6" width="15.6640625" style="121" customWidth="1"/>
    <col min="7" max="7" width="15.6640625" style="211" customWidth="1"/>
    <col min="8" max="8" width="0.88671875" style="1" customWidth="1"/>
    <col min="9" max="16384" width="8.88671875" style="1"/>
  </cols>
  <sheetData>
    <row r="1" spans="2:7" x14ac:dyDescent="0.25">
      <c r="B1" s="407" t="str">
        <f>Client1</f>
        <v>City of Mbombela - Technical Services</v>
      </c>
      <c r="C1" s="448"/>
      <c r="D1" s="449"/>
      <c r="E1" s="530" t="str">
        <f>"Contract No. "&amp;ContractNo</f>
        <v>Contract No. COM37/2025</v>
      </c>
      <c r="F1" s="530"/>
      <c r="G1" s="531"/>
    </row>
    <row r="2" spans="2:7" x14ac:dyDescent="0.25">
      <c r="B2" s="450" t="str">
        <f>Client2</f>
        <v>Roads and Stormwater</v>
      </c>
      <c r="G2" s="424"/>
    </row>
    <row r="3" spans="2:7" x14ac:dyDescent="0.25">
      <c r="B3" s="451"/>
      <c r="C3" s="68"/>
      <c r="D3" s="69"/>
      <c r="E3" s="69"/>
      <c r="F3" s="258"/>
      <c r="G3" s="425"/>
    </row>
    <row r="4" spans="2:7" ht="12.75" customHeight="1" x14ac:dyDescent="0.25">
      <c r="B4" s="513" t="s">
        <v>8</v>
      </c>
      <c r="C4" s="514"/>
      <c r="D4" s="514"/>
      <c r="E4" s="514"/>
      <c r="F4" s="514"/>
      <c r="G4" s="534" t="str">
        <f>"CHAPTER "&amp;B10</f>
        <v>CHAPTER C11.8</v>
      </c>
    </row>
    <row r="5" spans="2:7" ht="7.5" customHeight="1" x14ac:dyDescent="0.25">
      <c r="B5" s="557" t="str">
        <f>ContractDescription</f>
        <v>UPGRADING OF PORTION OF ROAD D2296 : KARINO TO TEKWANE SOUTH
PHASE 1 : km 0,000 TO km 5,960</v>
      </c>
      <c r="C5" s="558"/>
      <c r="D5" s="558"/>
      <c r="E5" s="558"/>
      <c r="F5" s="558"/>
      <c r="G5" s="535"/>
    </row>
    <row r="6" spans="2:7" ht="12.75" customHeight="1" x14ac:dyDescent="0.25">
      <c r="B6" s="557"/>
      <c r="C6" s="558"/>
      <c r="D6" s="558"/>
      <c r="E6" s="558"/>
      <c r="F6" s="558"/>
      <c r="G6" s="535"/>
    </row>
    <row r="7" spans="2:7" s="9" customFormat="1" ht="7.5" customHeight="1" x14ac:dyDescent="0.25">
      <c r="B7" s="559"/>
      <c r="C7" s="560"/>
      <c r="D7" s="560"/>
      <c r="E7" s="560"/>
      <c r="F7" s="560"/>
      <c r="G7" s="536"/>
    </row>
    <row r="8" spans="2:7" s="9" customFormat="1" ht="25.05" customHeight="1" x14ac:dyDescent="0.25">
      <c r="B8" s="10" t="s">
        <v>0</v>
      </c>
      <c r="C8" s="11" t="s">
        <v>1</v>
      </c>
      <c r="D8" s="11" t="s">
        <v>2</v>
      </c>
      <c r="E8" s="11" t="s">
        <v>3</v>
      </c>
      <c r="F8" s="116" t="s">
        <v>4</v>
      </c>
      <c r="G8" s="188" t="s">
        <v>5</v>
      </c>
    </row>
    <row r="9" spans="2:7" ht="15" customHeight="1" x14ac:dyDescent="0.25">
      <c r="B9" s="49"/>
      <c r="C9" s="14"/>
      <c r="D9" s="15"/>
      <c r="E9" s="241"/>
      <c r="F9" s="242"/>
      <c r="G9" s="214"/>
    </row>
    <row r="10" spans="2:7" ht="15" customHeight="1" x14ac:dyDescent="0.25">
      <c r="B10" s="64" t="s">
        <v>421</v>
      </c>
      <c r="C10" s="19" t="s">
        <v>420</v>
      </c>
      <c r="D10" s="21"/>
      <c r="E10" s="243"/>
      <c r="F10" s="122"/>
      <c r="G10" s="215" t="str">
        <f t="shared" ref="G10:G17" si="0">IF(D10="","",E10*F10)</f>
        <v/>
      </c>
    </row>
    <row r="11" spans="2:7" ht="15" customHeight="1" x14ac:dyDescent="0.25">
      <c r="B11" s="49"/>
      <c r="C11" s="14"/>
      <c r="D11" s="21"/>
      <c r="E11" s="243"/>
      <c r="F11" s="122"/>
      <c r="G11" s="215" t="str">
        <f t="shared" si="0"/>
        <v/>
      </c>
    </row>
    <row r="12" spans="2:7" ht="15" customHeight="1" x14ac:dyDescent="0.25">
      <c r="B12" s="49" t="s">
        <v>419</v>
      </c>
      <c r="C12" s="14" t="s">
        <v>418</v>
      </c>
      <c r="D12" s="21"/>
      <c r="E12" s="243"/>
      <c r="F12" s="122"/>
      <c r="G12" s="216" t="str">
        <f t="shared" si="0"/>
        <v/>
      </c>
    </row>
    <row r="13" spans="2:7" ht="15" customHeight="1" x14ac:dyDescent="0.25">
      <c r="B13" s="49"/>
      <c r="C13" s="14"/>
      <c r="D13" s="21"/>
      <c r="E13" s="243"/>
      <c r="F13" s="122"/>
      <c r="G13" s="216" t="str">
        <f t="shared" si="0"/>
        <v/>
      </c>
    </row>
    <row r="14" spans="2:7" ht="15" customHeight="1" x14ac:dyDescent="0.25">
      <c r="B14" s="49" t="s">
        <v>417</v>
      </c>
      <c r="C14" s="14" t="s">
        <v>416</v>
      </c>
      <c r="D14" s="21" t="s">
        <v>321</v>
      </c>
      <c r="E14" s="183">
        <v>12000</v>
      </c>
      <c r="F14" s="222"/>
      <c r="G14" s="216"/>
    </row>
    <row r="15" spans="2:7" ht="15" customHeight="1" x14ac:dyDescent="0.25">
      <c r="B15" s="49"/>
      <c r="C15" s="14"/>
      <c r="D15" s="21"/>
      <c r="E15" s="183"/>
      <c r="F15" s="189"/>
      <c r="G15" s="216"/>
    </row>
    <row r="16" spans="2:7" ht="15" customHeight="1" x14ac:dyDescent="0.25">
      <c r="B16" s="49" t="s">
        <v>415</v>
      </c>
      <c r="C16" s="14" t="s">
        <v>414</v>
      </c>
      <c r="D16" s="21" t="s">
        <v>321</v>
      </c>
      <c r="E16" s="183">
        <v>2400</v>
      </c>
      <c r="F16" s="219"/>
      <c r="G16" s="216"/>
    </row>
    <row r="17" spans="2:8" ht="15" customHeight="1" x14ac:dyDescent="0.25">
      <c r="B17" s="49"/>
      <c r="C17" s="14"/>
      <c r="D17" s="21"/>
      <c r="E17" s="174"/>
      <c r="F17" s="189"/>
      <c r="G17" s="215" t="str">
        <f t="shared" si="0"/>
        <v/>
      </c>
    </row>
    <row r="18" spans="2:8" ht="15" customHeight="1" x14ac:dyDescent="0.25">
      <c r="B18" s="334"/>
      <c r="C18" s="350"/>
      <c r="D18" s="336"/>
      <c r="E18" s="379"/>
      <c r="F18" s="345"/>
      <c r="G18" s="375"/>
    </row>
    <row r="19" spans="2:8" ht="15" customHeight="1" x14ac:dyDescent="0.25">
      <c r="B19" s="334"/>
      <c r="C19" s="350"/>
      <c r="D19" s="336"/>
      <c r="E19" s="379"/>
      <c r="F19" s="345"/>
      <c r="G19" s="375"/>
    </row>
    <row r="20" spans="2:8" ht="15" customHeight="1" x14ac:dyDescent="0.25">
      <c r="B20" s="334"/>
      <c r="C20" s="335"/>
      <c r="D20" s="336"/>
      <c r="E20" s="341"/>
      <c r="F20" s="337"/>
      <c r="G20" s="354"/>
    </row>
    <row r="21" spans="2:8" ht="15" customHeight="1" x14ac:dyDescent="0.25">
      <c r="B21" s="334"/>
      <c r="C21" s="335"/>
      <c r="D21" s="336"/>
      <c r="E21" s="379"/>
      <c r="F21" s="380"/>
      <c r="G21" s="375"/>
    </row>
    <row r="22" spans="2:8" ht="30" customHeight="1" x14ac:dyDescent="0.25">
      <c r="B22" s="334"/>
      <c r="C22" s="335"/>
      <c r="D22" s="336"/>
      <c r="E22" s="379"/>
      <c r="F22" s="393"/>
      <c r="G22" s="375"/>
    </row>
    <row r="23" spans="2:8" ht="15" customHeight="1" x14ac:dyDescent="0.25">
      <c r="B23" s="334"/>
      <c r="C23" s="335"/>
      <c r="D23" s="336"/>
      <c r="E23" s="379"/>
      <c r="F23" s="345"/>
      <c r="G23" s="375"/>
    </row>
    <row r="24" spans="2:8" ht="30" customHeight="1" x14ac:dyDescent="0.25">
      <c r="B24" s="334"/>
      <c r="C24" s="350"/>
      <c r="D24" s="336"/>
      <c r="E24" s="379"/>
      <c r="F24" s="380"/>
      <c r="G24" s="375"/>
      <c r="H24" s="102"/>
    </row>
    <row r="25" spans="2:8" ht="15" customHeight="1" x14ac:dyDescent="0.25">
      <c r="B25" s="334"/>
      <c r="C25" s="335"/>
      <c r="D25" s="336"/>
      <c r="E25" s="379"/>
      <c r="F25" s="345"/>
      <c r="G25" s="375"/>
    </row>
    <row r="26" spans="2:8" ht="15" customHeight="1" x14ac:dyDescent="0.25">
      <c r="B26" s="334"/>
      <c r="C26" s="335"/>
      <c r="D26" s="336"/>
      <c r="E26" s="394"/>
      <c r="F26" s="380"/>
      <c r="G26" s="375"/>
    </row>
    <row r="27" spans="2:8" ht="15" customHeight="1" x14ac:dyDescent="0.25">
      <c r="B27" s="334"/>
      <c r="C27" s="335"/>
      <c r="D27" s="336"/>
      <c r="E27" s="394"/>
      <c r="F27" s="380"/>
      <c r="G27" s="375"/>
    </row>
    <row r="28" spans="2:8" ht="15" customHeight="1" x14ac:dyDescent="0.25">
      <c r="B28" s="334"/>
      <c r="C28" s="335"/>
      <c r="D28" s="336"/>
      <c r="E28" s="394"/>
      <c r="F28" s="345"/>
      <c r="G28" s="375"/>
    </row>
    <row r="29" spans="2:8" ht="15" customHeight="1" x14ac:dyDescent="0.25">
      <c r="B29" s="334"/>
      <c r="C29" s="335"/>
      <c r="D29" s="336"/>
      <c r="E29" s="394"/>
      <c r="F29" s="345"/>
      <c r="G29" s="375"/>
    </row>
    <row r="30" spans="2:8" ht="15" customHeight="1" x14ac:dyDescent="0.25">
      <c r="B30" s="334"/>
      <c r="C30" s="335"/>
      <c r="D30" s="336"/>
      <c r="E30" s="379"/>
      <c r="F30" s="393"/>
      <c r="G30" s="375"/>
      <c r="H30" s="102"/>
    </row>
    <row r="31" spans="2:8" ht="15" customHeight="1" x14ac:dyDescent="0.25">
      <c r="B31" s="334"/>
      <c r="C31" s="335"/>
      <c r="D31" s="336"/>
      <c r="E31" s="379"/>
      <c r="F31" s="345"/>
      <c r="G31" s="375"/>
    </row>
    <row r="32" spans="2:8" s="5" customFormat="1" ht="15" customHeight="1" x14ac:dyDescent="0.25">
      <c r="B32" s="334"/>
      <c r="C32" s="335"/>
      <c r="D32" s="336"/>
      <c r="E32" s="344"/>
      <c r="F32" s="337"/>
      <c r="G32" s="354"/>
      <c r="H32" s="102"/>
    </row>
    <row r="33" spans="2:8" s="5" customFormat="1" ht="15" customHeight="1" x14ac:dyDescent="0.25">
      <c r="B33" s="334"/>
      <c r="C33" s="335"/>
      <c r="D33" s="336"/>
      <c r="E33" s="344"/>
      <c r="F33" s="345"/>
      <c r="G33" s="354"/>
    </row>
    <row r="34" spans="2:8" s="5" customFormat="1" ht="30" customHeight="1" x14ac:dyDescent="0.25">
      <c r="B34" s="334"/>
      <c r="C34" s="335"/>
      <c r="D34" s="336"/>
      <c r="E34" s="344"/>
      <c r="F34" s="337"/>
      <c r="G34" s="354"/>
      <c r="H34" s="102"/>
    </row>
    <row r="35" spans="2:8" s="5" customFormat="1" ht="15" customHeight="1" x14ac:dyDescent="0.25">
      <c r="B35" s="334"/>
      <c r="C35" s="335"/>
      <c r="D35" s="336"/>
      <c r="E35" s="336"/>
      <c r="F35" s="345"/>
      <c r="G35" s="354"/>
    </row>
    <row r="36" spans="2:8" s="5" customFormat="1" ht="30" customHeight="1" x14ac:dyDescent="0.25">
      <c r="B36" s="334"/>
      <c r="C36" s="335"/>
      <c r="D36" s="336"/>
      <c r="E36" s="336"/>
      <c r="F36" s="345"/>
      <c r="G36" s="354"/>
      <c r="H36" s="102"/>
    </row>
    <row r="37" spans="2:8" s="5" customFormat="1" ht="15" customHeight="1" x14ac:dyDescent="0.25">
      <c r="B37" s="376"/>
      <c r="C37" s="335"/>
      <c r="D37" s="336"/>
      <c r="E37" s="336"/>
      <c r="F37" s="345"/>
      <c r="G37" s="354"/>
      <c r="H37" s="102"/>
    </row>
    <row r="38" spans="2:8" s="5" customFormat="1" ht="15" customHeight="1" x14ac:dyDescent="0.25">
      <c r="B38" s="376"/>
      <c r="C38" s="335"/>
      <c r="D38" s="336"/>
      <c r="E38" s="336"/>
      <c r="F38" s="345"/>
      <c r="G38" s="354"/>
      <c r="H38" s="102"/>
    </row>
    <row r="39" spans="2:8" s="5" customFormat="1" ht="15" customHeight="1" x14ac:dyDescent="0.25">
      <c r="B39" s="376"/>
      <c r="C39" s="335"/>
      <c r="D39" s="336"/>
      <c r="E39" s="336"/>
      <c r="F39" s="345"/>
      <c r="G39" s="354"/>
      <c r="H39" s="102"/>
    </row>
    <row r="40" spans="2:8" s="5" customFormat="1" ht="15" customHeight="1" x14ac:dyDescent="0.25">
      <c r="B40" s="376"/>
      <c r="C40" s="335"/>
      <c r="D40" s="336"/>
      <c r="E40" s="336"/>
      <c r="F40" s="345"/>
      <c r="G40" s="354"/>
      <c r="H40" s="102"/>
    </row>
    <row r="41" spans="2:8" s="5" customFormat="1" ht="15" customHeight="1" x14ac:dyDescent="0.25">
      <c r="B41" s="376"/>
      <c r="C41" s="335"/>
      <c r="D41" s="336"/>
      <c r="E41" s="336"/>
      <c r="F41" s="345"/>
      <c r="G41" s="354"/>
      <c r="H41" s="102"/>
    </row>
    <row r="42" spans="2:8" s="5" customFormat="1" ht="15" customHeight="1" x14ac:dyDescent="0.25">
      <c r="B42" s="376"/>
      <c r="C42" s="335"/>
      <c r="D42" s="336"/>
      <c r="E42" s="336"/>
      <c r="F42" s="345"/>
      <c r="G42" s="354"/>
      <c r="H42" s="102"/>
    </row>
    <row r="43" spans="2:8" s="5" customFormat="1" ht="15" customHeight="1" x14ac:dyDescent="0.25">
      <c r="B43" s="376"/>
      <c r="C43" s="335"/>
      <c r="D43" s="336"/>
      <c r="E43" s="336"/>
      <c r="F43" s="345"/>
      <c r="G43" s="354"/>
      <c r="H43" s="102"/>
    </row>
    <row r="44" spans="2:8" s="5" customFormat="1" ht="15" customHeight="1" x14ac:dyDescent="0.25">
      <c r="B44" s="376"/>
      <c r="C44" s="335"/>
      <c r="D44" s="336"/>
      <c r="E44" s="336"/>
      <c r="F44" s="345"/>
      <c r="G44" s="354"/>
      <c r="H44" s="102"/>
    </row>
    <row r="45" spans="2:8" s="5" customFormat="1" ht="15" customHeight="1" x14ac:dyDescent="0.25">
      <c r="B45" s="376"/>
      <c r="C45" s="335"/>
      <c r="D45" s="336"/>
      <c r="E45" s="336"/>
      <c r="F45" s="345"/>
      <c r="G45" s="354"/>
      <c r="H45" s="102"/>
    </row>
    <row r="46" spans="2:8" s="5" customFormat="1" ht="15" customHeight="1" x14ac:dyDescent="0.25">
      <c r="B46" s="376"/>
      <c r="C46" s="335"/>
      <c r="D46" s="336"/>
      <c r="E46" s="336"/>
      <c r="F46" s="345"/>
      <c r="G46" s="354"/>
      <c r="H46" s="102"/>
    </row>
    <row r="47" spans="2:8" s="5" customFormat="1" ht="15" customHeight="1" x14ac:dyDescent="0.25">
      <c r="B47" s="376"/>
      <c r="C47" s="335"/>
      <c r="D47" s="377"/>
      <c r="E47" s="377"/>
      <c r="F47" s="378"/>
      <c r="G47" s="358" t="str">
        <f t="shared" ref="G47" si="1">IF(D47="","",E47*F47)</f>
        <v/>
      </c>
    </row>
    <row r="48" spans="2:8" s="5" customFormat="1" ht="15" customHeight="1" x14ac:dyDescent="0.25">
      <c r="B48" s="353"/>
      <c r="C48" s="335"/>
      <c r="D48" s="336"/>
      <c r="E48" s="373"/>
      <c r="F48" s="381"/>
      <c r="G48" s="375"/>
    </row>
    <row r="49" spans="2:7" s="5" customFormat="1" ht="15" customHeight="1" x14ac:dyDescent="0.25">
      <c r="B49" s="57"/>
      <c r="C49" s="14"/>
      <c r="D49" s="15"/>
      <c r="E49" s="25"/>
      <c r="F49" s="242"/>
      <c r="G49" s="215" t="str">
        <f>IF(D49="","",E49*F49)</f>
        <v/>
      </c>
    </row>
    <row r="50" spans="2:7" s="29" customFormat="1" ht="25.05" customHeight="1" x14ac:dyDescent="0.25">
      <c r="B50" s="435" t="str">
        <f>$B$10</f>
        <v>C11.8</v>
      </c>
      <c r="C50" s="31" t="s">
        <v>432</v>
      </c>
      <c r="D50" s="32"/>
      <c r="E50" s="33"/>
      <c r="F50" s="117"/>
      <c r="G50" s="217"/>
    </row>
  </sheetData>
  <mergeCells count="4">
    <mergeCell ref="E1:G1"/>
    <mergeCell ref="G4:G7"/>
    <mergeCell ref="B4:F4"/>
    <mergeCell ref="B5:F7"/>
  </mergeCells>
  <printOptions horizontalCentered="1"/>
  <pageMargins left="0.43307086614173229" right="0.31496062992125984" top="0.43307086614173229" bottom="0.62992125984251968" header="0.35433070866141736" footer="0.31496062992125984"/>
  <pageSetup paperSize="9" scale="81" firstPageNumber="31" fitToHeight="0" orientation="portrait" cellComments="asDisplayed" r:id="rId1"/>
  <headerFooter>
    <oddHeader xml:space="preserve">&amp;R&amp;"Arial,Bold Italic"
</oddHeader>
    <oddFooter xml:space="preserve">&amp;R&amp;"Arial,Bold"_____________________
C&amp;P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pageSetUpPr fitToPage="1"/>
  </sheetPr>
  <dimension ref="B1:Q50"/>
  <sheetViews>
    <sheetView view="pageBreakPreview" zoomScaleNormal="125" zoomScaleSheetLayoutView="100" workbookViewId="0">
      <selection activeCell="I47" sqref="I47"/>
    </sheetView>
  </sheetViews>
  <sheetFormatPr defaultColWidth="6.88671875" defaultRowHeight="13.2" x14ac:dyDescent="0.25"/>
  <cols>
    <col min="1" max="1" width="0.88671875" style="1" customWidth="1"/>
    <col min="2" max="2" width="11.6640625" style="36" customWidth="1"/>
    <col min="3" max="3" width="45.6640625" style="3" customWidth="1"/>
    <col min="4" max="4" width="13.6640625" style="4" customWidth="1"/>
    <col min="5" max="5" width="15.6640625" style="4" customWidth="1"/>
    <col min="6" max="6" width="15.6640625" style="1" customWidth="1"/>
    <col min="7" max="7" width="15.6640625" style="211" customWidth="1"/>
    <col min="8" max="8" width="0.88671875" style="5" customWidth="1"/>
    <col min="9" max="9" width="27.109375" style="1" customWidth="1"/>
    <col min="10" max="10" width="6.88671875" style="1"/>
    <col min="11" max="11" width="18.6640625" style="1" customWidth="1"/>
    <col min="12" max="12" width="14" style="1" bestFit="1" customWidth="1"/>
    <col min="13" max="13" width="9.33203125" style="1" bestFit="1" customWidth="1"/>
    <col min="14" max="15" width="6.88671875" style="1"/>
    <col min="16" max="16" width="14.88671875" style="1" customWidth="1"/>
    <col min="17" max="17" width="19.33203125" style="1" customWidth="1"/>
    <col min="18" max="16384" width="6.88671875" style="1"/>
  </cols>
  <sheetData>
    <row r="1" spans="2:17" x14ac:dyDescent="0.25">
      <c r="B1" s="407" t="str">
        <f>Client1</f>
        <v>City of Mbombela - Technical Services</v>
      </c>
      <c r="C1" s="448"/>
      <c r="D1" s="449"/>
      <c r="E1" s="530" t="str">
        <f>"Contract No. "&amp;ContractNo</f>
        <v>Contract No. COM37/2025</v>
      </c>
      <c r="F1" s="530"/>
      <c r="G1" s="531"/>
    </row>
    <row r="2" spans="2:17" x14ac:dyDescent="0.25">
      <c r="B2" s="450" t="str">
        <f>Client2</f>
        <v>Roads and Stormwater</v>
      </c>
      <c r="G2" s="424"/>
    </row>
    <row r="3" spans="2:17" x14ac:dyDescent="0.25">
      <c r="B3" s="451"/>
      <c r="C3" s="68"/>
      <c r="D3" s="69"/>
      <c r="E3" s="69"/>
      <c r="F3" s="70"/>
      <c r="G3" s="425"/>
    </row>
    <row r="4" spans="2:17" x14ac:dyDescent="0.25">
      <c r="B4" s="513" t="s">
        <v>8</v>
      </c>
      <c r="C4" s="514"/>
      <c r="D4" s="514"/>
      <c r="E4" s="514"/>
      <c r="F4" s="514"/>
      <c r="G4" s="515" t="str">
        <f>"CHAPTER "&amp;B10</f>
        <v>CHAPTER C1.3</v>
      </c>
      <c r="H4" s="6"/>
    </row>
    <row r="5" spans="2:17" ht="7.2" customHeight="1" x14ac:dyDescent="0.25">
      <c r="B5" s="518" t="str">
        <f>ContractDescription</f>
        <v>UPGRADING OF PORTION OF ROAD D2296 : KARINO TO TEKWANE SOUTH
PHASE 1 : km 0,000 TO km 5,960</v>
      </c>
      <c r="C5" s="519"/>
      <c r="D5" s="519"/>
      <c r="E5" s="519"/>
      <c r="F5" s="519"/>
      <c r="G5" s="516"/>
      <c r="H5" s="8"/>
    </row>
    <row r="6" spans="2:17" ht="12.75" customHeight="1" x14ac:dyDescent="0.25">
      <c r="B6" s="518"/>
      <c r="C6" s="519"/>
      <c r="D6" s="519"/>
      <c r="E6" s="519"/>
      <c r="F6" s="519"/>
      <c r="G6" s="516"/>
      <c r="H6" s="8"/>
    </row>
    <row r="7" spans="2:17" ht="7.5" customHeight="1" x14ac:dyDescent="0.25">
      <c r="B7" s="520"/>
      <c r="C7" s="521"/>
      <c r="D7" s="521"/>
      <c r="E7" s="521"/>
      <c r="F7" s="521"/>
      <c r="G7" s="517"/>
      <c r="H7" s="8"/>
    </row>
    <row r="8" spans="2:17" s="9" customFormat="1" ht="25.05" customHeight="1" x14ac:dyDescent="0.25">
      <c r="B8" s="10" t="s">
        <v>0</v>
      </c>
      <c r="C8" s="11" t="s">
        <v>1</v>
      </c>
      <c r="D8" s="11" t="s">
        <v>2</v>
      </c>
      <c r="E8" s="11" t="s">
        <v>3</v>
      </c>
      <c r="F8" s="11" t="s">
        <v>4</v>
      </c>
      <c r="G8" s="188" t="s">
        <v>5</v>
      </c>
      <c r="H8" s="12"/>
    </row>
    <row r="9" spans="2:17" ht="15" customHeight="1" x14ac:dyDescent="0.25">
      <c r="B9" s="49"/>
      <c r="C9" s="14"/>
      <c r="D9" s="15"/>
      <c r="E9" s="15"/>
      <c r="F9" s="16"/>
      <c r="G9" s="214" t="str">
        <f>IF(D9="","",E9*F9)</f>
        <v/>
      </c>
      <c r="H9" s="18"/>
    </row>
    <row r="10" spans="2:17" ht="30" customHeight="1" x14ac:dyDescent="0.25">
      <c r="B10" s="64" t="s">
        <v>66</v>
      </c>
      <c r="C10" s="19" t="s">
        <v>67</v>
      </c>
      <c r="D10" s="21"/>
      <c r="E10" s="21"/>
      <c r="F10" s="40"/>
      <c r="G10" s="215" t="str">
        <f>IF(D10="","",E10*F10)</f>
        <v/>
      </c>
      <c r="H10" s="41"/>
    </row>
    <row r="11" spans="2:17" ht="15" customHeight="1" x14ac:dyDescent="0.25">
      <c r="B11" s="49"/>
      <c r="C11" s="14"/>
      <c r="D11" s="21"/>
      <c r="E11" s="21"/>
      <c r="F11" s="40"/>
      <c r="G11" s="215" t="str">
        <f>IF(D11="","",E11*F11)</f>
        <v/>
      </c>
      <c r="H11" s="41"/>
      <c r="L11" s="133"/>
    </row>
    <row r="12" spans="2:17" ht="15" customHeight="1" x14ac:dyDescent="0.25">
      <c r="B12" s="64" t="s">
        <v>68</v>
      </c>
      <c r="C12" s="19" t="s">
        <v>799</v>
      </c>
      <c r="D12" s="21"/>
      <c r="E12" s="21"/>
      <c r="F12" s="40"/>
      <c r="G12" s="215" t="str">
        <f>IF(D12="","",E12*F12)</f>
        <v/>
      </c>
      <c r="H12" s="41"/>
    </row>
    <row r="13" spans="2:17" ht="15" customHeight="1" x14ac:dyDescent="0.25">
      <c r="B13" s="49"/>
      <c r="C13" s="14"/>
      <c r="D13" s="21"/>
      <c r="E13" s="21"/>
      <c r="F13" s="40"/>
      <c r="G13" s="216" t="str">
        <f>IF(D13="","",E13*F13)</f>
        <v/>
      </c>
      <c r="H13" s="41"/>
      <c r="L13" s="133"/>
    </row>
    <row r="14" spans="2:17" ht="15" customHeight="1" x14ac:dyDescent="0.25">
      <c r="B14" s="49" t="s">
        <v>69</v>
      </c>
      <c r="C14" s="14" t="s">
        <v>71</v>
      </c>
      <c r="D14" s="21" t="s">
        <v>9</v>
      </c>
      <c r="E14" s="125">
        <v>1</v>
      </c>
      <c r="F14" s="222"/>
      <c r="G14" s="216"/>
      <c r="H14" s="42"/>
      <c r="P14" s="144"/>
      <c r="Q14" s="82"/>
    </row>
    <row r="15" spans="2:17" ht="15" customHeight="1" x14ac:dyDescent="0.25">
      <c r="B15" s="49"/>
      <c r="C15" s="14"/>
      <c r="D15" s="21"/>
      <c r="E15" s="125"/>
      <c r="F15" s="222"/>
      <c r="G15" s="216"/>
      <c r="H15" s="42"/>
      <c r="P15" s="144"/>
      <c r="Q15" s="82"/>
    </row>
    <row r="16" spans="2:17" ht="15" customHeight="1" x14ac:dyDescent="0.25">
      <c r="B16" s="49" t="s">
        <v>70</v>
      </c>
      <c r="C16" s="14" t="s">
        <v>72</v>
      </c>
      <c r="D16" s="21" t="s">
        <v>13</v>
      </c>
      <c r="E16" s="125">
        <v>24</v>
      </c>
      <c r="F16" s="222"/>
      <c r="G16" s="216"/>
      <c r="H16" s="42"/>
    </row>
    <row r="17" spans="2:12" ht="15" customHeight="1" x14ac:dyDescent="0.25">
      <c r="B17" s="49"/>
      <c r="C17" s="14"/>
      <c r="D17" s="21"/>
      <c r="E17" s="125"/>
      <c r="F17" s="189"/>
      <c r="G17" s="216"/>
      <c r="H17" s="41"/>
    </row>
    <row r="18" spans="2:12" ht="15" customHeight="1" x14ac:dyDescent="0.25">
      <c r="B18" s="64" t="s">
        <v>73</v>
      </c>
      <c r="C18" s="19" t="s">
        <v>74</v>
      </c>
      <c r="D18" s="21" t="s">
        <v>75</v>
      </c>
      <c r="E18" s="125">
        <v>10</v>
      </c>
      <c r="F18" s="219"/>
      <c r="G18" s="216"/>
      <c r="H18" s="41"/>
    </row>
    <row r="19" spans="2:12" ht="15" customHeight="1" x14ac:dyDescent="0.25">
      <c r="B19" s="49"/>
      <c r="C19" s="14"/>
      <c r="D19" s="21"/>
      <c r="E19" s="125"/>
      <c r="F19" s="40"/>
      <c r="G19" s="216" t="str">
        <f>IF(D19="","",E19*F19)</f>
        <v/>
      </c>
      <c r="H19" s="44"/>
    </row>
    <row r="20" spans="2:12" ht="70.05" customHeight="1" x14ac:dyDescent="0.25">
      <c r="B20" s="494" t="s">
        <v>971</v>
      </c>
      <c r="C20" s="495" t="s">
        <v>974</v>
      </c>
      <c r="D20" s="496"/>
      <c r="E20" s="497"/>
      <c r="F20" s="498"/>
      <c r="G20" s="499"/>
      <c r="H20" s="41"/>
      <c r="I20" s="197"/>
      <c r="L20" s="133"/>
    </row>
    <row r="21" spans="2:12" ht="15" customHeight="1" x14ac:dyDescent="0.25">
      <c r="B21" s="500"/>
      <c r="C21" s="501"/>
      <c r="D21" s="496"/>
      <c r="E21" s="496"/>
      <c r="F21" s="502"/>
      <c r="G21" s="499"/>
      <c r="H21" s="41"/>
    </row>
    <row r="22" spans="2:12" ht="30" customHeight="1" x14ac:dyDescent="0.25">
      <c r="B22" s="500"/>
      <c r="C22" s="503" t="s">
        <v>972</v>
      </c>
      <c r="D22" s="496" t="s">
        <v>346</v>
      </c>
      <c r="E22" s="497">
        <v>550000</v>
      </c>
      <c r="F22" s="498">
        <v>1</v>
      </c>
      <c r="G22" s="499">
        <v>550000</v>
      </c>
      <c r="H22" s="41"/>
    </row>
    <row r="23" spans="2:12" s="102" customFormat="1" ht="15" customHeight="1" x14ac:dyDescent="0.25">
      <c r="B23" s="500"/>
      <c r="C23" s="504"/>
      <c r="D23" s="496"/>
      <c r="E23" s="497"/>
      <c r="F23" s="498"/>
      <c r="G23" s="499"/>
      <c r="H23" s="103"/>
    </row>
    <row r="24" spans="2:12" ht="30" customHeight="1" x14ac:dyDescent="0.25">
      <c r="B24" s="500"/>
      <c r="C24" s="504" t="s">
        <v>973</v>
      </c>
      <c r="D24" s="496" t="s">
        <v>27</v>
      </c>
      <c r="E24" s="497">
        <f>G22</f>
        <v>550000</v>
      </c>
      <c r="F24" s="505"/>
      <c r="G24" s="499"/>
      <c r="H24" s="41"/>
    </row>
    <row r="25" spans="2:12" ht="15" customHeight="1" x14ac:dyDescent="0.25">
      <c r="B25" s="49"/>
      <c r="C25" s="14"/>
      <c r="D25" s="21"/>
      <c r="E25" s="257"/>
      <c r="F25" s="47"/>
      <c r="G25" s="216"/>
      <c r="H25" s="41"/>
    </row>
    <row r="26" spans="2:12" ht="15" customHeight="1" x14ac:dyDescent="0.25">
      <c r="B26" s="49"/>
      <c r="C26" s="14"/>
      <c r="D26" s="21"/>
      <c r="E26" s="21"/>
      <c r="F26" s="39"/>
      <c r="G26" s="215"/>
      <c r="H26" s="41"/>
    </row>
    <row r="27" spans="2:12" ht="15" customHeight="1" x14ac:dyDescent="0.25">
      <c r="B27" s="49"/>
      <c r="C27" s="14"/>
      <c r="D27" s="21"/>
      <c r="E27" s="21"/>
      <c r="F27" s="39"/>
      <c r="G27" s="215"/>
      <c r="H27" s="41"/>
    </row>
    <row r="28" spans="2:12" ht="15" customHeight="1" x14ac:dyDescent="0.25">
      <c r="B28" s="49"/>
      <c r="C28" s="14"/>
      <c r="D28" s="21"/>
      <c r="E28" s="21"/>
      <c r="F28" s="39"/>
      <c r="G28" s="215"/>
      <c r="H28" s="41"/>
    </row>
    <row r="29" spans="2:12" ht="15" customHeight="1" x14ac:dyDescent="0.25">
      <c r="B29" s="49"/>
      <c r="C29" s="14"/>
      <c r="D29" s="21"/>
      <c r="E29" s="21"/>
      <c r="F29" s="39"/>
      <c r="G29" s="215"/>
      <c r="H29" s="41"/>
    </row>
    <row r="30" spans="2:12" ht="15" customHeight="1" x14ac:dyDescent="0.25">
      <c r="B30" s="49"/>
      <c r="C30" s="14"/>
      <c r="D30" s="21"/>
      <c r="E30" s="21"/>
      <c r="F30" s="39"/>
      <c r="G30" s="215"/>
      <c r="H30" s="41"/>
    </row>
    <row r="31" spans="2:12" ht="15" customHeight="1" x14ac:dyDescent="0.25">
      <c r="B31" s="49"/>
      <c r="C31" s="14"/>
      <c r="D31" s="21"/>
      <c r="E31" s="21"/>
      <c r="F31" s="39"/>
      <c r="G31" s="215"/>
      <c r="H31" s="41"/>
    </row>
    <row r="32" spans="2:12" ht="15" customHeight="1" x14ac:dyDescent="0.25">
      <c r="B32" s="49"/>
      <c r="C32" s="14"/>
      <c r="D32" s="21"/>
      <c r="E32" s="21"/>
      <c r="F32" s="39"/>
      <c r="G32" s="215"/>
      <c r="H32" s="41"/>
    </row>
    <row r="33" spans="2:8" ht="15" customHeight="1" x14ac:dyDescent="0.25">
      <c r="B33" s="49"/>
      <c r="C33" s="14"/>
      <c r="D33" s="21"/>
      <c r="E33" s="21"/>
      <c r="F33" s="39"/>
      <c r="G33" s="215"/>
      <c r="H33" s="41"/>
    </row>
    <row r="34" spans="2:8" ht="15" customHeight="1" x14ac:dyDescent="0.25">
      <c r="B34" s="49"/>
      <c r="C34" s="14"/>
      <c r="D34" s="21"/>
      <c r="E34" s="21"/>
      <c r="F34" s="39"/>
      <c r="G34" s="215"/>
      <c r="H34" s="41"/>
    </row>
    <row r="35" spans="2:8" ht="15" customHeight="1" x14ac:dyDescent="0.25">
      <c r="B35" s="49"/>
      <c r="C35" s="14"/>
      <c r="D35" s="21"/>
      <c r="E35" s="21"/>
      <c r="F35" s="39"/>
      <c r="G35" s="215"/>
      <c r="H35" s="41"/>
    </row>
    <row r="36" spans="2:8" ht="15" customHeight="1" x14ac:dyDescent="0.25">
      <c r="B36" s="49"/>
      <c r="C36" s="14"/>
      <c r="D36" s="21"/>
      <c r="E36" s="21"/>
      <c r="F36" s="39"/>
      <c r="G36" s="215"/>
      <c r="H36" s="41"/>
    </row>
    <row r="37" spans="2:8" ht="15" customHeight="1" x14ac:dyDescent="0.25">
      <c r="B37" s="49"/>
      <c r="C37" s="14"/>
      <c r="D37" s="21"/>
      <c r="E37" s="21"/>
      <c r="F37" s="39"/>
      <c r="G37" s="215"/>
      <c r="H37" s="41"/>
    </row>
    <row r="38" spans="2:8" ht="15" customHeight="1" x14ac:dyDescent="0.25">
      <c r="B38" s="49"/>
      <c r="C38" s="14"/>
      <c r="D38" s="21"/>
      <c r="E38" s="21"/>
      <c r="F38" s="39"/>
      <c r="G38" s="215"/>
      <c r="H38" s="41"/>
    </row>
    <row r="39" spans="2:8" ht="15" customHeight="1" x14ac:dyDescent="0.25">
      <c r="B39" s="49"/>
      <c r="C39" s="14"/>
      <c r="D39" s="21"/>
      <c r="E39" s="21"/>
      <c r="F39" s="39"/>
      <c r="G39" s="215"/>
      <c r="H39" s="41"/>
    </row>
    <row r="40" spans="2:8" ht="15" customHeight="1" x14ac:dyDescent="0.25">
      <c r="B40" s="49"/>
      <c r="C40" s="14"/>
      <c r="D40" s="21"/>
      <c r="E40" s="21"/>
      <c r="F40" s="39"/>
      <c r="G40" s="215"/>
      <c r="H40" s="41"/>
    </row>
    <row r="41" spans="2:8" ht="15" customHeight="1" x14ac:dyDescent="0.25">
      <c r="B41" s="49"/>
      <c r="C41" s="14"/>
      <c r="D41" s="21"/>
      <c r="E41" s="21"/>
      <c r="F41" s="39"/>
      <c r="G41" s="215"/>
      <c r="H41" s="41"/>
    </row>
    <row r="42" spans="2:8" ht="15" customHeight="1" x14ac:dyDescent="0.25">
      <c r="B42" s="49"/>
      <c r="C42" s="14"/>
      <c r="D42" s="21"/>
      <c r="E42" s="21"/>
      <c r="F42" s="39"/>
      <c r="G42" s="215"/>
      <c r="H42" s="41"/>
    </row>
    <row r="43" spans="2:8" ht="15" customHeight="1" x14ac:dyDescent="0.25">
      <c r="B43" s="49"/>
      <c r="C43" s="14"/>
      <c r="D43" s="21"/>
      <c r="E43" s="21"/>
      <c r="F43" s="39"/>
      <c r="G43" s="215"/>
      <c r="H43" s="41"/>
    </row>
    <row r="44" spans="2:8" ht="15" customHeight="1" x14ac:dyDescent="0.25">
      <c r="B44" s="49"/>
      <c r="C44" s="14"/>
      <c r="D44" s="21"/>
      <c r="E44" s="21"/>
      <c r="F44" s="39"/>
      <c r="G44" s="215"/>
      <c r="H44" s="41"/>
    </row>
    <row r="45" spans="2:8" ht="15" customHeight="1" x14ac:dyDescent="0.25">
      <c r="B45" s="49"/>
      <c r="C45" s="14"/>
      <c r="D45" s="21"/>
      <c r="E45" s="21"/>
      <c r="F45" s="39"/>
      <c r="G45" s="215"/>
      <c r="H45" s="41"/>
    </row>
    <row r="46" spans="2:8" ht="15" customHeight="1" x14ac:dyDescent="0.25">
      <c r="B46" s="49"/>
      <c r="C46" s="14"/>
      <c r="D46" s="21"/>
      <c r="E46" s="21"/>
      <c r="F46" s="39"/>
      <c r="G46" s="215"/>
      <c r="H46" s="41"/>
    </row>
    <row r="47" spans="2:8" ht="15" customHeight="1" x14ac:dyDescent="0.25">
      <c r="B47" s="49"/>
      <c r="C47" s="14"/>
      <c r="D47" s="21"/>
      <c r="E47" s="21"/>
      <c r="F47" s="39"/>
      <c r="G47" s="215"/>
      <c r="H47" s="41"/>
    </row>
    <row r="48" spans="2:8" ht="15" customHeight="1" x14ac:dyDescent="0.25">
      <c r="B48" s="49"/>
      <c r="C48" s="14"/>
      <c r="D48" s="21"/>
      <c r="E48" s="21"/>
      <c r="F48" s="39"/>
      <c r="G48" s="215"/>
      <c r="H48" s="41"/>
    </row>
    <row r="49" spans="2:8" ht="15" customHeight="1" x14ac:dyDescent="0.25">
      <c r="B49" s="49"/>
      <c r="C49" s="14"/>
      <c r="D49" s="21"/>
      <c r="E49" s="21"/>
      <c r="F49" s="39"/>
      <c r="G49" s="215"/>
      <c r="H49" s="41"/>
    </row>
    <row r="50" spans="2:8" s="29" customFormat="1" ht="25.05" customHeight="1" x14ac:dyDescent="0.25">
      <c r="B50" s="409" t="str">
        <f>B10</f>
        <v>C1.3</v>
      </c>
      <c r="C50" s="434" t="s">
        <v>432</v>
      </c>
      <c r="D50" s="32"/>
      <c r="E50" s="33"/>
      <c r="F50" s="32"/>
      <c r="G50" s="217"/>
      <c r="H50" s="35"/>
    </row>
  </sheetData>
  <mergeCells count="4">
    <mergeCell ref="E1:G1"/>
    <mergeCell ref="B5:F7"/>
    <mergeCell ref="G4:G7"/>
    <mergeCell ref="B4:F4"/>
  </mergeCells>
  <phoneticPr fontId="14" type="noConversion"/>
  <printOptions horizontalCentered="1"/>
  <pageMargins left="0.43307086614173229" right="0.31496062992125984" top="0.43307086614173229" bottom="0.62992125984251968" header="0.35433070866141736" footer="0.31496062992125984"/>
  <pageSetup paperSize="9" scale="81" firstPageNumber="31" fitToHeight="0" orientation="portrait" cellComments="asDisplayed" r:id="rId1"/>
  <headerFooter>
    <oddHeader xml:space="preserve">&amp;R&amp;"Arial,Bold Italic"
</oddHeader>
    <oddFooter xml:space="preserve">&amp;L&amp;"Arial,Bold"_____________________________________________________________________________________________________________________
&amp;R&amp;"Arial,Bold"_____________________
C&amp;P   </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89">
    <tabColor rgb="FF92D050"/>
    <pageSetUpPr fitToPage="1"/>
  </sheetPr>
  <dimension ref="B1:I50"/>
  <sheetViews>
    <sheetView view="pageBreakPreview" topLeftCell="A19" zoomScaleNormal="125" zoomScaleSheetLayoutView="100" zoomScalePageLayoutView="125" workbookViewId="0">
      <selection activeCell="G50" sqref="G50"/>
    </sheetView>
  </sheetViews>
  <sheetFormatPr defaultColWidth="8.88671875" defaultRowHeight="13.2" x14ac:dyDescent="0.25"/>
  <cols>
    <col min="1" max="1" width="0.88671875" style="1" customWidth="1"/>
    <col min="2" max="2" width="11.6640625" style="36" customWidth="1"/>
    <col min="3" max="3" width="45.6640625" style="3" customWidth="1"/>
    <col min="4" max="4" width="13.6640625" style="4" customWidth="1"/>
    <col min="5" max="5" width="15.6640625" style="4" customWidth="1"/>
    <col min="6" max="6" width="15.6640625" style="1" customWidth="1"/>
    <col min="7" max="7" width="15.6640625" style="211" customWidth="1"/>
    <col min="8" max="8" width="0.88671875" style="5" customWidth="1"/>
    <col min="9" max="16384" width="8.88671875" style="1"/>
  </cols>
  <sheetData>
    <row r="1" spans="2:9" x14ac:dyDescent="0.25">
      <c r="B1" s="407" t="str">
        <f>Client1</f>
        <v>City of Mbombela - Technical Services</v>
      </c>
      <c r="C1" s="448"/>
      <c r="D1" s="449"/>
      <c r="E1" s="530" t="str">
        <f>"Contract No. "&amp;ContractNo</f>
        <v>Contract No. COM37/2025</v>
      </c>
      <c r="F1" s="530"/>
      <c r="G1" s="531"/>
    </row>
    <row r="2" spans="2:9" x14ac:dyDescent="0.25">
      <c r="B2" s="450" t="str">
        <f>Client2</f>
        <v>Roads and Stormwater</v>
      </c>
      <c r="G2" s="424"/>
    </row>
    <row r="3" spans="2:9" x14ac:dyDescent="0.25">
      <c r="B3" s="451"/>
      <c r="C3" s="68"/>
      <c r="D3" s="69"/>
      <c r="E3" s="69"/>
      <c r="F3" s="70"/>
      <c r="G3" s="425"/>
    </row>
    <row r="4" spans="2:9" ht="12.75" customHeight="1" x14ac:dyDescent="0.25">
      <c r="B4" s="513" t="s">
        <v>413</v>
      </c>
      <c r="C4" s="514"/>
      <c r="D4" s="514"/>
      <c r="E4" s="514"/>
      <c r="F4" s="514"/>
      <c r="G4" s="534" t="str">
        <f>"CHAPTER "&amp;B10</f>
        <v>CHAPTER C11.9</v>
      </c>
      <c r="H4" s="6"/>
    </row>
    <row r="5" spans="2:9" ht="7.5" customHeight="1" x14ac:dyDescent="0.25">
      <c r="B5" s="518" t="str">
        <f>ContractDescription</f>
        <v>UPGRADING OF PORTION OF ROAD D2296 : KARINO TO TEKWANE SOUTH
PHASE 1 : km 0,000 TO km 5,960</v>
      </c>
      <c r="C5" s="519"/>
      <c r="D5" s="519"/>
      <c r="E5" s="519"/>
      <c r="F5" s="519"/>
      <c r="G5" s="535"/>
      <c r="H5" s="8"/>
    </row>
    <row r="6" spans="2:9" ht="12.75" customHeight="1" x14ac:dyDescent="0.25">
      <c r="B6" s="518"/>
      <c r="C6" s="519"/>
      <c r="D6" s="519"/>
      <c r="E6" s="519"/>
      <c r="F6" s="519"/>
      <c r="G6" s="535"/>
      <c r="H6" s="8"/>
    </row>
    <row r="7" spans="2:9" s="9" customFormat="1" ht="7.5" customHeight="1" x14ac:dyDescent="0.25">
      <c r="B7" s="520"/>
      <c r="C7" s="521"/>
      <c r="D7" s="521"/>
      <c r="E7" s="521"/>
      <c r="F7" s="521"/>
      <c r="G7" s="536"/>
      <c r="H7" s="12"/>
    </row>
    <row r="8" spans="2:9" s="9" customFormat="1" ht="25.05" customHeight="1" x14ac:dyDescent="0.25">
      <c r="B8" s="10" t="s">
        <v>0</v>
      </c>
      <c r="C8" s="11" t="s">
        <v>1</v>
      </c>
      <c r="D8" s="11" t="s">
        <v>2</v>
      </c>
      <c r="E8" s="11" t="s">
        <v>3</v>
      </c>
      <c r="F8" s="11" t="s">
        <v>4</v>
      </c>
      <c r="G8" s="188" t="s">
        <v>5</v>
      </c>
      <c r="H8" s="12"/>
    </row>
    <row r="9" spans="2:9" ht="15" customHeight="1" x14ac:dyDescent="0.25">
      <c r="B9" s="13"/>
      <c r="C9" s="14"/>
      <c r="D9" s="15"/>
      <c r="E9" s="15"/>
      <c r="F9" s="16"/>
      <c r="G9" s="215" t="str">
        <f t="shared" ref="G9:G19" si="0">IF(D9="","",E9*F9)</f>
        <v/>
      </c>
      <c r="H9" s="18"/>
    </row>
    <row r="10" spans="2:9" ht="26.4" x14ac:dyDescent="0.25">
      <c r="B10" s="64" t="s">
        <v>425</v>
      </c>
      <c r="C10" s="19" t="s">
        <v>424</v>
      </c>
      <c r="D10" s="15"/>
      <c r="E10" s="15"/>
      <c r="F10" s="16"/>
      <c r="G10" s="215" t="str">
        <f t="shared" si="0"/>
        <v/>
      </c>
      <c r="H10" s="18"/>
    </row>
    <row r="11" spans="2:9" ht="15" customHeight="1" x14ac:dyDescent="0.25">
      <c r="B11" s="49"/>
      <c r="C11" s="14"/>
      <c r="D11" s="15"/>
      <c r="E11" s="15"/>
      <c r="F11" s="16"/>
      <c r="G11" s="215" t="str">
        <f t="shared" si="0"/>
        <v/>
      </c>
      <c r="H11" s="18"/>
    </row>
    <row r="12" spans="2:9" ht="15" customHeight="1" x14ac:dyDescent="0.25">
      <c r="B12" s="57" t="s">
        <v>423</v>
      </c>
      <c r="C12" s="14" t="s">
        <v>422</v>
      </c>
      <c r="D12" s="15"/>
      <c r="E12" s="15"/>
      <c r="F12" s="16"/>
      <c r="G12" s="215" t="str">
        <f t="shared" si="0"/>
        <v/>
      </c>
      <c r="H12" s="18"/>
    </row>
    <row r="13" spans="2:9" ht="15" customHeight="1" x14ac:dyDescent="0.25">
      <c r="B13" s="57"/>
      <c r="C13" s="14"/>
      <c r="D13" s="15"/>
      <c r="E13" s="15"/>
      <c r="F13" s="16"/>
      <c r="G13" s="215" t="str">
        <f t="shared" si="0"/>
        <v/>
      </c>
      <c r="H13" s="18"/>
    </row>
    <row r="14" spans="2:9" ht="15" customHeight="1" x14ac:dyDescent="0.25">
      <c r="B14" s="49" t="s">
        <v>586</v>
      </c>
      <c r="C14" s="14" t="s">
        <v>587</v>
      </c>
      <c r="D14" s="21" t="s">
        <v>20</v>
      </c>
      <c r="E14" s="182">
        <v>6</v>
      </c>
      <c r="F14" s="230"/>
      <c r="G14" s="216"/>
      <c r="H14" s="18"/>
      <c r="I14" s="288"/>
    </row>
    <row r="15" spans="2:9" ht="15" customHeight="1" x14ac:dyDescent="0.25">
      <c r="B15" s="57"/>
      <c r="C15" s="14"/>
      <c r="D15" s="15"/>
      <c r="E15" s="118"/>
      <c r="F15" s="242"/>
      <c r="G15" s="215" t="str">
        <f t="shared" si="0"/>
        <v/>
      </c>
      <c r="H15" s="59"/>
    </row>
    <row r="16" spans="2:9" ht="15" customHeight="1" x14ac:dyDescent="0.25">
      <c r="B16" s="49"/>
      <c r="C16" s="27"/>
      <c r="D16" s="21"/>
      <c r="E16" s="118"/>
      <c r="F16" s="244"/>
      <c r="G16" s="215"/>
      <c r="H16" s="227"/>
    </row>
    <row r="17" spans="2:8" ht="15" customHeight="1" x14ac:dyDescent="0.25">
      <c r="B17" s="57"/>
      <c r="C17" s="26"/>
      <c r="D17" s="60"/>
      <c r="E17" s="118"/>
      <c r="F17" s="244"/>
      <c r="G17" s="215"/>
      <c r="H17" s="227"/>
    </row>
    <row r="18" spans="2:8" ht="15" customHeight="1" x14ac:dyDescent="0.25">
      <c r="B18" s="49"/>
      <c r="C18" s="14"/>
      <c r="D18" s="21"/>
      <c r="E18" s="118"/>
      <c r="F18" s="120"/>
      <c r="G18" s="215"/>
      <c r="H18" s="227"/>
    </row>
    <row r="19" spans="2:8" ht="15" customHeight="1" x14ac:dyDescent="0.25">
      <c r="B19" s="57"/>
      <c r="C19" s="26"/>
      <c r="D19" s="60"/>
      <c r="E19" s="118"/>
      <c r="F19" s="244"/>
      <c r="G19" s="215" t="str">
        <f t="shared" si="0"/>
        <v/>
      </c>
      <c r="H19" s="227"/>
    </row>
    <row r="20" spans="2:8" ht="15" customHeight="1" x14ac:dyDescent="0.25">
      <c r="B20" s="49"/>
      <c r="C20" s="14"/>
      <c r="D20" s="21"/>
      <c r="E20" s="118"/>
      <c r="F20" s="119"/>
      <c r="G20" s="215"/>
      <c r="H20" s="227"/>
    </row>
    <row r="21" spans="2:8" ht="15" customHeight="1" x14ac:dyDescent="0.25">
      <c r="B21" s="49"/>
      <c r="C21" s="14"/>
      <c r="D21" s="21"/>
      <c r="E21" s="118"/>
      <c r="F21" s="119"/>
      <c r="G21" s="215"/>
      <c r="H21" s="227"/>
    </row>
    <row r="22" spans="2:8" ht="15" customHeight="1" x14ac:dyDescent="0.25">
      <c r="B22" s="49"/>
      <c r="C22" s="14"/>
      <c r="D22" s="21"/>
      <c r="E22" s="25"/>
      <c r="F22" s="119"/>
      <c r="G22" s="215" t="str">
        <f t="shared" ref="G22:G49" si="1">IF(D22="","",E22*F22)</f>
        <v/>
      </c>
      <c r="H22" s="227"/>
    </row>
    <row r="23" spans="2:8" ht="15" customHeight="1" x14ac:dyDescent="0.25">
      <c r="B23" s="49"/>
      <c r="C23" s="14"/>
      <c r="D23" s="21"/>
      <c r="E23" s="25"/>
      <c r="F23" s="119"/>
      <c r="G23" s="215" t="str">
        <f t="shared" si="1"/>
        <v/>
      </c>
      <c r="H23" s="227"/>
    </row>
    <row r="24" spans="2:8" ht="15" customHeight="1" x14ac:dyDescent="0.25">
      <c r="B24" s="49"/>
      <c r="C24" s="14"/>
      <c r="D24" s="21"/>
      <c r="E24" s="25"/>
      <c r="F24" s="119"/>
      <c r="G24" s="215" t="str">
        <f t="shared" si="1"/>
        <v/>
      </c>
      <c r="H24" s="227"/>
    </row>
    <row r="25" spans="2:8" ht="15" customHeight="1" x14ac:dyDescent="0.25">
      <c r="B25" s="49"/>
      <c r="C25" s="14"/>
      <c r="D25" s="21"/>
      <c r="E25" s="25"/>
      <c r="F25" s="119"/>
      <c r="G25" s="215" t="str">
        <f t="shared" si="1"/>
        <v/>
      </c>
      <c r="H25" s="227"/>
    </row>
    <row r="26" spans="2:8" ht="15" customHeight="1" x14ac:dyDescent="0.25">
      <c r="B26" s="49"/>
      <c r="C26" s="14"/>
      <c r="D26" s="21"/>
      <c r="E26" s="25"/>
      <c r="F26" s="119"/>
      <c r="G26" s="215" t="str">
        <f t="shared" si="1"/>
        <v/>
      </c>
      <c r="H26" s="227"/>
    </row>
    <row r="27" spans="2:8" ht="15" customHeight="1" x14ac:dyDescent="0.25">
      <c r="B27" s="49"/>
      <c r="C27" s="14"/>
      <c r="D27" s="21"/>
      <c r="E27" s="25"/>
      <c r="F27" s="119"/>
      <c r="G27" s="215" t="str">
        <f t="shared" si="1"/>
        <v/>
      </c>
      <c r="H27" s="227"/>
    </row>
    <row r="28" spans="2:8" ht="15" customHeight="1" x14ac:dyDescent="0.25">
      <c r="B28" s="49"/>
      <c r="C28" s="14"/>
      <c r="D28" s="21"/>
      <c r="E28" s="25"/>
      <c r="F28" s="119"/>
      <c r="G28" s="215" t="str">
        <f t="shared" si="1"/>
        <v/>
      </c>
      <c r="H28" s="227"/>
    </row>
    <row r="29" spans="2:8" ht="15" customHeight="1" x14ac:dyDescent="0.25">
      <c r="B29" s="49"/>
      <c r="C29" s="14"/>
      <c r="D29" s="21"/>
      <c r="E29" s="25"/>
      <c r="F29" s="58"/>
      <c r="G29" s="215" t="str">
        <f t="shared" si="1"/>
        <v/>
      </c>
      <c r="H29" s="227"/>
    </row>
    <row r="30" spans="2:8" ht="15" customHeight="1" x14ac:dyDescent="0.25">
      <c r="B30" s="49"/>
      <c r="C30" s="14"/>
      <c r="D30" s="21"/>
      <c r="E30" s="25"/>
      <c r="F30" s="58"/>
      <c r="G30" s="215" t="str">
        <f t="shared" si="1"/>
        <v/>
      </c>
      <c r="H30" s="227"/>
    </row>
    <row r="31" spans="2:8" ht="15" customHeight="1" x14ac:dyDescent="0.25">
      <c r="B31" s="49"/>
      <c r="C31" s="14"/>
      <c r="D31" s="21"/>
      <c r="E31" s="25"/>
      <c r="F31" s="58"/>
      <c r="G31" s="215" t="str">
        <f t="shared" si="1"/>
        <v/>
      </c>
      <c r="H31" s="227"/>
    </row>
    <row r="32" spans="2:8" ht="15" customHeight="1" x14ac:dyDescent="0.25">
      <c r="B32" s="49"/>
      <c r="C32" s="14"/>
      <c r="D32" s="21"/>
      <c r="E32" s="25"/>
      <c r="F32" s="58"/>
      <c r="G32" s="215" t="str">
        <f t="shared" si="1"/>
        <v/>
      </c>
      <c r="H32" s="227"/>
    </row>
    <row r="33" spans="2:8" ht="15" customHeight="1" x14ac:dyDescent="0.25">
      <c r="B33" s="49"/>
      <c r="C33" s="14"/>
      <c r="D33" s="21"/>
      <c r="E33" s="25"/>
      <c r="F33" s="58"/>
      <c r="G33" s="215" t="str">
        <f t="shared" si="1"/>
        <v/>
      </c>
      <c r="H33" s="227"/>
    </row>
    <row r="34" spans="2:8" ht="15" customHeight="1" x14ac:dyDescent="0.25">
      <c r="B34" s="49"/>
      <c r="C34" s="14"/>
      <c r="D34" s="21"/>
      <c r="E34" s="25"/>
      <c r="F34" s="58"/>
      <c r="G34" s="215" t="str">
        <f t="shared" si="1"/>
        <v/>
      </c>
      <c r="H34" s="227"/>
    </row>
    <row r="35" spans="2:8" ht="15" customHeight="1" x14ac:dyDescent="0.25">
      <c r="B35" s="49"/>
      <c r="C35" s="14"/>
      <c r="D35" s="21"/>
      <c r="E35" s="25"/>
      <c r="F35" s="58"/>
      <c r="G35" s="215" t="str">
        <f t="shared" si="1"/>
        <v/>
      </c>
      <c r="H35" s="227"/>
    </row>
    <row r="36" spans="2:8" ht="15" customHeight="1" x14ac:dyDescent="0.25">
      <c r="B36" s="49"/>
      <c r="C36" s="14"/>
      <c r="D36" s="21"/>
      <c r="E36" s="25"/>
      <c r="F36" s="58"/>
      <c r="G36" s="215" t="str">
        <f t="shared" si="1"/>
        <v/>
      </c>
      <c r="H36" s="227"/>
    </row>
    <row r="37" spans="2:8" ht="15" customHeight="1" x14ac:dyDescent="0.25">
      <c r="B37" s="49"/>
      <c r="C37" s="14"/>
      <c r="D37" s="21"/>
      <c r="E37" s="25"/>
      <c r="F37" s="58"/>
      <c r="G37" s="215" t="str">
        <f t="shared" si="1"/>
        <v/>
      </c>
      <c r="H37" s="227"/>
    </row>
    <row r="38" spans="2:8" ht="15" customHeight="1" x14ac:dyDescent="0.25">
      <c r="B38" s="49"/>
      <c r="C38" s="14"/>
      <c r="D38" s="21"/>
      <c r="E38" s="25"/>
      <c r="F38" s="58"/>
      <c r="G38" s="215" t="str">
        <f t="shared" si="1"/>
        <v/>
      </c>
      <c r="H38" s="227"/>
    </row>
    <row r="39" spans="2:8" ht="15" customHeight="1" x14ac:dyDescent="0.25">
      <c r="B39" s="49"/>
      <c r="C39" s="14"/>
      <c r="D39" s="21"/>
      <c r="E39" s="25"/>
      <c r="F39" s="58"/>
      <c r="G39" s="215" t="str">
        <f t="shared" si="1"/>
        <v/>
      </c>
      <c r="H39" s="227"/>
    </row>
    <row r="40" spans="2:8" ht="15" customHeight="1" x14ac:dyDescent="0.25">
      <c r="B40" s="49"/>
      <c r="C40" s="14"/>
      <c r="D40" s="21"/>
      <c r="E40" s="25"/>
      <c r="F40" s="58"/>
      <c r="G40" s="215" t="str">
        <f t="shared" si="1"/>
        <v/>
      </c>
      <c r="H40" s="227"/>
    </row>
    <row r="41" spans="2:8" ht="15" customHeight="1" x14ac:dyDescent="0.25">
      <c r="B41" s="49"/>
      <c r="C41" s="14"/>
      <c r="D41" s="21"/>
      <c r="E41" s="25"/>
      <c r="F41" s="58"/>
      <c r="G41" s="215" t="str">
        <f t="shared" si="1"/>
        <v/>
      </c>
      <c r="H41" s="227"/>
    </row>
    <row r="42" spans="2:8" ht="15" customHeight="1" x14ac:dyDescent="0.25">
      <c r="B42" s="49"/>
      <c r="C42" s="14"/>
      <c r="D42" s="21"/>
      <c r="E42" s="25"/>
      <c r="F42" s="58"/>
      <c r="G42" s="215" t="str">
        <f t="shared" si="1"/>
        <v/>
      </c>
      <c r="H42" s="227"/>
    </row>
    <row r="43" spans="2:8" ht="15" customHeight="1" x14ac:dyDescent="0.25">
      <c r="B43" s="49"/>
      <c r="C43" s="14"/>
      <c r="D43" s="21"/>
      <c r="E43" s="25"/>
      <c r="F43" s="58"/>
      <c r="G43" s="215" t="str">
        <f t="shared" si="1"/>
        <v/>
      </c>
      <c r="H43" s="227"/>
    </row>
    <row r="44" spans="2:8" ht="15" customHeight="1" x14ac:dyDescent="0.25">
      <c r="B44" s="49"/>
      <c r="C44" s="14"/>
      <c r="D44" s="21"/>
      <c r="E44" s="25"/>
      <c r="F44" s="58"/>
      <c r="G44" s="215" t="str">
        <f t="shared" si="1"/>
        <v/>
      </c>
      <c r="H44" s="227"/>
    </row>
    <row r="45" spans="2:8" ht="15" customHeight="1" x14ac:dyDescent="0.25">
      <c r="B45" s="49"/>
      <c r="C45" s="14"/>
      <c r="D45" s="21"/>
      <c r="E45" s="25"/>
      <c r="F45" s="58"/>
      <c r="G45" s="215" t="str">
        <f t="shared" si="1"/>
        <v/>
      </c>
      <c r="H45" s="227"/>
    </row>
    <row r="46" spans="2:8" ht="15" customHeight="1" x14ac:dyDescent="0.25">
      <c r="B46" s="49"/>
      <c r="C46" s="14"/>
      <c r="D46" s="21"/>
      <c r="E46" s="25"/>
      <c r="F46" s="58"/>
      <c r="G46" s="215" t="str">
        <f t="shared" si="1"/>
        <v/>
      </c>
      <c r="H46" s="227"/>
    </row>
    <row r="47" spans="2:8" ht="15" customHeight="1" x14ac:dyDescent="0.25">
      <c r="B47" s="49"/>
      <c r="C47" s="14"/>
      <c r="D47" s="21"/>
      <c r="E47" s="25"/>
      <c r="F47" s="58"/>
      <c r="G47" s="215" t="str">
        <f t="shared" si="1"/>
        <v/>
      </c>
      <c r="H47" s="227"/>
    </row>
    <row r="48" spans="2:8" ht="15" customHeight="1" x14ac:dyDescent="0.25">
      <c r="B48" s="49"/>
      <c r="C48" s="14"/>
      <c r="D48" s="21"/>
      <c r="E48" s="25"/>
      <c r="F48" s="58"/>
      <c r="G48" s="215" t="str">
        <f t="shared" si="1"/>
        <v/>
      </c>
      <c r="H48" s="227"/>
    </row>
    <row r="49" spans="2:8" ht="15" customHeight="1" x14ac:dyDescent="0.25">
      <c r="B49" s="49"/>
      <c r="C49" s="14"/>
      <c r="D49" s="21"/>
      <c r="E49" s="25"/>
      <c r="F49" s="58"/>
      <c r="G49" s="215" t="str">
        <f t="shared" si="1"/>
        <v/>
      </c>
      <c r="H49" s="227"/>
    </row>
    <row r="50" spans="2:8" s="29" customFormat="1" ht="25.05" customHeight="1" x14ac:dyDescent="0.25">
      <c r="B50" s="435" t="str">
        <f>$B$10</f>
        <v>C11.9</v>
      </c>
      <c r="C50" s="31" t="s">
        <v>432</v>
      </c>
      <c r="D50" s="32"/>
      <c r="E50" s="33"/>
      <c r="F50" s="32"/>
      <c r="G50" s="217"/>
      <c r="H50" s="35"/>
    </row>
  </sheetData>
  <mergeCells count="4">
    <mergeCell ref="E1:G1"/>
    <mergeCell ref="G4:G7"/>
    <mergeCell ref="B4:F4"/>
    <mergeCell ref="B5:F7"/>
  </mergeCells>
  <printOptions horizontalCentered="1"/>
  <pageMargins left="0.43307086614173229" right="0.31496062992125984" top="0.43307086614173229" bottom="0.62992125984251968" header="0.35433070866141736" footer="0.31496062992125984"/>
  <pageSetup paperSize="9" scale="81" firstPageNumber="31" fitToHeight="0" orientation="portrait" cellComments="asDisplayed" r:id="rId1"/>
  <headerFooter>
    <oddHeader xml:space="preserve">&amp;R&amp;"Arial,Bold Italic"
</oddHeader>
    <oddFooter xml:space="preserve">&amp;R&amp;"Arial,Bold"_____________________
C&amp;P   </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63">
    <tabColor rgb="FF92D050"/>
    <pageSetUpPr fitToPage="1"/>
  </sheetPr>
  <dimension ref="B1:L96"/>
  <sheetViews>
    <sheetView view="pageBreakPreview" zoomScaleNormal="125" zoomScaleSheetLayoutView="100" zoomScalePageLayoutView="125" workbookViewId="0">
      <selection activeCell="L95" sqref="L95"/>
    </sheetView>
  </sheetViews>
  <sheetFormatPr defaultColWidth="6.88671875" defaultRowHeight="13.2" x14ac:dyDescent="0.25"/>
  <cols>
    <col min="1" max="1" width="0.88671875" style="1" customWidth="1"/>
    <col min="2" max="2" width="11.6640625" style="36" customWidth="1"/>
    <col min="3" max="3" width="47.44140625" style="3" customWidth="1"/>
    <col min="4" max="4" width="13.6640625" style="4" customWidth="1"/>
    <col min="5" max="5" width="15.6640625" style="4" customWidth="1"/>
    <col min="6" max="6" width="15.6640625" style="1" customWidth="1"/>
    <col min="7" max="7" width="17.77734375" style="5" customWidth="1"/>
    <col min="8" max="8" width="0.88671875" style="5" customWidth="1"/>
    <col min="9" max="16384" width="6.88671875" style="1"/>
  </cols>
  <sheetData>
    <row r="1" spans="2:12" x14ac:dyDescent="0.25">
      <c r="B1" s="407" t="str">
        <f>Client1</f>
        <v>City of Mbombela - Technical Services</v>
      </c>
      <c r="C1" s="448"/>
      <c r="D1" s="449"/>
      <c r="E1" s="530" t="str">
        <f>"Contract No. "&amp;ContractNo</f>
        <v>Contract No. COM37/2025</v>
      </c>
      <c r="F1" s="530"/>
      <c r="G1" s="531"/>
      <c r="H1" s="6"/>
    </row>
    <row r="2" spans="2:12" x14ac:dyDescent="0.25">
      <c r="B2" s="450" t="str">
        <f>Client2</f>
        <v>Roads and Stormwater</v>
      </c>
      <c r="G2" s="456"/>
    </row>
    <row r="3" spans="2:12" x14ac:dyDescent="0.25">
      <c r="B3" s="451"/>
      <c r="C3" s="68"/>
      <c r="D3" s="69"/>
      <c r="E3" s="69"/>
      <c r="F3" s="70"/>
      <c r="G3" s="457"/>
    </row>
    <row r="4" spans="2:12" x14ac:dyDescent="0.25">
      <c r="B4" s="513" t="s">
        <v>8</v>
      </c>
      <c r="C4" s="514"/>
      <c r="D4" s="514"/>
      <c r="E4" s="514"/>
      <c r="F4" s="514"/>
      <c r="G4" s="543" t="str">
        <f>"CHAPTER "&amp;B10</f>
        <v>CHAPTER C12.6</v>
      </c>
      <c r="H4" s="9"/>
    </row>
    <row r="5" spans="2:12" ht="7.5" customHeight="1" x14ac:dyDescent="0.25">
      <c r="B5" s="518" t="str">
        <f>ContractDescription</f>
        <v>UPGRADING OF PORTION OF ROAD D2296 : KARINO TO TEKWANE SOUTH
PHASE 1 : km 0,000 TO km 5,960</v>
      </c>
      <c r="C5" s="519"/>
      <c r="D5" s="519"/>
      <c r="E5" s="519"/>
      <c r="F5" s="519"/>
      <c r="G5" s="544"/>
      <c r="H5" s="9"/>
    </row>
    <row r="6" spans="2:12" ht="12.75" customHeight="1" x14ac:dyDescent="0.25">
      <c r="B6" s="518"/>
      <c r="C6" s="519"/>
      <c r="D6" s="519"/>
      <c r="E6" s="519"/>
      <c r="F6" s="519"/>
      <c r="G6" s="544"/>
      <c r="H6" s="9"/>
    </row>
    <row r="7" spans="2:12" ht="7.5" customHeight="1" x14ac:dyDescent="0.25">
      <c r="B7" s="520"/>
      <c r="C7" s="521"/>
      <c r="D7" s="521"/>
      <c r="E7" s="521"/>
      <c r="F7" s="521"/>
      <c r="G7" s="545"/>
      <c r="H7" s="9"/>
    </row>
    <row r="8" spans="2:12" s="9" customFormat="1" ht="25.05" customHeight="1" x14ac:dyDescent="0.25">
      <c r="B8" s="10" t="s">
        <v>0</v>
      </c>
      <c r="C8" s="11" t="s">
        <v>1</v>
      </c>
      <c r="D8" s="11" t="s">
        <v>2</v>
      </c>
      <c r="E8" s="11" t="s">
        <v>3</v>
      </c>
      <c r="F8" s="11" t="s">
        <v>4</v>
      </c>
      <c r="G8" s="11" t="s">
        <v>5</v>
      </c>
      <c r="H8" s="12"/>
      <c r="I8" s="538"/>
      <c r="J8" s="538"/>
      <c r="K8" s="538"/>
      <c r="L8" s="538"/>
    </row>
    <row r="9" spans="2:12" ht="15" customHeight="1" x14ac:dyDescent="0.25">
      <c r="B9" s="152"/>
      <c r="C9" s="29"/>
      <c r="D9" s="21"/>
      <c r="E9" s="21"/>
      <c r="F9" s="40"/>
      <c r="G9" s="129" t="str">
        <f t="shared" ref="G9:G13" si="0">IF(D9="","",E9*F9)</f>
        <v/>
      </c>
      <c r="H9" s="268"/>
    </row>
    <row r="10" spans="2:12" ht="15" customHeight="1" x14ac:dyDescent="0.25">
      <c r="B10" s="396" t="s">
        <v>358</v>
      </c>
      <c r="C10" s="29" t="s">
        <v>449</v>
      </c>
      <c r="D10" s="21"/>
      <c r="E10" s="21"/>
      <c r="F10" s="40"/>
      <c r="G10" s="129" t="str">
        <f t="shared" si="0"/>
        <v/>
      </c>
      <c r="H10" s="268"/>
    </row>
    <row r="11" spans="2:12" ht="15" customHeight="1" x14ac:dyDescent="0.25">
      <c r="B11" s="89"/>
      <c r="D11" s="21"/>
      <c r="E11" s="21"/>
      <c r="F11" s="189"/>
      <c r="G11" s="216" t="str">
        <f t="shared" si="0"/>
        <v/>
      </c>
      <c r="H11" s="412"/>
    </row>
    <row r="12" spans="2:12" ht="15" customHeight="1" x14ac:dyDescent="0.25">
      <c r="B12" s="93" t="s">
        <v>357</v>
      </c>
      <c r="C12" s="1" t="s">
        <v>356</v>
      </c>
      <c r="D12" s="38"/>
      <c r="E12" s="21"/>
      <c r="F12" s="189"/>
      <c r="G12" s="216" t="str">
        <f t="shared" si="0"/>
        <v/>
      </c>
      <c r="H12" s="412"/>
    </row>
    <row r="13" spans="2:12" ht="15" customHeight="1" x14ac:dyDescent="0.25">
      <c r="B13" s="93"/>
      <c r="C13" s="1"/>
      <c r="D13" s="38"/>
      <c r="E13" s="21"/>
      <c r="F13" s="189"/>
      <c r="G13" s="216" t="str">
        <f t="shared" si="0"/>
        <v/>
      </c>
      <c r="H13" s="412"/>
    </row>
    <row r="14" spans="2:12" ht="30" customHeight="1" x14ac:dyDescent="0.25">
      <c r="B14" s="397" t="s">
        <v>355</v>
      </c>
      <c r="C14" s="50" t="s">
        <v>354</v>
      </c>
      <c r="D14" s="21" t="s">
        <v>21</v>
      </c>
      <c r="E14" s="21">
        <v>35</v>
      </c>
      <c r="F14" s="189"/>
      <c r="G14" s="216"/>
      <c r="H14" s="412"/>
    </row>
    <row r="15" spans="2:12" ht="15" customHeight="1" x14ac:dyDescent="0.25">
      <c r="B15" s="93"/>
      <c r="D15" s="38"/>
      <c r="E15" s="21"/>
      <c r="F15" s="189"/>
      <c r="G15" s="216"/>
      <c r="H15" s="412"/>
    </row>
    <row r="16" spans="2:12" ht="15" customHeight="1" x14ac:dyDescent="0.25">
      <c r="B16" s="93" t="s">
        <v>353</v>
      </c>
      <c r="C16" s="1" t="s">
        <v>352</v>
      </c>
      <c r="D16" s="38" t="s">
        <v>75</v>
      </c>
      <c r="E16" s="21">
        <v>5000</v>
      </c>
      <c r="F16" s="189"/>
      <c r="G16" s="216"/>
      <c r="H16" s="412"/>
      <c r="I16" s="288"/>
    </row>
    <row r="17" spans="2:9" ht="15" customHeight="1" x14ac:dyDescent="0.25">
      <c r="B17" s="93"/>
      <c r="D17" s="45"/>
      <c r="E17" s="21"/>
      <c r="F17" s="189"/>
      <c r="G17" s="216"/>
      <c r="H17" s="412"/>
    </row>
    <row r="18" spans="2:9" ht="15" customHeight="1" x14ac:dyDescent="0.25">
      <c r="B18" s="93" t="s">
        <v>351</v>
      </c>
      <c r="C18" s="1" t="s">
        <v>350</v>
      </c>
      <c r="D18" s="38"/>
      <c r="E18" s="21"/>
      <c r="F18" s="189"/>
      <c r="G18" s="216"/>
      <c r="H18" s="412"/>
    </row>
    <row r="19" spans="2:9" ht="15" customHeight="1" x14ac:dyDescent="0.25">
      <c r="B19" s="93"/>
      <c r="D19" s="21"/>
      <c r="E19" s="21"/>
      <c r="F19" s="189"/>
      <c r="G19" s="216"/>
      <c r="H19" s="412"/>
    </row>
    <row r="20" spans="2:9" ht="60" customHeight="1" x14ac:dyDescent="0.25">
      <c r="B20" s="93" t="s">
        <v>349</v>
      </c>
      <c r="C20" s="50" t="s">
        <v>871</v>
      </c>
      <c r="D20" s="21"/>
      <c r="E20" s="21"/>
      <c r="F20" s="189"/>
      <c r="G20" s="216"/>
      <c r="H20" s="412"/>
    </row>
    <row r="21" spans="2:9" ht="15" customHeight="1" x14ac:dyDescent="0.25">
      <c r="B21" s="93"/>
      <c r="C21" s="1"/>
      <c r="D21" s="21"/>
      <c r="E21" s="21"/>
      <c r="F21" s="189"/>
      <c r="G21" s="216"/>
      <c r="H21" s="412"/>
    </row>
    <row r="22" spans="2:9" ht="15" customHeight="1" x14ac:dyDescent="0.25">
      <c r="B22" s="93"/>
      <c r="C22" s="165" t="s">
        <v>588</v>
      </c>
      <c r="D22" s="164" t="s">
        <v>589</v>
      </c>
      <c r="E22" s="164">
        <v>230</v>
      </c>
      <c r="F22" s="228"/>
      <c r="G22" s="438"/>
      <c r="H22" s="427"/>
      <c r="I22" s="288"/>
    </row>
    <row r="23" spans="2:9" ht="15" customHeight="1" x14ac:dyDescent="0.25">
      <c r="B23" s="93"/>
      <c r="C23" s="163"/>
      <c r="D23" s="164"/>
      <c r="E23" s="164"/>
      <c r="F23" s="228"/>
      <c r="G23" s="438"/>
      <c r="H23" s="427"/>
    </row>
    <row r="24" spans="2:9" ht="15" customHeight="1" x14ac:dyDescent="0.25">
      <c r="B24" s="93"/>
      <c r="C24" s="163" t="s">
        <v>590</v>
      </c>
      <c r="D24" s="164" t="s">
        <v>589</v>
      </c>
      <c r="E24" s="164">
        <v>45</v>
      </c>
      <c r="F24" s="228"/>
      <c r="G24" s="438"/>
      <c r="H24" s="427"/>
      <c r="I24" s="288"/>
    </row>
    <row r="25" spans="2:9" ht="15" customHeight="1" x14ac:dyDescent="0.25">
      <c r="B25" s="93"/>
      <c r="C25" s="163"/>
      <c r="D25" s="164"/>
      <c r="E25" s="164"/>
      <c r="F25" s="228"/>
      <c r="G25" s="438"/>
      <c r="H25" s="427"/>
    </row>
    <row r="26" spans="2:9" ht="15" customHeight="1" x14ac:dyDescent="0.25">
      <c r="B26" s="93"/>
      <c r="C26" s="163" t="s">
        <v>591</v>
      </c>
      <c r="D26" s="164" t="s">
        <v>589</v>
      </c>
      <c r="E26" s="164">
        <v>45</v>
      </c>
      <c r="F26" s="228"/>
      <c r="G26" s="438"/>
      <c r="H26" s="427"/>
      <c r="I26" s="288"/>
    </row>
    <row r="27" spans="2:9" ht="15" customHeight="1" x14ac:dyDescent="0.25">
      <c r="B27" s="93"/>
      <c r="C27" s="50"/>
      <c r="D27" s="21"/>
      <c r="E27" s="21"/>
      <c r="F27" s="189"/>
      <c r="G27" s="216"/>
      <c r="H27" s="412"/>
    </row>
    <row r="28" spans="2:9" s="37" customFormat="1" ht="15" customHeight="1" x14ac:dyDescent="0.25">
      <c r="B28" s="93" t="s">
        <v>348</v>
      </c>
      <c r="C28" s="1" t="s">
        <v>872</v>
      </c>
      <c r="D28" s="21"/>
      <c r="E28" s="21"/>
      <c r="F28" s="189"/>
      <c r="G28" s="216" t="str">
        <f>IF(D28="","",E28*F28)</f>
        <v/>
      </c>
      <c r="H28" s="412"/>
    </row>
    <row r="29" spans="2:9" ht="15" customHeight="1" x14ac:dyDescent="0.25">
      <c r="B29" s="93"/>
      <c r="C29" s="1"/>
      <c r="D29" s="21"/>
      <c r="E29" s="21"/>
      <c r="F29" s="189"/>
      <c r="G29" s="216"/>
      <c r="H29" s="412"/>
    </row>
    <row r="30" spans="2:9" ht="39.6" x14ac:dyDescent="0.25">
      <c r="B30" s="93"/>
      <c r="C30" s="50" t="s">
        <v>873</v>
      </c>
      <c r="D30" s="21"/>
      <c r="E30" s="21"/>
      <c r="F30" s="327"/>
      <c r="G30" s="216"/>
      <c r="H30" s="412"/>
      <c r="I30" s="288"/>
    </row>
    <row r="31" spans="2:9" ht="15" customHeight="1" x14ac:dyDescent="0.25">
      <c r="B31" s="93"/>
      <c r="C31" s="50"/>
      <c r="D31" s="21"/>
      <c r="E31" s="21"/>
      <c r="F31" s="189"/>
      <c r="G31" s="216"/>
      <c r="H31" s="412"/>
    </row>
    <row r="32" spans="2:9" ht="75" customHeight="1" x14ac:dyDescent="0.25">
      <c r="B32" s="93"/>
      <c r="C32" s="50" t="s">
        <v>762</v>
      </c>
      <c r="D32" s="21" t="s">
        <v>21</v>
      </c>
      <c r="E32" s="21">
        <v>70</v>
      </c>
      <c r="F32" s="189"/>
      <c r="G32" s="216"/>
      <c r="H32" s="412"/>
    </row>
    <row r="33" spans="2:8" ht="15" customHeight="1" x14ac:dyDescent="0.25">
      <c r="B33" s="93"/>
      <c r="C33" s="50"/>
      <c r="D33" s="21"/>
      <c r="E33" s="21"/>
      <c r="F33" s="189"/>
      <c r="G33" s="216"/>
      <c r="H33" s="412"/>
    </row>
    <row r="34" spans="2:8" ht="75" customHeight="1" x14ac:dyDescent="0.25">
      <c r="B34" s="93"/>
      <c r="C34" s="51" t="s">
        <v>763</v>
      </c>
      <c r="D34" s="21" t="s">
        <v>21</v>
      </c>
      <c r="E34" s="21">
        <v>50</v>
      </c>
      <c r="F34" s="189"/>
      <c r="G34" s="216"/>
      <c r="H34" s="412"/>
    </row>
    <row r="35" spans="2:8" ht="15" customHeight="1" x14ac:dyDescent="0.25">
      <c r="B35" s="93"/>
      <c r="C35" s="51"/>
      <c r="D35" s="21"/>
      <c r="E35" s="21"/>
      <c r="F35" s="189"/>
      <c r="G35" s="216"/>
      <c r="H35" s="412"/>
    </row>
    <row r="36" spans="2:8" ht="15" customHeight="1" x14ac:dyDescent="0.25">
      <c r="B36" s="93" t="s">
        <v>347</v>
      </c>
      <c r="C36" s="392" t="s">
        <v>874</v>
      </c>
      <c r="D36" s="38"/>
      <c r="E36" s="21"/>
      <c r="F36" s="40"/>
      <c r="G36" s="129"/>
      <c r="H36" s="268"/>
    </row>
    <row r="37" spans="2:8" ht="15" customHeight="1" x14ac:dyDescent="0.25">
      <c r="B37" s="93"/>
      <c r="C37" s="1"/>
      <c r="D37" s="38"/>
      <c r="E37" s="21"/>
      <c r="F37" s="40"/>
      <c r="G37" s="129"/>
      <c r="H37" s="268"/>
    </row>
    <row r="38" spans="2:8" ht="30" customHeight="1" x14ac:dyDescent="0.25">
      <c r="B38" s="93"/>
      <c r="C38" s="392" t="s">
        <v>875</v>
      </c>
      <c r="D38" s="38"/>
      <c r="E38" s="21"/>
      <c r="F38" s="189"/>
      <c r="G38" s="216"/>
      <c r="H38" s="412"/>
    </row>
    <row r="39" spans="2:8" ht="15" customHeight="1" x14ac:dyDescent="0.25">
      <c r="B39" s="89"/>
      <c r="D39" s="38"/>
      <c r="E39" s="21"/>
      <c r="F39" s="189"/>
      <c r="G39" s="216"/>
      <c r="H39" s="412"/>
    </row>
    <row r="40" spans="2:8" ht="45" customHeight="1" x14ac:dyDescent="0.25">
      <c r="B40" s="93"/>
      <c r="C40" s="50" t="s">
        <v>955</v>
      </c>
      <c r="D40" s="38" t="s">
        <v>75</v>
      </c>
      <c r="E40" s="21">
        <v>1225</v>
      </c>
      <c r="F40" s="189"/>
      <c r="G40" s="216"/>
      <c r="H40" s="412"/>
    </row>
    <row r="41" spans="2:8" ht="15" customHeight="1" x14ac:dyDescent="0.25">
      <c r="B41" s="93"/>
      <c r="C41" s="51"/>
      <c r="D41" s="21"/>
      <c r="E41" s="21"/>
      <c r="F41" s="189"/>
      <c r="G41" s="216"/>
      <c r="H41" s="412"/>
    </row>
    <row r="42" spans="2:8" ht="45" customHeight="1" x14ac:dyDescent="0.25">
      <c r="B42" s="93"/>
      <c r="C42" s="50" t="s">
        <v>764</v>
      </c>
      <c r="D42" s="38" t="s">
        <v>75</v>
      </c>
      <c r="E42" s="21">
        <v>275</v>
      </c>
      <c r="F42" s="189"/>
      <c r="G42" s="216"/>
      <c r="H42" s="412"/>
    </row>
    <row r="43" spans="2:8" ht="15" customHeight="1" x14ac:dyDescent="0.25">
      <c r="B43" s="93"/>
      <c r="D43" s="38"/>
      <c r="E43" s="21"/>
      <c r="F43" s="189"/>
      <c r="G43" s="216"/>
      <c r="H43" s="412"/>
    </row>
    <row r="44" spans="2:8" ht="45" customHeight="1" x14ac:dyDescent="0.25">
      <c r="B44" s="93"/>
      <c r="C44" s="50" t="s">
        <v>592</v>
      </c>
      <c r="D44" s="38" t="s">
        <v>75</v>
      </c>
      <c r="E44" s="21">
        <v>240</v>
      </c>
      <c r="F44" s="189"/>
      <c r="G44" s="216"/>
      <c r="H44" s="412"/>
    </row>
    <row r="45" spans="2:8" ht="15" customHeight="1" x14ac:dyDescent="0.25">
      <c r="B45" s="93"/>
      <c r="C45" s="51"/>
      <c r="D45" s="21"/>
      <c r="E45" s="21"/>
      <c r="F45" s="189"/>
      <c r="G45" s="216"/>
      <c r="H45" s="412"/>
    </row>
    <row r="46" spans="2:8" ht="15" customHeight="1" x14ac:dyDescent="0.25">
      <c r="B46" s="93"/>
      <c r="C46" s="51"/>
      <c r="D46" s="21"/>
      <c r="E46" s="21"/>
      <c r="F46" s="189"/>
      <c r="G46" s="216"/>
      <c r="H46" s="412"/>
    </row>
    <row r="47" spans="2:8" ht="15" customHeight="1" x14ac:dyDescent="0.25">
      <c r="B47" s="93"/>
      <c r="C47" s="51"/>
      <c r="D47" s="21"/>
      <c r="E47" s="21"/>
      <c r="F47" s="189"/>
      <c r="G47" s="216"/>
      <c r="H47" s="412"/>
    </row>
    <row r="48" spans="2:8" ht="25.05" customHeight="1" x14ac:dyDescent="0.25">
      <c r="B48" s="435" t="str">
        <f>$B$10</f>
        <v>C12.6</v>
      </c>
      <c r="C48" s="31" t="s">
        <v>675</v>
      </c>
      <c r="D48" s="32"/>
      <c r="E48" s="33"/>
      <c r="F48" s="32"/>
      <c r="G48" s="302"/>
      <c r="H48" s="272"/>
    </row>
    <row r="49" spans="2:9" x14ac:dyDescent="0.25">
      <c r="B49" s="2" t="str">
        <f>Client1</f>
        <v>City of Mbombela - Technical Services</v>
      </c>
      <c r="E49" s="532" t="str">
        <f>"Contract No. "&amp;ContractNo</f>
        <v>Contract No. COM37/2025</v>
      </c>
      <c r="F49" s="532"/>
      <c r="G49" s="532"/>
      <c r="H49" s="6"/>
    </row>
    <row r="50" spans="2:9" x14ac:dyDescent="0.25">
      <c r="B50" s="75" t="str">
        <f>Client2</f>
        <v>Roads and Stormwater</v>
      </c>
    </row>
    <row r="51" spans="2:9" x14ac:dyDescent="0.25">
      <c r="B51" s="68"/>
      <c r="C51" s="68"/>
      <c r="D51" s="69"/>
      <c r="E51" s="69"/>
      <c r="F51" s="70"/>
      <c r="G51" s="76"/>
    </row>
    <row r="52" spans="2:9" x14ac:dyDescent="0.25">
      <c r="B52" s="513" t="s">
        <v>8</v>
      </c>
      <c r="C52" s="514"/>
      <c r="D52" s="514"/>
      <c r="E52" s="514"/>
      <c r="F52" s="514"/>
      <c r="G52" s="543" t="str">
        <f>"CHAPTER "&amp;B10</f>
        <v>CHAPTER C12.6</v>
      </c>
      <c r="H52" s="9"/>
    </row>
    <row r="53" spans="2:9" x14ac:dyDescent="0.25">
      <c r="B53" s="518" t="str">
        <f>ContractDescription</f>
        <v>UPGRADING OF PORTION OF ROAD D2296 : KARINO TO TEKWANE SOUTH
PHASE 1 : km 0,000 TO km 5,960</v>
      </c>
      <c r="C53" s="519"/>
      <c r="D53" s="519"/>
      <c r="E53" s="519"/>
      <c r="F53" s="519"/>
      <c r="G53" s="544"/>
      <c r="H53" s="9"/>
    </row>
    <row r="54" spans="2:9" x14ac:dyDescent="0.25">
      <c r="B54" s="518"/>
      <c r="C54" s="519"/>
      <c r="D54" s="519"/>
      <c r="E54" s="519"/>
      <c r="F54" s="519"/>
      <c r="G54" s="544"/>
      <c r="H54" s="9"/>
    </row>
    <row r="55" spans="2:9" x14ac:dyDescent="0.25">
      <c r="B55" s="520"/>
      <c r="C55" s="521"/>
      <c r="D55" s="521"/>
      <c r="E55" s="521"/>
      <c r="F55" s="521"/>
      <c r="G55" s="545"/>
      <c r="H55" s="9"/>
    </row>
    <row r="56" spans="2:9" ht="25.05" customHeight="1" x14ac:dyDescent="0.25">
      <c r="B56" s="10" t="s">
        <v>0</v>
      </c>
      <c r="C56" s="11" t="s">
        <v>1</v>
      </c>
      <c r="D56" s="11" t="s">
        <v>2</v>
      </c>
      <c r="E56" s="11" t="s">
        <v>3</v>
      </c>
      <c r="F56" s="160" t="s">
        <v>4</v>
      </c>
      <c r="G56" s="11" t="s">
        <v>5</v>
      </c>
      <c r="H56" s="12"/>
    </row>
    <row r="57" spans="2:9" ht="25.05" customHeight="1" x14ac:dyDescent="0.25">
      <c r="B57" s="71"/>
      <c r="C57" s="31" t="s">
        <v>28</v>
      </c>
      <c r="D57" s="32"/>
      <c r="E57" s="33"/>
      <c r="F57" s="32"/>
      <c r="G57" s="302"/>
      <c r="H57" s="272"/>
    </row>
    <row r="58" spans="2:9" ht="15" customHeight="1" x14ac:dyDescent="0.25">
      <c r="B58" s="93"/>
      <c r="D58" s="38"/>
      <c r="E58" s="21"/>
      <c r="F58" s="439"/>
      <c r="G58" s="129"/>
      <c r="H58" s="268"/>
    </row>
    <row r="59" spans="2:9" ht="60" customHeight="1" x14ac:dyDescent="0.25">
      <c r="B59" s="93"/>
      <c r="C59" s="50" t="s">
        <v>956</v>
      </c>
      <c r="D59" s="38" t="s">
        <v>75</v>
      </c>
      <c r="E59" s="21">
        <v>1750</v>
      </c>
      <c r="F59" s="440"/>
      <c r="G59" s="216"/>
      <c r="H59" s="412"/>
      <c r="I59" s="102"/>
    </row>
    <row r="60" spans="2:9" ht="15" customHeight="1" x14ac:dyDescent="0.25">
      <c r="B60" s="93"/>
      <c r="D60" s="38"/>
      <c r="E60" s="21"/>
      <c r="F60" s="440"/>
      <c r="G60" s="216"/>
      <c r="H60" s="412"/>
    </row>
    <row r="61" spans="2:9" ht="45" customHeight="1" x14ac:dyDescent="0.25">
      <c r="B61" s="93" t="s">
        <v>705</v>
      </c>
      <c r="C61" s="395" t="s">
        <v>670</v>
      </c>
      <c r="D61" s="21" t="s">
        <v>21</v>
      </c>
      <c r="E61" s="21">
        <v>240</v>
      </c>
      <c r="F61" s="440"/>
      <c r="G61" s="216"/>
      <c r="H61" s="412"/>
    </row>
    <row r="62" spans="2:9" ht="15" customHeight="1" x14ac:dyDescent="0.25">
      <c r="B62" s="93"/>
      <c r="C62" s="1"/>
      <c r="D62" s="45"/>
      <c r="E62" s="21"/>
      <c r="F62" s="440"/>
      <c r="G62" s="216"/>
      <c r="H62" s="412"/>
    </row>
    <row r="63" spans="2:9" ht="15" customHeight="1" x14ac:dyDescent="0.25">
      <c r="B63" s="93" t="s">
        <v>707</v>
      </c>
      <c r="C63" s="50" t="s">
        <v>876</v>
      </c>
      <c r="D63" s="21"/>
      <c r="E63" s="21"/>
      <c r="F63" s="440"/>
      <c r="G63" s="216"/>
      <c r="H63" s="412"/>
    </row>
    <row r="64" spans="2:9" x14ac:dyDescent="0.25">
      <c r="B64" s="93"/>
      <c r="C64" s="1"/>
      <c r="D64" s="38"/>
      <c r="E64" s="21"/>
      <c r="F64" s="440"/>
      <c r="G64" s="216"/>
      <c r="H64" s="412"/>
    </row>
    <row r="65" spans="2:12" ht="45" customHeight="1" x14ac:dyDescent="0.25">
      <c r="B65" s="93"/>
      <c r="C65" s="50" t="s">
        <v>957</v>
      </c>
      <c r="D65" s="21" t="s">
        <v>21</v>
      </c>
      <c r="E65" s="21">
        <v>475</v>
      </c>
      <c r="F65" s="440"/>
      <c r="G65" s="216"/>
      <c r="H65" s="412"/>
      <c r="I65" s="102"/>
    </row>
    <row r="66" spans="2:12" x14ac:dyDescent="0.25">
      <c r="B66" s="93"/>
      <c r="C66" s="1"/>
      <c r="D66" s="38"/>
      <c r="E66" s="21"/>
      <c r="F66" s="440"/>
      <c r="G66" s="216"/>
      <c r="H66" s="412"/>
    </row>
    <row r="67" spans="2:12" ht="45" customHeight="1" x14ac:dyDescent="0.25">
      <c r="B67" s="93"/>
      <c r="C67" s="51" t="s">
        <v>958</v>
      </c>
      <c r="D67" s="21" t="s">
        <v>21</v>
      </c>
      <c r="E67" s="21">
        <v>150</v>
      </c>
      <c r="F67" s="440"/>
      <c r="G67" s="216"/>
      <c r="H67" s="412"/>
      <c r="I67" s="102"/>
    </row>
    <row r="68" spans="2:12" x14ac:dyDescent="0.25">
      <c r="B68" s="93"/>
      <c r="C68" s="1"/>
      <c r="D68" s="38"/>
      <c r="E68" s="21"/>
      <c r="F68" s="440"/>
      <c r="G68" s="216"/>
      <c r="H68" s="412"/>
    </row>
    <row r="69" spans="2:12" ht="45" customHeight="1" x14ac:dyDescent="0.25">
      <c r="B69" s="93"/>
      <c r="C69" s="50" t="s">
        <v>765</v>
      </c>
      <c r="D69" s="21" t="s">
        <v>21</v>
      </c>
      <c r="E69" s="21">
        <v>240</v>
      </c>
      <c r="F69" s="440"/>
      <c r="G69" s="216"/>
      <c r="H69" s="412"/>
      <c r="I69" s="102"/>
    </row>
    <row r="70" spans="2:12" x14ac:dyDescent="0.25">
      <c r="B70" s="93"/>
      <c r="C70" s="395"/>
      <c r="D70" s="21"/>
      <c r="E70" s="21"/>
      <c r="F70" s="440"/>
      <c r="G70" s="216"/>
      <c r="H70" s="412"/>
    </row>
    <row r="71" spans="2:12" ht="15" customHeight="1" x14ac:dyDescent="0.25">
      <c r="B71" s="93"/>
      <c r="C71" s="1"/>
      <c r="D71" s="45"/>
      <c r="E71" s="21"/>
      <c r="F71" s="440"/>
      <c r="G71" s="216"/>
      <c r="H71" s="412"/>
    </row>
    <row r="72" spans="2:12" ht="15" customHeight="1" x14ac:dyDescent="0.25">
      <c r="B72" s="93"/>
      <c r="C72" s="1"/>
      <c r="D72" s="38"/>
      <c r="E72" s="21"/>
      <c r="F72" s="440"/>
      <c r="G72" s="216"/>
      <c r="H72" s="412"/>
    </row>
    <row r="73" spans="2:12" ht="15" customHeight="1" x14ac:dyDescent="0.25">
      <c r="B73" s="93"/>
      <c r="C73" s="50"/>
      <c r="D73" s="21"/>
      <c r="E73" s="21"/>
      <c r="F73" s="440"/>
      <c r="G73" s="216"/>
      <c r="H73" s="412"/>
    </row>
    <row r="74" spans="2:12" ht="15" customHeight="1" x14ac:dyDescent="0.25">
      <c r="B74" s="93"/>
      <c r="C74" s="1"/>
      <c r="D74" s="38"/>
      <c r="E74" s="21"/>
      <c r="F74" s="440"/>
      <c r="G74" s="216"/>
      <c r="H74" s="412"/>
    </row>
    <row r="75" spans="2:12" x14ac:dyDescent="0.25">
      <c r="B75" s="93"/>
      <c r="C75" s="50"/>
      <c r="D75" s="21"/>
      <c r="E75" s="21"/>
      <c r="F75" s="440"/>
      <c r="G75" s="216"/>
      <c r="H75" s="412"/>
      <c r="I75" s="102"/>
      <c r="L75" s="288"/>
    </row>
    <row r="76" spans="2:12" ht="15" customHeight="1" x14ac:dyDescent="0.25">
      <c r="B76" s="93"/>
      <c r="C76" s="1"/>
      <c r="D76" s="38"/>
      <c r="E76" s="21"/>
      <c r="F76" s="440"/>
      <c r="G76" s="216"/>
      <c r="H76" s="412"/>
    </row>
    <row r="77" spans="2:12" x14ac:dyDescent="0.25">
      <c r="B77" s="93"/>
      <c r="C77" s="51"/>
      <c r="D77" s="21"/>
      <c r="E77" s="21"/>
      <c r="F77" s="440"/>
      <c r="G77" s="216"/>
      <c r="H77" s="412"/>
      <c r="I77" s="288"/>
      <c r="L77" s="288"/>
    </row>
    <row r="78" spans="2:12" ht="15" customHeight="1" x14ac:dyDescent="0.25">
      <c r="B78" s="93"/>
      <c r="C78" s="1"/>
      <c r="D78" s="38"/>
      <c r="E78" s="21"/>
      <c r="F78" s="440"/>
      <c r="G78" s="216"/>
      <c r="H78" s="412"/>
    </row>
    <row r="79" spans="2:12" x14ac:dyDescent="0.25">
      <c r="B79" s="93"/>
      <c r="C79" s="50"/>
      <c r="D79" s="21"/>
      <c r="E79" s="21"/>
      <c r="F79" s="440"/>
      <c r="G79" s="216"/>
      <c r="H79" s="412"/>
      <c r="I79" s="288"/>
    </row>
    <row r="80" spans="2:12" ht="15" customHeight="1" x14ac:dyDescent="0.25">
      <c r="B80" s="90"/>
      <c r="C80" s="37"/>
      <c r="D80" s="38"/>
      <c r="E80" s="21"/>
      <c r="F80" s="440"/>
      <c r="G80" s="216" t="str">
        <f t="shared" ref="G80:G95" si="1">IF(D80="","",E80*F80)</f>
        <v/>
      </c>
      <c r="H80" s="412"/>
    </row>
    <row r="81" spans="2:8" ht="15" customHeight="1" x14ac:dyDescent="0.25">
      <c r="B81" s="90"/>
      <c r="C81" s="37"/>
      <c r="D81" s="38"/>
      <c r="E81" s="21"/>
      <c r="F81" s="440"/>
      <c r="G81" s="216" t="str">
        <f t="shared" si="1"/>
        <v/>
      </c>
      <c r="H81" s="412"/>
    </row>
    <row r="82" spans="2:8" ht="15" customHeight="1" x14ac:dyDescent="0.25">
      <c r="B82" s="90"/>
      <c r="C82" s="37"/>
      <c r="D82" s="38"/>
      <c r="E82" s="21"/>
      <c r="F82" s="440"/>
      <c r="G82" s="216"/>
      <c r="H82" s="412"/>
    </row>
    <row r="83" spans="2:8" ht="15" customHeight="1" x14ac:dyDescent="0.25">
      <c r="B83" s="90"/>
      <c r="C83" s="37"/>
      <c r="D83" s="38"/>
      <c r="E83" s="21"/>
      <c r="F83" s="440"/>
      <c r="G83" s="216"/>
      <c r="H83" s="412"/>
    </row>
    <row r="84" spans="2:8" ht="15" customHeight="1" x14ac:dyDescent="0.25">
      <c r="B84" s="90"/>
      <c r="C84" s="37"/>
      <c r="D84" s="38"/>
      <c r="E84" s="21"/>
      <c r="F84" s="440"/>
      <c r="G84" s="216"/>
      <c r="H84" s="412"/>
    </row>
    <row r="85" spans="2:8" ht="15" customHeight="1" x14ac:dyDescent="0.25">
      <c r="B85" s="90"/>
      <c r="C85" s="37"/>
      <c r="D85" s="38"/>
      <c r="E85" s="21"/>
      <c r="F85" s="440"/>
      <c r="G85" s="216"/>
      <c r="H85" s="412"/>
    </row>
    <row r="86" spans="2:8" ht="15" customHeight="1" x14ac:dyDescent="0.25">
      <c r="B86" s="90"/>
      <c r="C86" s="37"/>
      <c r="D86" s="38"/>
      <c r="E86" s="21"/>
      <c r="F86" s="440"/>
      <c r="G86" s="216"/>
      <c r="H86" s="412"/>
    </row>
    <row r="87" spans="2:8" ht="15" customHeight="1" x14ac:dyDescent="0.25">
      <c r="B87" s="90"/>
      <c r="C87" s="37"/>
      <c r="D87" s="38"/>
      <c r="E87" s="21"/>
      <c r="F87" s="440"/>
      <c r="G87" s="216"/>
      <c r="H87" s="412"/>
    </row>
    <row r="88" spans="2:8" ht="15" customHeight="1" x14ac:dyDescent="0.25">
      <c r="B88" s="90"/>
      <c r="C88" s="37"/>
      <c r="D88" s="38"/>
      <c r="E88" s="21"/>
      <c r="F88" s="440"/>
      <c r="G88" s="216"/>
      <c r="H88" s="412"/>
    </row>
    <row r="89" spans="2:8" ht="15" customHeight="1" x14ac:dyDescent="0.25">
      <c r="B89" s="90"/>
      <c r="C89" s="37"/>
      <c r="D89" s="38"/>
      <c r="E89" s="21"/>
      <c r="F89" s="440"/>
      <c r="G89" s="216" t="str">
        <f t="shared" si="1"/>
        <v/>
      </c>
      <c r="H89" s="412"/>
    </row>
    <row r="90" spans="2:8" ht="15" customHeight="1" x14ac:dyDescent="0.25">
      <c r="B90" s="90"/>
      <c r="C90" s="37"/>
      <c r="D90" s="38"/>
      <c r="E90" s="21"/>
      <c r="F90" s="440"/>
      <c r="G90" s="216" t="str">
        <f t="shared" si="1"/>
        <v/>
      </c>
      <c r="H90" s="412"/>
    </row>
    <row r="91" spans="2:8" ht="15" customHeight="1" x14ac:dyDescent="0.25">
      <c r="B91" s="90"/>
      <c r="C91" s="37"/>
      <c r="D91" s="38"/>
      <c r="E91" s="21"/>
      <c r="F91" s="440"/>
      <c r="G91" s="216" t="str">
        <f t="shared" si="1"/>
        <v/>
      </c>
      <c r="H91" s="412"/>
    </row>
    <row r="92" spans="2:8" ht="15" customHeight="1" x14ac:dyDescent="0.25">
      <c r="B92" s="90"/>
      <c r="C92" s="37"/>
      <c r="D92" s="38"/>
      <c r="E92" s="21"/>
      <c r="F92" s="440"/>
      <c r="G92" s="216" t="str">
        <f t="shared" si="1"/>
        <v/>
      </c>
      <c r="H92" s="412"/>
    </row>
    <row r="93" spans="2:8" ht="15" customHeight="1" x14ac:dyDescent="0.25">
      <c r="B93" s="93"/>
      <c r="D93" s="38"/>
      <c r="E93" s="21"/>
      <c r="F93" s="440"/>
      <c r="G93" s="216" t="str">
        <f t="shared" si="1"/>
        <v/>
      </c>
      <c r="H93" s="412"/>
    </row>
    <row r="94" spans="2:8" ht="15" customHeight="1" x14ac:dyDescent="0.25">
      <c r="B94" s="93"/>
      <c r="D94" s="38"/>
      <c r="E94" s="21"/>
      <c r="F94" s="440"/>
      <c r="G94" s="216" t="str">
        <f t="shared" si="1"/>
        <v/>
      </c>
      <c r="H94" s="412"/>
    </row>
    <row r="95" spans="2:8" ht="15" customHeight="1" x14ac:dyDescent="0.25">
      <c r="B95" s="93"/>
      <c r="D95" s="38"/>
      <c r="E95" s="21"/>
      <c r="F95" s="440"/>
      <c r="G95" s="216" t="str">
        <f t="shared" si="1"/>
        <v/>
      </c>
      <c r="H95" s="412"/>
    </row>
    <row r="96" spans="2:8" s="29" customFormat="1" ht="25.05" customHeight="1" x14ac:dyDescent="0.25">
      <c r="B96" s="435" t="str">
        <f>$B$10</f>
        <v>C12.6</v>
      </c>
      <c r="C96" s="31" t="s">
        <v>432</v>
      </c>
      <c r="D96" s="32"/>
      <c r="E96" s="33"/>
      <c r="F96" s="32"/>
      <c r="G96" s="302"/>
      <c r="H96" s="272"/>
    </row>
  </sheetData>
  <mergeCells count="9">
    <mergeCell ref="I8:L8"/>
    <mergeCell ref="E49:G49"/>
    <mergeCell ref="B52:F52"/>
    <mergeCell ref="G52:G55"/>
    <mergeCell ref="B53:F55"/>
    <mergeCell ref="E1:G1"/>
    <mergeCell ref="B5:F7"/>
    <mergeCell ref="G4:G7"/>
    <mergeCell ref="B4:F4"/>
  </mergeCells>
  <printOptions horizontalCentered="1"/>
  <pageMargins left="0.43307086614173229" right="0.31496062992125984" top="0.43307086614173229" bottom="0.62992125984251968" header="0.35433070866141736" footer="0.31496062992125984"/>
  <pageSetup paperSize="9" scale="79" firstPageNumber="31" fitToHeight="0" orientation="portrait" cellComments="asDisplayed" r:id="rId1"/>
  <headerFooter>
    <oddHeader xml:space="preserve">&amp;R&amp;"Arial,Bold Italic"
</oddHeader>
    <oddFooter xml:space="preserve">&amp;R&amp;"Arial,Bold"_____________________
C&amp;P   </oddFooter>
  </headerFooter>
  <rowBreaks count="1" manualBreakCount="1">
    <brk id="48" max="7"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67">
    <tabColor rgb="FF92D050"/>
    <pageSetUpPr fitToPage="1"/>
  </sheetPr>
  <dimension ref="B1:J72"/>
  <sheetViews>
    <sheetView view="pageBreakPreview" topLeftCell="A40" zoomScaleNormal="125" zoomScaleSheetLayoutView="100" zoomScalePageLayoutView="125" workbookViewId="0">
      <selection activeCell="L70" sqref="L70"/>
    </sheetView>
  </sheetViews>
  <sheetFormatPr defaultColWidth="6.88671875" defaultRowHeight="13.2" x14ac:dyDescent="0.25"/>
  <cols>
    <col min="1" max="1" width="0.88671875" style="1" customWidth="1"/>
    <col min="2" max="2" width="11.6640625" style="36" customWidth="1"/>
    <col min="3" max="3" width="45.6640625" style="3" customWidth="1"/>
    <col min="4" max="4" width="13.6640625" style="4" customWidth="1"/>
    <col min="5" max="5" width="15.6640625" style="4" customWidth="1"/>
    <col min="6" max="6" width="15.6640625" style="1" customWidth="1"/>
    <col min="7" max="7" width="15.6640625" style="5" customWidth="1"/>
    <col min="8" max="8" width="0.88671875" style="5" customWidth="1"/>
    <col min="9" max="16384" width="6.88671875" style="1"/>
  </cols>
  <sheetData>
    <row r="1" spans="2:10" x14ac:dyDescent="0.25">
      <c r="B1" s="407" t="str">
        <f>Client1</f>
        <v>City of Mbombela - Technical Services</v>
      </c>
      <c r="C1" s="448"/>
      <c r="D1" s="449"/>
      <c r="E1" s="530" t="str">
        <f>"Contract No. "&amp;ContractNo</f>
        <v>Contract No. COM37/2025</v>
      </c>
      <c r="F1" s="530"/>
      <c r="G1" s="531"/>
    </row>
    <row r="2" spans="2:10" x14ac:dyDescent="0.25">
      <c r="B2" s="450" t="str">
        <f>Client2</f>
        <v>Roads and Stormwater</v>
      </c>
      <c r="G2" s="456"/>
    </row>
    <row r="3" spans="2:10" x14ac:dyDescent="0.25">
      <c r="B3" s="451"/>
      <c r="C3" s="68"/>
      <c r="D3" s="69"/>
      <c r="E3" s="69"/>
      <c r="F3" s="70"/>
      <c r="G3" s="457"/>
    </row>
    <row r="4" spans="2:10" x14ac:dyDescent="0.25">
      <c r="B4" s="513" t="s">
        <v>8</v>
      </c>
      <c r="C4" s="514"/>
      <c r="D4" s="514"/>
      <c r="E4" s="514"/>
      <c r="F4" s="514"/>
      <c r="G4" s="543" t="str">
        <f>"CHAPTER "&amp;B10</f>
        <v>CHAPTER C12.10</v>
      </c>
      <c r="H4" s="6"/>
    </row>
    <row r="5" spans="2:10" ht="7.5" customHeight="1" x14ac:dyDescent="0.25">
      <c r="B5" s="518" t="str">
        <f>ContractDescription</f>
        <v>UPGRADING OF PORTION OF ROAD D2296 : KARINO TO TEKWANE SOUTH
PHASE 1 : km 0,000 TO km 5,960</v>
      </c>
      <c r="C5" s="519"/>
      <c r="D5" s="519"/>
      <c r="E5" s="519"/>
      <c r="F5" s="519"/>
      <c r="G5" s="544"/>
      <c r="H5" s="8"/>
    </row>
    <row r="6" spans="2:10" ht="12.75" customHeight="1" x14ac:dyDescent="0.25">
      <c r="B6" s="518"/>
      <c r="C6" s="519"/>
      <c r="D6" s="519"/>
      <c r="E6" s="519"/>
      <c r="F6" s="519"/>
      <c r="G6" s="544"/>
      <c r="H6" s="8"/>
    </row>
    <row r="7" spans="2:10" ht="7.5" customHeight="1" x14ac:dyDescent="0.25">
      <c r="B7" s="520"/>
      <c r="C7" s="521"/>
      <c r="D7" s="521"/>
      <c r="E7" s="521"/>
      <c r="F7" s="521"/>
      <c r="G7" s="545"/>
      <c r="H7" s="8"/>
    </row>
    <row r="8" spans="2:10" s="9" customFormat="1" ht="24.9" customHeight="1" x14ac:dyDescent="0.25">
      <c r="B8" s="10" t="s">
        <v>0</v>
      </c>
      <c r="C8" s="11" t="s">
        <v>1</v>
      </c>
      <c r="D8" s="11" t="s">
        <v>2</v>
      </c>
      <c r="E8" s="11" t="s">
        <v>3</v>
      </c>
      <c r="F8" s="11" t="s">
        <v>4</v>
      </c>
      <c r="G8" s="11" t="s">
        <v>5</v>
      </c>
      <c r="H8" s="12"/>
    </row>
    <row r="9" spans="2:10" x14ac:dyDescent="0.25">
      <c r="B9" s="97"/>
      <c r="C9" s="72"/>
      <c r="D9" s="73"/>
      <c r="E9" s="15"/>
      <c r="F9" s="16"/>
      <c r="G9" s="17" t="str">
        <f>IF(D9="","",E9*F9)</f>
        <v/>
      </c>
      <c r="H9" s="18"/>
    </row>
    <row r="10" spans="2:10" x14ac:dyDescent="0.25">
      <c r="B10" s="428" t="s">
        <v>362</v>
      </c>
      <c r="C10" s="72" t="s">
        <v>361</v>
      </c>
      <c r="D10" s="15"/>
      <c r="E10" s="15"/>
      <c r="F10" s="16"/>
      <c r="G10" s="17" t="str">
        <f>IF(D10="","",E10*F10)</f>
        <v/>
      </c>
      <c r="H10" s="18"/>
    </row>
    <row r="11" spans="2:10" x14ac:dyDescent="0.25">
      <c r="B11" s="89"/>
      <c r="D11" s="21"/>
      <c r="E11" s="21"/>
      <c r="F11" s="40"/>
      <c r="G11" s="17" t="str">
        <f>IF(D11="","",E11*F11)</f>
        <v/>
      </c>
      <c r="H11" s="41"/>
    </row>
    <row r="12" spans="2:10" ht="24.9" customHeight="1" x14ac:dyDescent="0.25">
      <c r="B12" s="90" t="s">
        <v>360</v>
      </c>
      <c r="C12" s="52" t="s">
        <v>359</v>
      </c>
      <c r="D12" s="15" t="s">
        <v>21</v>
      </c>
      <c r="E12" s="21">
        <v>1</v>
      </c>
      <c r="F12" s="189"/>
      <c r="G12" s="216"/>
      <c r="H12" s="41"/>
      <c r="J12" s="479"/>
    </row>
    <row r="13" spans="2:10" x14ac:dyDescent="0.25">
      <c r="B13" s="89"/>
      <c r="D13" s="38"/>
      <c r="E13" s="21"/>
      <c r="F13" s="40"/>
      <c r="G13" s="17" t="str">
        <f>IF(D13="","",E13*F13)</f>
        <v/>
      </c>
      <c r="H13" s="41"/>
    </row>
    <row r="14" spans="2:10" x14ac:dyDescent="0.25">
      <c r="B14" s="90"/>
      <c r="C14" s="429"/>
      <c r="D14" s="38"/>
      <c r="E14" s="21"/>
      <c r="F14" s="40"/>
      <c r="G14" s="17"/>
      <c r="H14" s="41"/>
    </row>
    <row r="15" spans="2:10" x14ac:dyDescent="0.25">
      <c r="B15" s="89"/>
      <c r="D15" s="38"/>
      <c r="E15" s="21"/>
      <c r="F15" s="40"/>
      <c r="G15" s="17"/>
      <c r="H15" s="41"/>
    </row>
    <row r="16" spans="2:10" x14ac:dyDescent="0.25">
      <c r="B16" s="90"/>
      <c r="C16" s="36"/>
      <c r="D16" s="21"/>
      <c r="E16" s="21"/>
      <c r="F16" s="40"/>
      <c r="G16" s="17"/>
      <c r="H16" s="41"/>
    </row>
    <row r="17" spans="2:8" x14ac:dyDescent="0.25">
      <c r="B17" s="89"/>
      <c r="D17" s="38"/>
      <c r="E17" s="21"/>
      <c r="F17" s="40"/>
      <c r="G17" s="17"/>
      <c r="H17" s="41"/>
    </row>
    <row r="18" spans="2:8" x14ac:dyDescent="0.25">
      <c r="B18" s="90"/>
      <c r="C18" s="36"/>
      <c r="D18" s="38"/>
      <c r="E18" s="22"/>
      <c r="F18" s="23"/>
      <c r="G18" s="17"/>
      <c r="H18" s="42"/>
    </row>
    <row r="19" spans="2:8" x14ac:dyDescent="0.25">
      <c r="B19" s="89"/>
      <c r="D19" s="38"/>
      <c r="E19" s="22"/>
      <c r="F19" s="23"/>
      <c r="G19" s="17"/>
      <c r="H19" s="42"/>
    </row>
    <row r="20" spans="2:8" x14ac:dyDescent="0.25">
      <c r="B20" s="90"/>
      <c r="C20" s="36"/>
      <c r="D20" s="21"/>
      <c r="E20" s="22"/>
      <c r="F20" s="23"/>
      <c r="G20" s="17"/>
      <c r="H20" s="42"/>
    </row>
    <row r="21" spans="2:8" x14ac:dyDescent="0.25">
      <c r="B21" s="89"/>
      <c r="D21" s="38"/>
      <c r="E21" s="22"/>
      <c r="F21" s="40"/>
      <c r="G21" s="17"/>
      <c r="H21" s="41"/>
    </row>
    <row r="22" spans="2:8" x14ac:dyDescent="0.25">
      <c r="B22" s="90"/>
      <c r="C22" s="36"/>
      <c r="D22" s="38"/>
      <c r="E22" s="22"/>
      <c r="F22" s="43"/>
      <c r="G22" s="17"/>
      <c r="H22" s="41"/>
    </row>
    <row r="23" spans="2:8" x14ac:dyDescent="0.25">
      <c r="B23" s="89"/>
      <c r="D23" s="60"/>
      <c r="E23" s="22"/>
      <c r="F23" s="40"/>
      <c r="G23" s="17"/>
      <c r="H23" s="44"/>
    </row>
    <row r="24" spans="2:8" x14ac:dyDescent="0.25">
      <c r="B24" s="90"/>
      <c r="C24" s="36"/>
      <c r="D24" s="38"/>
      <c r="E24" s="22"/>
      <c r="F24" s="45"/>
      <c r="G24" s="17"/>
    </row>
    <row r="25" spans="2:8" x14ac:dyDescent="0.25">
      <c r="B25" s="90"/>
      <c r="C25" s="36"/>
      <c r="D25" s="38"/>
      <c r="E25" s="22"/>
      <c r="F25" s="45"/>
      <c r="G25" s="17" t="str">
        <f t="shared" ref="G25:G71" si="0">IF(D25="","",E25*F25)</f>
        <v/>
      </c>
    </row>
    <row r="26" spans="2:8" x14ac:dyDescent="0.25">
      <c r="B26" s="90"/>
      <c r="C26" s="36"/>
      <c r="D26" s="38"/>
      <c r="E26" s="22"/>
      <c r="F26" s="45"/>
      <c r="G26" s="17" t="str">
        <f t="shared" si="0"/>
        <v/>
      </c>
    </row>
    <row r="27" spans="2:8" x14ac:dyDescent="0.25">
      <c r="B27" s="90"/>
      <c r="C27" s="36"/>
      <c r="D27" s="38"/>
      <c r="E27" s="22"/>
      <c r="F27" s="45"/>
      <c r="G27" s="17" t="str">
        <f t="shared" si="0"/>
        <v/>
      </c>
    </row>
    <row r="28" spans="2:8" x14ac:dyDescent="0.25">
      <c r="B28" s="90"/>
      <c r="C28" s="36"/>
      <c r="D28" s="38"/>
      <c r="E28" s="22"/>
      <c r="F28" s="45"/>
      <c r="G28" s="17" t="str">
        <f t="shared" si="0"/>
        <v/>
      </c>
    </row>
    <row r="29" spans="2:8" x14ac:dyDescent="0.25">
      <c r="B29" s="90"/>
      <c r="C29" s="36"/>
      <c r="D29" s="38"/>
      <c r="E29" s="22"/>
      <c r="F29" s="45"/>
      <c r="G29" s="17" t="str">
        <f t="shared" si="0"/>
        <v/>
      </c>
    </row>
    <row r="30" spans="2:8" x14ac:dyDescent="0.25">
      <c r="B30" s="90"/>
      <c r="C30" s="36"/>
      <c r="D30" s="38"/>
      <c r="E30" s="22"/>
      <c r="F30" s="45"/>
      <c r="G30" s="17" t="str">
        <f t="shared" si="0"/>
        <v/>
      </c>
    </row>
    <row r="31" spans="2:8" x14ac:dyDescent="0.25">
      <c r="B31" s="90"/>
      <c r="C31" s="36"/>
      <c r="D31" s="38"/>
      <c r="E31" s="22"/>
      <c r="F31" s="45"/>
      <c r="G31" s="17" t="str">
        <f t="shared" si="0"/>
        <v/>
      </c>
    </row>
    <row r="32" spans="2:8" x14ac:dyDescent="0.25">
      <c r="B32" s="90"/>
      <c r="C32" s="36"/>
      <c r="D32" s="38"/>
      <c r="E32" s="22"/>
      <c r="F32" s="45"/>
      <c r="G32" s="17" t="str">
        <f t="shared" si="0"/>
        <v/>
      </c>
    </row>
    <row r="33" spans="2:7" x14ac:dyDescent="0.25">
      <c r="B33" s="90"/>
      <c r="C33" s="36"/>
      <c r="D33" s="38"/>
      <c r="E33" s="22"/>
      <c r="F33" s="45"/>
      <c r="G33" s="17" t="str">
        <f t="shared" si="0"/>
        <v/>
      </c>
    </row>
    <row r="34" spans="2:7" x14ac:dyDescent="0.25">
      <c r="B34" s="90"/>
      <c r="C34" s="36"/>
      <c r="D34" s="38"/>
      <c r="E34" s="22"/>
      <c r="F34" s="45"/>
      <c r="G34" s="17" t="str">
        <f t="shared" si="0"/>
        <v/>
      </c>
    </row>
    <row r="35" spans="2:7" x14ac:dyDescent="0.25">
      <c r="B35" s="90"/>
      <c r="C35" s="36"/>
      <c r="D35" s="38"/>
      <c r="E35" s="22"/>
      <c r="F35" s="45"/>
      <c r="G35" s="17" t="str">
        <f t="shared" si="0"/>
        <v/>
      </c>
    </row>
    <row r="36" spans="2:7" x14ac:dyDescent="0.25">
      <c r="B36" s="90"/>
      <c r="C36" s="36"/>
      <c r="D36" s="38"/>
      <c r="E36" s="22"/>
      <c r="F36" s="45"/>
      <c r="G36" s="17" t="str">
        <f t="shared" si="0"/>
        <v/>
      </c>
    </row>
    <row r="37" spans="2:7" x14ac:dyDescent="0.25">
      <c r="B37" s="90"/>
      <c r="C37" s="36"/>
      <c r="D37" s="38"/>
      <c r="E37" s="22"/>
      <c r="F37" s="45"/>
      <c r="G37" s="17" t="str">
        <f t="shared" si="0"/>
        <v/>
      </c>
    </row>
    <row r="38" spans="2:7" x14ac:dyDescent="0.25">
      <c r="B38" s="90"/>
      <c r="C38" s="36"/>
      <c r="D38" s="38"/>
      <c r="E38" s="22"/>
      <c r="F38" s="45"/>
      <c r="G38" s="17" t="str">
        <f t="shared" si="0"/>
        <v/>
      </c>
    </row>
    <row r="39" spans="2:7" x14ac:dyDescent="0.25">
      <c r="B39" s="90"/>
      <c r="C39" s="36"/>
      <c r="D39" s="38"/>
      <c r="E39" s="22"/>
      <c r="F39" s="45"/>
      <c r="G39" s="17" t="str">
        <f t="shared" si="0"/>
        <v/>
      </c>
    </row>
    <row r="40" spans="2:7" x14ac:dyDescent="0.25">
      <c r="B40" s="90"/>
      <c r="C40" s="36"/>
      <c r="D40" s="38"/>
      <c r="E40" s="22"/>
      <c r="F40" s="45"/>
      <c r="G40" s="17" t="str">
        <f t="shared" si="0"/>
        <v/>
      </c>
    </row>
    <row r="41" spans="2:7" x14ac:dyDescent="0.25">
      <c r="B41" s="90"/>
      <c r="C41" s="36"/>
      <c r="D41" s="38"/>
      <c r="E41" s="22"/>
      <c r="F41" s="45"/>
      <c r="G41" s="17" t="str">
        <f t="shared" si="0"/>
        <v/>
      </c>
    </row>
    <row r="42" spans="2:7" x14ac:dyDescent="0.25">
      <c r="B42" s="90"/>
      <c r="C42" s="36"/>
      <c r="D42" s="38"/>
      <c r="E42" s="22"/>
      <c r="F42" s="45"/>
      <c r="G42" s="17" t="str">
        <f t="shared" si="0"/>
        <v/>
      </c>
    </row>
    <row r="43" spans="2:7" x14ac:dyDescent="0.25">
      <c r="B43" s="90"/>
      <c r="C43" s="36"/>
      <c r="D43" s="38"/>
      <c r="E43" s="22"/>
      <c r="F43" s="45"/>
      <c r="G43" s="17" t="str">
        <f t="shared" si="0"/>
        <v/>
      </c>
    </row>
    <row r="44" spans="2:7" x14ac:dyDescent="0.25">
      <c r="B44" s="90"/>
      <c r="C44" s="36"/>
      <c r="D44" s="38"/>
      <c r="E44" s="22"/>
      <c r="F44" s="45"/>
      <c r="G44" s="17" t="str">
        <f t="shared" si="0"/>
        <v/>
      </c>
    </row>
    <row r="45" spans="2:7" x14ac:dyDescent="0.25">
      <c r="B45" s="90"/>
      <c r="C45" s="36"/>
      <c r="D45" s="38"/>
      <c r="E45" s="22"/>
      <c r="F45" s="45"/>
      <c r="G45" s="17" t="str">
        <f t="shared" si="0"/>
        <v/>
      </c>
    </row>
    <row r="46" spans="2:7" x14ac:dyDescent="0.25">
      <c r="B46" s="90"/>
      <c r="C46" s="36"/>
      <c r="D46" s="38"/>
      <c r="E46" s="22"/>
      <c r="F46" s="45"/>
      <c r="G46" s="17" t="str">
        <f t="shared" si="0"/>
        <v/>
      </c>
    </row>
    <row r="47" spans="2:7" x14ac:dyDescent="0.25">
      <c r="B47" s="90"/>
      <c r="C47" s="36"/>
      <c r="D47" s="38"/>
      <c r="E47" s="22"/>
      <c r="F47" s="45"/>
      <c r="G47" s="17" t="str">
        <f t="shared" si="0"/>
        <v/>
      </c>
    </row>
    <row r="48" spans="2:7" x14ac:dyDescent="0.25">
      <c r="B48" s="90"/>
      <c r="C48" s="36"/>
      <c r="D48" s="38"/>
      <c r="E48" s="22"/>
      <c r="F48" s="45"/>
      <c r="G48" s="17" t="str">
        <f t="shared" si="0"/>
        <v/>
      </c>
    </row>
    <row r="49" spans="2:7" x14ac:dyDescent="0.25">
      <c r="B49" s="90"/>
      <c r="C49" s="36"/>
      <c r="D49" s="38"/>
      <c r="E49" s="22"/>
      <c r="F49" s="45"/>
      <c r="G49" s="17" t="str">
        <f t="shared" si="0"/>
        <v/>
      </c>
    </row>
    <row r="50" spans="2:7" x14ac:dyDescent="0.25">
      <c r="B50" s="90"/>
      <c r="C50" s="36"/>
      <c r="D50" s="38"/>
      <c r="E50" s="22"/>
      <c r="F50" s="45"/>
      <c r="G50" s="17" t="str">
        <f t="shared" si="0"/>
        <v/>
      </c>
    </row>
    <row r="51" spans="2:7" x14ac:dyDescent="0.25">
      <c r="B51" s="90"/>
      <c r="C51" s="36"/>
      <c r="D51" s="38"/>
      <c r="E51" s="22"/>
      <c r="F51" s="45"/>
      <c r="G51" s="17" t="str">
        <f t="shared" si="0"/>
        <v/>
      </c>
    </row>
    <row r="52" spans="2:7" x14ac:dyDescent="0.25">
      <c r="B52" s="90"/>
      <c r="C52" s="36"/>
      <c r="D52" s="38"/>
      <c r="E52" s="22"/>
      <c r="F52" s="45"/>
      <c r="G52" s="17" t="str">
        <f t="shared" si="0"/>
        <v/>
      </c>
    </row>
    <row r="53" spans="2:7" x14ac:dyDescent="0.25">
      <c r="B53" s="90"/>
      <c r="C53" s="36"/>
      <c r="D53" s="38"/>
      <c r="E53" s="22"/>
      <c r="F53" s="45"/>
      <c r="G53" s="17" t="str">
        <f t="shared" si="0"/>
        <v/>
      </c>
    </row>
    <row r="54" spans="2:7" x14ac:dyDescent="0.25">
      <c r="B54" s="90"/>
      <c r="C54" s="36"/>
      <c r="D54" s="38"/>
      <c r="E54" s="22"/>
      <c r="F54" s="45"/>
      <c r="G54" s="17" t="str">
        <f t="shared" si="0"/>
        <v/>
      </c>
    </row>
    <row r="55" spans="2:7" x14ac:dyDescent="0.25">
      <c r="B55" s="90"/>
      <c r="C55" s="36"/>
      <c r="D55" s="38"/>
      <c r="E55" s="22"/>
      <c r="F55" s="45"/>
      <c r="G55" s="17" t="str">
        <f t="shared" si="0"/>
        <v/>
      </c>
    </row>
    <row r="56" spans="2:7" x14ac:dyDescent="0.25">
      <c r="B56" s="90"/>
      <c r="C56" s="36"/>
      <c r="D56" s="38"/>
      <c r="E56" s="22"/>
      <c r="F56" s="45"/>
      <c r="G56" s="17" t="str">
        <f t="shared" si="0"/>
        <v/>
      </c>
    </row>
    <row r="57" spans="2:7" x14ac:dyDescent="0.25">
      <c r="B57" s="90"/>
      <c r="C57" s="36"/>
      <c r="D57" s="38"/>
      <c r="E57" s="22"/>
      <c r="F57" s="45"/>
      <c r="G57" s="17" t="str">
        <f t="shared" si="0"/>
        <v/>
      </c>
    </row>
    <row r="58" spans="2:7" x14ac:dyDescent="0.25">
      <c r="B58" s="90"/>
      <c r="C58" s="36"/>
      <c r="D58" s="38"/>
      <c r="E58" s="22"/>
      <c r="F58" s="45"/>
      <c r="G58" s="17" t="str">
        <f t="shared" si="0"/>
        <v/>
      </c>
    </row>
    <row r="59" spans="2:7" x14ac:dyDescent="0.25">
      <c r="B59" s="90"/>
      <c r="C59" s="36"/>
      <c r="D59" s="38"/>
      <c r="E59" s="22"/>
      <c r="F59" s="45"/>
      <c r="G59" s="17" t="str">
        <f t="shared" si="0"/>
        <v/>
      </c>
    </row>
    <row r="60" spans="2:7" x14ac:dyDescent="0.25">
      <c r="B60" s="90"/>
      <c r="C60" s="36"/>
      <c r="D60" s="38"/>
      <c r="E60" s="22"/>
      <c r="F60" s="45"/>
      <c r="G60" s="17" t="str">
        <f t="shared" si="0"/>
        <v/>
      </c>
    </row>
    <row r="61" spans="2:7" x14ac:dyDescent="0.25">
      <c r="B61" s="90"/>
      <c r="C61" s="36"/>
      <c r="D61" s="38"/>
      <c r="E61" s="22"/>
      <c r="F61" s="45"/>
      <c r="G61" s="17" t="str">
        <f t="shared" si="0"/>
        <v/>
      </c>
    </row>
    <row r="62" spans="2:7" x14ac:dyDescent="0.25">
      <c r="B62" s="90"/>
      <c r="C62" s="36"/>
      <c r="D62" s="38"/>
      <c r="E62" s="22"/>
      <c r="F62" s="45"/>
      <c r="G62" s="17" t="str">
        <f t="shared" si="0"/>
        <v/>
      </c>
    </row>
    <row r="63" spans="2:7" x14ac:dyDescent="0.25">
      <c r="B63" s="90"/>
      <c r="C63" s="36"/>
      <c r="D63" s="38"/>
      <c r="E63" s="22"/>
      <c r="F63" s="45"/>
      <c r="G63" s="17" t="str">
        <f t="shared" si="0"/>
        <v/>
      </c>
    </row>
    <row r="64" spans="2:7" x14ac:dyDescent="0.25">
      <c r="B64" s="90"/>
      <c r="C64" s="36"/>
      <c r="D64" s="38"/>
      <c r="E64" s="22"/>
      <c r="F64" s="45"/>
      <c r="G64" s="17" t="str">
        <f t="shared" si="0"/>
        <v/>
      </c>
    </row>
    <row r="65" spans="2:8" x14ac:dyDescent="0.25">
      <c r="B65" s="90"/>
      <c r="C65" s="36"/>
      <c r="D65" s="38"/>
      <c r="E65" s="22"/>
      <c r="F65" s="45"/>
      <c r="G65" s="17" t="str">
        <f t="shared" si="0"/>
        <v/>
      </c>
    </row>
    <row r="66" spans="2:8" x14ac:dyDescent="0.25">
      <c r="B66" s="90"/>
      <c r="C66" s="36"/>
      <c r="D66" s="38"/>
      <c r="E66" s="22"/>
      <c r="F66" s="45"/>
      <c r="G66" s="17" t="str">
        <f t="shared" si="0"/>
        <v/>
      </c>
    </row>
    <row r="67" spans="2:8" x14ac:dyDescent="0.25">
      <c r="B67" s="90"/>
      <c r="C67" s="36"/>
      <c r="D67" s="38"/>
      <c r="E67" s="22"/>
      <c r="F67" s="45"/>
      <c r="G67" s="17" t="str">
        <f t="shared" si="0"/>
        <v/>
      </c>
    </row>
    <row r="68" spans="2:8" x14ac:dyDescent="0.25">
      <c r="B68" s="90"/>
      <c r="C68" s="36"/>
      <c r="D68" s="38"/>
      <c r="E68" s="22"/>
      <c r="F68" s="45"/>
      <c r="G68" s="17" t="str">
        <f t="shared" si="0"/>
        <v/>
      </c>
    </row>
    <row r="69" spans="2:8" x14ac:dyDescent="0.25">
      <c r="B69" s="90"/>
      <c r="C69" s="36"/>
      <c r="D69" s="38"/>
      <c r="E69" s="22"/>
      <c r="F69" s="45"/>
      <c r="G69" s="17" t="str">
        <f t="shared" si="0"/>
        <v/>
      </c>
    </row>
    <row r="70" spans="2:8" x14ac:dyDescent="0.25">
      <c r="B70" s="90"/>
      <c r="C70" s="36"/>
      <c r="D70" s="38"/>
      <c r="E70" s="22"/>
      <c r="F70" s="45"/>
      <c r="G70" s="17" t="str">
        <f t="shared" si="0"/>
        <v/>
      </c>
    </row>
    <row r="71" spans="2:8" x14ac:dyDescent="0.25">
      <c r="B71" s="89"/>
      <c r="C71" s="1"/>
      <c r="D71" s="38"/>
      <c r="E71" s="22"/>
      <c r="F71" s="45"/>
      <c r="G71" s="17" t="str">
        <f t="shared" si="0"/>
        <v/>
      </c>
    </row>
    <row r="72" spans="2:8" s="29" customFormat="1" ht="24.75" customHeight="1" x14ac:dyDescent="0.25">
      <c r="B72" s="441" t="str">
        <f>$B$10</f>
        <v>C12.10</v>
      </c>
      <c r="C72" s="31" t="s">
        <v>432</v>
      </c>
      <c r="D72" s="32"/>
      <c r="E72" s="33"/>
      <c r="F72" s="32"/>
      <c r="G72" s="34"/>
      <c r="H72" s="35"/>
    </row>
  </sheetData>
  <mergeCells count="4">
    <mergeCell ref="E1:G1"/>
    <mergeCell ref="B5:F7"/>
    <mergeCell ref="G4:G7"/>
    <mergeCell ref="B4:F4"/>
  </mergeCells>
  <printOptions horizontalCentered="1"/>
  <pageMargins left="0.43307086614173229" right="0.31496062992125984" top="0.43307086614173229" bottom="0.62992125984251968" header="0.35433070866141736" footer="0.31496062992125984"/>
  <pageSetup paperSize="9" scale="81" firstPageNumber="31" fitToHeight="0" orientation="portrait" cellComments="asDisplayed" r:id="rId1"/>
  <headerFooter>
    <oddHeader xml:space="preserve">&amp;R&amp;"Arial,Bold Italic"
</oddHeader>
    <oddFooter xml:space="preserve">&amp;R&amp;"Arial,Bold"_____________________
C&amp;P   </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9FB33-BFDD-48BD-8AD6-FA2C884366D4}">
  <sheetPr>
    <tabColor rgb="FF92D050"/>
    <pageSetUpPr fitToPage="1"/>
  </sheetPr>
  <dimension ref="B1:I50"/>
  <sheetViews>
    <sheetView view="pageBreakPreview" zoomScaleNormal="125" zoomScaleSheetLayoutView="100" zoomScalePageLayoutView="125" workbookViewId="0">
      <selection activeCell="K45" sqref="K45"/>
    </sheetView>
  </sheetViews>
  <sheetFormatPr defaultColWidth="6.88671875" defaultRowHeight="13.2" x14ac:dyDescent="0.25"/>
  <cols>
    <col min="1" max="1" width="0.88671875" style="1" customWidth="1"/>
    <col min="2" max="2" width="11.6640625" style="36" customWidth="1"/>
    <col min="3" max="3" width="45.6640625" style="3" customWidth="1"/>
    <col min="4" max="4" width="13.6640625" style="4" customWidth="1"/>
    <col min="5" max="5" width="15.6640625" style="4" customWidth="1"/>
    <col min="6" max="6" width="15.6640625" style="1" customWidth="1"/>
    <col min="7" max="7" width="17.6640625" style="211" customWidth="1"/>
    <col min="8" max="8" width="0.88671875" style="211" customWidth="1"/>
    <col min="9" max="16384" width="6.88671875" style="1"/>
  </cols>
  <sheetData>
    <row r="1" spans="2:8" x14ac:dyDescent="0.25">
      <c r="B1" s="407" t="str">
        <f>Client1</f>
        <v>City of Mbombela - Technical Services</v>
      </c>
      <c r="C1" s="448"/>
      <c r="D1" s="449"/>
      <c r="E1" s="530" t="str">
        <f>"Contract No. "&amp;ContractNo</f>
        <v>Contract No. COM37/2025</v>
      </c>
      <c r="F1" s="530"/>
      <c r="G1" s="531"/>
      <c r="H1" s="6"/>
    </row>
    <row r="2" spans="2:8" x14ac:dyDescent="0.25">
      <c r="B2" s="450" t="str">
        <f>Client2</f>
        <v>Roads and Stormwater</v>
      </c>
      <c r="G2" s="424"/>
    </row>
    <row r="3" spans="2:8" x14ac:dyDescent="0.25">
      <c r="B3" s="451"/>
      <c r="C3" s="68"/>
      <c r="D3" s="69"/>
      <c r="E3" s="69"/>
      <c r="F3" s="70"/>
      <c r="G3" s="425"/>
    </row>
    <row r="4" spans="2:8" x14ac:dyDescent="0.25">
      <c r="B4" s="513" t="s">
        <v>8</v>
      </c>
      <c r="C4" s="514"/>
      <c r="D4" s="514"/>
      <c r="E4" s="514"/>
      <c r="F4" s="514"/>
      <c r="G4" s="534" t="str">
        <f>"CHAPTER "&amp;B10</f>
        <v>CHAPTER C13.1</v>
      </c>
      <c r="H4" s="405"/>
    </row>
    <row r="5" spans="2:8" ht="7.5" customHeight="1" x14ac:dyDescent="0.25">
      <c r="B5" s="518" t="str">
        <f>ContractDescription</f>
        <v>UPGRADING OF PORTION OF ROAD D2296 : KARINO TO TEKWANE SOUTH
PHASE 1 : km 0,000 TO km 5,960</v>
      </c>
      <c r="C5" s="519"/>
      <c r="D5" s="519"/>
      <c r="E5" s="519"/>
      <c r="F5" s="519"/>
      <c r="G5" s="535"/>
      <c r="H5" s="405"/>
    </row>
    <row r="6" spans="2:8" ht="12.75" customHeight="1" x14ac:dyDescent="0.25">
      <c r="B6" s="518"/>
      <c r="C6" s="519"/>
      <c r="D6" s="519"/>
      <c r="E6" s="519"/>
      <c r="F6" s="519"/>
      <c r="G6" s="535"/>
      <c r="H6" s="405"/>
    </row>
    <row r="7" spans="2:8" ht="7.5" customHeight="1" x14ac:dyDescent="0.25">
      <c r="B7" s="520"/>
      <c r="C7" s="521"/>
      <c r="D7" s="521"/>
      <c r="E7" s="521"/>
      <c r="F7" s="521"/>
      <c r="G7" s="536"/>
      <c r="H7" s="405"/>
    </row>
    <row r="8" spans="2:8" s="9" customFormat="1" ht="25.05" customHeight="1" x14ac:dyDescent="0.25">
      <c r="B8" s="10" t="s">
        <v>0</v>
      </c>
      <c r="C8" s="11" t="s">
        <v>1</v>
      </c>
      <c r="D8" s="11" t="s">
        <v>2</v>
      </c>
      <c r="E8" s="11" t="s">
        <v>3</v>
      </c>
      <c r="F8" s="11" t="s">
        <v>4</v>
      </c>
      <c r="G8" s="188" t="s">
        <v>5</v>
      </c>
      <c r="H8" s="411"/>
    </row>
    <row r="9" spans="2:8" ht="15" customHeight="1" x14ac:dyDescent="0.25">
      <c r="B9" s="13"/>
      <c r="C9" s="14"/>
      <c r="D9" s="15"/>
      <c r="E9" s="15"/>
      <c r="F9" s="16"/>
      <c r="G9" s="214" t="str">
        <f>IF(D9="","",E9*F9)</f>
        <v/>
      </c>
      <c r="H9" s="430"/>
    </row>
    <row r="10" spans="2:8" ht="15" customHeight="1" x14ac:dyDescent="0.25">
      <c r="B10" s="64" t="s">
        <v>562</v>
      </c>
      <c r="C10" s="19" t="s">
        <v>563</v>
      </c>
      <c r="D10" s="21"/>
      <c r="E10" s="21"/>
      <c r="F10" s="189"/>
      <c r="G10" s="214" t="str">
        <f>IF(D10="","",E10*F10)</f>
        <v/>
      </c>
      <c r="H10" s="430"/>
    </row>
    <row r="11" spans="2:8" ht="15" customHeight="1" x14ac:dyDescent="0.25">
      <c r="B11" s="49"/>
      <c r="C11" s="14"/>
      <c r="D11" s="21"/>
      <c r="E11" s="21"/>
      <c r="F11" s="189"/>
      <c r="G11" s="214" t="str">
        <f>IF(D11="","",E11*F11)</f>
        <v/>
      </c>
      <c r="H11" s="430"/>
    </row>
    <row r="12" spans="2:8" ht="15" customHeight="1" x14ac:dyDescent="0.25">
      <c r="B12" s="49" t="s">
        <v>564</v>
      </c>
      <c r="C12" s="14" t="s">
        <v>565</v>
      </c>
      <c r="D12" s="21"/>
      <c r="E12" s="22"/>
      <c r="F12" s="221"/>
      <c r="G12" s="214"/>
      <c r="H12" s="430"/>
    </row>
    <row r="13" spans="2:8" ht="15" customHeight="1" x14ac:dyDescent="0.25">
      <c r="B13" s="49"/>
      <c r="C13" s="1"/>
      <c r="D13" s="21"/>
      <c r="E13" s="22"/>
      <c r="F13" s="221"/>
      <c r="G13" s="214"/>
      <c r="H13" s="430"/>
    </row>
    <row r="14" spans="2:8" ht="30" customHeight="1" x14ac:dyDescent="0.25">
      <c r="B14" s="49" t="s">
        <v>566</v>
      </c>
      <c r="C14" s="14" t="s">
        <v>567</v>
      </c>
      <c r="D14" s="21"/>
      <c r="E14" s="22"/>
      <c r="F14" s="195"/>
      <c r="G14" s="214"/>
      <c r="H14" s="430"/>
    </row>
    <row r="15" spans="2:8" ht="15" customHeight="1" x14ac:dyDescent="0.25">
      <c r="B15" s="49"/>
      <c r="C15" s="14"/>
      <c r="D15" s="21"/>
      <c r="E15" s="25"/>
      <c r="F15" s="184"/>
      <c r="G15" s="214"/>
      <c r="H15" s="430"/>
    </row>
    <row r="16" spans="2:8" s="37" customFormat="1" ht="15" customHeight="1" x14ac:dyDescent="0.25">
      <c r="B16" s="49" t="s">
        <v>40</v>
      </c>
      <c r="C16" s="14" t="s">
        <v>568</v>
      </c>
      <c r="D16" s="21" t="s">
        <v>21</v>
      </c>
      <c r="E16" s="128">
        <v>100</v>
      </c>
      <c r="F16" s="184"/>
      <c r="G16" s="223"/>
      <c r="H16" s="415"/>
    </row>
    <row r="17" spans="2:9" ht="15" customHeight="1" x14ac:dyDescent="0.25">
      <c r="B17" s="49"/>
      <c r="C17" s="14"/>
      <c r="D17" s="21"/>
      <c r="E17" s="22"/>
      <c r="F17" s="195"/>
      <c r="G17" s="214"/>
      <c r="H17" s="430"/>
    </row>
    <row r="18" spans="2:9" ht="15" customHeight="1" x14ac:dyDescent="0.25">
      <c r="B18" s="49" t="s">
        <v>664</v>
      </c>
      <c r="C18" s="14" t="s">
        <v>665</v>
      </c>
      <c r="D18" s="21"/>
      <c r="E18" s="22"/>
      <c r="F18" s="195"/>
      <c r="G18" s="214"/>
      <c r="H18" s="430"/>
    </row>
    <row r="19" spans="2:9" ht="15" customHeight="1" x14ac:dyDescent="0.25">
      <c r="B19" s="49"/>
      <c r="C19" s="14"/>
      <c r="D19" s="21"/>
      <c r="E19" s="22"/>
      <c r="F19" s="189"/>
      <c r="G19" s="214"/>
      <c r="H19" s="430"/>
    </row>
    <row r="20" spans="2:9" ht="15" customHeight="1" x14ac:dyDescent="0.25">
      <c r="B20" s="49" t="s">
        <v>666</v>
      </c>
      <c r="C20" s="14" t="s">
        <v>877</v>
      </c>
      <c r="D20" s="21"/>
      <c r="E20" s="22"/>
      <c r="F20" s="189"/>
      <c r="G20" s="214"/>
      <c r="H20" s="430"/>
    </row>
    <row r="21" spans="2:9" ht="15" customHeight="1" x14ac:dyDescent="0.25">
      <c r="B21" s="49"/>
      <c r="C21" s="14"/>
      <c r="D21" s="21"/>
      <c r="E21" s="22"/>
      <c r="F21" s="189"/>
      <c r="G21" s="214"/>
      <c r="H21" s="430"/>
    </row>
    <row r="22" spans="2:9" ht="30" customHeight="1" x14ac:dyDescent="0.25">
      <c r="B22" s="49"/>
      <c r="C22" s="14" t="s">
        <v>736</v>
      </c>
      <c r="D22" s="21" t="s">
        <v>21</v>
      </c>
      <c r="E22" s="125">
        <v>10</v>
      </c>
      <c r="F22" s="189"/>
      <c r="G22" s="216"/>
      <c r="H22" s="412"/>
    </row>
    <row r="23" spans="2:9" ht="15" customHeight="1" x14ac:dyDescent="0.25">
      <c r="B23" s="49"/>
      <c r="C23" s="14"/>
      <c r="D23" s="21"/>
      <c r="E23" s="22"/>
      <c r="F23" s="189"/>
      <c r="G23" s="214"/>
      <c r="H23" s="430"/>
    </row>
    <row r="24" spans="2:9" ht="30" customHeight="1" x14ac:dyDescent="0.25">
      <c r="B24" s="49"/>
      <c r="C24" s="14" t="s">
        <v>668</v>
      </c>
      <c r="D24" s="21" t="s">
        <v>21</v>
      </c>
      <c r="E24" s="22">
        <v>10</v>
      </c>
      <c r="F24" s="189"/>
      <c r="G24" s="215"/>
      <c r="H24" s="418"/>
    </row>
    <row r="25" spans="2:9" ht="15" customHeight="1" x14ac:dyDescent="0.25">
      <c r="B25" s="49"/>
      <c r="C25" s="14"/>
      <c r="D25" s="21"/>
      <c r="E25" s="22"/>
      <c r="F25" s="212"/>
      <c r="G25" s="214"/>
      <c r="H25" s="430"/>
    </row>
    <row r="26" spans="2:9" ht="30" customHeight="1" x14ac:dyDescent="0.25">
      <c r="B26" s="49" t="s">
        <v>667</v>
      </c>
      <c r="C26" s="14" t="s">
        <v>735</v>
      </c>
      <c r="D26" s="21" t="s">
        <v>21</v>
      </c>
      <c r="E26" s="125">
        <v>100</v>
      </c>
      <c r="F26" s="229"/>
      <c r="G26" s="371"/>
      <c r="H26" s="431"/>
    </row>
    <row r="27" spans="2:9" ht="15" customHeight="1" x14ac:dyDescent="0.25">
      <c r="B27" s="20"/>
      <c r="C27" s="14"/>
      <c r="D27" s="21"/>
      <c r="E27" s="21"/>
      <c r="F27" s="189"/>
      <c r="G27" s="214"/>
      <c r="H27" s="430"/>
    </row>
    <row r="28" spans="2:9" ht="15" customHeight="1" x14ac:dyDescent="0.25">
      <c r="B28" s="20"/>
      <c r="C28" s="14" t="s">
        <v>711</v>
      </c>
      <c r="D28" s="21"/>
      <c r="E28" s="21"/>
      <c r="F28" s="189"/>
      <c r="G28" s="214"/>
      <c r="H28" s="430"/>
    </row>
    <row r="29" spans="2:9" ht="15" customHeight="1" x14ac:dyDescent="0.25">
      <c r="B29" s="20"/>
      <c r="C29" s="14"/>
      <c r="D29" s="21"/>
      <c r="E29" s="21"/>
      <c r="F29" s="189"/>
      <c r="G29" s="214"/>
      <c r="H29" s="430"/>
    </row>
    <row r="30" spans="2:9" ht="15" customHeight="1" x14ac:dyDescent="0.25">
      <c r="B30" s="49" t="s">
        <v>708</v>
      </c>
      <c r="C30" s="14" t="s">
        <v>709</v>
      </c>
      <c r="D30" s="38"/>
      <c r="E30" s="21"/>
      <c r="F30" s="189"/>
      <c r="G30" s="214"/>
      <c r="H30" s="430"/>
    </row>
    <row r="31" spans="2:9" ht="15" customHeight="1" x14ac:dyDescent="0.25">
      <c r="B31" s="49"/>
      <c r="C31" s="14"/>
      <c r="D31" s="21"/>
      <c r="E31" s="21"/>
      <c r="F31" s="195"/>
      <c r="G31" s="214"/>
      <c r="H31" s="430"/>
    </row>
    <row r="32" spans="2:9" ht="30" customHeight="1" x14ac:dyDescent="0.25">
      <c r="B32" s="49" t="s">
        <v>710</v>
      </c>
      <c r="C32" s="14" t="s">
        <v>712</v>
      </c>
      <c r="D32" s="21" t="s">
        <v>21</v>
      </c>
      <c r="E32" s="21">
        <v>1120</v>
      </c>
      <c r="F32" s="195"/>
      <c r="G32" s="215"/>
      <c r="H32" s="418"/>
      <c r="I32" s="102"/>
    </row>
    <row r="33" spans="2:9" ht="15" customHeight="1" x14ac:dyDescent="0.25">
      <c r="B33" s="49"/>
      <c r="C33" s="14"/>
      <c r="D33" s="21"/>
      <c r="E33" s="21"/>
      <c r="F33" s="195"/>
      <c r="G33" s="214"/>
      <c r="H33" s="430"/>
    </row>
    <row r="34" spans="2:9" ht="15" customHeight="1" x14ac:dyDescent="0.25">
      <c r="B34" s="49" t="s">
        <v>564</v>
      </c>
      <c r="C34" s="14" t="s">
        <v>565</v>
      </c>
      <c r="D34" s="21"/>
      <c r="E34" s="21"/>
      <c r="F34" s="195"/>
      <c r="G34" s="214"/>
      <c r="H34" s="430"/>
    </row>
    <row r="35" spans="2:9" ht="15" customHeight="1" x14ac:dyDescent="0.25">
      <c r="B35" s="49"/>
      <c r="C35" s="1"/>
      <c r="D35" s="21"/>
      <c r="E35" s="21"/>
      <c r="F35" s="195"/>
      <c r="G35" s="214"/>
      <c r="H35" s="430"/>
    </row>
    <row r="36" spans="2:9" ht="30" customHeight="1" x14ac:dyDescent="0.25">
      <c r="B36" s="49" t="s">
        <v>566</v>
      </c>
      <c r="C36" s="14" t="s">
        <v>567</v>
      </c>
      <c r="D36" s="21"/>
      <c r="E36" s="21"/>
      <c r="F36" s="195"/>
      <c r="G36" s="214"/>
      <c r="H36" s="430"/>
    </row>
    <row r="37" spans="2:9" ht="15" customHeight="1" x14ac:dyDescent="0.25">
      <c r="B37" s="49"/>
      <c r="C37" s="14"/>
      <c r="D37" s="21"/>
      <c r="E37" s="21"/>
      <c r="F37" s="195"/>
      <c r="G37" s="214"/>
      <c r="H37" s="430"/>
    </row>
    <row r="38" spans="2:9" ht="15" customHeight="1" x14ac:dyDescent="0.25">
      <c r="B38" s="49" t="s">
        <v>40</v>
      </c>
      <c r="C38" s="14" t="s">
        <v>568</v>
      </c>
      <c r="D38" s="21" t="s">
        <v>21</v>
      </c>
      <c r="E38" s="21">
        <v>1120</v>
      </c>
      <c r="F38" s="196"/>
      <c r="G38" s="223"/>
      <c r="H38" s="415"/>
      <c r="I38" s="102"/>
    </row>
    <row r="39" spans="2:9" ht="15" customHeight="1" x14ac:dyDescent="0.25">
      <c r="B39" s="13"/>
      <c r="C39" s="14"/>
      <c r="D39" s="21"/>
      <c r="E39" s="21"/>
      <c r="F39" s="196"/>
      <c r="G39" s="223"/>
      <c r="H39" s="415"/>
    </row>
    <row r="40" spans="2:9" ht="15" customHeight="1" x14ac:dyDescent="0.25">
      <c r="B40" s="49" t="s">
        <v>42</v>
      </c>
      <c r="C40" s="14" t="s">
        <v>713</v>
      </c>
      <c r="D40" s="21" t="s">
        <v>21</v>
      </c>
      <c r="E40" s="21">
        <v>150</v>
      </c>
      <c r="F40" s="196"/>
      <c r="G40" s="223"/>
      <c r="H40" s="415"/>
      <c r="I40" s="102"/>
    </row>
    <row r="41" spans="2:9" ht="15" customHeight="1" x14ac:dyDescent="0.25">
      <c r="B41" s="13"/>
      <c r="C41" s="14"/>
      <c r="D41" s="21"/>
      <c r="E41" s="21"/>
      <c r="F41" s="195"/>
      <c r="G41" s="214"/>
      <c r="H41" s="430"/>
    </row>
    <row r="42" spans="2:9" ht="30" customHeight="1" x14ac:dyDescent="0.25">
      <c r="B42" s="49" t="s">
        <v>714</v>
      </c>
      <c r="C42" s="14" t="s">
        <v>715</v>
      </c>
      <c r="D42" s="21" t="s">
        <v>21</v>
      </c>
      <c r="E42" s="21">
        <v>50</v>
      </c>
      <c r="F42" s="196"/>
      <c r="G42" s="216"/>
      <c r="H42" s="412"/>
      <c r="I42" s="102"/>
    </row>
    <row r="43" spans="2:9" ht="15" customHeight="1" x14ac:dyDescent="0.25">
      <c r="B43" s="49"/>
      <c r="C43" s="14"/>
      <c r="D43" s="21"/>
      <c r="E43" s="21"/>
      <c r="F43" s="196"/>
      <c r="G43" s="216"/>
      <c r="H43" s="412"/>
    </row>
    <row r="44" spans="2:9" ht="15" customHeight="1" x14ac:dyDescent="0.25">
      <c r="B44" s="49"/>
      <c r="C44" s="14"/>
      <c r="D44" s="21"/>
      <c r="E44" s="21"/>
      <c r="F44" s="196"/>
      <c r="G44" s="216"/>
      <c r="H44" s="412"/>
    </row>
    <row r="45" spans="2:9" ht="15" customHeight="1" x14ac:dyDescent="0.25">
      <c r="B45" s="49"/>
      <c r="C45" s="14"/>
      <c r="D45" s="21"/>
      <c r="E45" s="21"/>
      <c r="F45" s="196"/>
      <c r="G45" s="216"/>
      <c r="H45" s="412"/>
    </row>
    <row r="46" spans="2:9" ht="15" customHeight="1" x14ac:dyDescent="0.25">
      <c r="B46" s="49"/>
      <c r="C46" s="14"/>
      <c r="D46" s="21"/>
      <c r="E46" s="21"/>
      <c r="F46" s="196"/>
      <c r="G46" s="216"/>
      <c r="H46" s="412"/>
    </row>
    <row r="47" spans="2:9" ht="15" customHeight="1" x14ac:dyDescent="0.25">
      <c r="B47" s="13"/>
      <c r="C47" s="14"/>
      <c r="D47" s="21"/>
      <c r="E47" s="21"/>
      <c r="F47" s="195"/>
      <c r="G47" s="214"/>
      <c r="H47" s="430"/>
    </row>
    <row r="48" spans="2:9" ht="15" customHeight="1" x14ac:dyDescent="0.25">
      <c r="B48" s="49"/>
      <c r="C48" s="14"/>
      <c r="D48" s="21"/>
      <c r="E48" s="21"/>
      <c r="F48" s="195"/>
      <c r="G48" s="214"/>
      <c r="H48" s="430"/>
    </row>
    <row r="49" spans="2:8" ht="15" customHeight="1" x14ac:dyDescent="0.25">
      <c r="B49" s="13"/>
      <c r="C49" s="14"/>
      <c r="D49" s="21"/>
      <c r="E49" s="21"/>
      <c r="F49" s="195"/>
      <c r="G49" s="214"/>
      <c r="H49" s="430"/>
    </row>
    <row r="50" spans="2:8" s="29" customFormat="1" ht="25.05" customHeight="1" x14ac:dyDescent="0.25">
      <c r="B50" s="441" t="str">
        <f>$B$10</f>
        <v>C13.1</v>
      </c>
      <c r="C50" s="31" t="s">
        <v>432</v>
      </c>
      <c r="D50" s="32"/>
      <c r="E50" s="33"/>
      <c r="F50" s="32"/>
      <c r="G50" s="217"/>
      <c r="H50" s="432"/>
    </row>
  </sheetData>
  <mergeCells count="4">
    <mergeCell ref="E1:G1"/>
    <mergeCell ref="B4:F4"/>
    <mergeCell ref="G4:G7"/>
    <mergeCell ref="B5:F7"/>
  </mergeCells>
  <printOptions horizontalCentered="1"/>
  <pageMargins left="0.43307086614173229" right="0.31496062992125984" top="0.43307086614173229" bottom="0.62992125984251968" header="0.35433070866141736" footer="0.31496062992125984"/>
  <pageSetup paperSize="9" scale="80" firstPageNumber="31" fitToHeight="0" orientation="portrait" cellComments="asDisplayed" r:id="rId1"/>
  <headerFooter>
    <oddHeader xml:space="preserve">&amp;R&amp;"Arial,Bold Italic"
</oddHeader>
    <oddFooter xml:space="preserve">&amp;R&amp;"Arial,Bold"_____________________
C&amp;P   </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9E8A1-D5DC-4AC9-AE98-FF28387316BC}">
  <sheetPr>
    <tabColor rgb="FF92D050"/>
    <pageSetUpPr fitToPage="1"/>
  </sheetPr>
  <dimension ref="B1:I50"/>
  <sheetViews>
    <sheetView view="pageBreakPreview" topLeftCell="A25" zoomScaleNormal="125" zoomScaleSheetLayoutView="100" zoomScalePageLayoutView="125" workbookViewId="0">
      <selection activeCell="M48" sqref="M48"/>
    </sheetView>
  </sheetViews>
  <sheetFormatPr defaultColWidth="6.88671875" defaultRowHeight="13.2" x14ac:dyDescent="0.25"/>
  <cols>
    <col min="1" max="1" width="0.88671875" style="1" customWidth="1"/>
    <col min="2" max="2" width="11.6640625" style="36" customWidth="1"/>
    <col min="3" max="3" width="45.6640625" style="3" customWidth="1"/>
    <col min="4" max="4" width="13.6640625" style="4" customWidth="1"/>
    <col min="5" max="5" width="15.6640625" style="4" customWidth="1"/>
    <col min="6" max="6" width="15.6640625" style="1" customWidth="1"/>
    <col min="7" max="7" width="15.6640625" style="5" customWidth="1"/>
    <col min="8" max="8" width="0.88671875" style="5" customWidth="1"/>
    <col min="9" max="16384" width="6.88671875" style="1"/>
  </cols>
  <sheetData>
    <row r="1" spans="2:9" x14ac:dyDescent="0.25">
      <c r="B1" s="407" t="str">
        <f>Client1</f>
        <v>City of Mbombela - Technical Services</v>
      </c>
      <c r="C1" s="448"/>
      <c r="D1" s="449"/>
      <c r="E1" s="530" t="str">
        <f>"Contract No. "&amp;ContractNo</f>
        <v>Contract No. COM37/2025</v>
      </c>
      <c r="F1" s="530"/>
      <c r="G1" s="531"/>
      <c r="H1" s="6"/>
    </row>
    <row r="2" spans="2:9" x14ac:dyDescent="0.25">
      <c r="B2" s="450" t="str">
        <f>Client2</f>
        <v>Roads and Stormwater</v>
      </c>
      <c r="G2" s="456"/>
    </row>
    <row r="3" spans="2:9" x14ac:dyDescent="0.25">
      <c r="B3" s="451"/>
      <c r="C3" s="68"/>
      <c r="D3" s="69"/>
      <c r="E3" s="69"/>
      <c r="F3" s="70"/>
      <c r="G3" s="457"/>
    </row>
    <row r="4" spans="2:9" x14ac:dyDescent="0.25">
      <c r="B4" s="513" t="s">
        <v>8</v>
      </c>
      <c r="C4" s="514"/>
      <c r="D4" s="514"/>
      <c r="E4" s="514"/>
      <c r="F4" s="514"/>
      <c r="G4" s="548" t="str">
        <f>"CHAPTER "&amp;B10</f>
        <v>CHAPTER C13.3</v>
      </c>
      <c r="H4" s="404"/>
    </row>
    <row r="5" spans="2:9" ht="7.5" customHeight="1" x14ac:dyDescent="0.25">
      <c r="B5" s="518" t="str">
        <f>ContractDescription</f>
        <v>UPGRADING OF PORTION OF ROAD D2296 : KARINO TO TEKWANE SOUTH
PHASE 1 : km 0,000 TO km 5,960</v>
      </c>
      <c r="C5" s="519"/>
      <c r="D5" s="519"/>
      <c r="E5" s="519"/>
      <c r="F5" s="519"/>
      <c r="G5" s="549"/>
      <c r="H5" s="404"/>
    </row>
    <row r="6" spans="2:9" ht="12.75" customHeight="1" x14ac:dyDescent="0.25">
      <c r="B6" s="518"/>
      <c r="C6" s="519"/>
      <c r="D6" s="519"/>
      <c r="E6" s="519"/>
      <c r="F6" s="519"/>
      <c r="G6" s="549"/>
      <c r="H6" s="404"/>
    </row>
    <row r="7" spans="2:9" ht="7.5" customHeight="1" x14ac:dyDescent="0.25">
      <c r="B7" s="520"/>
      <c r="C7" s="521"/>
      <c r="D7" s="521"/>
      <c r="E7" s="521"/>
      <c r="F7" s="521"/>
      <c r="G7" s="550"/>
      <c r="H7" s="404"/>
    </row>
    <row r="8" spans="2:9" s="9" customFormat="1" ht="24.9" customHeight="1" x14ac:dyDescent="0.25">
      <c r="B8" s="10" t="s">
        <v>0</v>
      </c>
      <c r="C8" s="11" t="s">
        <v>1</v>
      </c>
      <c r="D8" s="11" t="s">
        <v>2</v>
      </c>
      <c r="E8" s="11" t="s">
        <v>3</v>
      </c>
      <c r="F8" s="11" t="s">
        <v>4</v>
      </c>
      <c r="G8" s="11" t="s">
        <v>5</v>
      </c>
      <c r="H8" s="12"/>
    </row>
    <row r="9" spans="2:9" x14ac:dyDescent="0.25">
      <c r="B9" s="13"/>
      <c r="C9" s="14"/>
      <c r="D9" s="15"/>
      <c r="E9" s="15"/>
      <c r="F9" s="16"/>
      <c r="G9" s="17" t="str">
        <f>IF(D9="","",E9*F9)</f>
        <v/>
      </c>
      <c r="H9" s="18"/>
    </row>
    <row r="10" spans="2:9" x14ac:dyDescent="0.25">
      <c r="B10" s="64" t="s">
        <v>719</v>
      </c>
      <c r="C10" s="19" t="s">
        <v>720</v>
      </c>
      <c r="D10" s="21"/>
      <c r="E10" s="21"/>
      <c r="F10" s="40"/>
      <c r="G10" s="17" t="str">
        <f>IF(D10="","",E10*F10)</f>
        <v/>
      </c>
      <c r="H10" s="18"/>
    </row>
    <row r="11" spans="2:9" x14ac:dyDescent="0.25">
      <c r="B11" s="49"/>
      <c r="C11" s="14"/>
      <c r="D11" s="21"/>
      <c r="E11" s="21"/>
      <c r="F11" s="40"/>
      <c r="G11" s="17" t="str">
        <f>IF(D11="","",E11*F11)</f>
        <v/>
      </c>
      <c r="H11" s="18"/>
    </row>
    <row r="12" spans="2:9" x14ac:dyDescent="0.25">
      <c r="B12" s="49" t="s">
        <v>721</v>
      </c>
      <c r="C12" s="14" t="s">
        <v>722</v>
      </c>
      <c r="D12" s="21"/>
      <c r="E12" s="22"/>
      <c r="F12" s="23"/>
      <c r="G12" s="17"/>
      <c r="H12" s="18"/>
    </row>
    <row r="13" spans="2:9" x14ac:dyDescent="0.25">
      <c r="B13" s="49"/>
      <c r="C13" s="14"/>
      <c r="D13" s="21"/>
      <c r="E13" s="22"/>
      <c r="F13" s="23"/>
      <c r="G13" s="17" t="str">
        <f>IF(D13="","",E13*F13)</f>
        <v/>
      </c>
      <c r="H13" s="18"/>
    </row>
    <row r="14" spans="2:9" ht="26.4" x14ac:dyDescent="0.25">
      <c r="B14" s="49" t="s">
        <v>723</v>
      </c>
      <c r="C14" s="14" t="s">
        <v>724</v>
      </c>
      <c r="D14" s="21"/>
      <c r="E14" s="22"/>
      <c r="F14" s="39"/>
      <c r="G14" s="17"/>
      <c r="H14" s="18"/>
    </row>
    <row r="15" spans="2:9" x14ac:dyDescent="0.25">
      <c r="B15" s="49" t="s">
        <v>42</v>
      </c>
      <c r="C15" s="14" t="s">
        <v>725</v>
      </c>
      <c r="D15" s="21"/>
      <c r="E15" s="22"/>
      <c r="F15" s="39"/>
      <c r="G15" s="17"/>
      <c r="H15" s="18"/>
    </row>
    <row r="16" spans="2:9" s="37" customFormat="1" x14ac:dyDescent="0.25">
      <c r="B16" s="49"/>
      <c r="C16" s="14"/>
      <c r="D16" s="21"/>
      <c r="E16" s="22"/>
      <c r="F16" s="46"/>
      <c r="G16" s="17"/>
      <c r="H16" s="18"/>
      <c r="I16" s="1"/>
    </row>
    <row r="17" spans="2:9" x14ac:dyDescent="0.25">
      <c r="B17" s="49"/>
      <c r="C17" s="14" t="s">
        <v>740</v>
      </c>
      <c r="D17" s="21" t="s">
        <v>7</v>
      </c>
      <c r="E17" s="174">
        <v>10</v>
      </c>
      <c r="F17" s="189"/>
      <c r="G17" s="214"/>
      <c r="H17" s="430"/>
      <c r="I17" s="288"/>
    </row>
    <row r="18" spans="2:9" x14ac:dyDescent="0.25">
      <c r="B18" s="49"/>
      <c r="C18" s="14"/>
      <c r="D18" s="21"/>
      <c r="E18" s="22"/>
      <c r="F18" s="189"/>
      <c r="G18" s="214"/>
      <c r="H18" s="430"/>
    </row>
    <row r="19" spans="2:9" x14ac:dyDescent="0.25">
      <c r="B19" s="49"/>
      <c r="C19" s="14" t="s">
        <v>903</v>
      </c>
      <c r="D19" s="21" t="s">
        <v>7</v>
      </c>
      <c r="E19" s="183">
        <v>0.75</v>
      </c>
      <c r="F19" s="189"/>
      <c r="G19" s="223"/>
      <c r="H19" s="267"/>
    </row>
    <row r="20" spans="2:9" x14ac:dyDescent="0.25">
      <c r="B20" s="49"/>
      <c r="C20" s="14"/>
      <c r="D20" s="21"/>
      <c r="E20" s="174"/>
      <c r="F20" s="345"/>
      <c r="G20" s="214"/>
      <c r="H20" s="430"/>
      <c r="I20" s="288"/>
    </row>
    <row r="21" spans="2:9" x14ac:dyDescent="0.25">
      <c r="B21" s="49"/>
      <c r="C21" s="14"/>
      <c r="D21" s="21"/>
      <c r="E21" s="22"/>
      <c r="F21" s="189"/>
      <c r="G21" s="214"/>
      <c r="H21" s="430"/>
    </row>
    <row r="22" spans="2:9" x14ac:dyDescent="0.25">
      <c r="B22" s="49"/>
      <c r="C22" s="14"/>
      <c r="D22" s="21"/>
      <c r="E22" s="174"/>
      <c r="F22" s="189"/>
      <c r="G22" s="214"/>
      <c r="H22" s="430"/>
    </row>
    <row r="23" spans="2:9" x14ac:dyDescent="0.25">
      <c r="B23" s="49"/>
      <c r="C23" s="14"/>
      <c r="D23" s="21"/>
      <c r="E23" s="22"/>
      <c r="F23" s="167"/>
      <c r="G23" s="17"/>
      <c r="H23" s="18"/>
    </row>
    <row r="24" spans="2:9" x14ac:dyDescent="0.25">
      <c r="B24" s="49"/>
      <c r="C24" s="14"/>
      <c r="D24" s="21"/>
      <c r="E24" s="22"/>
      <c r="F24" s="167"/>
      <c r="G24" s="17"/>
      <c r="H24" s="18"/>
    </row>
    <row r="25" spans="2:9" x14ac:dyDescent="0.25">
      <c r="B25" s="49"/>
      <c r="C25" s="14"/>
      <c r="D25" s="21"/>
      <c r="E25" s="22"/>
      <c r="F25" s="43"/>
      <c r="G25" s="17"/>
      <c r="H25" s="18"/>
    </row>
    <row r="26" spans="2:9" x14ac:dyDescent="0.25">
      <c r="B26" s="49"/>
      <c r="C26" s="14"/>
      <c r="D26" s="21"/>
      <c r="E26" s="22"/>
      <c r="F26" s="43"/>
      <c r="G26" s="17"/>
      <c r="H26" s="18"/>
    </row>
    <row r="27" spans="2:9" x14ac:dyDescent="0.25">
      <c r="B27" s="20"/>
      <c r="C27" s="14"/>
      <c r="D27" s="21"/>
      <c r="E27" s="21"/>
      <c r="F27" s="40"/>
      <c r="G27" s="17"/>
      <c r="H27" s="18"/>
    </row>
    <row r="28" spans="2:9" x14ac:dyDescent="0.25">
      <c r="B28" s="20"/>
      <c r="C28" s="14"/>
      <c r="D28" s="21"/>
      <c r="E28" s="21"/>
      <c r="F28" s="40"/>
      <c r="G28" s="17"/>
      <c r="H28" s="18"/>
    </row>
    <row r="29" spans="2:9" x14ac:dyDescent="0.25">
      <c r="B29" s="20"/>
      <c r="C29" s="14"/>
      <c r="D29" s="21"/>
      <c r="E29" s="21"/>
      <c r="F29" s="40"/>
      <c r="G29" s="17"/>
      <c r="H29" s="18"/>
    </row>
    <row r="30" spans="2:9" x14ac:dyDescent="0.25">
      <c r="B30" s="49"/>
      <c r="C30" s="14"/>
      <c r="D30" s="38"/>
      <c r="E30" s="21"/>
      <c r="F30" s="40"/>
      <c r="G30" s="17"/>
      <c r="H30" s="18"/>
    </row>
    <row r="31" spans="2:9" x14ac:dyDescent="0.25">
      <c r="B31" s="49"/>
      <c r="C31" s="14"/>
      <c r="D31" s="21"/>
      <c r="E31" s="21"/>
      <c r="F31" s="39"/>
      <c r="G31" s="17"/>
      <c r="H31" s="18"/>
    </row>
    <row r="32" spans="2:9" x14ac:dyDescent="0.25">
      <c r="B32" s="49"/>
      <c r="C32" s="14"/>
      <c r="D32" s="21"/>
      <c r="E32" s="21"/>
      <c r="F32" s="39"/>
      <c r="G32" s="17"/>
      <c r="H32" s="18"/>
    </row>
    <row r="33" spans="2:8" x14ac:dyDescent="0.25">
      <c r="B33" s="49"/>
      <c r="C33" s="14"/>
      <c r="D33" s="21"/>
      <c r="E33" s="21"/>
      <c r="F33" s="39"/>
      <c r="G33" s="17"/>
      <c r="H33" s="18"/>
    </row>
    <row r="34" spans="2:8" x14ac:dyDescent="0.25">
      <c r="B34" s="49"/>
      <c r="C34" s="14"/>
      <c r="D34" s="21"/>
      <c r="E34" s="21"/>
      <c r="F34" s="39"/>
      <c r="G34" s="17"/>
      <c r="H34" s="18"/>
    </row>
    <row r="35" spans="2:8" x14ac:dyDescent="0.25">
      <c r="B35" s="49"/>
      <c r="C35" s="1"/>
      <c r="D35" s="21"/>
      <c r="E35" s="21"/>
      <c r="F35" s="39"/>
      <c r="G35" s="17"/>
      <c r="H35" s="18"/>
    </row>
    <row r="36" spans="2:8" x14ac:dyDescent="0.25">
      <c r="B36" s="49"/>
      <c r="C36" s="14"/>
      <c r="D36" s="21"/>
      <c r="E36" s="21"/>
      <c r="F36" s="39"/>
      <c r="G36" s="17"/>
      <c r="H36" s="18"/>
    </row>
    <row r="37" spans="2:8" x14ac:dyDescent="0.25">
      <c r="B37" s="49"/>
      <c r="C37" s="14"/>
      <c r="D37" s="21"/>
      <c r="E37" s="21"/>
      <c r="F37" s="39"/>
      <c r="G37" s="17"/>
      <c r="H37" s="18"/>
    </row>
    <row r="38" spans="2:8" x14ac:dyDescent="0.25">
      <c r="B38" s="49"/>
      <c r="C38" s="14"/>
      <c r="D38" s="21"/>
      <c r="E38" s="21"/>
      <c r="F38" s="39"/>
      <c r="G38" s="17"/>
      <c r="H38" s="18"/>
    </row>
    <row r="39" spans="2:8" x14ac:dyDescent="0.25">
      <c r="B39" s="13"/>
      <c r="C39" s="14"/>
      <c r="D39" s="21"/>
      <c r="E39" s="21"/>
      <c r="F39" s="47"/>
      <c r="G39" s="17"/>
      <c r="H39" s="18"/>
    </row>
    <row r="40" spans="2:8" x14ac:dyDescent="0.25">
      <c r="B40" s="49"/>
      <c r="C40" s="14"/>
      <c r="D40" s="21"/>
      <c r="E40" s="21"/>
      <c r="F40" s="47"/>
      <c r="G40" s="17"/>
      <c r="H40" s="18"/>
    </row>
    <row r="41" spans="2:8" x14ac:dyDescent="0.25">
      <c r="B41" s="13"/>
      <c r="C41" s="14"/>
      <c r="D41" s="21"/>
      <c r="E41" s="21"/>
      <c r="F41" s="39"/>
      <c r="G41" s="17"/>
      <c r="H41" s="18"/>
    </row>
    <row r="42" spans="2:8" x14ac:dyDescent="0.25">
      <c r="B42" s="49"/>
      <c r="C42" s="14"/>
      <c r="D42" s="21"/>
      <c r="E42" s="21"/>
      <c r="F42" s="39"/>
      <c r="G42" s="17"/>
      <c r="H42" s="18"/>
    </row>
    <row r="43" spans="2:8" x14ac:dyDescent="0.25">
      <c r="B43" s="13"/>
      <c r="C43" s="14"/>
      <c r="D43" s="21"/>
      <c r="E43" s="21"/>
      <c r="F43" s="39"/>
      <c r="G43" s="17"/>
      <c r="H43" s="18"/>
    </row>
    <row r="44" spans="2:8" x14ac:dyDescent="0.25">
      <c r="B44" s="13"/>
      <c r="C44" s="14"/>
      <c r="D44" s="21"/>
      <c r="E44" s="21"/>
      <c r="F44" s="39"/>
      <c r="G44" s="17"/>
      <c r="H44" s="18"/>
    </row>
    <row r="45" spans="2:8" x14ac:dyDescent="0.25">
      <c r="B45" s="13"/>
      <c r="C45" s="14"/>
      <c r="D45" s="21"/>
      <c r="E45" s="21"/>
      <c r="F45" s="39"/>
      <c r="G45" s="17"/>
      <c r="H45" s="18"/>
    </row>
    <row r="46" spans="2:8" x14ac:dyDescent="0.25">
      <c r="B46" s="13"/>
      <c r="C46" s="14"/>
      <c r="D46" s="21"/>
      <c r="E46" s="21"/>
      <c r="F46" s="39"/>
      <c r="G46" s="17" t="str">
        <f t="shared" ref="G46:G49" si="0">IF(D46="","",E46*F46)</f>
        <v/>
      </c>
      <c r="H46" s="18"/>
    </row>
    <row r="47" spans="2:8" x14ac:dyDescent="0.25">
      <c r="B47" s="13"/>
      <c r="C47" s="14"/>
      <c r="D47" s="21"/>
      <c r="E47" s="21"/>
      <c r="F47" s="39"/>
      <c r="G47" s="17"/>
      <c r="H47" s="18"/>
    </row>
    <row r="48" spans="2:8" x14ac:dyDescent="0.25">
      <c r="B48" s="13"/>
      <c r="C48" s="14"/>
      <c r="D48" s="38"/>
      <c r="E48" s="38"/>
      <c r="F48" s="39"/>
      <c r="G48" s="17" t="str">
        <f t="shared" si="0"/>
        <v/>
      </c>
      <c r="H48" s="18"/>
    </row>
    <row r="49" spans="2:8" x14ac:dyDescent="0.25">
      <c r="B49" s="13"/>
      <c r="C49" s="14"/>
      <c r="D49" s="21"/>
      <c r="E49" s="21"/>
      <c r="F49" s="39"/>
      <c r="G49" s="17" t="str">
        <f t="shared" si="0"/>
        <v/>
      </c>
      <c r="H49" s="18"/>
    </row>
    <row r="50" spans="2:8" s="29" customFormat="1" ht="24.75" customHeight="1" x14ac:dyDescent="0.25">
      <c r="B50" s="441" t="str">
        <f>$B$10</f>
        <v>C13.3</v>
      </c>
      <c r="C50" s="31" t="s">
        <v>432</v>
      </c>
      <c r="D50" s="32"/>
      <c r="E50" s="33"/>
      <c r="F50" s="32"/>
      <c r="G50" s="34"/>
      <c r="H50" s="35"/>
    </row>
  </sheetData>
  <mergeCells count="4">
    <mergeCell ref="E1:G1"/>
    <mergeCell ref="B4:F4"/>
    <mergeCell ref="G4:G7"/>
    <mergeCell ref="B5:F7"/>
  </mergeCells>
  <printOptions horizontalCentered="1"/>
  <pageMargins left="0.43307086614173229" right="0.31496062992125984" top="0.43307086614173229" bottom="0.62992125984251968" header="0.35433070866141736" footer="0.31496062992125984"/>
  <pageSetup paperSize="9" scale="81" firstPageNumber="31" fitToHeight="0" orientation="portrait" cellComments="asDisplayed" r:id="rId1"/>
  <headerFooter>
    <oddHeader xml:space="preserve">&amp;R&amp;"Arial,Bold Italic"
</oddHeader>
    <oddFooter xml:space="preserve">&amp;R&amp;"Arial,Bold"_____________________
C&amp;P   </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9">
    <tabColor rgb="FF92D050"/>
    <pageSetUpPr fitToPage="1"/>
  </sheetPr>
  <dimension ref="B1:I49"/>
  <sheetViews>
    <sheetView view="pageBreakPreview" topLeftCell="A34" zoomScaleNormal="125" zoomScaleSheetLayoutView="100" zoomScalePageLayoutView="125" workbookViewId="0">
      <selection activeCell="L49" sqref="L49"/>
    </sheetView>
  </sheetViews>
  <sheetFormatPr defaultColWidth="6.88671875" defaultRowHeight="13.2" x14ac:dyDescent="0.25"/>
  <cols>
    <col min="1" max="1" width="0.88671875" style="1" customWidth="1"/>
    <col min="2" max="2" width="11.6640625" style="36" customWidth="1"/>
    <col min="3" max="3" width="45.6640625" style="3" customWidth="1"/>
    <col min="4" max="4" width="13.6640625" style="4" customWidth="1"/>
    <col min="5" max="5" width="15.6640625" style="4" customWidth="1"/>
    <col min="6" max="6" width="15.6640625" style="1" customWidth="1"/>
    <col min="7" max="7" width="15.6640625" style="211" customWidth="1"/>
    <col min="8" max="8" width="0.88671875" style="5" customWidth="1"/>
    <col min="9" max="16384" width="6.88671875" style="1"/>
  </cols>
  <sheetData>
    <row r="1" spans="2:9" x14ac:dyDescent="0.25">
      <c r="B1" s="407" t="str">
        <f>Client1</f>
        <v>City of Mbombela - Technical Services</v>
      </c>
      <c r="C1" s="448"/>
      <c r="D1" s="449"/>
      <c r="E1" s="530" t="str">
        <f>"Contract No. "&amp;ContractNo</f>
        <v>Contract No. COM37/2025</v>
      </c>
      <c r="F1" s="530"/>
      <c r="G1" s="531"/>
    </row>
    <row r="2" spans="2:9" x14ac:dyDescent="0.25">
      <c r="B2" s="450" t="str">
        <f>Client2</f>
        <v>Roads and Stormwater</v>
      </c>
      <c r="G2" s="424"/>
    </row>
    <row r="3" spans="2:9" x14ac:dyDescent="0.25">
      <c r="B3" s="451"/>
      <c r="C3" s="68"/>
      <c r="D3" s="69"/>
      <c r="E3" s="69"/>
      <c r="F3" s="70"/>
      <c r="G3" s="425"/>
    </row>
    <row r="4" spans="2:9" x14ac:dyDescent="0.25">
      <c r="B4" s="513" t="s">
        <v>8</v>
      </c>
      <c r="C4" s="514"/>
      <c r="D4" s="514"/>
      <c r="E4" s="514"/>
      <c r="F4" s="514"/>
      <c r="G4" s="515" t="str">
        <f>"CHAPTER "&amp;B10</f>
        <v>CHAPTER C13.4</v>
      </c>
      <c r="H4" s="6"/>
    </row>
    <row r="5" spans="2:9" ht="7.5" customHeight="1" x14ac:dyDescent="0.25">
      <c r="B5" s="518" t="str">
        <f>ContractDescription</f>
        <v>UPGRADING OF PORTION OF ROAD D2296 : KARINO TO TEKWANE SOUTH
PHASE 1 : km 0,000 TO km 5,960</v>
      </c>
      <c r="C5" s="519"/>
      <c r="D5" s="519"/>
      <c r="E5" s="519"/>
      <c r="F5" s="519"/>
      <c r="G5" s="516"/>
      <c r="H5" s="8"/>
    </row>
    <row r="6" spans="2:9" ht="12.75" customHeight="1" x14ac:dyDescent="0.25">
      <c r="B6" s="518"/>
      <c r="C6" s="519"/>
      <c r="D6" s="519"/>
      <c r="E6" s="519"/>
      <c r="F6" s="519"/>
      <c r="G6" s="516"/>
      <c r="H6" s="8"/>
    </row>
    <row r="7" spans="2:9" ht="7.5" customHeight="1" x14ac:dyDescent="0.25">
      <c r="B7" s="520"/>
      <c r="C7" s="521"/>
      <c r="D7" s="521"/>
      <c r="E7" s="521"/>
      <c r="F7" s="521"/>
      <c r="G7" s="517"/>
      <c r="H7" s="8"/>
    </row>
    <row r="8" spans="2:9" s="9" customFormat="1" ht="25.05" customHeight="1" x14ac:dyDescent="0.25">
      <c r="B8" s="10" t="s">
        <v>0</v>
      </c>
      <c r="C8" s="11" t="s">
        <v>1</v>
      </c>
      <c r="D8" s="11" t="s">
        <v>2</v>
      </c>
      <c r="E8" s="11" t="s">
        <v>3</v>
      </c>
      <c r="F8" s="11" t="s">
        <v>4</v>
      </c>
      <c r="G8" s="188" t="s">
        <v>5</v>
      </c>
      <c r="H8" s="12"/>
    </row>
    <row r="9" spans="2:9" ht="15" customHeight="1" x14ac:dyDescent="0.25">
      <c r="B9" s="49"/>
      <c r="C9" s="14"/>
      <c r="D9" s="15"/>
      <c r="E9" s="15"/>
      <c r="F9" s="16"/>
      <c r="G9" s="214" t="str">
        <f t="shared" ref="G9:G11" si="0">IF(D9="","",E9*F9)</f>
        <v/>
      </c>
      <c r="H9" s="18"/>
    </row>
    <row r="10" spans="2:9" ht="15" customHeight="1" x14ac:dyDescent="0.25">
      <c r="B10" s="64" t="s">
        <v>275</v>
      </c>
      <c r="C10" s="19" t="s">
        <v>276</v>
      </c>
      <c r="D10" s="21"/>
      <c r="E10" s="21"/>
      <c r="F10" s="40"/>
      <c r="G10" s="214" t="str">
        <f t="shared" si="0"/>
        <v/>
      </c>
      <c r="H10" s="41"/>
    </row>
    <row r="11" spans="2:9" ht="15" customHeight="1" x14ac:dyDescent="0.25">
      <c r="B11" s="49"/>
      <c r="C11" s="14"/>
      <c r="D11" s="21"/>
      <c r="E11" s="21"/>
      <c r="F11" s="40"/>
      <c r="G11" s="214" t="str">
        <f t="shared" si="0"/>
        <v/>
      </c>
      <c r="H11" s="41"/>
    </row>
    <row r="12" spans="2:9" ht="66" x14ac:dyDescent="0.25">
      <c r="B12" s="49" t="s">
        <v>552</v>
      </c>
      <c r="C12" s="14" t="s">
        <v>959</v>
      </c>
      <c r="D12" s="21" t="s">
        <v>37</v>
      </c>
      <c r="E12" s="22">
        <v>42</v>
      </c>
      <c r="F12" s="212"/>
      <c r="G12" s="215"/>
      <c r="I12" s="288"/>
    </row>
    <row r="13" spans="2:9" ht="15" customHeight="1" x14ac:dyDescent="0.25">
      <c r="B13" s="49"/>
      <c r="C13" s="14"/>
      <c r="D13" s="21"/>
      <c r="E13" s="22"/>
      <c r="F13" s="218"/>
      <c r="G13" s="215"/>
    </row>
    <row r="14" spans="2:9" ht="66" x14ac:dyDescent="0.25">
      <c r="B14" s="49" t="s">
        <v>556</v>
      </c>
      <c r="C14" s="14" t="s">
        <v>960</v>
      </c>
      <c r="D14" s="21" t="s">
        <v>37</v>
      </c>
      <c r="E14" s="22">
        <v>42</v>
      </c>
      <c r="F14" s="195"/>
      <c r="G14" s="215"/>
      <c r="H14" s="42"/>
      <c r="I14" s="288"/>
    </row>
    <row r="15" spans="2:9" ht="15" customHeight="1" x14ac:dyDescent="0.25">
      <c r="B15" s="49"/>
      <c r="C15" s="14"/>
      <c r="D15" s="21"/>
      <c r="E15" s="22"/>
      <c r="F15" s="189"/>
      <c r="G15" s="215"/>
      <c r="H15" s="18"/>
    </row>
    <row r="16" spans="2:9" s="37" customFormat="1" ht="26.4" x14ac:dyDescent="0.25">
      <c r="B16" s="49" t="s">
        <v>726</v>
      </c>
      <c r="C16" s="14" t="s">
        <v>727</v>
      </c>
      <c r="D16" s="21"/>
      <c r="E16" s="22"/>
      <c r="F16" s="189"/>
      <c r="G16" s="215"/>
      <c r="H16" s="18"/>
    </row>
    <row r="17" spans="2:9" ht="15" customHeight="1" x14ac:dyDescent="0.25">
      <c r="B17" s="49"/>
      <c r="C17" s="14"/>
      <c r="D17" s="21"/>
      <c r="E17" s="22"/>
      <c r="F17" s="195"/>
      <c r="G17" s="215"/>
      <c r="H17" s="42"/>
    </row>
    <row r="18" spans="2:9" ht="39.6" x14ac:dyDescent="0.25">
      <c r="B18" s="49" t="s">
        <v>728</v>
      </c>
      <c r="C18" s="14" t="s">
        <v>729</v>
      </c>
      <c r="D18" s="21"/>
      <c r="E18" s="22"/>
      <c r="F18" s="195"/>
      <c r="G18" s="215"/>
      <c r="H18" s="42"/>
    </row>
    <row r="19" spans="2:9" ht="15" customHeight="1" x14ac:dyDescent="0.25">
      <c r="B19" s="49"/>
      <c r="C19" s="14"/>
      <c r="D19" s="21"/>
      <c r="E19" s="22"/>
      <c r="F19" s="189"/>
      <c r="G19" s="215"/>
      <c r="H19" s="41"/>
    </row>
    <row r="20" spans="2:9" ht="52.8" x14ac:dyDescent="0.25">
      <c r="B20" s="49" t="s">
        <v>40</v>
      </c>
      <c r="C20" s="14" t="s">
        <v>961</v>
      </c>
      <c r="D20" s="21" t="s">
        <v>21</v>
      </c>
      <c r="E20" s="125">
        <v>20</v>
      </c>
      <c r="F20" s="189"/>
      <c r="G20" s="215"/>
      <c r="H20" s="41"/>
      <c r="I20" s="102"/>
    </row>
    <row r="21" spans="2:9" ht="15" customHeight="1" x14ac:dyDescent="0.25">
      <c r="B21" s="49"/>
      <c r="C21" s="14"/>
      <c r="D21" s="21"/>
      <c r="E21" s="125"/>
      <c r="F21" s="219"/>
      <c r="G21" s="215"/>
      <c r="H21" s="41"/>
    </row>
    <row r="22" spans="2:9" ht="52.8" x14ac:dyDescent="0.25">
      <c r="B22" s="49" t="s">
        <v>42</v>
      </c>
      <c r="C22" s="14" t="s">
        <v>962</v>
      </c>
      <c r="D22" s="21" t="s">
        <v>21</v>
      </c>
      <c r="E22" s="125">
        <v>160</v>
      </c>
      <c r="F22" s="219"/>
      <c r="G22" s="215"/>
      <c r="H22" s="41"/>
      <c r="I22" s="102"/>
    </row>
    <row r="23" spans="2:9" ht="15" customHeight="1" x14ac:dyDescent="0.25">
      <c r="B23" s="49"/>
      <c r="C23" s="14"/>
      <c r="D23" s="21"/>
      <c r="E23" s="21"/>
      <c r="F23" s="189"/>
      <c r="G23" s="215"/>
      <c r="H23" s="41"/>
    </row>
    <row r="24" spans="2:9" ht="52.8" x14ac:dyDescent="0.25">
      <c r="B24" s="49" t="s">
        <v>61</v>
      </c>
      <c r="C24" s="14" t="s">
        <v>963</v>
      </c>
      <c r="D24" s="21" t="s">
        <v>21</v>
      </c>
      <c r="E24" s="125">
        <v>50</v>
      </c>
      <c r="F24" s="219"/>
      <c r="G24" s="215"/>
      <c r="H24" s="41"/>
      <c r="I24" s="102"/>
    </row>
    <row r="25" spans="2:9" ht="15" customHeight="1" x14ac:dyDescent="0.25">
      <c r="B25" s="49"/>
      <c r="C25" s="14"/>
      <c r="D25" s="21"/>
      <c r="E25" s="21"/>
      <c r="F25" s="196"/>
      <c r="G25" s="215"/>
      <c r="H25" s="41"/>
    </row>
    <row r="26" spans="2:9" ht="26.4" x14ac:dyDescent="0.25">
      <c r="B26" s="49" t="s">
        <v>44</v>
      </c>
      <c r="C26" s="14" t="s">
        <v>964</v>
      </c>
      <c r="D26" s="164" t="s">
        <v>589</v>
      </c>
      <c r="E26" s="164">
        <v>55</v>
      </c>
      <c r="F26" s="228"/>
      <c r="G26" s="438"/>
      <c r="H26" s="41"/>
      <c r="I26" s="102"/>
    </row>
    <row r="27" spans="2:9" ht="15" customHeight="1" x14ac:dyDescent="0.25">
      <c r="B27" s="49"/>
      <c r="C27" s="14"/>
      <c r="D27" s="21"/>
      <c r="E27" s="21"/>
      <c r="F27" s="196"/>
      <c r="G27" s="215"/>
      <c r="H27" s="41"/>
    </row>
    <row r="28" spans="2:9" ht="26.4" x14ac:dyDescent="0.25">
      <c r="B28" s="49" t="s">
        <v>45</v>
      </c>
      <c r="C28" s="14" t="s">
        <v>730</v>
      </c>
      <c r="D28" s="164" t="s">
        <v>589</v>
      </c>
      <c r="E28" s="21">
        <v>20</v>
      </c>
      <c r="F28" s="196"/>
      <c r="G28" s="215"/>
      <c r="H28" s="41"/>
    </row>
    <row r="29" spans="2:9" ht="15" customHeight="1" x14ac:dyDescent="0.25">
      <c r="B29" s="49"/>
      <c r="C29" s="14"/>
      <c r="D29" s="21"/>
      <c r="E29" s="21"/>
      <c r="F29" s="39"/>
      <c r="G29" s="215"/>
      <c r="H29" s="41"/>
    </row>
    <row r="30" spans="2:9" ht="60" customHeight="1" x14ac:dyDescent="0.25">
      <c r="B30" s="49" t="s">
        <v>46</v>
      </c>
      <c r="C30" s="14" t="s">
        <v>965</v>
      </c>
      <c r="D30" s="164" t="s">
        <v>589</v>
      </c>
      <c r="E30" s="21">
        <v>25</v>
      </c>
      <c r="F30" s="196"/>
      <c r="G30" s="216"/>
      <c r="H30" s="268"/>
    </row>
    <row r="31" spans="2:9" ht="15" customHeight="1" x14ac:dyDescent="0.25">
      <c r="B31" s="49"/>
      <c r="C31" s="14"/>
      <c r="D31" s="21"/>
      <c r="E31" s="21"/>
      <c r="F31" s="39"/>
      <c r="G31" s="214"/>
      <c r="H31" s="41"/>
    </row>
    <row r="32" spans="2:9" ht="15" customHeight="1" x14ac:dyDescent="0.25">
      <c r="B32" s="49"/>
      <c r="C32" s="14"/>
      <c r="D32" s="21"/>
      <c r="E32" s="21"/>
      <c r="F32" s="39"/>
      <c r="G32" s="214"/>
      <c r="H32" s="41"/>
    </row>
    <row r="33" spans="2:8" ht="15" customHeight="1" x14ac:dyDescent="0.25">
      <c r="B33" s="49"/>
      <c r="C33" s="14"/>
      <c r="D33" s="21"/>
      <c r="E33" s="21"/>
      <c r="F33" s="47"/>
      <c r="G33" s="214"/>
      <c r="H33" s="41"/>
    </row>
    <row r="34" spans="2:8" ht="15" customHeight="1" x14ac:dyDescent="0.25">
      <c r="B34" s="49"/>
      <c r="C34" s="14"/>
      <c r="D34" s="21"/>
      <c r="E34" s="21"/>
      <c r="F34" s="47"/>
      <c r="G34" s="214"/>
      <c r="H34" s="41"/>
    </row>
    <row r="35" spans="2:8" ht="15" customHeight="1" x14ac:dyDescent="0.25">
      <c r="B35" s="49"/>
      <c r="C35" s="14"/>
      <c r="D35" s="21"/>
      <c r="E35" s="21"/>
      <c r="F35" s="39"/>
      <c r="G35" s="214"/>
      <c r="H35" s="41"/>
    </row>
    <row r="36" spans="2:8" ht="15" customHeight="1" x14ac:dyDescent="0.25">
      <c r="B36" s="49"/>
      <c r="C36" s="14"/>
      <c r="D36" s="21"/>
      <c r="E36" s="21"/>
      <c r="F36" s="39"/>
      <c r="G36" s="214"/>
      <c r="H36" s="41"/>
    </row>
    <row r="37" spans="2:8" ht="15" customHeight="1" x14ac:dyDescent="0.25">
      <c r="B37" s="49"/>
      <c r="C37" s="14"/>
      <c r="D37" s="21"/>
      <c r="E37" s="21"/>
      <c r="F37" s="39"/>
      <c r="G37" s="214"/>
      <c r="H37" s="41"/>
    </row>
    <row r="38" spans="2:8" ht="15" customHeight="1" x14ac:dyDescent="0.25">
      <c r="B38" s="49"/>
      <c r="C38" s="14"/>
      <c r="D38" s="21"/>
      <c r="E38" s="21"/>
      <c r="F38" s="39"/>
      <c r="G38" s="214"/>
      <c r="H38" s="41"/>
    </row>
    <row r="39" spans="2:8" ht="15" customHeight="1" x14ac:dyDescent="0.25">
      <c r="B39" s="49"/>
      <c r="C39" s="14"/>
      <c r="D39" s="21"/>
      <c r="E39" s="21"/>
      <c r="F39" s="39"/>
      <c r="G39" s="214"/>
      <c r="H39" s="41"/>
    </row>
    <row r="40" spans="2:8" ht="15" customHeight="1" x14ac:dyDescent="0.25">
      <c r="B40" s="49"/>
      <c r="C40" s="14"/>
      <c r="D40" s="21"/>
      <c r="E40" s="21"/>
      <c r="F40" s="39"/>
      <c r="G40" s="214"/>
      <c r="H40" s="41"/>
    </row>
    <row r="41" spans="2:8" ht="15" customHeight="1" x14ac:dyDescent="0.25">
      <c r="B41" s="49"/>
      <c r="C41" s="14"/>
      <c r="D41" s="21"/>
      <c r="E41" s="21"/>
      <c r="F41" s="39"/>
      <c r="G41" s="214"/>
      <c r="H41" s="41"/>
    </row>
    <row r="42" spans="2:8" ht="15" customHeight="1" x14ac:dyDescent="0.25">
      <c r="B42" s="49"/>
      <c r="C42" s="14"/>
      <c r="D42" s="21"/>
      <c r="E42" s="21"/>
      <c r="F42" s="39"/>
      <c r="G42" s="214"/>
      <c r="H42" s="41"/>
    </row>
    <row r="43" spans="2:8" ht="15" customHeight="1" x14ac:dyDescent="0.25">
      <c r="B43" s="49"/>
      <c r="C43" s="14"/>
      <c r="D43" s="21"/>
      <c r="E43" s="21"/>
      <c r="F43" s="39"/>
      <c r="G43" s="214"/>
      <c r="H43" s="41"/>
    </row>
    <row r="44" spans="2:8" ht="15" customHeight="1" x14ac:dyDescent="0.25">
      <c r="B44" s="49"/>
      <c r="C44" s="14"/>
      <c r="D44" s="21"/>
      <c r="E44" s="21"/>
      <c r="F44" s="39"/>
      <c r="G44" s="214"/>
      <c r="H44" s="41"/>
    </row>
    <row r="45" spans="2:8" ht="15" customHeight="1" x14ac:dyDescent="0.25">
      <c r="B45" s="49"/>
      <c r="C45" s="14"/>
      <c r="D45" s="21"/>
      <c r="E45" s="21"/>
      <c r="F45" s="39"/>
      <c r="G45" s="214"/>
      <c r="H45" s="41"/>
    </row>
    <row r="46" spans="2:8" ht="15" customHeight="1" x14ac:dyDescent="0.25">
      <c r="B46" s="49"/>
      <c r="C46" s="14"/>
      <c r="D46" s="21"/>
      <c r="E46" s="21"/>
      <c r="F46" s="39"/>
      <c r="G46" s="214"/>
      <c r="H46" s="41"/>
    </row>
    <row r="47" spans="2:8" ht="15" customHeight="1" x14ac:dyDescent="0.25">
      <c r="B47" s="49"/>
      <c r="C47" s="14"/>
      <c r="D47" s="21"/>
      <c r="E47" s="21"/>
      <c r="F47" s="39"/>
      <c r="G47" s="214" t="str">
        <f>IF(D47="","",E47*F47)</f>
        <v/>
      </c>
      <c r="H47" s="41"/>
    </row>
    <row r="48" spans="2:8" ht="15" customHeight="1" x14ac:dyDescent="0.25">
      <c r="B48" s="49"/>
      <c r="C48" s="14"/>
      <c r="D48" s="21"/>
      <c r="E48" s="21"/>
      <c r="F48" s="39"/>
      <c r="G48" s="214"/>
      <c r="H48" s="41"/>
    </row>
    <row r="49" spans="2:8" s="29" customFormat="1" ht="25.05" customHeight="1" x14ac:dyDescent="0.25">
      <c r="B49" s="441" t="str">
        <f>$B$10</f>
        <v>C13.4</v>
      </c>
      <c r="C49" s="31" t="s">
        <v>432</v>
      </c>
      <c r="D49" s="32"/>
      <c r="E49" s="33"/>
      <c r="F49" s="32"/>
      <c r="G49" s="217"/>
      <c r="H49" s="35"/>
    </row>
  </sheetData>
  <mergeCells count="4">
    <mergeCell ref="E1:G1"/>
    <mergeCell ref="B5:F7"/>
    <mergeCell ref="G4:G7"/>
    <mergeCell ref="B4:F4"/>
  </mergeCells>
  <printOptions horizontalCentered="1"/>
  <pageMargins left="0.43307086614173229" right="0.31496062992125984" top="0.43307086614173229" bottom="0.62992125984251968" header="0.35433070866141736" footer="0.31496062992125984"/>
  <pageSetup paperSize="9" scale="81" firstPageNumber="31" fitToHeight="0" orientation="portrait" cellComments="asDisplayed" r:id="rId1"/>
  <headerFooter>
    <oddHeader xml:space="preserve">&amp;R&amp;"Arial,Bold Italic"
</oddHeader>
    <oddFooter xml:space="preserve">&amp;R&amp;"Arial,Bold"_____________________
C&amp;P   </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BBBFA-1FD1-410B-AC6B-20D5BF55ED4B}">
  <sheetPr>
    <tabColor rgb="FF92D050"/>
    <pageSetUpPr fitToPage="1"/>
  </sheetPr>
  <dimension ref="B1:I51"/>
  <sheetViews>
    <sheetView view="pageBreakPreview" topLeftCell="A22" zoomScaleNormal="125" zoomScaleSheetLayoutView="100" zoomScalePageLayoutView="125" workbookViewId="0">
      <selection activeCell="G51" sqref="G51"/>
    </sheetView>
  </sheetViews>
  <sheetFormatPr defaultColWidth="6.88671875" defaultRowHeight="13.2" x14ac:dyDescent="0.25"/>
  <cols>
    <col min="1" max="1" width="0.88671875" style="1" customWidth="1"/>
    <col min="2" max="2" width="11.6640625" style="36" customWidth="1"/>
    <col min="3" max="3" width="45.6640625" style="3" customWidth="1"/>
    <col min="4" max="4" width="13.6640625" style="4" customWidth="1"/>
    <col min="5" max="5" width="15.6640625" style="4" customWidth="1"/>
    <col min="6" max="6" width="15.6640625" style="1" customWidth="1"/>
    <col min="7" max="7" width="15.6640625" style="211" customWidth="1"/>
    <col min="8" max="8" width="0.88671875" style="5" customWidth="1"/>
    <col min="9" max="16384" width="6.88671875" style="1"/>
  </cols>
  <sheetData>
    <row r="1" spans="2:9" x14ac:dyDescent="0.25">
      <c r="B1" s="407" t="str">
        <f>Client1</f>
        <v>City of Mbombela - Technical Services</v>
      </c>
      <c r="C1" s="448"/>
      <c r="D1" s="449"/>
      <c r="E1" s="530" t="str">
        <f>"Contract No. "&amp;ContractNo</f>
        <v>Contract No. COM37/2025</v>
      </c>
      <c r="F1" s="530"/>
      <c r="G1" s="531"/>
    </row>
    <row r="2" spans="2:9" x14ac:dyDescent="0.25">
      <c r="B2" s="450" t="str">
        <f>Client2</f>
        <v>Roads and Stormwater</v>
      </c>
      <c r="G2" s="424"/>
    </row>
    <row r="3" spans="2:9" x14ac:dyDescent="0.25">
      <c r="B3" s="451"/>
      <c r="C3" s="68"/>
      <c r="D3" s="69"/>
      <c r="E3" s="69"/>
      <c r="F3" s="70"/>
      <c r="G3" s="425"/>
    </row>
    <row r="4" spans="2:9" x14ac:dyDescent="0.25">
      <c r="B4" s="513" t="s">
        <v>8</v>
      </c>
      <c r="C4" s="514"/>
      <c r="D4" s="514"/>
      <c r="E4" s="514"/>
      <c r="F4" s="514"/>
      <c r="G4" s="515" t="str">
        <f>"CHAPTER "&amp;B10</f>
        <v>CHAPTER C13.8</v>
      </c>
      <c r="H4" s="6"/>
    </row>
    <row r="5" spans="2:9" ht="7.5" customHeight="1" x14ac:dyDescent="0.25">
      <c r="B5" s="518" t="str">
        <f>ContractDescription</f>
        <v>UPGRADING OF PORTION OF ROAD D2296 : KARINO TO TEKWANE SOUTH
PHASE 1 : km 0,000 TO km 5,960</v>
      </c>
      <c r="C5" s="519"/>
      <c r="D5" s="519"/>
      <c r="E5" s="519"/>
      <c r="F5" s="519"/>
      <c r="G5" s="516"/>
      <c r="H5" s="8"/>
    </row>
    <row r="6" spans="2:9" ht="12.75" customHeight="1" x14ac:dyDescent="0.25">
      <c r="B6" s="518"/>
      <c r="C6" s="519"/>
      <c r="D6" s="519"/>
      <c r="E6" s="519"/>
      <c r="F6" s="519"/>
      <c r="G6" s="516"/>
      <c r="H6" s="8"/>
    </row>
    <row r="7" spans="2:9" ht="7.5" customHeight="1" x14ac:dyDescent="0.25">
      <c r="B7" s="520"/>
      <c r="C7" s="521"/>
      <c r="D7" s="521"/>
      <c r="E7" s="521"/>
      <c r="F7" s="521"/>
      <c r="G7" s="517"/>
      <c r="H7" s="8"/>
    </row>
    <row r="8" spans="2:9" s="9" customFormat="1" ht="25.05" customHeight="1" x14ac:dyDescent="0.25">
      <c r="B8" s="10" t="s">
        <v>0</v>
      </c>
      <c r="C8" s="11" t="s">
        <v>1</v>
      </c>
      <c r="D8" s="11" t="s">
        <v>2</v>
      </c>
      <c r="E8" s="11" t="s">
        <v>3</v>
      </c>
      <c r="F8" s="11" t="s">
        <v>4</v>
      </c>
      <c r="G8" s="188" t="s">
        <v>5</v>
      </c>
      <c r="H8" s="12"/>
    </row>
    <row r="9" spans="2:9" ht="15" customHeight="1" x14ac:dyDescent="0.25">
      <c r="B9" s="49"/>
      <c r="C9" s="14"/>
      <c r="D9" s="15"/>
      <c r="E9" s="21"/>
      <c r="F9" s="40"/>
      <c r="G9" s="215" t="str">
        <f t="shared" ref="G9:G11" si="0">IF(D9="","",E9*F9)</f>
        <v/>
      </c>
      <c r="H9" s="18"/>
    </row>
    <row r="10" spans="2:9" ht="15" customHeight="1" x14ac:dyDescent="0.25">
      <c r="B10" s="64" t="s">
        <v>553</v>
      </c>
      <c r="C10" s="19" t="s">
        <v>554</v>
      </c>
      <c r="D10" s="21"/>
      <c r="E10" s="21"/>
      <c r="F10" s="40"/>
      <c r="G10" s="215" t="str">
        <f t="shared" si="0"/>
        <v/>
      </c>
      <c r="H10" s="41"/>
    </row>
    <row r="11" spans="2:9" ht="15" customHeight="1" x14ac:dyDescent="0.25">
      <c r="B11" s="49"/>
      <c r="C11" s="14"/>
      <c r="D11" s="21"/>
      <c r="E11" s="21"/>
      <c r="F11" s="40"/>
      <c r="G11" s="215" t="str">
        <f t="shared" si="0"/>
        <v/>
      </c>
      <c r="H11" s="41"/>
    </row>
    <row r="12" spans="2:9" ht="30" customHeight="1" x14ac:dyDescent="0.25">
      <c r="B12" s="49" t="s">
        <v>555</v>
      </c>
      <c r="C12" s="14" t="s">
        <v>966</v>
      </c>
      <c r="D12" s="21" t="s">
        <v>6</v>
      </c>
      <c r="E12" s="21">
        <v>750</v>
      </c>
      <c r="F12" s="189"/>
      <c r="G12" s="215"/>
      <c r="H12" s="41"/>
    </row>
    <row r="13" spans="2:9" ht="15" customHeight="1" x14ac:dyDescent="0.25">
      <c r="B13" s="49"/>
      <c r="C13" s="14"/>
      <c r="D13" s="21"/>
      <c r="E13" s="21"/>
      <c r="F13" s="189"/>
      <c r="G13" s="215"/>
      <c r="H13" s="41"/>
    </row>
    <row r="14" spans="2:9" ht="15" customHeight="1" x14ac:dyDescent="0.25">
      <c r="B14" s="49" t="s">
        <v>716</v>
      </c>
      <c r="C14" s="14" t="s">
        <v>717</v>
      </c>
      <c r="D14" s="38"/>
      <c r="E14" s="22"/>
      <c r="F14" s="221"/>
      <c r="G14" s="215"/>
      <c r="H14" s="42"/>
    </row>
    <row r="15" spans="2:9" ht="15" customHeight="1" x14ac:dyDescent="0.25">
      <c r="B15" s="49"/>
      <c r="C15" s="14"/>
      <c r="D15" s="21"/>
      <c r="E15" s="22"/>
      <c r="F15" s="221"/>
      <c r="G15" s="215"/>
      <c r="H15" s="42"/>
    </row>
    <row r="16" spans="2:9" ht="15" customHeight="1" x14ac:dyDescent="0.25">
      <c r="B16" s="49" t="s">
        <v>40</v>
      </c>
      <c r="C16" s="14" t="s">
        <v>882</v>
      </c>
      <c r="D16" s="21" t="s">
        <v>37</v>
      </c>
      <c r="E16" s="22">
        <v>400</v>
      </c>
      <c r="F16" s="221"/>
      <c r="G16" s="215"/>
      <c r="H16" s="42"/>
      <c r="I16" s="102"/>
    </row>
    <row r="17" spans="2:9" ht="15" customHeight="1" x14ac:dyDescent="0.25">
      <c r="B17" s="49"/>
      <c r="C17" s="14"/>
      <c r="D17" s="21"/>
      <c r="E17" s="22"/>
      <c r="F17" s="221"/>
      <c r="G17" s="215"/>
      <c r="H17" s="42"/>
    </row>
    <row r="18" spans="2:9" ht="30" customHeight="1" x14ac:dyDescent="0.25">
      <c r="B18" s="49" t="s">
        <v>42</v>
      </c>
      <c r="C18" s="14" t="s">
        <v>718</v>
      </c>
      <c r="D18" s="21" t="s">
        <v>37</v>
      </c>
      <c r="E18" s="22">
        <v>20</v>
      </c>
      <c r="F18" s="195"/>
      <c r="G18" s="215"/>
      <c r="H18" s="42"/>
      <c r="I18" s="102"/>
    </row>
    <row r="19" spans="2:9" ht="15" customHeight="1" x14ac:dyDescent="0.25">
      <c r="B19" s="49"/>
      <c r="C19" s="14"/>
      <c r="D19" s="21"/>
      <c r="E19" s="22"/>
      <c r="F19" s="189"/>
      <c r="G19" s="215"/>
      <c r="H19" s="41"/>
    </row>
    <row r="20" spans="2:9" ht="15" customHeight="1" x14ac:dyDescent="0.25">
      <c r="B20" s="49" t="s">
        <v>731</v>
      </c>
      <c r="C20" s="14" t="s">
        <v>878</v>
      </c>
      <c r="D20" s="21"/>
      <c r="E20" s="22"/>
      <c r="F20" s="221"/>
      <c r="G20" s="215"/>
      <c r="H20" s="41"/>
    </row>
    <row r="21" spans="2:9" ht="15" customHeight="1" x14ac:dyDescent="0.25">
      <c r="B21" s="49"/>
      <c r="C21" s="14"/>
      <c r="D21" s="135"/>
      <c r="E21" s="22"/>
      <c r="F21" s="212"/>
      <c r="G21" s="215"/>
      <c r="H21" s="41"/>
    </row>
    <row r="22" spans="2:9" ht="39.6" x14ac:dyDescent="0.25">
      <c r="B22" s="49" t="s">
        <v>40</v>
      </c>
      <c r="C22" s="156" t="s">
        <v>967</v>
      </c>
      <c r="D22" s="175" t="s">
        <v>478</v>
      </c>
      <c r="E22" s="175">
        <v>100</v>
      </c>
      <c r="F22" s="228"/>
      <c r="G22" s="215"/>
      <c r="H22" s="41"/>
      <c r="I22" s="102"/>
    </row>
    <row r="23" spans="2:9" ht="15" customHeight="1" x14ac:dyDescent="0.25">
      <c r="B23" s="49"/>
      <c r="C23" s="156"/>
      <c r="D23" s="175"/>
      <c r="E23" s="175"/>
      <c r="F23" s="228"/>
      <c r="G23" s="215"/>
      <c r="H23" s="41"/>
    </row>
    <row r="24" spans="2:9" ht="39.6" x14ac:dyDescent="0.25">
      <c r="B24" s="49" t="s">
        <v>42</v>
      </c>
      <c r="C24" s="156" t="s">
        <v>968</v>
      </c>
      <c r="D24" s="175" t="s">
        <v>478</v>
      </c>
      <c r="E24" s="175">
        <v>1000</v>
      </c>
      <c r="F24" s="228"/>
      <c r="G24" s="216"/>
      <c r="H24" s="41"/>
      <c r="I24" s="102"/>
    </row>
    <row r="25" spans="2:9" ht="15" customHeight="1" x14ac:dyDescent="0.25">
      <c r="B25" s="49"/>
      <c r="C25" s="156"/>
      <c r="D25" s="175"/>
      <c r="E25" s="175"/>
      <c r="F25" s="228"/>
      <c r="G25" s="216"/>
      <c r="H25" s="41"/>
      <c r="I25" s="102"/>
    </row>
    <row r="26" spans="2:9" ht="15" customHeight="1" x14ac:dyDescent="0.25">
      <c r="B26" s="49"/>
      <c r="C26" s="156"/>
      <c r="D26" s="175"/>
      <c r="E26" s="175"/>
      <c r="F26" s="228"/>
      <c r="G26" s="216"/>
      <c r="H26" s="41"/>
      <c r="I26" s="102"/>
    </row>
    <row r="27" spans="2:9" ht="15" customHeight="1" x14ac:dyDescent="0.25">
      <c r="B27" s="49"/>
      <c r="C27" s="156"/>
      <c r="D27" s="175"/>
      <c r="E27" s="175"/>
      <c r="F27" s="228"/>
      <c r="G27" s="216"/>
      <c r="H27" s="41"/>
      <c r="I27" s="102"/>
    </row>
    <row r="28" spans="2:9" ht="15" customHeight="1" x14ac:dyDescent="0.25">
      <c r="B28" s="49"/>
      <c r="C28" s="156"/>
      <c r="D28" s="175"/>
      <c r="E28" s="175"/>
      <c r="F28" s="228"/>
      <c r="G28" s="216"/>
      <c r="H28" s="41"/>
      <c r="I28" s="102"/>
    </row>
    <row r="29" spans="2:9" ht="15" customHeight="1" x14ac:dyDescent="0.25">
      <c r="B29" s="49"/>
      <c r="C29" s="156"/>
      <c r="D29" s="175"/>
      <c r="E29" s="175"/>
      <c r="F29" s="228"/>
      <c r="G29" s="216"/>
      <c r="H29" s="41"/>
      <c r="I29" s="102"/>
    </row>
    <row r="30" spans="2:9" ht="15" customHeight="1" x14ac:dyDescent="0.25">
      <c r="B30" s="49"/>
      <c r="C30" s="156"/>
      <c r="D30" s="175"/>
      <c r="E30" s="175"/>
      <c r="F30" s="228"/>
      <c r="G30" s="216"/>
      <c r="H30" s="41"/>
      <c r="I30" s="102"/>
    </row>
    <row r="31" spans="2:9" ht="15" customHeight="1" x14ac:dyDescent="0.25">
      <c r="B31" s="49"/>
      <c r="C31" s="156"/>
      <c r="D31" s="175"/>
      <c r="E31" s="175"/>
      <c r="F31" s="228"/>
      <c r="G31" s="216"/>
      <c r="H31" s="41"/>
      <c r="I31" s="102"/>
    </row>
    <row r="32" spans="2:9" ht="15" customHeight="1" x14ac:dyDescent="0.25">
      <c r="B32" s="49"/>
      <c r="C32" s="156"/>
      <c r="D32" s="175"/>
      <c r="E32" s="175"/>
      <c r="F32" s="228"/>
      <c r="G32" s="216"/>
      <c r="H32" s="41"/>
      <c r="I32" s="102"/>
    </row>
    <row r="33" spans="2:9" ht="15" customHeight="1" x14ac:dyDescent="0.25">
      <c r="B33" s="49"/>
      <c r="C33" s="156"/>
      <c r="D33" s="175"/>
      <c r="E33" s="175"/>
      <c r="F33" s="228"/>
      <c r="G33" s="216"/>
      <c r="H33" s="41"/>
      <c r="I33" s="102"/>
    </row>
    <row r="34" spans="2:9" ht="15" customHeight="1" x14ac:dyDescent="0.25">
      <c r="B34" s="49"/>
      <c r="C34" s="156"/>
      <c r="D34" s="175"/>
      <c r="E34" s="175"/>
      <c r="F34" s="228"/>
      <c r="G34" s="216"/>
      <c r="H34" s="41"/>
      <c r="I34" s="102"/>
    </row>
    <row r="35" spans="2:9" ht="15" customHeight="1" x14ac:dyDescent="0.25">
      <c r="B35" s="49"/>
      <c r="C35" s="156"/>
      <c r="D35" s="175"/>
      <c r="E35" s="175"/>
      <c r="F35" s="228"/>
      <c r="G35" s="216"/>
      <c r="H35" s="41"/>
      <c r="I35" s="102"/>
    </row>
    <row r="36" spans="2:9" ht="15" customHeight="1" x14ac:dyDescent="0.25">
      <c r="B36" s="49"/>
      <c r="C36" s="156"/>
      <c r="D36" s="175"/>
      <c r="E36" s="175"/>
      <c r="F36" s="228"/>
      <c r="G36" s="216"/>
      <c r="H36" s="41"/>
      <c r="I36" s="102"/>
    </row>
    <row r="37" spans="2:9" ht="15" customHeight="1" x14ac:dyDescent="0.25">
      <c r="B37" s="49"/>
      <c r="C37" s="156"/>
      <c r="D37" s="175"/>
      <c r="E37" s="175"/>
      <c r="F37" s="228"/>
      <c r="G37" s="216"/>
      <c r="H37" s="41"/>
      <c r="I37" s="102"/>
    </row>
    <row r="38" spans="2:9" ht="15" customHeight="1" x14ac:dyDescent="0.25">
      <c r="B38" s="49"/>
      <c r="C38" s="156"/>
      <c r="D38" s="175"/>
      <c r="E38" s="175"/>
      <c r="F38" s="228"/>
      <c r="G38" s="216"/>
      <c r="H38" s="41"/>
      <c r="I38" s="102"/>
    </row>
    <row r="39" spans="2:9" ht="15" customHeight="1" x14ac:dyDescent="0.25">
      <c r="B39" s="49"/>
      <c r="C39" s="156"/>
      <c r="D39" s="175"/>
      <c r="E39" s="175"/>
      <c r="F39" s="228"/>
      <c r="G39" s="216"/>
      <c r="H39" s="41"/>
      <c r="I39" s="102"/>
    </row>
    <row r="40" spans="2:9" ht="15" customHeight="1" x14ac:dyDescent="0.25">
      <c r="B40" s="49"/>
      <c r="C40" s="156"/>
      <c r="D40" s="175"/>
      <c r="E40" s="175"/>
      <c r="F40" s="228"/>
      <c r="G40" s="216"/>
      <c r="H40" s="41"/>
      <c r="I40" s="102"/>
    </row>
    <row r="41" spans="2:9" ht="15" customHeight="1" x14ac:dyDescent="0.25">
      <c r="B41" s="49"/>
      <c r="C41" s="156"/>
      <c r="D41" s="175"/>
      <c r="E41" s="175"/>
      <c r="F41" s="228"/>
      <c r="G41" s="216"/>
      <c r="H41" s="41"/>
      <c r="I41" s="102"/>
    </row>
    <row r="42" spans="2:9" ht="15" customHeight="1" x14ac:dyDescent="0.25">
      <c r="B42" s="49"/>
      <c r="C42" s="156"/>
      <c r="D42" s="175"/>
      <c r="E42" s="175"/>
      <c r="F42" s="228"/>
      <c r="G42" s="216"/>
      <c r="H42" s="41"/>
      <c r="I42" s="102"/>
    </row>
    <row r="43" spans="2:9" ht="15" customHeight="1" x14ac:dyDescent="0.25">
      <c r="B43" s="49"/>
      <c r="C43" s="156"/>
      <c r="D43" s="175"/>
      <c r="E43" s="175"/>
      <c r="F43" s="228"/>
      <c r="G43" s="215"/>
      <c r="H43" s="41"/>
    </row>
    <row r="44" spans="2:9" ht="15" customHeight="1" x14ac:dyDescent="0.25">
      <c r="B44" s="49"/>
      <c r="C44" s="156"/>
      <c r="D44" s="175"/>
      <c r="E44" s="175"/>
      <c r="F44" s="228"/>
      <c r="G44" s="215"/>
      <c r="H44" s="41"/>
    </row>
    <row r="45" spans="2:9" ht="15" customHeight="1" x14ac:dyDescent="0.25">
      <c r="B45" s="49"/>
      <c r="C45" s="156"/>
      <c r="D45" s="175"/>
      <c r="E45" s="175"/>
      <c r="F45" s="228"/>
      <c r="G45" s="215"/>
      <c r="H45" s="41"/>
    </row>
    <row r="46" spans="2:9" ht="15" customHeight="1" x14ac:dyDescent="0.25">
      <c r="B46" s="49"/>
      <c r="C46" s="156"/>
      <c r="D46" s="175"/>
      <c r="E46" s="175"/>
      <c r="F46" s="228"/>
      <c r="G46" s="215"/>
      <c r="H46" s="41"/>
    </row>
    <row r="47" spans="2:9" ht="15" customHeight="1" x14ac:dyDescent="0.25">
      <c r="B47" s="49"/>
      <c r="C47" s="156"/>
      <c r="D47" s="175"/>
      <c r="E47" s="175"/>
      <c r="F47" s="228"/>
      <c r="G47" s="215"/>
      <c r="H47" s="41"/>
    </row>
    <row r="48" spans="2:9" ht="15" customHeight="1" x14ac:dyDescent="0.25">
      <c r="B48" s="49"/>
      <c r="C48" s="156"/>
      <c r="D48" s="175"/>
      <c r="E48" s="175"/>
      <c r="F48" s="228"/>
      <c r="G48" s="215"/>
      <c r="H48" s="41"/>
    </row>
    <row r="49" spans="2:8" ht="15" customHeight="1" x14ac:dyDescent="0.25">
      <c r="B49" s="49"/>
      <c r="C49" s="156"/>
      <c r="D49" s="157"/>
      <c r="E49" s="21"/>
      <c r="F49" s="39"/>
      <c r="G49" s="215" t="str">
        <f t="shared" ref="G49:G50" si="1">IF(D49="","",E49*F49)</f>
        <v/>
      </c>
      <c r="H49" s="41"/>
    </row>
    <row r="50" spans="2:8" ht="15" customHeight="1" x14ac:dyDescent="0.25">
      <c r="B50" s="49"/>
      <c r="C50" s="156"/>
      <c r="D50" s="158"/>
      <c r="E50" s="94"/>
      <c r="F50" s="39"/>
      <c r="G50" s="215" t="str">
        <f t="shared" si="1"/>
        <v/>
      </c>
      <c r="H50" s="41"/>
    </row>
    <row r="51" spans="2:8" s="29" customFormat="1" ht="25.05" customHeight="1" x14ac:dyDescent="0.25">
      <c r="B51" s="441" t="str">
        <f>$B$10</f>
        <v>C13.8</v>
      </c>
      <c r="C51" s="31" t="s">
        <v>432</v>
      </c>
      <c r="D51" s="32"/>
      <c r="E51" s="33"/>
      <c r="F51" s="32"/>
      <c r="G51" s="217"/>
      <c r="H51" s="35"/>
    </row>
  </sheetData>
  <mergeCells count="4">
    <mergeCell ref="E1:G1"/>
    <mergeCell ref="B4:F4"/>
    <mergeCell ref="G4:G7"/>
    <mergeCell ref="B5:F7"/>
  </mergeCells>
  <printOptions horizontalCentered="1"/>
  <pageMargins left="0.43307086614173229" right="0.31496062992125984" top="0.43307086614173229" bottom="0.62992125984251968" header="0.35433070866141736" footer="0.31496062992125984"/>
  <pageSetup paperSize="9" scale="81" firstPageNumber="31" fitToHeight="0" orientation="portrait" cellComments="asDisplayed" r:id="rId1"/>
  <headerFooter>
    <oddHeader xml:space="preserve">&amp;R&amp;"Arial,Bold Italic"
</oddHeader>
    <oddFooter xml:space="preserve">&amp;R&amp;"Arial,Bold"_____________________
C&amp;P   </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51">
    <tabColor rgb="FF92D050"/>
    <pageSetUpPr fitToPage="1"/>
  </sheetPr>
  <dimension ref="B1:K50"/>
  <sheetViews>
    <sheetView view="pageBreakPreview" topLeftCell="A19" zoomScaleNormal="125" zoomScaleSheetLayoutView="100" zoomScalePageLayoutView="125" workbookViewId="0">
      <selection activeCell="L43" sqref="L43"/>
    </sheetView>
  </sheetViews>
  <sheetFormatPr defaultColWidth="6.88671875" defaultRowHeight="13.2" x14ac:dyDescent="0.25"/>
  <cols>
    <col min="1" max="1" width="0.88671875" style="1" customWidth="1"/>
    <col min="2" max="2" width="11.6640625" style="36" customWidth="1"/>
    <col min="3" max="3" width="45.6640625" style="3" customWidth="1"/>
    <col min="4" max="4" width="13.6640625" style="4" customWidth="1"/>
    <col min="5" max="5" width="15.6640625" style="4" customWidth="1"/>
    <col min="6" max="6" width="15.6640625" style="1" customWidth="1"/>
    <col min="7" max="7" width="15.6640625" style="5" customWidth="1"/>
    <col min="8" max="8" width="0.88671875" style="5" customWidth="1"/>
    <col min="9" max="9" width="6.88671875" style="1"/>
    <col min="10" max="10" width="10.21875" style="1" customWidth="1"/>
    <col min="11" max="16384" width="6.88671875" style="1"/>
  </cols>
  <sheetData>
    <row r="1" spans="2:10" x14ac:dyDescent="0.25">
      <c r="B1" s="407" t="str">
        <f>Client1</f>
        <v>City of Mbombela - Technical Services</v>
      </c>
      <c r="C1" s="448"/>
      <c r="D1" s="449"/>
      <c r="E1" s="530" t="str">
        <f>"Contract No. "&amp;ContractNo</f>
        <v>Contract No. COM37/2025</v>
      </c>
      <c r="F1" s="530"/>
      <c r="G1" s="531"/>
    </row>
    <row r="2" spans="2:10" x14ac:dyDescent="0.25">
      <c r="B2" s="450" t="str">
        <f>Client2</f>
        <v>Roads and Stormwater</v>
      </c>
      <c r="G2" s="456"/>
    </row>
    <row r="3" spans="2:10" x14ac:dyDescent="0.25">
      <c r="B3" s="451"/>
      <c r="C3" s="68"/>
      <c r="D3" s="69"/>
      <c r="E3" s="69"/>
      <c r="F3" s="70"/>
      <c r="G3" s="457"/>
    </row>
    <row r="4" spans="2:10" x14ac:dyDescent="0.25">
      <c r="B4" s="513" t="s">
        <v>8</v>
      </c>
      <c r="C4" s="514"/>
      <c r="D4" s="514"/>
      <c r="E4" s="514"/>
      <c r="F4" s="514"/>
      <c r="G4" s="561" t="str">
        <f>"CHAPTER "&amp;B10</f>
        <v>CHAPTER C20.1</v>
      </c>
      <c r="H4" s="6"/>
    </row>
    <row r="5" spans="2:10" ht="7.5" customHeight="1" x14ac:dyDescent="0.25">
      <c r="B5" s="518" t="str">
        <f>ContractDescription</f>
        <v>UPGRADING OF PORTION OF ROAD D2296 : KARINO TO TEKWANE SOUTH
PHASE 1 : km 0,000 TO km 5,960</v>
      </c>
      <c r="C5" s="519"/>
      <c r="D5" s="519"/>
      <c r="E5" s="519"/>
      <c r="F5" s="519"/>
      <c r="G5" s="562"/>
      <c r="H5" s="8"/>
    </row>
    <row r="6" spans="2:10" ht="12.75" customHeight="1" x14ac:dyDescent="0.25">
      <c r="B6" s="518"/>
      <c r="C6" s="519"/>
      <c r="D6" s="519"/>
      <c r="E6" s="519"/>
      <c r="F6" s="519"/>
      <c r="G6" s="562"/>
      <c r="H6" s="8"/>
    </row>
    <row r="7" spans="2:10" ht="7.5" customHeight="1" x14ac:dyDescent="0.25">
      <c r="B7" s="520"/>
      <c r="C7" s="521"/>
      <c r="D7" s="521"/>
      <c r="E7" s="521"/>
      <c r="F7" s="521"/>
      <c r="G7" s="563"/>
      <c r="H7" s="8"/>
    </row>
    <row r="8" spans="2:10" s="9" customFormat="1" ht="25.05" customHeight="1" x14ac:dyDescent="0.25">
      <c r="B8" s="10" t="s">
        <v>0</v>
      </c>
      <c r="C8" s="11" t="s">
        <v>1</v>
      </c>
      <c r="D8" s="11" t="s">
        <v>2</v>
      </c>
      <c r="E8" s="11" t="s">
        <v>3</v>
      </c>
      <c r="F8" s="11" t="s">
        <v>4</v>
      </c>
      <c r="G8" s="11" t="s">
        <v>5</v>
      </c>
      <c r="H8" s="12"/>
    </row>
    <row r="9" spans="2:10" ht="15" customHeight="1" x14ac:dyDescent="0.25">
      <c r="B9" s="13"/>
      <c r="C9" s="14"/>
      <c r="D9" s="15"/>
      <c r="E9" s="15"/>
      <c r="F9" s="16"/>
      <c r="G9" s="17" t="str">
        <f t="shared" ref="G9:G19" si="0">IF(D9="","",E9*F9)</f>
        <v/>
      </c>
      <c r="H9" s="18"/>
    </row>
    <row r="10" spans="2:10" ht="26.4" x14ac:dyDescent="0.25">
      <c r="B10" s="64" t="s">
        <v>270</v>
      </c>
      <c r="C10" s="19" t="s">
        <v>271</v>
      </c>
      <c r="D10" s="21"/>
      <c r="E10" s="21"/>
      <c r="F10" s="40"/>
      <c r="G10" s="17" t="str">
        <f t="shared" si="0"/>
        <v/>
      </c>
      <c r="H10" s="41"/>
    </row>
    <row r="11" spans="2:10" ht="15" customHeight="1" x14ac:dyDescent="0.25">
      <c r="B11" s="49"/>
      <c r="C11" s="14"/>
      <c r="D11" s="21"/>
      <c r="E11" s="21"/>
      <c r="F11" s="40"/>
      <c r="G11" s="17" t="str">
        <f t="shared" si="0"/>
        <v/>
      </c>
      <c r="H11" s="41"/>
    </row>
    <row r="12" spans="2:10" ht="15" customHeight="1" x14ac:dyDescent="0.25">
      <c r="B12" s="49" t="s">
        <v>272</v>
      </c>
      <c r="C12" s="14" t="s">
        <v>879</v>
      </c>
      <c r="D12" s="21"/>
      <c r="E12" s="22"/>
      <c r="F12" s="23"/>
      <c r="G12" s="17" t="str">
        <f t="shared" si="0"/>
        <v/>
      </c>
      <c r="H12" s="42"/>
    </row>
    <row r="13" spans="2:10" ht="15" customHeight="1" x14ac:dyDescent="0.25">
      <c r="B13" s="64"/>
      <c r="C13" s="14"/>
      <c r="D13" s="21"/>
      <c r="E13" s="22"/>
      <c r="F13" s="23"/>
      <c r="G13" s="17" t="str">
        <f t="shared" si="0"/>
        <v/>
      </c>
      <c r="H13" s="42"/>
    </row>
    <row r="14" spans="2:10" ht="15" customHeight="1" x14ac:dyDescent="0.25">
      <c r="B14" s="49" t="s">
        <v>274</v>
      </c>
      <c r="C14" s="14" t="s">
        <v>880</v>
      </c>
      <c r="D14" s="21"/>
      <c r="E14" s="22"/>
      <c r="F14" s="43"/>
      <c r="G14" s="17" t="str">
        <f t="shared" si="0"/>
        <v/>
      </c>
      <c r="H14" s="41"/>
    </row>
    <row r="15" spans="2:10" ht="15" customHeight="1" x14ac:dyDescent="0.25">
      <c r="B15" s="49"/>
      <c r="C15" s="14"/>
      <c r="D15" s="21"/>
      <c r="E15" s="21"/>
      <c r="F15" s="40"/>
      <c r="G15" s="17" t="str">
        <f t="shared" si="0"/>
        <v/>
      </c>
      <c r="H15" s="41"/>
    </row>
    <row r="16" spans="2:10" ht="15" customHeight="1" x14ac:dyDescent="0.25">
      <c r="B16" s="49" t="s">
        <v>40</v>
      </c>
      <c r="C16" s="14" t="s">
        <v>676</v>
      </c>
      <c r="D16" s="21" t="s">
        <v>442</v>
      </c>
      <c r="E16" s="173">
        <v>50000</v>
      </c>
      <c r="F16" s="39">
        <v>1</v>
      </c>
      <c r="G16" s="17">
        <f t="shared" si="0"/>
        <v>50000</v>
      </c>
      <c r="H16" s="41"/>
      <c r="I16" s="102"/>
      <c r="J16" s="102"/>
    </row>
    <row r="17" spans="2:11" ht="15" customHeight="1" x14ac:dyDescent="0.25">
      <c r="B17" s="49"/>
      <c r="C17" s="14"/>
      <c r="D17" s="21"/>
      <c r="E17" s="21"/>
      <c r="F17" s="39"/>
      <c r="G17" s="17" t="str">
        <f t="shared" si="0"/>
        <v/>
      </c>
      <c r="H17" s="41"/>
    </row>
    <row r="18" spans="2:11" ht="15" customHeight="1" x14ac:dyDescent="0.25">
      <c r="B18" s="49" t="s">
        <v>164</v>
      </c>
      <c r="C18" s="14" t="s">
        <v>273</v>
      </c>
      <c r="D18" s="21" t="s">
        <v>27</v>
      </c>
      <c r="E18" s="123">
        <f>G16</f>
        <v>50000</v>
      </c>
      <c r="F18" s="124"/>
      <c r="G18" s="24"/>
      <c r="H18" s="41"/>
      <c r="I18" s="102"/>
      <c r="K18" s="288"/>
    </row>
    <row r="19" spans="2:11" ht="15" customHeight="1" x14ac:dyDescent="0.25">
      <c r="B19" s="49"/>
      <c r="C19" s="14"/>
      <c r="D19" s="21"/>
      <c r="E19" s="21"/>
      <c r="F19" s="39"/>
      <c r="G19" s="17" t="str">
        <f t="shared" si="0"/>
        <v/>
      </c>
      <c r="H19" s="41"/>
    </row>
    <row r="20" spans="2:11" ht="15" customHeight="1" x14ac:dyDescent="0.25">
      <c r="B20" s="49"/>
      <c r="C20" s="14"/>
      <c r="D20" s="21"/>
      <c r="E20" s="21"/>
      <c r="F20" s="47"/>
      <c r="G20" s="17"/>
      <c r="H20" s="41"/>
    </row>
    <row r="21" spans="2:11" ht="15" customHeight="1" x14ac:dyDescent="0.25">
      <c r="B21" s="49"/>
      <c r="C21" s="205"/>
      <c r="D21" s="398"/>
      <c r="E21" s="21"/>
      <c r="F21" s="47"/>
      <c r="G21" s="17"/>
      <c r="H21" s="41"/>
    </row>
    <row r="22" spans="2:11" ht="15" customHeight="1" x14ac:dyDescent="0.25">
      <c r="B22" s="49"/>
      <c r="C22" s="14"/>
      <c r="D22" s="21"/>
      <c r="E22" s="21"/>
      <c r="F22" s="47"/>
      <c r="G22" s="17"/>
      <c r="H22" s="41"/>
    </row>
    <row r="23" spans="2:11" ht="15" customHeight="1" x14ac:dyDescent="0.25">
      <c r="B23" s="49"/>
      <c r="C23" s="14"/>
      <c r="D23" s="21"/>
      <c r="E23" s="21"/>
      <c r="F23" s="47"/>
      <c r="G23" s="17"/>
      <c r="H23" s="41"/>
    </row>
    <row r="24" spans="2:11" ht="15" customHeight="1" x14ac:dyDescent="0.25">
      <c r="B24" s="49"/>
      <c r="C24" s="14"/>
      <c r="D24" s="21"/>
      <c r="E24" s="21"/>
      <c r="F24" s="47"/>
      <c r="G24" s="17"/>
      <c r="H24" s="41"/>
    </row>
    <row r="25" spans="2:11" ht="15" customHeight="1" x14ac:dyDescent="0.25">
      <c r="B25" s="49"/>
      <c r="C25" s="14"/>
      <c r="D25" s="21"/>
      <c r="E25" s="21"/>
      <c r="F25" s="39"/>
      <c r="G25" s="17"/>
      <c r="H25" s="41"/>
    </row>
    <row r="26" spans="2:11" ht="15" customHeight="1" x14ac:dyDescent="0.25">
      <c r="B26" s="49"/>
      <c r="C26" s="14"/>
      <c r="D26" s="21"/>
      <c r="E26" s="21"/>
      <c r="F26" s="39"/>
      <c r="G26" s="17"/>
      <c r="H26" s="41"/>
    </row>
    <row r="27" spans="2:11" ht="15" customHeight="1" x14ac:dyDescent="0.25">
      <c r="B27" s="49"/>
      <c r="C27" s="14"/>
      <c r="D27" s="21"/>
      <c r="E27" s="21"/>
      <c r="F27" s="39"/>
      <c r="G27" s="17"/>
      <c r="H27" s="41"/>
    </row>
    <row r="28" spans="2:11" ht="15" customHeight="1" x14ac:dyDescent="0.25">
      <c r="B28" s="49"/>
      <c r="C28" s="14"/>
      <c r="D28" s="21"/>
      <c r="E28" s="21"/>
      <c r="F28" s="39"/>
      <c r="G28" s="17"/>
      <c r="H28" s="41"/>
    </row>
    <row r="29" spans="2:11" ht="15" customHeight="1" x14ac:dyDescent="0.25">
      <c r="B29" s="49"/>
      <c r="C29" s="14"/>
      <c r="D29" s="21"/>
      <c r="E29" s="21"/>
      <c r="F29" s="39"/>
      <c r="G29" s="17"/>
      <c r="H29" s="41"/>
    </row>
    <row r="30" spans="2:11" ht="15" customHeight="1" x14ac:dyDescent="0.25">
      <c r="B30" s="49"/>
      <c r="C30" s="14"/>
      <c r="D30" s="21"/>
      <c r="E30" s="21"/>
      <c r="F30" s="39"/>
      <c r="G30" s="17"/>
      <c r="H30" s="41"/>
    </row>
    <row r="31" spans="2:11" ht="15" customHeight="1" x14ac:dyDescent="0.25">
      <c r="B31" s="49"/>
      <c r="C31" s="14"/>
      <c r="D31" s="38"/>
      <c r="E31" s="38"/>
      <c r="F31" s="39"/>
      <c r="G31" s="17"/>
    </row>
    <row r="32" spans="2:11" ht="15" customHeight="1" x14ac:dyDescent="0.25">
      <c r="B32" s="49"/>
      <c r="C32" s="14"/>
      <c r="D32" s="21"/>
      <c r="E32" s="21"/>
      <c r="F32" s="39"/>
      <c r="G32" s="17"/>
      <c r="H32" s="41"/>
    </row>
    <row r="33" spans="2:8" ht="15" customHeight="1" x14ac:dyDescent="0.25">
      <c r="B33" s="49"/>
      <c r="C33" s="14"/>
      <c r="D33" s="21"/>
      <c r="E33" s="38"/>
      <c r="F33" s="39"/>
      <c r="G33" s="17"/>
      <c r="H33" s="48"/>
    </row>
    <row r="34" spans="2:8" ht="15" customHeight="1" x14ac:dyDescent="0.25">
      <c r="B34" s="49"/>
      <c r="C34" s="14"/>
      <c r="D34" s="21"/>
      <c r="E34" s="38"/>
      <c r="F34" s="39"/>
      <c r="G34" s="17"/>
    </row>
    <row r="35" spans="2:8" ht="15" customHeight="1" x14ac:dyDescent="0.25">
      <c r="B35" s="49"/>
      <c r="C35" s="14"/>
      <c r="D35" s="21"/>
      <c r="E35" s="21"/>
      <c r="F35" s="39"/>
      <c r="G35" s="17"/>
      <c r="H35" s="41"/>
    </row>
    <row r="36" spans="2:8" ht="15" customHeight="1" x14ac:dyDescent="0.25">
      <c r="B36" s="49"/>
      <c r="C36" s="14"/>
      <c r="D36" s="21"/>
      <c r="E36" s="21"/>
      <c r="F36" s="39"/>
      <c r="G36" s="17"/>
      <c r="H36" s="41"/>
    </row>
    <row r="37" spans="2:8" ht="15" customHeight="1" x14ac:dyDescent="0.25">
      <c r="B37" s="49"/>
      <c r="C37" s="14"/>
      <c r="D37" s="21"/>
      <c r="E37" s="21"/>
      <c r="F37" s="39"/>
      <c r="G37" s="17"/>
      <c r="H37" s="41"/>
    </row>
    <row r="38" spans="2:8" ht="15" customHeight="1" x14ac:dyDescent="0.25">
      <c r="B38" s="49"/>
      <c r="C38" s="14"/>
      <c r="D38" s="21"/>
      <c r="E38" s="21"/>
      <c r="F38" s="39"/>
      <c r="G38" s="17"/>
      <c r="H38" s="41"/>
    </row>
    <row r="39" spans="2:8" ht="15" customHeight="1" x14ac:dyDescent="0.25">
      <c r="B39" s="49"/>
      <c r="C39" s="14"/>
      <c r="D39" s="21"/>
      <c r="E39" s="21"/>
      <c r="F39" s="39"/>
      <c r="G39" s="17"/>
      <c r="H39" s="41"/>
    </row>
    <row r="40" spans="2:8" ht="15" customHeight="1" x14ac:dyDescent="0.25">
      <c r="B40" s="49"/>
      <c r="C40" s="14"/>
      <c r="D40" s="21"/>
      <c r="E40" s="21"/>
      <c r="F40" s="39"/>
      <c r="G40" s="17" t="str">
        <f t="shared" ref="G40:G49" si="1">IF(D40="","",E40*F40)</f>
        <v/>
      </c>
      <c r="H40" s="41"/>
    </row>
    <row r="41" spans="2:8" ht="15" customHeight="1" x14ac:dyDescent="0.25">
      <c r="B41" s="49"/>
      <c r="C41" s="14"/>
      <c r="D41" s="21"/>
      <c r="E41" s="21"/>
      <c r="F41" s="39"/>
      <c r="G41" s="17" t="str">
        <f t="shared" si="1"/>
        <v/>
      </c>
      <c r="H41" s="41"/>
    </row>
    <row r="42" spans="2:8" ht="15" customHeight="1" x14ac:dyDescent="0.25">
      <c r="B42" s="49"/>
      <c r="C42" s="14"/>
      <c r="D42" s="21"/>
      <c r="E42" s="21"/>
      <c r="F42" s="39"/>
      <c r="G42" s="17" t="str">
        <f t="shared" si="1"/>
        <v/>
      </c>
      <c r="H42" s="41"/>
    </row>
    <row r="43" spans="2:8" ht="15" customHeight="1" x14ac:dyDescent="0.25">
      <c r="B43" s="49"/>
      <c r="C43" s="14"/>
      <c r="D43" s="21"/>
      <c r="E43" s="21"/>
      <c r="F43" s="39"/>
      <c r="G43" s="17" t="str">
        <f t="shared" si="1"/>
        <v/>
      </c>
      <c r="H43" s="41"/>
    </row>
    <row r="44" spans="2:8" ht="15" customHeight="1" x14ac:dyDescent="0.25">
      <c r="B44" s="49"/>
      <c r="C44" s="14"/>
      <c r="D44" s="21"/>
      <c r="E44" s="21"/>
      <c r="F44" s="39"/>
      <c r="G44" s="17" t="str">
        <f t="shared" si="1"/>
        <v/>
      </c>
      <c r="H44" s="41"/>
    </row>
    <row r="45" spans="2:8" ht="15" customHeight="1" x14ac:dyDescent="0.25">
      <c r="B45" s="49"/>
      <c r="C45" s="14"/>
      <c r="D45" s="21"/>
      <c r="E45" s="21"/>
      <c r="F45" s="39"/>
      <c r="G45" s="17" t="str">
        <f t="shared" si="1"/>
        <v/>
      </c>
      <c r="H45" s="41"/>
    </row>
    <row r="46" spans="2:8" ht="15" customHeight="1" x14ac:dyDescent="0.25">
      <c r="B46" s="49"/>
      <c r="C46" s="14"/>
      <c r="D46" s="21"/>
      <c r="E46" s="21"/>
      <c r="F46" s="39"/>
      <c r="G46" s="17" t="str">
        <f t="shared" si="1"/>
        <v/>
      </c>
      <c r="H46" s="41"/>
    </row>
    <row r="47" spans="2:8" ht="15" customHeight="1" x14ac:dyDescent="0.25">
      <c r="B47" s="49"/>
      <c r="C47" s="14"/>
      <c r="D47" s="21"/>
      <c r="E47" s="21"/>
      <c r="F47" s="39"/>
      <c r="G47" s="17" t="str">
        <f t="shared" si="1"/>
        <v/>
      </c>
      <c r="H47" s="41"/>
    </row>
    <row r="48" spans="2:8" ht="15" customHeight="1" x14ac:dyDescent="0.25">
      <c r="B48" s="49"/>
      <c r="C48" s="14"/>
      <c r="D48" s="21"/>
      <c r="E48" s="21"/>
      <c r="F48" s="39"/>
      <c r="G48" s="17" t="str">
        <f t="shared" si="1"/>
        <v/>
      </c>
      <c r="H48" s="41"/>
    </row>
    <row r="49" spans="2:8" ht="15" customHeight="1" x14ac:dyDescent="0.25">
      <c r="B49" s="49"/>
      <c r="C49" s="14"/>
      <c r="D49" s="21"/>
      <c r="E49" s="21"/>
      <c r="F49" s="39"/>
      <c r="G49" s="17" t="str">
        <f t="shared" si="1"/>
        <v/>
      </c>
      <c r="H49" s="41"/>
    </row>
    <row r="50" spans="2:8" s="29" customFormat="1" ht="25.05" customHeight="1" x14ac:dyDescent="0.25">
      <c r="B50" s="435" t="str">
        <f>$B$10</f>
        <v>C20.1</v>
      </c>
      <c r="C50" s="31" t="s">
        <v>432</v>
      </c>
      <c r="D50" s="32"/>
      <c r="E50" s="33"/>
      <c r="F50" s="32"/>
      <c r="G50" s="34"/>
      <c r="H50" s="35"/>
    </row>
  </sheetData>
  <mergeCells count="4">
    <mergeCell ref="E1:G1"/>
    <mergeCell ref="B5:F7"/>
    <mergeCell ref="G4:G7"/>
    <mergeCell ref="B4:F4"/>
  </mergeCells>
  <phoneticPr fontId="14" type="noConversion"/>
  <printOptions horizontalCentered="1"/>
  <pageMargins left="0.43307086614173229" right="0.31496062992125984" top="0.43307086614173229" bottom="0.62992125984251968" header="0.35433070866141736" footer="0.31496062992125984"/>
  <pageSetup paperSize="9" scale="81" firstPageNumber="31" fitToHeight="0" orientation="portrait" cellComments="asDisplayed" r:id="rId1"/>
  <headerFooter>
    <oddHeader xml:space="preserve">&amp;R&amp;"Arial,Bold Italic"
</oddHeader>
    <oddFooter xml:space="preserve">&amp;R&amp;"Arial,Bold"_____________________
C&amp;P   </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90">
    <tabColor theme="3" tint="0.59999389629810485"/>
    <pageSetUpPr fitToPage="1"/>
  </sheetPr>
  <dimension ref="B1:N47"/>
  <sheetViews>
    <sheetView view="pageBreakPreview" zoomScale="85" zoomScaleNormal="100" zoomScaleSheetLayoutView="85" zoomScalePageLayoutView="150" workbookViewId="0">
      <selection activeCell="G45" sqref="G45:H45"/>
    </sheetView>
  </sheetViews>
  <sheetFormatPr defaultColWidth="8.88671875" defaultRowHeight="13.2" x14ac:dyDescent="0.25"/>
  <cols>
    <col min="1" max="1" width="0.88671875" style="50" customWidth="1"/>
    <col min="2" max="2" width="11.6640625" style="53" customWidth="1"/>
    <col min="3" max="3" width="45.6640625" style="51" customWidth="1"/>
    <col min="4" max="4" width="13.6640625" style="51" customWidth="1"/>
    <col min="5" max="5" width="5.6640625" style="81" customWidth="1"/>
    <col min="6" max="6" width="23.109375" style="50" customWidth="1"/>
    <col min="7" max="7" width="11.88671875" style="50" customWidth="1"/>
    <col min="8" max="8" width="20.21875" style="82" customWidth="1"/>
    <col min="9" max="9" width="22.33203125" style="50" customWidth="1"/>
    <col min="10" max="10" width="11.109375" style="50" bestFit="1" customWidth="1"/>
    <col min="11" max="11" width="37.109375" style="50" customWidth="1"/>
    <col min="12" max="13" width="8.88671875" style="50"/>
    <col min="14" max="14" width="14.109375" style="50" bestFit="1" customWidth="1"/>
    <col min="15" max="16384" width="8.88671875" style="50"/>
  </cols>
  <sheetData>
    <row r="1" spans="2:11" x14ac:dyDescent="0.25">
      <c r="B1" s="407" t="str">
        <f>Client1</f>
        <v>City of Mbombela - Technical Services</v>
      </c>
      <c r="C1" s="410"/>
      <c r="D1" s="449"/>
      <c r="E1" s="449"/>
      <c r="F1" s="530" t="str">
        <f>"Contract No. "&amp;ContractNo</f>
        <v>Contract No. COM37/2025</v>
      </c>
      <c r="G1" s="530"/>
      <c r="H1" s="531"/>
    </row>
    <row r="2" spans="2:11" s="1" customFormat="1" ht="18" customHeight="1" x14ac:dyDescent="0.25">
      <c r="B2" s="450" t="str">
        <f>Client2</f>
        <v>Roads and Stormwater</v>
      </c>
      <c r="C2" s="51"/>
      <c r="D2" s="4"/>
      <c r="E2" s="4"/>
      <c r="F2" s="4"/>
      <c r="H2" s="456"/>
    </row>
    <row r="3" spans="2:11" s="1" customFormat="1" ht="16.5" customHeight="1" x14ac:dyDescent="0.25">
      <c r="B3" s="451"/>
      <c r="C3" s="77"/>
      <c r="D3" s="69"/>
      <c r="E3" s="69"/>
      <c r="F3" s="69"/>
      <c r="G3" s="70"/>
      <c r="H3" s="457"/>
      <c r="I3" s="5"/>
    </row>
    <row r="4" spans="2:11" s="1" customFormat="1" ht="7.5" customHeight="1" x14ac:dyDescent="0.25">
      <c r="B4" s="587" t="str">
        <f>ContractDescription</f>
        <v>UPGRADING OF PORTION OF ROAD D2296 : KARINO TO TEKWANE SOUTH
PHASE 1 : km 0,000 TO km 5,960</v>
      </c>
      <c r="C4" s="588"/>
      <c r="D4" s="588"/>
      <c r="E4" s="588"/>
      <c r="F4" s="588"/>
      <c r="G4" s="588"/>
      <c r="H4" s="589"/>
      <c r="I4" s="465"/>
    </row>
    <row r="5" spans="2:11" ht="12.75" customHeight="1" x14ac:dyDescent="0.25">
      <c r="B5" s="590"/>
      <c r="C5" s="591"/>
      <c r="D5" s="591"/>
      <c r="E5" s="591"/>
      <c r="F5" s="591"/>
      <c r="G5" s="591"/>
      <c r="H5" s="592"/>
      <c r="I5" s="466"/>
    </row>
    <row r="6" spans="2:11" ht="7.5" customHeight="1" x14ac:dyDescent="0.25">
      <c r="B6" s="593"/>
      <c r="C6" s="594"/>
      <c r="D6" s="594"/>
      <c r="E6" s="594"/>
      <c r="F6" s="594"/>
      <c r="G6" s="594"/>
      <c r="H6" s="595"/>
      <c r="I6" s="467"/>
    </row>
    <row r="7" spans="2:11" ht="25.5" customHeight="1" x14ac:dyDescent="0.25">
      <c r="B7" s="596" t="s">
        <v>440</v>
      </c>
      <c r="C7" s="597"/>
      <c r="D7" s="597"/>
      <c r="E7" s="597"/>
      <c r="F7" s="597"/>
      <c r="G7" s="597"/>
      <c r="H7" s="598"/>
      <c r="I7" s="468"/>
    </row>
    <row r="8" spans="2:11" x14ac:dyDescent="0.25">
      <c r="B8" s="11" t="s">
        <v>441</v>
      </c>
      <c r="C8" s="583" t="s">
        <v>1</v>
      </c>
      <c r="D8" s="576"/>
      <c r="E8" s="577"/>
      <c r="F8" s="11" t="s">
        <v>426</v>
      </c>
      <c r="G8" s="576" t="s">
        <v>5</v>
      </c>
      <c r="H8" s="577"/>
      <c r="I8" s="11"/>
    </row>
    <row r="9" spans="2:11" x14ac:dyDescent="0.25">
      <c r="B9" s="21" t="str">
        <f>'C1.2'!B10</f>
        <v>C1.2</v>
      </c>
      <c r="C9" s="584" t="str">
        <f>'C1.2'!C10</f>
        <v>GENERAL REQUIREMENTS AND PAYMENT</v>
      </c>
      <c r="D9" s="585"/>
      <c r="E9" s="586"/>
      <c r="F9" s="40"/>
      <c r="G9" s="578">
        <f>'C1.2'!G239</f>
        <v>0</v>
      </c>
      <c r="H9" s="579"/>
      <c r="I9" s="580"/>
      <c r="K9" s="313"/>
    </row>
    <row r="10" spans="2:11" ht="12.75" customHeight="1" x14ac:dyDescent="0.25">
      <c r="B10" s="21" t="str">
        <f>'C1.3'!B10</f>
        <v>C1.3</v>
      </c>
      <c r="C10" s="575" t="str">
        <f>'C1.3'!C10</f>
        <v>CONTRACTOR'S SITE ESTABLISHMENT AND GENERAL OBLIGATIONS</v>
      </c>
      <c r="D10" s="546">
        <f>'C1.3'!D10</f>
        <v>0</v>
      </c>
      <c r="E10" s="547" t="e">
        <f>'C1.3'!#REF!</f>
        <v>#REF!</v>
      </c>
      <c r="F10" s="40"/>
      <c r="G10" s="564">
        <f>'C1.3'!G50</f>
        <v>0</v>
      </c>
      <c r="H10" s="565"/>
      <c r="I10" s="581"/>
      <c r="J10" s="317"/>
    </row>
    <row r="11" spans="2:11" ht="12.75" customHeight="1" x14ac:dyDescent="0.25">
      <c r="B11" s="21" t="str">
        <f>'C1.4'!B10</f>
        <v>C1.4</v>
      </c>
      <c r="C11" s="575" t="str">
        <f>'C1.4'!C10</f>
        <v>FACILITIES FOR THE ENGINEER</v>
      </c>
      <c r="D11" s="546">
        <f>'C1.4'!D10</f>
        <v>0</v>
      </c>
      <c r="E11" s="547" t="e">
        <f>'C1.4'!#REF!</f>
        <v>#REF!</v>
      </c>
      <c r="F11" s="40"/>
      <c r="G11" s="564">
        <f>'C1.4'!G150</f>
        <v>0</v>
      </c>
      <c r="H11" s="565"/>
      <c r="I11" s="582"/>
    </row>
    <row r="12" spans="2:11" ht="12.75" customHeight="1" x14ac:dyDescent="0.25">
      <c r="B12" s="21" t="str">
        <f>'C1.5'!B10</f>
        <v>C1.5</v>
      </c>
      <c r="C12" s="575" t="str">
        <f>'C1.5'!C10</f>
        <v>ACCOMMODATION OF TRAFFIC</v>
      </c>
      <c r="D12" s="546">
        <f>'C1.5'!D10</f>
        <v>0</v>
      </c>
      <c r="E12" s="547" t="e">
        <f>'C1.5'!#REF!</f>
        <v>#REF!</v>
      </c>
      <c r="F12" s="40"/>
      <c r="G12" s="564">
        <f>'C1.5'!G100</f>
        <v>0</v>
      </c>
      <c r="H12" s="565"/>
      <c r="I12" s="534"/>
    </row>
    <row r="13" spans="2:11" ht="12.75" customHeight="1" x14ac:dyDescent="0.25">
      <c r="B13" s="21" t="str">
        <f>'C1.6'!B10</f>
        <v>C1.6</v>
      </c>
      <c r="C13" s="575" t="str">
        <f>'C1.6'!C10</f>
        <v>CLEARING AND GRUBBING</v>
      </c>
      <c r="D13" s="546">
        <f>'C1.6'!D10</f>
        <v>0</v>
      </c>
      <c r="E13" s="547" t="e">
        <f>'C1.6'!#REF!</f>
        <v>#REF!</v>
      </c>
      <c r="F13" s="40"/>
      <c r="G13" s="564">
        <f>'C1.6'!G50</f>
        <v>0</v>
      </c>
      <c r="H13" s="565"/>
      <c r="I13" s="535"/>
    </row>
    <row r="14" spans="2:11" ht="12.75" customHeight="1" x14ac:dyDescent="0.25">
      <c r="B14" s="21" t="str">
        <f>'C1.7'!B10</f>
        <v>C1.7</v>
      </c>
      <c r="C14" s="575" t="str">
        <f>'C1.7'!C10</f>
        <v>LOADING AND HAULING</v>
      </c>
      <c r="D14" s="546">
        <f>'C1.7'!D10</f>
        <v>0</v>
      </c>
      <c r="E14" s="547" t="e">
        <f>'C1.7'!#REF!</f>
        <v>#REF!</v>
      </c>
      <c r="F14" s="40"/>
      <c r="G14" s="564">
        <f>'C1.7'!G50</f>
        <v>0</v>
      </c>
      <c r="H14" s="565"/>
      <c r="I14" s="535"/>
    </row>
    <row r="15" spans="2:11" ht="12.75" customHeight="1" x14ac:dyDescent="0.25">
      <c r="B15" s="21" t="str">
        <f>'C2.1'!B10</f>
        <v>C2.1</v>
      </c>
      <c r="C15" s="575" t="str">
        <f>'C2.1'!C10</f>
        <v>GENERAL REQUIREMENTS AND TRENCHING FOR SERVICES</v>
      </c>
      <c r="D15" s="546">
        <f>'C2.1'!D10</f>
        <v>0</v>
      </c>
      <c r="E15" s="547" t="e">
        <f>'C2.1'!#REF!</f>
        <v>#REF!</v>
      </c>
      <c r="F15" s="40"/>
      <c r="G15" s="564">
        <f>'C2.1'!G50</f>
        <v>0</v>
      </c>
      <c r="H15" s="565"/>
      <c r="I15" s="535"/>
    </row>
    <row r="16" spans="2:11" ht="12.75" customHeight="1" x14ac:dyDescent="0.25">
      <c r="B16" s="20" t="str">
        <f>'C2.2'!B10</f>
        <v>C2.2</v>
      </c>
      <c r="C16" s="95" t="str">
        <f>'C2.2'!C10</f>
        <v>DRY SERVICES</v>
      </c>
      <c r="E16" s="85"/>
      <c r="F16" s="40"/>
      <c r="G16" s="564">
        <f>'C2.2'!G50</f>
        <v>0</v>
      </c>
      <c r="H16" s="565"/>
      <c r="I16" s="535"/>
    </row>
    <row r="17" spans="2:14" ht="12.75" customHeight="1" x14ac:dyDescent="0.25">
      <c r="B17" s="20" t="str">
        <f>'C2.3'!B35</f>
        <v>C2.3</v>
      </c>
      <c r="C17" s="95" t="str">
        <f>'C2.3'!C10</f>
        <v>WET SERVICES</v>
      </c>
      <c r="E17" s="85"/>
      <c r="F17" s="40"/>
      <c r="G17" s="564">
        <f>'C2.3'!G35</f>
        <v>0</v>
      </c>
      <c r="H17" s="565"/>
      <c r="I17" s="535"/>
    </row>
    <row r="18" spans="2:14" ht="12.75" customHeight="1" x14ac:dyDescent="0.25">
      <c r="B18" s="21" t="str">
        <f>'C3.1'!B10</f>
        <v>C3.1</v>
      </c>
      <c r="C18" s="575" t="str">
        <f>'C3.1'!C10</f>
        <v>DRAINS</v>
      </c>
      <c r="D18" s="546">
        <f>'C3.1'!D10</f>
        <v>0</v>
      </c>
      <c r="E18" s="547" t="e">
        <f>'C3.1'!#REF!</f>
        <v>#REF!</v>
      </c>
      <c r="F18" s="40"/>
      <c r="G18" s="564">
        <f>'C3.1'!G50</f>
        <v>0</v>
      </c>
      <c r="H18" s="565"/>
      <c r="I18" s="535"/>
    </row>
    <row r="19" spans="2:14" ht="12.75" customHeight="1" x14ac:dyDescent="0.25">
      <c r="B19" s="21" t="str">
        <f>'C3.2'!B10</f>
        <v>C3.2</v>
      </c>
      <c r="C19" s="575" t="str">
        <f>'C3.2'!C10</f>
        <v>CULVERTS</v>
      </c>
      <c r="D19" s="546">
        <f>'C3.2'!D10</f>
        <v>0</v>
      </c>
      <c r="E19" s="547" t="e">
        <f>'C3.2'!#REF!</f>
        <v>#REF!</v>
      </c>
      <c r="F19" s="40"/>
      <c r="G19" s="564">
        <f>'C3.2'!G179</f>
        <v>0</v>
      </c>
      <c r="H19" s="565"/>
      <c r="I19" s="535"/>
    </row>
    <row r="20" spans="2:14" ht="12.75" customHeight="1" x14ac:dyDescent="0.25">
      <c r="B20" s="21" t="str">
        <f>'C3.3'!B10</f>
        <v>C3.3</v>
      </c>
      <c r="C20" s="575" t="str">
        <f>'C3.3'!C10</f>
        <v>CONCRETE KERBING AND CHANNELLING, ASPHALT BERMS, CHUTES, DOWNPIPES, AS WELL AS CONCRETE, STONE PITCHED AND GABION LININGS FOR OPEN DRAINS</v>
      </c>
      <c r="D20" s="546">
        <f>'C3.3'!D10</f>
        <v>0</v>
      </c>
      <c r="E20" s="547" t="e">
        <f>'C3.3'!#REF!</f>
        <v>#REF!</v>
      </c>
      <c r="F20" s="40"/>
      <c r="G20" s="564">
        <f>'C3.3'!G50</f>
        <v>0</v>
      </c>
      <c r="H20" s="565"/>
      <c r="I20" s="535"/>
    </row>
    <row r="21" spans="2:14" ht="12.75" customHeight="1" x14ac:dyDescent="0.25">
      <c r="B21" s="21" t="str">
        <f>'C4.2'!B10</f>
        <v>C4.2</v>
      </c>
      <c r="C21" s="575" t="str">
        <f>'C4.2'!C10</f>
        <v>CUT MATERIALS</v>
      </c>
      <c r="D21" s="546">
        <f>'C4.2'!D10</f>
        <v>0</v>
      </c>
      <c r="E21" s="547" t="e">
        <f>'C4.2'!#REF!</f>
        <v>#REF!</v>
      </c>
      <c r="F21" s="40"/>
      <c r="G21" s="564">
        <f>'C4.2'!G50</f>
        <v>0</v>
      </c>
      <c r="H21" s="565"/>
      <c r="I21" s="535"/>
    </row>
    <row r="22" spans="2:14" ht="12.75" customHeight="1" x14ac:dyDescent="0.25">
      <c r="B22" s="21" t="str">
        <f>'C4.4'!B10</f>
        <v>C4.4</v>
      </c>
      <c r="C22" s="575" t="str">
        <f>'C4.4'!C10</f>
        <v>COMMERCIAL MATERIALS</v>
      </c>
      <c r="D22" s="546" t="e">
        <f>'C4.4'!#REF!</f>
        <v>#REF!</v>
      </c>
      <c r="E22" s="547" t="e">
        <f>'C4.4'!#REF!</f>
        <v>#REF!</v>
      </c>
      <c r="F22" s="40"/>
      <c r="G22" s="564">
        <f>'C4.4'!G51</f>
        <v>0</v>
      </c>
      <c r="H22" s="565"/>
      <c r="I22" s="535"/>
    </row>
    <row r="23" spans="2:14" ht="12.75" customHeight="1" x14ac:dyDescent="0.25">
      <c r="B23" s="21" t="str">
        <f>'C5.1'!B10</f>
        <v>C5.1</v>
      </c>
      <c r="C23" s="575" t="str">
        <f>'C5.1'!C10</f>
        <v>ROADBED</v>
      </c>
      <c r="D23" s="546">
        <f>'C5.1'!D10</f>
        <v>0</v>
      </c>
      <c r="E23" s="547" t="e">
        <f>'C5.1'!#REF!</f>
        <v>#REF!</v>
      </c>
      <c r="F23" s="40"/>
      <c r="G23" s="564">
        <f>'C5.1'!G50</f>
        <v>0</v>
      </c>
      <c r="H23" s="565"/>
      <c r="I23" s="535"/>
    </row>
    <row r="24" spans="2:14" ht="12.75" customHeight="1" x14ac:dyDescent="0.25">
      <c r="B24" s="21" t="str">
        <f>'C5.2'!B10</f>
        <v>C5.2</v>
      </c>
      <c r="C24" s="575" t="str">
        <f>'C5.2'!C10</f>
        <v>FILL</v>
      </c>
      <c r="D24" s="546">
        <f>'C5.2'!D10</f>
        <v>0</v>
      </c>
      <c r="E24" s="547" t="e">
        <f>'C5.2'!#REF!</f>
        <v>#REF!</v>
      </c>
      <c r="F24" s="40"/>
      <c r="G24" s="564">
        <f>'C5.2'!G50</f>
        <v>0</v>
      </c>
      <c r="H24" s="565"/>
      <c r="I24" s="535"/>
      <c r="K24" s="316"/>
    </row>
    <row r="25" spans="2:14" ht="12.75" customHeight="1" x14ac:dyDescent="0.25">
      <c r="B25" s="21" t="str">
        <f>'C5.3'!B10</f>
        <v>C5.3</v>
      </c>
      <c r="C25" s="575" t="str">
        <f>'C5.3'!C10</f>
        <v>ROAD PAVEMENT LAYERS</v>
      </c>
      <c r="D25" s="546">
        <f>'C5.3'!D10</f>
        <v>0</v>
      </c>
      <c r="E25" s="547" t="e">
        <f>'C5.3'!#REF!</f>
        <v>#REF!</v>
      </c>
      <c r="F25" s="40"/>
      <c r="G25" s="564">
        <f>'C5.3'!G48</f>
        <v>0</v>
      </c>
      <c r="H25" s="565"/>
      <c r="I25" s="535"/>
      <c r="K25" s="316"/>
    </row>
    <row r="26" spans="2:14" ht="12.75" customHeight="1" x14ac:dyDescent="0.25">
      <c r="B26" s="21" t="str">
        <f>'C5.4'!B10</f>
        <v>C5.4</v>
      </c>
      <c r="C26" s="575" t="str">
        <f>'C5.4'!C10</f>
        <v>STABILISATION</v>
      </c>
      <c r="D26" s="546">
        <f>'C5.4'!D10</f>
        <v>0</v>
      </c>
      <c r="E26" s="547" t="e">
        <f>'C5.4'!#REF!</f>
        <v>#REF!</v>
      </c>
      <c r="F26" s="40"/>
      <c r="G26" s="564">
        <f>'C5.4'!G50</f>
        <v>0</v>
      </c>
      <c r="H26" s="565"/>
      <c r="I26" s="535"/>
      <c r="K26" s="316"/>
    </row>
    <row r="27" spans="2:14" ht="12.75" customHeight="1" x14ac:dyDescent="0.25">
      <c r="B27" s="21" t="s">
        <v>788</v>
      </c>
      <c r="C27" s="95" t="s">
        <v>881</v>
      </c>
      <c r="E27" s="85"/>
      <c r="F27" s="40"/>
      <c r="G27" s="564">
        <f>'C5.5'!G54</f>
        <v>0</v>
      </c>
      <c r="H27" s="565"/>
      <c r="I27" s="535"/>
      <c r="K27" s="316"/>
    </row>
    <row r="28" spans="2:14" ht="12.75" customHeight="1" x14ac:dyDescent="0.25">
      <c r="B28" s="20" t="str">
        <f>'C6.2'!B10</f>
        <v>C6.2</v>
      </c>
      <c r="C28" s="95" t="str">
        <f>'C6.2'!C10</f>
        <v>SEGMENTAL BLOCK PAVING LAYERS</v>
      </c>
      <c r="E28" s="85"/>
      <c r="F28" s="40"/>
      <c r="G28" s="564">
        <f>'C6.2'!G50</f>
        <v>0</v>
      </c>
      <c r="H28" s="565"/>
      <c r="I28" s="535"/>
      <c r="K28" s="316"/>
      <c r="N28" s="316"/>
    </row>
    <row r="29" spans="2:14" x14ac:dyDescent="0.25">
      <c r="B29" s="21" t="str">
        <f>'C8.1'!B10</f>
        <v>C8.1</v>
      </c>
      <c r="C29" s="575" t="str">
        <f>'C8.1'!C10</f>
        <v>PRIME COAT</v>
      </c>
      <c r="D29" s="546">
        <f>'C8.1'!D10</f>
        <v>0</v>
      </c>
      <c r="E29" s="547" t="e">
        <f>'C8.1'!#REF!</f>
        <v>#REF!</v>
      </c>
      <c r="F29" s="40"/>
      <c r="G29" s="564">
        <f>'C8.1'!G50</f>
        <v>0</v>
      </c>
      <c r="H29" s="565"/>
      <c r="I29" s="535"/>
      <c r="K29" s="316"/>
    </row>
    <row r="30" spans="2:14" x14ac:dyDescent="0.25">
      <c r="B30" s="20" t="str">
        <f>'C8.8'!B10</f>
        <v>C8.8</v>
      </c>
      <c r="C30" s="95" t="str">
        <f>'C8.8'!C10</f>
        <v>PATCHING AND EDGE BREAK REPAIR</v>
      </c>
      <c r="E30" s="85"/>
      <c r="F30" s="40"/>
      <c r="G30" s="564">
        <f>'C8.8'!G50</f>
        <v>0</v>
      </c>
      <c r="H30" s="565"/>
      <c r="I30" s="535"/>
    </row>
    <row r="31" spans="2:14" x14ac:dyDescent="0.25">
      <c r="B31" s="21" t="str">
        <f>'C9.1'!B10</f>
        <v>C9.1</v>
      </c>
      <c r="C31" s="575" t="str">
        <f>'C9.1'!C10</f>
        <v>ASPHALT LAYERS</v>
      </c>
      <c r="D31" s="546">
        <f>'C9.1'!D10</f>
        <v>0</v>
      </c>
      <c r="E31" s="547" t="e">
        <f>'C9.1'!#REF!</f>
        <v>#REF!</v>
      </c>
      <c r="F31" s="40"/>
      <c r="G31" s="564">
        <f>'C9.1'!G50</f>
        <v>0</v>
      </c>
      <c r="H31" s="565"/>
      <c r="I31" s="535"/>
    </row>
    <row r="32" spans="2:14" x14ac:dyDescent="0.25">
      <c r="B32" s="21" t="str">
        <f>'C11.4'!B10</f>
        <v>C11.4</v>
      </c>
      <c r="C32" s="575" t="str">
        <f>'C11.4'!C10</f>
        <v>ROAD RESTRAINT SYSTEMS</v>
      </c>
      <c r="D32" s="546">
        <f>'C11.4'!D13</f>
        <v>0</v>
      </c>
      <c r="E32" s="547" t="e">
        <f>'C11.4'!#REF!</f>
        <v>#REF!</v>
      </c>
      <c r="F32" s="40"/>
      <c r="G32" s="564">
        <f>'C11.4'!G50</f>
        <v>0</v>
      </c>
      <c r="H32" s="565"/>
      <c r="I32" s="535"/>
    </row>
    <row r="33" spans="2:11" x14ac:dyDescent="0.25">
      <c r="B33" s="21" t="str">
        <f>'C11.5'!B10</f>
        <v>C11.5</v>
      </c>
      <c r="C33" s="575" t="str">
        <f>'C11.5'!C10</f>
        <v>FENCING</v>
      </c>
      <c r="D33" s="546" t="e">
        <f>'C11.5'!#REF!</f>
        <v>#REF!</v>
      </c>
      <c r="E33" s="547" t="e">
        <f>'C11.5'!#REF!</f>
        <v>#REF!</v>
      </c>
      <c r="F33" s="40"/>
      <c r="G33" s="564">
        <f>'C11.5'!G50</f>
        <v>0</v>
      </c>
      <c r="H33" s="565"/>
      <c r="I33" s="535"/>
    </row>
    <row r="34" spans="2:11" x14ac:dyDescent="0.25">
      <c r="B34" s="21" t="str">
        <f>'C11.6'!B10</f>
        <v>C11.6</v>
      </c>
      <c r="C34" s="575" t="str">
        <f>'C11.6'!C10</f>
        <v>ROAD SIGNS</v>
      </c>
      <c r="D34" s="546">
        <f>'C11.6'!D11</f>
        <v>0</v>
      </c>
      <c r="E34" s="547" t="e">
        <f>'C11.6'!#REF!</f>
        <v>#REF!</v>
      </c>
      <c r="F34" s="40"/>
      <c r="G34" s="564">
        <f>'C11.6'!G50</f>
        <v>0</v>
      </c>
      <c r="H34" s="565"/>
      <c r="I34" s="535"/>
    </row>
    <row r="35" spans="2:11" x14ac:dyDescent="0.25">
      <c r="B35" s="21" t="str">
        <f>'C11.7'!B10</f>
        <v>C11.7</v>
      </c>
      <c r="C35" s="575" t="str">
        <f>'C11.7'!C10</f>
        <v>ROAD MARKINGS AND ROAD STUDS</v>
      </c>
      <c r="D35" s="546">
        <f>'C11.7'!D11</f>
        <v>0</v>
      </c>
      <c r="E35" s="547" t="e">
        <f>'C11.7'!#REF!</f>
        <v>#REF!</v>
      </c>
      <c r="F35" s="40"/>
      <c r="G35" s="564">
        <f>'C11.7'!G62</f>
        <v>0</v>
      </c>
      <c r="H35" s="565"/>
      <c r="I35" s="535"/>
    </row>
    <row r="36" spans="2:11" x14ac:dyDescent="0.25">
      <c r="B36" s="21" t="str">
        <f>'C11.8'!B10</f>
        <v>C11.8</v>
      </c>
      <c r="C36" s="575" t="str">
        <f>'C11.8'!C10</f>
        <v>LANDSCAPING AND PLANTING PLANTS</v>
      </c>
      <c r="D36" s="546">
        <f>'C11.8'!D11</f>
        <v>0</v>
      </c>
      <c r="E36" s="547" t="e">
        <f>'C11.8'!#REF!</f>
        <v>#REF!</v>
      </c>
      <c r="F36" s="40"/>
      <c r="G36" s="564">
        <f>'C11.8'!G50</f>
        <v>0</v>
      </c>
      <c r="H36" s="565"/>
      <c r="I36" s="535"/>
    </row>
    <row r="37" spans="2:11" x14ac:dyDescent="0.25">
      <c r="B37" s="21" t="str">
        <f>'C11.9'!B10</f>
        <v>C11.9</v>
      </c>
      <c r="C37" s="575" t="str">
        <f>'C11.9'!C10</f>
        <v>FINISHING THE ROAD AND ROAD RESERVE AND TREATING OLD ROADS</v>
      </c>
      <c r="D37" s="546">
        <f>'C11.9'!D11</f>
        <v>0</v>
      </c>
      <c r="E37" s="547" t="e">
        <f>'C11.9'!#REF!</f>
        <v>#REF!</v>
      </c>
      <c r="F37" s="40"/>
      <c r="G37" s="564">
        <f>'C11.9'!G50</f>
        <v>0</v>
      </c>
      <c r="H37" s="565"/>
      <c r="I37" s="535"/>
    </row>
    <row r="38" spans="2:11" x14ac:dyDescent="0.25">
      <c r="B38" s="21" t="str">
        <f>'C12.6'!B10</f>
        <v>C12.6</v>
      </c>
      <c r="C38" s="575" t="str">
        <f>'C12.6'!C10</f>
        <v>MECHANICALLY STABILISED FILL AND GABIONS</v>
      </c>
      <c r="D38" s="546">
        <f>'C12.6'!D11</f>
        <v>0</v>
      </c>
      <c r="E38" s="547" t="e">
        <f>'C12.6'!#REF!</f>
        <v>#REF!</v>
      </c>
      <c r="F38" s="40"/>
      <c r="G38" s="564">
        <f>'C12.6'!G96</f>
        <v>0</v>
      </c>
      <c r="H38" s="565"/>
      <c r="I38" s="535"/>
    </row>
    <row r="39" spans="2:11" x14ac:dyDescent="0.25">
      <c r="B39" s="21" t="str">
        <f>'C12.10'!B10</f>
        <v>C12.10</v>
      </c>
      <c r="C39" s="575" t="str">
        <f>'C12.10'!C10</f>
        <v>HARD EXCAVATION BY BLASTING</v>
      </c>
      <c r="D39" s="546">
        <f>'C12.10'!D11</f>
        <v>0</v>
      </c>
      <c r="E39" s="547" t="e">
        <f>'C12.10'!#REF!</f>
        <v>#REF!</v>
      </c>
      <c r="F39" s="40"/>
      <c r="G39" s="564">
        <f>'C12.10'!G72</f>
        <v>0</v>
      </c>
      <c r="H39" s="565"/>
      <c r="I39" s="535"/>
    </row>
    <row r="40" spans="2:11" ht="15.6" customHeight="1" x14ac:dyDescent="0.25">
      <c r="B40" s="169" t="str">
        <f>'C13.1'!B10</f>
        <v>C13.1</v>
      </c>
      <c r="C40" s="566" t="str">
        <f>'C13.1'!C10</f>
        <v>FOUNDATIONS</v>
      </c>
      <c r="D40" s="566"/>
      <c r="E40" s="566"/>
      <c r="F40" s="40"/>
      <c r="G40" s="570">
        <f>'C13.1'!G50</f>
        <v>0</v>
      </c>
      <c r="H40" s="565"/>
      <c r="I40" s="535"/>
    </row>
    <row r="41" spans="2:11" ht="15.6" customHeight="1" x14ac:dyDescent="0.25">
      <c r="B41" s="169" t="s">
        <v>719</v>
      </c>
      <c r="C41" s="566" t="s">
        <v>720</v>
      </c>
      <c r="D41" s="566"/>
      <c r="E41" s="566"/>
      <c r="F41" s="40"/>
      <c r="G41" s="570">
        <f>'C13.3'!G50</f>
        <v>0</v>
      </c>
      <c r="H41" s="565"/>
      <c r="I41" s="535"/>
    </row>
    <row r="42" spans="2:11" x14ac:dyDescent="0.25">
      <c r="B42" s="135" t="s">
        <v>275</v>
      </c>
      <c r="C42" s="566" t="str">
        <f>'C13.4'!C10</f>
        <v>CONCRETE</v>
      </c>
      <c r="D42" s="566"/>
      <c r="E42" s="566"/>
      <c r="F42" s="40"/>
      <c r="G42" s="570">
        <f>'C13.4'!G49</f>
        <v>0</v>
      </c>
      <c r="H42" s="565"/>
      <c r="I42" s="535"/>
    </row>
    <row r="43" spans="2:11" x14ac:dyDescent="0.25">
      <c r="B43" s="169" t="str">
        <f>'C13.8'!B10</f>
        <v>C13.8</v>
      </c>
      <c r="C43" s="566" t="str">
        <f>'C13.8'!C10</f>
        <v>ANCILLARY STRUCTURAL ELEMENTS</v>
      </c>
      <c r="D43" s="566"/>
      <c r="E43" s="566"/>
      <c r="F43" s="40"/>
      <c r="G43" s="570">
        <f>'C13.8'!G51</f>
        <v>0</v>
      </c>
      <c r="H43" s="565"/>
      <c r="I43" s="535"/>
    </row>
    <row r="44" spans="2:11" ht="16.95" customHeight="1" x14ac:dyDescent="0.25">
      <c r="B44" s="135" t="s">
        <v>270</v>
      </c>
      <c r="C44" s="567" t="str">
        <f>'C20.1'!C10</f>
        <v>TESTING MATERIALS AND JUDGEMENT OF WORKMANSHIP</v>
      </c>
      <c r="D44" s="567"/>
      <c r="E44" s="567"/>
      <c r="F44" s="91"/>
      <c r="G44" s="571">
        <f>'C20.1'!G50</f>
        <v>0</v>
      </c>
      <c r="H44" s="572"/>
      <c r="I44" s="536"/>
      <c r="K44" s="316"/>
    </row>
    <row r="45" spans="2:11" s="29" customFormat="1" ht="19.5" customHeight="1" x14ac:dyDescent="0.25">
      <c r="B45" s="573" t="s">
        <v>451</v>
      </c>
      <c r="C45" s="574"/>
      <c r="D45" s="574"/>
      <c r="E45" s="574"/>
      <c r="F45" s="574"/>
      <c r="G45" s="568">
        <f>SUM(G9:H44)</f>
        <v>0</v>
      </c>
      <c r="H45" s="569"/>
      <c r="I45" s="149"/>
    </row>
    <row r="46" spans="2:11" x14ac:dyDescent="0.25">
      <c r="G46" s="145"/>
      <c r="H46" s="146"/>
    </row>
    <row r="47" spans="2:11" x14ac:dyDescent="0.25">
      <c r="I47" s="148"/>
    </row>
  </sheetData>
  <mergeCells count="76">
    <mergeCell ref="G25:H25"/>
    <mergeCell ref="G22:H22"/>
    <mergeCell ref="C22:E22"/>
    <mergeCell ref="C23:E23"/>
    <mergeCell ref="C8:E8"/>
    <mergeCell ref="C9:E9"/>
    <mergeCell ref="C10:E10"/>
    <mergeCell ref="C11:E11"/>
    <mergeCell ref="B4:H6"/>
    <mergeCell ref="B7:H7"/>
    <mergeCell ref="F1:H1"/>
    <mergeCell ref="G8:H8"/>
    <mergeCell ref="G9:H9"/>
    <mergeCell ref="G10:H10"/>
    <mergeCell ref="I9:I11"/>
    <mergeCell ref="G11:H11"/>
    <mergeCell ref="C12:E12"/>
    <mergeCell ref="C13:E13"/>
    <mergeCell ref="C14:E14"/>
    <mergeCell ref="G20:H20"/>
    <mergeCell ref="G21:H21"/>
    <mergeCell ref="C15:E15"/>
    <mergeCell ref="C18:E18"/>
    <mergeCell ref="C19:E19"/>
    <mergeCell ref="C20:E20"/>
    <mergeCell ref="G13:H13"/>
    <mergeCell ref="G14:H14"/>
    <mergeCell ref="G15:H15"/>
    <mergeCell ref="G18:H18"/>
    <mergeCell ref="C21:E21"/>
    <mergeCell ref="G16:H16"/>
    <mergeCell ref="G17:H17"/>
    <mergeCell ref="C38:E38"/>
    <mergeCell ref="C39:E39"/>
    <mergeCell ref="G23:H23"/>
    <mergeCell ref="C29:E29"/>
    <mergeCell ref="C25:E25"/>
    <mergeCell ref="C26:E26"/>
    <mergeCell ref="C37:E37"/>
    <mergeCell ref="C32:E32"/>
    <mergeCell ref="C33:E33"/>
    <mergeCell ref="C34:E34"/>
    <mergeCell ref="C35:E35"/>
    <mergeCell ref="C36:E36"/>
    <mergeCell ref="C31:E31"/>
    <mergeCell ref="G38:H38"/>
    <mergeCell ref="G39:H39"/>
    <mergeCell ref="C24:E24"/>
    <mergeCell ref="C40:E40"/>
    <mergeCell ref="C42:E42"/>
    <mergeCell ref="C43:E43"/>
    <mergeCell ref="C44:E44"/>
    <mergeCell ref="G45:H45"/>
    <mergeCell ref="G40:H40"/>
    <mergeCell ref="G42:H42"/>
    <mergeCell ref="G43:H43"/>
    <mergeCell ref="G44:H44"/>
    <mergeCell ref="B45:F45"/>
    <mergeCell ref="C41:E41"/>
    <mergeCell ref="G41:H41"/>
    <mergeCell ref="I12:I44"/>
    <mergeCell ref="G28:H28"/>
    <mergeCell ref="G30:H30"/>
    <mergeCell ref="G26:H26"/>
    <mergeCell ref="G29:H29"/>
    <mergeCell ref="G19:H19"/>
    <mergeCell ref="G31:H31"/>
    <mergeCell ref="G32:H32"/>
    <mergeCell ref="G36:H36"/>
    <mergeCell ref="G37:H37"/>
    <mergeCell ref="G33:H33"/>
    <mergeCell ref="G34:H34"/>
    <mergeCell ref="G35:H35"/>
    <mergeCell ref="G12:H12"/>
    <mergeCell ref="G24:H24"/>
    <mergeCell ref="G27:H27"/>
  </mergeCells>
  <printOptions horizontalCentered="1"/>
  <pageMargins left="0.43307086614173229" right="0.31496062992125984" top="0.43307086614173229" bottom="0.62992125984251968" header="0.35433070866141736" footer="0.31496062992125984"/>
  <pageSetup paperSize="9" scale="91" firstPageNumber="31" orientation="landscape" cellComments="asDisplayed" r:id="rId1"/>
  <headerFooter>
    <oddHeader xml:space="preserve">&amp;R&amp;"Arial,Bold Italic"
</oddHeader>
    <oddFooter xml:space="preserve">&amp;R&amp;"Arial,Bold"_____________________
C&amp;P   </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3" tint="0.59999389629810485"/>
    <pageSetUpPr fitToPage="1"/>
  </sheetPr>
  <dimension ref="B1:N27"/>
  <sheetViews>
    <sheetView tabSelected="1" view="pageBreakPreview" zoomScale="85" zoomScaleNormal="85" zoomScaleSheetLayoutView="85" workbookViewId="0">
      <selection activeCell="K20" sqref="K20"/>
    </sheetView>
  </sheetViews>
  <sheetFormatPr defaultColWidth="8.88671875" defaultRowHeight="13.2" x14ac:dyDescent="0.25"/>
  <cols>
    <col min="1" max="1" width="0.88671875" style="50" customWidth="1"/>
    <col min="2" max="2" width="11.6640625" style="53" customWidth="1"/>
    <col min="3" max="3" width="45.6640625" style="51" customWidth="1"/>
    <col min="4" max="4" width="13.6640625" style="51" customWidth="1"/>
    <col min="5" max="5" width="5.6640625" style="81" customWidth="1"/>
    <col min="6" max="7" width="15.6640625" style="50" customWidth="1"/>
    <col min="8" max="8" width="6.5546875" style="82" customWidth="1"/>
    <col min="9" max="9" width="6.44140625" style="50" customWidth="1"/>
    <col min="10" max="10" width="40.44140625" style="50" customWidth="1"/>
    <col min="11" max="11" width="24.77734375" style="50" customWidth="1"/>
    <col min="12" max="12" width="22.44140625" style="50" customWidth="1"/>
    <col min="13" max="13" width="13.44140625" style="50" bestFit="1" customWidth="1"/>
    <col min="14" max="14" width="17.44140625" style="50" customWidth="1"/>
    <col min="15" max="16384" width="8.88671875" style="50"/>
  </cols>
  <sheetData>
    <row r="1" spans="2:14" x14ac:dyDescent="0.25">
      <c r="B1" s="407" t="str">
        <f>Client1</f>
        <v>City of Mbombela - Technical Services</v>
      </c>
      <c r="C1" s="410"/>
      <c r="D1" s="449"/>
      <c r="E1" s="449"/>
      <c r="F1" s="530" t="str">
        <f>"Contract No. "&amp;ContractNo</f>
        <v>Contract No. COM37/2025</v>
      </c>
      <c r="G1" s="530"/>
      <c r="H1" s="531"/>
    </row>
    <row r="2" spans="2:14" s="1" customFormat="1" ht="18" customHeight="1" x14ac:dyDescent="0.25">
      <c r="B2" s="450" t="str">
        <f>Client2</f>
        <v>Roads and Stormwater</v>
      </c>
      <c r="C2" s="51"/>
      <c r="D2" s="4"/>
      <c r="E2" s="4"/>
      <c r="F2" s="4"/>
      <c r="H2" s="456"/>
      <c r="J2" s="4"/>
    </row>
    <row r="3" spans="2:14" s="1" customFormat="1" ht="16.5" customHeight="1" x14ac:dyDescent="0.25">
      <c r="B3" s="451"/>
      <c r="C3" s="77"/>
      <c r="D3" s="69"/>
      <c r="E3" s="69"/>
      <c r="F3" s="69"/>
      <c r="G3" s="70"/>
      <c r="H3" s="457"/>
      <c r="I3" s="5"/>
      <c r="J3" s="4"/>
    </row>
    <row r="4" spans="2:14" s="1" customFormat="1" ht="7.5" customHeight="1" x14ac:dyDescent="0.25">
      <c r="B4" s="617" t="str">
        <f>Information!C6</f>
        <v>UPGRADING OF PORTION OF ROAD D2296 : KARINO TO TEKWANE SOUTH
PHASE 1 : km 0,000 TO km 5,960</v>
      </c>
      <c r="C4" s="591"/>
      <c r="D4" s="591"/>
      <c r="E4" s="591"/>
      <c r="F4" s="591"/>
      <c r="G4" s="591"/>
      <c r="H4" s="618"/>
      <c r="I4" s="5"/>
      <c r="J4" s="4"/>
    </row>
    <row r="5" spans="2:14" ht="12.75" customHeight="1" x14ac:dyDescent="0.25">
      <c r="B5" s="590"/>
      <c r="C5" s="591"/>
      <c r="D5" s="591"/>
      <c r="E5" s="591"/>
      <c r="F5" s="591"/>
      <c r="G5" s="591"/>
      <c r="H5" s="618"/>
    </row>
    <row r="6" spans="2:14" ht="7.5" customHeight="1" x14ac:dyDescent="0.25">
      <c r="B6" s="593"/>
      <c r="C6" s="594"/>
      <c r="D6" s="594"/>
      <c r="E6" s="594"/>
      <c r="F6" s="594"/>
      <c r="G6" s="594"/>
      <c r="H6" s="619"/>
    </row>
    <row r="7" spans="2:14" ht="25.5" customHeight="1" x14ac:dyDescent="0.25">
      <c r="B7" s="620" t="s">
        <v>427</v>
      </c>
      <c r="C7" s="621"/>
      <c r="D7" s="621"/>
      <c r="E7" s="621"/>
      <c r="F7" s="621"/>
      <c r="G7" s="621"/>
      <c r="H7" s="622"/>
    </row>
    <row r="8" spans="2:14" x14ac:dyDescent="0.25">
      <c r="B8" s="583" t="s">
        <v>450</v>
      </c>
      <c r="C8" s="576"/>
      <c r="D8" s="576"/>
      <c r="E8" s="577"/>
      <c r="F8" s="11" t="s">
        <v>426</v>
      </c>
      <c r="G8" s="576" t="s">
        <v>5</v>
      </c>
      <c r="H8" s="577"/>
      <c r="K8" s="179"/>
      <c r="L8" s="321"/>
      <c r="M8" s="82"/>
    </row>
    <row r="9" spans="2:14" ht="17.399999999999999" customHeight="1" x14ac:dyDescent="0.25">
      <c r="B9" s="584" t="str">
        <f>A!B45</f>
        <v>TOTAL SCHEDULE A: ROADWORKS</v>
      </c>
      <c r="C9" s="585"/>
      <c r="D9" s="585"/>
      <c r="E9" s="586"/>
      <c r="F9" s="40"/>
      <c r="G9" s="615">
        <f>A!G45</f>
        <v>0</v>
      </c>
      <c r="H9" s="616"/>
      <c r="J9" s="147"/>
      <c r="K9" s="322"/>
      <c r="L9" s="323"/>
      <c r="M9" s="82"/>
    </row>
    <row r="10" spans="2:14" x14ac:dyDescent="0.25">
      <c r="B10" s="575"/>
      <c r="C10" s="546"/>
      <c r="D10" s="546"/>
      <c r="E10" s="547"/>
      <c r="F10" s="40"/>
      <c r="G10" s="613"/>
      <c r="H10" s="614"/>
      <c r="L10" s="132"/>
      <c r="M10" s="82"/>
    </row>
    <row r="11" spans="2:14" s="29" customFormat="1" ht="27.6" customHeight="1" x14ac:dyDescent="0.25">
      <c r="B11" s="573" t="s">
        <v>452</v>
      </c>
      <c r="C11" s="574"/>
      <c r="D11" s="574"/>
      <c r="E11" s="574"/>
      <c r="F11" s="574"/>
      <c r="G11" s="599">
        <f>SUM(G9:H10)</f>
        <v>0</v>
      </c>
      <c r="H11" s="600"/>
      <c r="J11" s="159"/>
      <c r="K11" s="131"/>
      <c r="N11" s="143"/>
    </row>
    <row r="12" spans="2:14" s="29" customFormat="1" ht="19.5" customHeight="1" x14ac:dyDescent="0.25">
      <c r="B12" s="573"/>
      <c r="C12" s="574"/>
      <c r="D12" s="574"/>
      <c r="E12" s="574"/>
      <c r="F12" s="601"/>
      <c r="G12" s="599"/>
      <c r="H12" s="600"/>
      <c r="J12" s="159"/>
      <c r="K12" s="131"/>
    </row>
    <row r="13" spans="2:14" s="29" customFormat="1" ht="24.6" customHeight="1" x14ac:dyDescent="0.25">
      <c r="B13" s="611" t="s">
        <v>916</v>
      </c>
      <c r="C13" s="612"/>
      <c r="D13" s="612"/>
      <c r="E13" s="612"/>
      <c r="F13" s="612"/>
      <c r="G13" s="609">
        <f>I13*G11</f>
        <v>0</v>
      </c>
      <c r="H13" s="610"/>
      <c r="I13" s="99"/>
      <c r="K13" s="131"/>
    </row>
    <row r="14" spans="2:14" s="29" customFormat="1" ht="19.5" customHeight="1" x14ac:dyDescent="0.25">
      <c r="B14" s="573" t="s">
        <v>901</v>
      </c>
      <c r="C14" s="574"/>
      <c r="D14" s="574"/>
      <c r="E14" s="574"/>
      <c r="F14" s="574"/>
      <c r="G14" s="599">
        <f>G11+G13</f>
        <v>0</v>
      </c>
      <c r="H14" s="600"/>
    </row>
    <row r="15" spans="2:14" s="29" customFormat="1" ht="19.5" customHeight="1" x14ac:dyDescent="0.25">
      <c r="B15" s="604" t="s">
        <v>789</v>
      </c>
      <c r="C15" s="605"/>
      <c r="D15" s="605"/>
      <c r="E15" s="605"/>
      <c r="F15" s="605"/>
      <c r="G15" s="606">
        <f>G14*I15</f>
        <v>0</v>
      </c>
      <c r="H15" s="607"/>
      <c r="I15" s="99"/>
      <c r="K15" s="131"/>
    </row>
    <row r="16" spans="2:14" s="29" customFormat="1" ht="19.5" customHeight="1" x14ac:dyDescent="0.25">
      <c r="B16" s="573" t="s">
        <v>902</v>
      </c>
      <c r="C16" s="574"/>
      <c r="D16" s="574"/>
      <c r="E16" s="574"/>
      <c r="F16" s="574"/>
      <c r="G16" s="599">
        <f>SUM(G14:H15)</f>
        <v>0</v>
      </c>
      <c r="H16" s="600"/>
      <c r="N16" s="131"/>
    </row>
    <row r="17" spans="2:14" s="29" customFormat="1" ht="19.5" customHeight="1" x14ac:dyDescent="0.25">
      <c r="B17" s="604" t="s">
        <v>489</v>
      </c>
      <c r="C17" s="605"/>
      <c r="D17" s="605"/>
      <c r="E17" s="605"/>
      <c r="F17" s="605"/>
      <c r="G17" s="606">
        <f>G16*I17</f>
        <v>0</v>
      </c>
      <c r="H17" s="607"/>
      <c r="I17" s="99"/>
      <c r="L17" s="143"/>
    </row>
    <row r="18" spans="2:14" s="29" customFormat="1" ht="19.5" customHeight="1" x14ac:dyDescent="0.25">
      <c r="B18" s="573" t="s">
        <v>428</v>
      </c>
      <c r="C18" s="574"/>
      <c r="D18" s="574"/>
      <c r="E18" s="574"/>
      <c r="F18" s="574"/>
      <c r="G18" s="599">
        <f>SUM(G16:H17)</f>
        <v>0</v>
      </c>
      <c r="H18" s="600"/>
      <c r="N18" s="143"/>
    </row>
    <row r="20" spans="2:14" ht="69.900000000000006" customHeight="1" x14ac:dyDescent="0.25">
      <c r="B20" s="603" t="s">
        <v>453</v>
      </c>
      <c r="C20" s="603"/>
      <c r="D20" s="603"/>
      <c r="E20" s="603"/>
      <c r="F20" s="603"/>
      <c r="G20" s="603"/>
      <c r="H20" s="603"/>
    </row>
    <row r="21" spans="2:14" x14ac:dyDescent="0.25">
      <c r="B21" s="96"/>
      <c r="C21" s="96"/>
      <c r="D21" s="96"/>
      <c r="E21" s="96"/>
      <c r="F21" s="96"/>
      <c r="G21" s="96"/>
      <c r="H21" s="96"/>
    </row>
    <row r="22" spans="2:14" x14ac:dyDescent="0.25">
      <c r="B22" s="608" t="s">
        <v>429</v>
      </c>
      <c r="C22" s="608"/>
      <c r="D22" s="608"/>
      <c r="E22" s="608"/>
      <c r="F22" s="608"/>
      <c r="G22" s="608"/>
      <c r="H22" s="608"/>
      <c r="J22" s="134"/>
    </row>
    <row r="23" spans="2:14" ht="39.9" customHeight="1" x14ac:dyDescent="0.25">
      <c r="B23" s="602" t="s">
        <v>430</v>
      </c>
      <c r="C23" s="602"/>
      <c r="D23" s="602"/>
      <c r="E23" s="602"/>
      <c r="F23" s="602"/>
      <c r="G23" s="602"/>
      <c r="H23" s="602"/>
    </row>
    <row r="26" spans="2:14" x14ac:dyDescent="0.25">
      <c r="N26" s="132"/>
    </row>
    <row r="27" spans="2:14" x14ac:dyDescent="0.25">
      <c r="N27" s="138"/>
    </row>
  </sheetData>
  <mergeCells count="29">
    <mergeCell ref="B10:E10"/>
    <mergeCell ref="G10:H10"/>
    <mergeCell ref="G9:H9"/>
    <mergeCell ref="F1:H1"/>
    <mergeCell ref="B4:G6"/>
    <mergeCell ref="H4:H6"/>
    <mergeCell ref="B7:H7"/>
    <mergeCell ref="G8:H8"/>
    <mergeCell ref="B8:E8"/>
    <mergeCell ref="B9:E9"/>
    <mergeCell ref="B11:F11"/>
    <mergeCell ref="G11:H11"/>
    <mergeCell ref="G13:H13"/>
    <mergeCell ref="B13:F13"/>
    <mergeCell ref="B14:F14"/>
    <mergeCell ref="G14:H14"/>
    <mergeCell ref="G18:H18"/>
    <mergeCell ref="B12:F12"/>
    <mergeCell ref="G12:H12"/>
    <mergeCell ref="B23:H23"/>
    <mergeCell ref="B20:H20"/>
    <mergeCell ref="B15:F15"/>
    <mergeCell ref="B17:F17"/>
    <mergeCell ref="B18:F18"/>
    <mergeCell ref="G15:H15"/>
    <mergeCell ref="G16:H16"/>
    <mergeCell ref="B16:F16"/>
    <mergeCell ref="B22:H22"/>
    <mergeCell ref="G17:H17"/>
  </mergeCells>
  <printOptions horizontalCentered="1"/>
  <pageMargins left="0.43307086614173229" right="0.31496062992125984" top="0.43307086614173229" bottom="0.62992125984251968" header="0.35433070866141736" footer="0.31496062992125984"/>
  <pageSetup paperSize="9" scale="84" firstPageNumber="31" fitToHeight="0" orientation="portrait" cellComments="asDisplayed" r:id="rId1"/>
  <headerFooter>
    <oddHeader xml:space="preserve">&amp;R&amp;"Arial,Bold Italic"
</oddHeader>
    <oddFooter xml:space="preserve">&amp;R&amp;"Arial,Bold"_____________________
C&amp;P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B1:H150"/>
  <sheetViews>
    <sheetView view="pageBreakPreview" zoomScaleNormal="100" zoomScaleSheetLayoutView="100" zoomScalePageLayoutView="125" workbookViewId="0">
      <selection activeCell="K146" sqref="K146"/>
    </sheetView>
  </sheetViews>
  <sheetFormatPr defaultColWidth="6.88671875" defaultRowHeight="13.2" x14ac:dyDescent="0.25"/>
  <cols>
    <col min="1" max="1" width="0.88671875" style="1" customWidth="1"/>
    <col min="2" max="2" width="11.6640625" style="36" customWidth="1"/>
    <col min="3" max="3" width="45.6640625" style="3" customWidth="1"/>
    <col min="4" max="4" width="13.6640625" style="4" customWidth="1"/>
    <col min="5" max="5" width="15.6640625" style="4" customWidth="1"/>
    <col min="6" max="6" width="15.6640625" style="1" customWidth="1"/>
    <col min="7" max="7" width="15.6640625" style="211" customWidth="1"/>
    <col min="8" max="8" width="0.88671875" style="45" customWidth="1"/>
    <col min="9" max="9" width="6.88671875" style="1"/>
    <col min="10" max="10" width="11.6640625" style="1" bestFit="1" customWidth="1"/>
    <col min="11" max="16384" width="6.88671875" style="1"/>
  </cols>
  <sheetData>
    <row r="1" spans="2:8" x14ac:dyDescent="0.25">
      <c r="B1" s="2" t="str">
        <f>Client1</f>
        <v>City of Mbombela - Technical Services</v>
      </c>
      <c r="E1" s="532" t="str">
        <f>"Contract No. "&amp;ContractNo</f>
        <v>Contract No. COM37/2025</v>
      </c>
      <c r="F1" s="532"/>
      <c r="G1" s="532"/>
      <c r="H1" s="150"/>
    </row>
    <row r="2" spans="2:8" x14ac:dyDescent="0.25">
      <c r="B2" s="75" t="str">
        <f>Client2</f>
        <v>Roads and Stormwater</v>
      </c>
    </row>
    <row r="3" spans="2:8" x14ac:dyDescent="0.25">
      <c r="B3" s="68"/>
      <c r="C3" s="68"/>
      <c r="D3" s="69"/>
      <c r="E3" s="69"/>
      <c r="F3" s="70"/>
      <c r="G3" s="213"/>
    </row>
    <row r="4" spans="2:8" x14ac:dyDescent="0.25">
      <c r="B4" s="513" t="s">
        <v>8</v>
      </c>
      <c r="C4" s="514"/>
      <c r="D4" s="514"/>
      <c r="E4" s="514"/>
      <c r="F4" s="514"/>
      <c r="G4" s="515" t="str">
        <f>"CHAPTER "&amp;B10</f>
        <v>CHAPTER C1.4</v>
      </c>
    </row>
    <row r="5" spans="2:8" ht="7.2" customHeight="1" x14ac:dyDescent="0.25">
      <c r="B5" s="518" t="str">
        <f>ContractDescription</f>
        <v>UPGRADING OF PORTION OF ROAD D2296 : KARINO TO TEKWANE SOUTH
PHASE 1 : km 0,000 TO km 5,960</v>
      </c>
      <c r="C5" s="519"/>
      <c r="D5" s="519"/>
      <c r="E5" s="519"/>
      <c r="F5" s="519"/>
      <c r="G5" s="516"/>
    </row>
    <row r="6" spans="2:8" ht="12.75" customHeight="1" x14ac:dyDescent="0.25">
      <c r="B6" s="518"/>
      <c r="C6" s="519"/>
      <c r="D6" s="519"/>
      <c r="E6" s="519"/>
      <c r="F6" s="519"/>
      <c r="G6" s="516"/>
    </row>
    <row r="7" spans="2:8" ht="7.5" customHeight="1" x14ac:dyDescent="0.25">
      <c r="B7" s="520"/>
      <c r="C7" s="521"/>
      <c r="D7" s="521"/>
      <c r="E7" s="521"/>
      <c r="F7" s="521"/>
      <c r="G7" s="517"/>
    </row>
    <row r="8" spans="2:8" s="9" customFormat="1" ht="25.05" customHeight="1" x14ac:dyDescent="0.25">
      <c r="B8" s="10" t="s">
        <v>0</v>
      </c>
      <c r="C8" s="11" t="s">
        <v>1</v>
      </c>
      <c r="D8" s="11" t="s">
        <v>2</v>
      </c>
      <c r="E8" s="11" t="s">
        <v>3</v>
      </c>
      <c r="F8" s="11" t="s">
        <v>4</v>
      </c>
      <c r="G8" s="206" t="s">
        <v>5</v>
      </c>
      <c r="H8" s="151"/>
    </row>
    <row r="9" spans="2:8" ht="15" customHeight="1" x14ac:dyDescent="0.25">
      <c r="B9" s="49"/>
      <c r="C9" s="14"/>
      <c r="D9" s="15"/>
      <c r="E9" s="15"/>
      <c r="F9" s="16"/>
      <c r="G9" s="208" t="str">
        <f t="shared" ref="G9:G13" si="0">IF(D9="","",E9*F9)</f>
        <v/>
      </c>
    </row>
    <row r="10" spans="2:8" ht="15" customHeight="1" x14ac:dyDescent="0.25">
      <c r="B10" s="64" t="s">
        <v>76</v>
      </c>
      <c r="C10" s="19" t="s">
        <v>77</v>
      </c>
      <c r="D10" s="21"/>
      <c r="E10" s="21"/>
      <c r="F10" s="40"/>
      <c r="G10" s="208" t="str">
        <f t="shared" si="0"/>
        <v/>
      </c>
    </row>
    <row r="11" spans="2:8" ht="15" customHeight="1" x14ac:dyDescent="0.25">
      <c r="B11" s="49"/>
      <c r="C11" s="14"/>
      <c r="D11" s="21"/>
      <c r="E11" s="21"/>
      <c r="F11" s="40"/>
      <c r="G11" s="208" t="str">
        <f t="shared" si="0"/>
        <v/>
      </c>
    </row>
    <row r="12" spans="2:8" ht="15" customHeight="1" x14ac:dyDescent="0.25">
      <c r="B12" s="64" t="s">
        <v>78</v>
      </c>
      <c r="C12" s="19" t="s">
        <v>800</v>
      </c>
      <c r="D12" s="21"/>
      <c r="E12" s="21"/>
      <c r="F12" s="108"/>
      <c r="G12" s="208" t="str">
        <f t="shared" si="0"/>
        <v/>
      </c>
      <c r="H12" s="152"/>
    </row>
    <row r="13" spans="2:8" ht="15" customHeight="1" x14ac:dyDescent="0.25">
      <c r="B13" s="49"/>
      <c r="C13" s="14"/>
      <c r="D13" s="21"/>
      <c r="E13" s="21"/>
      <c r="F13" s="111"/>
      <c r="G13" s="208" t="str">
        <f t="shared" si="0"/>
        <v/>
      </c>
      <c r="H13" s="152"/>
    </row>
    <row r="14" spans="2:8" ht="15" customHeight="1" x14ac:dyDescent="0.25">
      <c r="B14" s="49" t="s">
        <v>79</v>
      </c>
      <c r="C14" s="14" t="s">
        <v>81</v>
      </c>
      <c r="D14" s="21" t="s">
        <v>75</v>
      </c>
      <c r="E14" s="125">
        <v>60</v>
      </c>
      <c r="F14" s="193"/>
      <c r="G14" s="208"/>
      <c r="H14" s="152"/>
    </row>
    <row r="15" spans="2:8" ht="15" customHeight="1" x14ac:dyDescent="0.25">
      <c r="B15" s="49"/>
      <c r="C15" s="14"/>
      <c r="D15" s="21"/>
      <c r="E15" s="125"/>
      <c r="F15" s="193"/>
      <c r="G15" s="208"/>
      <c r="H15" s="152"/>
    </row>
    <row r="16" spans="2:8" s="102" customFormat="1" ht="15" customHeight="1" x14ac:dyDescent="0.25">
      <c r="B16" s="49" t="s">
        <v>80</v>
      </c>
      <c r="C16" s="14" t="s">
        <v>82</v>
      </c>
      <c r="D16" s="21" t="s">
        <v>37</v>
      </c>
      <c r="E16" s="125">
        <v>2</v>
      </c>
      <c r="F16" s="191"/>
      <c r="G16" s="208"/>
      <c r="H16" s="153"/>
    </row>
    <row r="17" spans="2:8" ht="15" customHeight="1" x14ac:dyDescent="0.25">
      <c r="B17" s="49"/>
      <c r="C17" s="14"/>
      <c r="D17" s="21"/>
      <c r="E17" s="125"/>
      <c r="F17" s="190"/>
      <c r="G17" s="208"/>
    </row>
    <row r="18" spans="2:8" ht="15" customHeight="1" x14ac:dyDescent="0.25">
      <c r="B18" s="64" t="s">
        <v>83</v>
      </c>
      <c r="C18" s="19" t="s">
        <v>801</v>
      </c>
      <c r="D18" s="21"/>
      <c r="E18" s="21"/>
      <c r="F18" s="47"/>
      <c r="G18" s="208"/>
    </row>
    <row r="19" spans="2:8" ht="15" customHeight="1" x14ac:dyDescent="0.25">
      <c r="B19" s="49"/>
      <c r="C19" s="14"/>
      <c r="D19" s="21"/>
      <c r="E19" s="21"/>
      <c r="F19" s="47"/>
      <c r="G19" s="208"/>
    </row>
    <row r="20" spans="2:8" ht="15" customHeight="1" x14ac:dyDescent="0.25">
      <c r="B20" s="49" t="s">
        <v>84</v>
      </c>
      <c r="C20" s="14" t="s">
        <v>85</v>
      </c>
      <c r="D20" s="21" t="s">
        <v>37</v>
      </c>
      <c r="E20" s="21">
        <v>2</v>
      </c>
      <c r="F20" s="196"/>
      <c r="G20" s="208"/>
    </row>
    <row r="21" spans="2:8" ht="15" customHeight="1" x14ac:dyDescent="0.25">
      <c r="B21" s="49"/>
      <c r="C21" s="14"/>
      <c r="D21" s="21"/>
      <c r="E21" s="21"/>
      <c r="F21" s="196"/>
      <c r="G21" s="208"/>
    </row>
    <row r="22" spans="2:8" ht="15" customHeight="1" x14ac:dyDescent="0.25">
      <c r="B22" s="49" t="s">
        <v>91</v>
      </c>
      <c r="C22" s="14" t="s">
        <v>86</v>
      </c>
      <c r="D22" s="21" t="s">
        <v>37</v>
      </c>
      <c r="E22" s="21">
        <v>6</v>
      </c>
      <c r="F22" s="196"/>
      <c r="G22" s="208"/>
    </row>
    <row r="23" spans="2:8" ht="15" customHeight="1" x14ac:dyDescent="0.25">
      <c r="B23" s="100"/>
      <c r="C23" s="249"/>
      <c r="D23" s="101"/>
      <c r="E23" s="125"/>
      <c r="F23" s="115"/>
      <c r="G23" s="208"/>
    </row>
    <row r="24" spans="2:8" ht="30" customHeight="1" x14ac:dyDescent="0.25">
      <c r="B24" s="49" t="s">
        <v>92</v>
      </c>
      <c r="C24" s="14" t="s">
        <v>87</v>
      </c>
      <c r="D24" s="21" t="s">
        <v>37</v>
      </c>
      <c r="E24" s="21">
        <v>2</v>
      </c>
      <c r="F24" s="196"/>
      <c r="G24" s="208"/>
    </row>
    <row r="25" spans="2:8" ht="15" customHeight="1" x14ac:dyDescent="0.25">
      <c r="B25" s="49"/>
      <c r="C25" s="14"/>
      <c r="D25" s="21"/>
      <c r="E25" s="21"/>
      <c r="F25" s="196"/>
      <c r="G25" s="208"/>
    </row>
    <row r="26" spans="2:8" ht="15" customHeight="1" x14ac:dyDescent="0.25">
      <c r="B26" s="49" t="s">
        <v>93</v>
      </c>
      <c r="C26" s="14" t="s">
        <v>88</v>
      </c>
      <c r="D26" s="21" t="s">
        <v>37</v>
      </c>
      <c r="E26" s="21">
        <v>1</v>
      </c>
      <c r="F26" s="196"/>
      <c r="G26" s="208"/>
    </row>
    <row r="27" spans="2:8" s="102" customFormat="1" ht="15" customHeight="1" x14ac:dyDescent="0.25">
      <c r="B27" s="49"/>
      <c r="C27" s="14"/>
      <c r="D27" s="21"/>
      <c r="E27" s="21"/>
      <c r="F27" s="196"/>
      <c r="G27" s="208"/>
      <c r="H27" s="153"/>
    </row>
    <row r="28" spans="2:8" s="102" customFormat="1" ht="15" customHeight="1" x14ac:dyDescent="0.25">
      <c r="B28" s="49" t="s">
        <v>94</v>
      </c>
      <c r="C28" s="14" t="s">
        <v>89</v>
      </c>
      <c r="D28" s="21" t="s">
        <v>37</v>
      </c>
      <c r="E28" s="21">
        <v>1</v>
      </c>
      <c r="F28" s="196"/>
      <c r="G28" s="208"/>
      <c r="H28" s="153"/>
    </row>
    <row r="29" spans="2:8" s="102" customFormat="1" ht="15" customHeight="1" x14ac:dyDescent="0.25">
      <c r="B29" s="49"/>
      <c r="C29" s="14"/>
      <c r="D29" s="21"/>
      <c r="E29" s="21"/>
      <c r="F29" s="196"/>
      <c r="G29" s="208"/>
      <c r="H29" s="153"/>
    </row>
    <row r="30" spans="2:8" s="102" customFormat="1" ht="15" customHeight="1" x14ac:dyDescent="0.25">
      <c r="B30" s="49" t="s">
        <v>95</v>
      </c>
      <c r="C30" s="14" t="s">
        <v>90</v>
      </c>
      <c r="D30" s="21" t="s">
        <v>37</v>
      </c>
      <c r="E30" s="21">
        <v>2</v>
      </c>
      <c r="F30" s="196"/>
      <c r="G30" s="208"/>
      <c r="H30" s="153"/>
    </row>
    <row r="31" spans="2:8" s="102" customFormat="1" ht="15" customHeight="1" x14ac:dyDescent="0.25">
      <c r="B31" s="332"/>
      <c r="C31" s="333"/>
      <c r="D31" s="101"/>
      <c r="E31" s="245"/>
      <c r="F31" s="250"/>
      <c r="G31" s="251"/>
      <c r="H31" s="153"/>
    </row>
    <row r="32" spans="2:8" s="102" customFormat="1" ht="15" customHeight="1" x14ac:dyDescent="0.25">
      <c r="B32" s="49" t="s">
        <v>96</v>
      </c>
      <c r="C32" s="14" t="s">
        <v>102</v>
      </c>
      <c r="D32" s="21" t="s">
        <v>37</v>
      </c>
      <c r="E32" s="21">
        <v>2</v>
      </c>
      <c r="F32" s="196"/>
      <c r="G32" s="208"/>
      <c r="H32" s="153"/>
    </row>
    <row r="33" spans="2:8" s="102" customFormat="1" ht="15" customHeight="1" x14ac:dyDescent="0.25">
      <c r="B33" s="49"/>
      <c r="C33" s="27"/>
      <c r="D33" s="21"/>
      <c r="E33" s="21"/>
      <c r="F33" s="196"/>
      <c r="G33" s="208"/>
      <c r="H33" s="153"/>
    </row>
    <row r="34" spans="2:8" s="102" customFormat="1" ht="15" customHeight="1" x14ac:dyDescent="0.25">
      <c r="B34" s="49" t="s">
        <v>97</v>
      </c>
      <c r="C34" s="27" t="s">
        <v>103</v>
      </c>
      <c r="D34" s="21" t="s">
        <v>37</v>
      </c>
      <c r="E34" s="38">
        <v>2</v>
      </c>
      <c r="F34" s="196"/>
      <c r="G34" s="208"/>
      <c r="H34" s="153"/>
    </row>
    <row r="35" spans="2:8" s="102" customFormat="1" ht="15" customHeight="1" x14ac:dyDescent="0.25">
      <c r="B35" s="49"/>
      <c r="C35" s="27"/>
      <c r="D35" s="21"/>
      <c r="E35" s="38"/>
      <c r="F35" s="196"/>
      <c r="G35" s="208"/>
      <c r="H35" s="153"/>
    </row>
    <row r="36" spans="2:8" s="102" customFormat="1" ht="15" customHeight="1" x14ac:dyDescent="0.25">
      <c r="B36" s="49" t="s">
        <v>98</v>
      </c>
      <c r="C36" s="26" t="s">
        <v>897</v>
      </c>
      <c r="D36" s="21" t="s">
        <v>37</v>
      </c>
      <c r="E36" s="38">
        <v>5</v>
      </c>
      <c r="F36" s="196"/>
      <c r="G36" s="208"/>
      <c r="H36" s="153"/>
    </row>
    <row r="37" spans="2:8" s="102" customFormat="1" ht="15" customHeight="1" x14ac:dyDescent="0.25">
      <c r="B37" s="49"/>
      <c r="C37" s="26"/>
      <c r="D37" s="21"/>
      <c r="E37" s="38"/>
      <c r="F37" s="196"/>
      <c r="G37" s="208"/>
      <c r="H37" s="153"/>
    </row>
    <row r="38" spans="2:8" s="102" customFormat="1" ht="15" customHeight="1" x14ac:dyDescent="0.25">
      <c r="B38" s="49" t="s">
        <v>99</v>
      </c>
      <c r="C38" s="14" t="s">
        <v>898</v>
      </c>
      <c r="D38" s="21" t="s">
        <v>37</v>
      </c>
      <c r="E38" s="21">
        <v>5</v>
      </c>
      <c r="F38" s="196"/>
      <c r="G38" s="208"/>
      <c r="H38" s="153"/>
    </row>
    <row r="39" spans="2:8" s="102" customFormat="1" ht="15" customHeight="1" x14ac:dyDescent="0.25">
      <c r="B39" s="49"/>
      <c r="C39" s="14"/>
      <c r="D39" s="21"/>
      <c r="E39" s="21"/>
      <c r="F39" s="196"/>
      <c r="G39" s="208"/>
      <c r="H39" s="153"/>
    </row>
    <row r="40" spans="2:8" s="102" customFormat="1" ht="15" customHeight="1" x14ac:dyDescent="0.25">
      <c r="B40" s="49" t="s">
        <v>100</v>
      </c>
      <c r="C40" s="14" t="s">
        <v>104</v>
      </c>
      <c r="D40" s="21" t="s">
        <v>37</v>
      </c>
      <c r="E40" s="21">
        <v>5</v>
      </c>
      <c r="F40" s="196"/>
      <c r="G40" s="208"/>
      <c r="H40" s="153"/>
    </row>
    <row r="41" spans="2:8" s="102" customFormat="1" ht="15" customHeight="1" x14ac:dyDescent="0.25">
      <c r="B41" s="49"/>
      <c r="C41" s="14"/>
      <c r="D41" s="21"/>
      <c r="E41" s="21"/>
      <c r="F41" s="196"/>
      <c r="G41" s="208"/>
      <c r="H41" s="153"/>
    </row>
    <row r="42" spans="2:8" s="102" customFormat="1" ht="15" customHeight="1" x14ac:dyDescent="0.25">
      <c r="B42" s="49" t="s">
        <v>101</v>
      </c>
      <c r="C42" s="14" t="s">
        <v>105</v>
      </c>
      <c r="D42" s="21" t="s">
        <v>37</v>
      </c>
      <c r="E42" s="21">
        <v>5</v>
      </c>
      <c r="F42" s="196"/>
      <c r="G42" s="208"/>
      <c r="H42" s="153"/>
    </row>
    <row r="43" spans="2:8" s="102" customFormat="1" ht="15" customHeight="1" x14ac:dyDescent="0.25">
      <c r="B43" s="100"/>
      <c r="C43" s="249"/>
      <c r="D43" s="101"/>
      <c r="E43" s="245"/>
      <c r="F43" s="252"/>
      <c r="G43" s="251"/>
      <c r="H43" s="153"/>
    </row>
    <row r="44" spans="2:8" s="102" customFormat="1" ht="15" customHeight="1" x14ac:dyDescent="0.25">
      <c r="B44" s="49" t="s">
        <v>650</v>
      </c>
      <c r="C44" s="14" t="s">
        <v>651</v>
      </c>
      <c r="D44" s="21" t="s">
        <v>37</v>
      </c>
      <c r="E44" s="21">
        <v>1</v>
      </c>
      <c r="F44" s="196"/>
      <c r="G44" s="208"/>
      <c r="H44" s="153"/>
    </row>
    <row r="45" spans="2:8" s="102" customFormat="1" ht="15" customHeight="1" x14ac:dyDescent="0.25">
      <c r="B45" s="100"/>
      <c r="C45" s="249"/>
      <c r="D45" s="101"/>
      <c r="E45" s="101"/>
      <c r="F45" s="255"/>
      <c r="G45" s="251"/>
      <c r="H45" s="153"/>
    </row>
    <row r="46" spans="2:8" s="102" customFormat="1" ht="15" customHeight="1" x14ac:dyDescent="0.25">
      <c r="B46" s="49" t="s">
        <v>106</v>
      </c>
      <c r="C46" s="14" t="s">
        <v>114</v>
      </c>
      <c r="D46" s="21" t="s">
        <v>37</v>
      </c>
      <c r="E46" s="21">
        <v>2</v>
      </c>
      <c r="F46" s="196"/>
      <c r="G46" s="208"/>
      <c r="H46" s="153"/>
    </row>
    <row r="47" spans="2:8" s="102" customFormat="1" ht="15" customHeight="1" x14ac:dyDescent="0.25">
      <c r="B47" s="49"/>
      <c r="C47" s="14"/>
      <c r="D47" s="21"/>
      <c r="E47" s="21"/>
      <c r="F47" s="196"/>
      <c r="G47" s="208"/>
      <c r="H47" s="153"/>
    </row>
    <row r="48" spans="2:8" ht="15" customHeight="1" x14ac:dyDescent="0.25">
      <c r="B48" s="49" t="s">
        <v>107</v>
      </c>
      <c r="C48" s="14" t="s">
        <v>115</v>
      </c>
      <c r="D48" s="21" t="s">
        <v>37</v>
      </c>
      <c r="E48" s="21">
        <v>2</v>
      </c>
      <c r="F48" s="196"/>
      <c r="G48" s="208"/>
    </row>
    <row r="49" spans="2:7" ht="15" customHeight="1" x14ac:dyDescent="0.25">
      <c r="B49" s="49"/>
      <c r="C49" s="14"/>
      <c r="D49" s="21"/>
      <c r="E49" s="21"/>
      <c r="F49" s="196"/>
      <c r="G49" s="208"/>
    </row>
    <row r="50" spans="2:7" ht="25.05" customHeight="1" x14ac:dyDescent="0.25">
      <c r="B50" s="435" t="str">
        <f>$B$10</f>
        <v>C1.4</v>
      </c>
      <c r="C50" s="31" t="s">
        <v>10</v>
      </c>
      <c r="D50" s="32"/>
      <c r="E50" s="33"/>
      <c r="F50" s="32"/>
      <c r="G50" s="253"/>
    </row>
    <row r="51" spans="2:7" x14ac:dyDescent="0.25">
      <c r="B51" s="2" t="str">
        <f>Client1</f>
        <v>City of Mbombela - Technical Services</v>
      </c>
      <c r="E51" s="532" t="str">
        <f>"Contract No. "&amp;ContractNo</f>
        <v>Contract No. COM37/2025</v>
      </c>
      <c r="F51" s="532"/>
      <c r="G51" s="532"/>
    </row>
    <row r="52" spans="2:7" x14ac:dyDescent="0.25">
      <c r="B52" s="75" t="str">
        <f>Client2</f>
        <v>Roads and Stormwater</v>
      </c>
    </row>
    <row r="53" spans="2:7" x14ac:dyDescent="0.25">
      <c r="B53" s="68"/>
      <c r="C53" s="68"/>
      <c r="D53" s="69"/>
      <c r="E53" s="69"/>
      <c r="F53" s="70"/>
      <c r="G53" s="213"/>
    </row>
    <row r="54" spans="2:7" x14ac:dyDescent="0.25">
      <c r="B54" s="513" t="s">
        <v>8</v>
      </c>
      <c r="C54" s="514"/>
      <c r="D54" s="514"/>
      <c r="E54" s="514"/>
      <c r="F54" s="514"/>
      <c r="G54" s="515" t="str">
        <f>G4</f>
        <v>CHAPTER C1.4</v>
      </c>
    </row>
    <row r="55" spans="2:7" x14ac:dyDescent="0.25">
      <c r="B55" s="518" t="str">
        <f>ContractDescription</f>
        <v>UPGRADING OF PORTION OF ROAD D2296 : KARINO TO TEKWANE SOUTH
PHASE 1 : km 0,000 TO km 5,960</v>
      </c>
      <c r="C55" s="519"/>
      <c r="D55" s="519"/>
      <c r="E55" s="519"/>
      <c r="F55" s="519"/>
      <c r="G55" s="516"/>
    </row>
    <row r="56" spans="2:7" x14ac:dyDescent="0.25">
      <c r="B56" s="518"/>
      <c r="C56" s="519"/>
      <c r="D56" s="519"/>
      <c r="E56" s="519"/>
      <c r="F56" s="519"/>
      <c r="G56" s="516"/>
    </row>
    <row r="57" spans="2:7" x14ac:dyDescent="0.25">
      <c r="B57" s="520"/>
      <c r="C57" s="521"/>
      <c r="D57" s="521"/>
      <c r="E57" s="521"/>
      <c r="F57" s="521"/>
      <c r="G57" s="517"/>
    </row>
    <row r="58" spans="2:7" ht="25.05" customHeight="1" x14ac:dyDescent="0.25">
      <c r="B58" s="10" t="s">
        <v>0</v>
      </c>
      <c r="C58" s="11" t="s">
        <v>1</v>
      </c>
      <c r="D58" s="11" t="s">
        <v>2</v>
      </c>
      <c r="E58" s="11" t="s">
        <v>3</v>
      </c>
      <c r="F58" s="11" t="s">
        <v>4</v>
      </c>
      <c r="G58" s="206" t="s">
        <v>5</v>
      </c>
    </row>
    <row r="59" spans="2:7" ht="25.05" customHeight="1" x14ac:dyDescent="0.25">
      <c r="B59" s="71"/>
      <c r="C59" s="31" t="s">
        <v>28</v>
      </c>
      <c r="D59" s="32"/>
      <c r="E59" s="33"/>
      <c r="F59" s="32"/>
      <c r="G59" s="253"/>
    </row>
    <row r="60" spans="2:7" ht="15" customHeight="1" x14ac:dyDescent="0.25">
      <c r="B60" s="49"/>
      <c r="C60" s="14"/>
      <c r="D60" s="21"/>
      <c r="E60" s="21"/>
      <c r="F60" s="254"/>
      <c r="G60" s="208"/>
    </row>
    <row r="61" spans="2:7" ht="15" customHeight="1" x14ac:dyDescent="0.25">
      <c r="B61" s="49" t="s">
        <v>108</v>
      </c>
      <c r="C61" s="14" t="s">
        <v>116</v>
      </c>
      <c r="D61" s="21" t="s">
        <v>37</v>
      </c>
      <c r="E61" s="21">
        <v>1</v>
      </c>
      <c r="F61" s="196"/>
      <c r="G61" s="208"/>
    </row>
    <row r="62" spans="2:7" ht="15" customHeight="1" x14ac:dyDescent="0.25">
      <c r="B62" s="49"/>
      <c r="C62" s="14"/>
      <c r="D62" s="21"/>
      <c r="E62" s="21"/>
      <c r="F62" s="196"/>
      <c r="G62" s="208"/>
    </row>
    <row r="63" spans="2:7" ht="15" customHeight="1" x14ac:dyDescent="0.25">
      <c r="B63" s="49" t="s">
        <v>109</v>
      </c>
      <c r="C63" s="14" t="s">
        <v>117</v>
      </c>
      <c r="D63" s="21" t="s">
        <v>37</v>
      </c>
      <c r="E63" s="21">
        <v>1</v>
      </c>
      <c r="F63" s="196"/>
      <c r="G63" s="208"/>
    </row>
    <row r="64" spans="2:7" ht="15" customHeight="1" x14ac:dyDescent="0.25">
      <c r="B64" s="49"/>
      <c r="C64" s="14"/>
      <c r="D64" s="21"/>
      <c r="E64" s="21"/>
      <c r="F64" s="196"/>
      <c r="G64" s="208"/>
    </row>
    <row r="65" spans="2:8" ht="15" customHeight="1" x14ac:dyDescent="0.25">
      <c r="B65" s="49" t="s">
        <v>110</v>
      </c>
      <c r="C65" s="14" t="s">
        <v>899</v>
      </c>
      <c r="D65" s="21" t="s">
        <v>37</v>
      </c>
      <c r="E65" s="21">
        <v>1</v>
      </c>
      <c r="F65" s="196"/>
      <c r="G65" s="208"/>
    </row>
    <row r="66" spans="2:8" ht="15" customHeight="1" x14ac:dyDescent="0.25">
      <c r="B66" s="49"/>
      <c r="C66" s="14"/>
      <c r="D66" s="21"/>
      <c r="E66" s="21"/>
      <c r="F66" s="196"/>
      <c r="G66" s="208"/>
    </row>
    <row r="67" spans="2:8" ht="30" customHeight="1" x14ac:dyDescent="0.25">
      <c r="B67" s="49" t="s">
        <v>111</v>
      </c>
      <c r="C67" s="14" t="s">
        <v>118</v>
      </c>
      <c r="D67" s="21" t="s">
        <v>37</v>
      </c>
      <c r="E67" s="21">
        <v>1</v>
      </c>
      <c r="F67" s="196"/>
      <c r="G67" s="208"/>
    </row>
    <row r="68" spans="2:8" ht="15" customHeight="1" x14ac:dyDescent="0.25">
      <c r="B68" s="49"/>
      <c r="C68" s="14"/>
      <c r="D68" s="21"/>
      <c r="E68" s="21"/>
      <c r="F68" s="196"/>
      <c r="G68" s="208"/>
    </row>
    <row r="69" spans="2:8" ht="15" customHeight="1" x14ac:dyDescent="0.25">
      <c r="B69" s="49" t="s">
        <v>112</v>
      </c>
      <c r="C69" s="14" t="s">
        <v>119</v>
      </c>
      <c r="D69" s="21" t="s">
        <v>37</v>
      </c>
      <c r="E69" s="21">
        <v>1</v>
      </c>
      <c r="F69" s="196"/>
      <c r="G69" s="208"/>
    </row>
    <row r="70" spans="2:8" ht="15" customHeight="1" x14ac:dyDescent="0.25">
      <c r="B70" s="49"/>
      <c r="C70" s="14"/>
      <c r="D70" s="21"/>
      <c r="E70" s="21"/>
      <c r="F70" s="196"/>
      <c r="G70" s="208"/>
    </row>
    <row r="71" spans="2:8" ht="15" customHeight="1" x14ac:dyDescent="0.25">
      <c r="B71" s="49" t="s">
        <v>113</v>
      </c>
      <c r="C71" s="14" t="s">
        <v>120</v>
      </c>
      <c r="D71" s="21" t="s">
        <v>37</v>
      </c>
      <c r="E71" s="21">
        <v>1</v>
      </c>
      <c r="F71" s="196"/>
      <c r="G71" s="208"/>
    </row>
    <row r="72" spans="2:8" s="37" customFormat="1" ht="15" customHeight="1" x14ac:dyDescent="0.25">
      <c r="B72" s="49"/>
      <c r="C72" s="14"/>
      <c r="D72" s="21"/>
      <c r="E72" s="21"/>
      <c r="F72" s="196"/>
      <c r="G72" s="208"/>
      <c r="H72" s="61"/>
    </row>
    <row r="73" spans="2:8" ht="15" customHeight="1" x14ac:dyDescent="0.25">
      <c r="B73" s="64" t="s">
        <v>121</v>
      </c>
      <c r="C73" s="19" t="s">
        <v>802</v>
      </c>
      <c r="D73" s="21"/>
      <c r="E73" s="21"/>
      <c r="F73" s="196"/>
      <c r="G73" s="208" t="str">
        <f t="shared" ref="G73:G88" si="1">IF(D73="","",E73*F73)</f>
        <v/>
      </c>
    </row>
    <row r="74" spans="2:8" ht="15" customHeight="1" x14ac:dyDescent="0.25">
      <c r="B74" s="49"/>
      <c r="C74" s="14"/>
      <c r="D74" s="21"/>
      <c r="E74" s="21"/>
      <c r="F74" s="196"/>
      <c r="G74" s="208" t="str">
        <f t="shared" si="1"/>
        <v/>
      </c>
    </row>
    <row r="75" spans="2:8" ht="39.6" x14ac:dyDescent="0.25">
      <c r="B75" s="49" t="s">
        <v>122</v>
      </c>
      <c r="C75" s="14" t="s">
        <v>706</v>
      </c>
      <c r="D75" s="21" t="s">
        <v>768</v>
      </c>
      <c r="E75" s="324">
        <f>30*1000</f>
        <v>30000</v>
      </c>
      <c r="F75" s="47">
        <v>1</v>
      </c>
      <c r="G75" s="208">
        <f t="shared" si="1"/>
        <v>30000</v>
      </c>
    </row>
    <row r="76" spans="2:8" ht="15" customHeight="1" x14ac:dyDescent="0.25">
      <c r="B76" s="49"/>
      <c r="C76" s="14"/>
      <c r="D76" s="21"/>
      <c r="E76" s="177"/>
      <c r="F76" s="47"/>
      <c r="G76" s="208" t="str">
        <f t="shared" si="1"/>
        <v/>
      </c>
    </row>
    <row r="77" spans="2:8" ht="15" customHeight="1" x14ac:dyDescent="0.25">
      <c r="B77" s="49" t="s">
        <v>123</v>
      </c>
      <c r="C77" s="14" t="s">
        <v>130</v>
      </c>
      <c r="D77" s="21" t="s">
        <v>27</v>
      </c>
      <c r="E77" s="325">
        <f>G75</f>
        <v>30000</v>
      </c>
      <c r="F77" s="141"/>
      <c r="G77" s="208"/>
    </row>
    <row r="78" spans="2:8" ht="15" customHeight="1" x14ac:dyDescent="0.25">
      <c r="B78" s="49"/>
      <c r="C78" s="14"/>
      <c r="D78" s="21"/>
      <c r="E78" s="177"/>
      <c r="F78" s="47"/>
      <c r="G78" s="208" t="str">
        <f t="shared" si="1"/>
        <v/>
      </c>
    </row>
    <row r="79" spans="2:8" s="102" customFormat="1" ht="30" customHeight="1" x14ac:dyDescent="0.25">
      <c r="B79" s="49" t="s">
        <v>124</v>
      </c>
      <c r="C79" s="14" t="s">
        <v>900</v>
      </c>
      <c r="D79" s="21" t="s">
        <v>768</v>
      </c>
      <c r="E79" s="177">
        <f>30*1000</f>
        <v>30000</v>
      </c>
      <c r="F79" s="47">
        <v>1</v>
      </c>
      <c r="G79" s="208">
        <f t="shared" si="1"/>
        <v>30000</v>
      </c>
      <c r="H79" s="153"/>
    </row>
    <row r="80" spans="2:8" s="102" customFormat="1" ht="15" customHeight="1" x14ac:dyDescent="0.25">
      <c r="B80" s="49"/>
      <c r="C80" s="14"/>
      <c r="D80" s="21"/>
      <c r="E80" s="177"/>
      <c r="F80" s="47"/>
      <c r="G80" s="208" t="str">
        <f t="shared" si="1"/>
        <v/>
      </c>
      <c r="H80" s="153"/>
    </row>
    <row r="81" spans="2:8" s="102" customFormat="1" ht="15" customHeight="1" x14ac:dyDescent="0.25">
      <c r="B81" s="49" t="s">
        <v>125</v>
      </c>
      <c r="C81" s="14" t="s">
        <v>142</v>
      </c>
      <c r="D81" s="21" t="s">
        <v>27</v>
      </c>
      <c r="E81" s="325">
        <f>G79</f>
        <v>30000</v>
      </c>
      <c r="F81" s="141"/>
      <c r="G81" s="208"/>
      <c r="H81" s="153"/>
    </row>
    <row r="82" spans="2:8" ht="15" customHeight="1" x14ac:dyDescent="0.25">
      <c r="B82" s="49"/>
      <c r="C82" s="14"/>
      <c r="D82" s="21"/>
      <c r="E82" s="177"/>
      <c r="F82" s="47"/>
      <c r="G82" s="208" t="str">
        <f t="shared" si="1"/>
        <v/>
      </c>
    </row>
    <row r="83" spans="2:8" ht="30" customHeight="1" x14ac:dyDescent="0.25">
      <c r="B83" s="49" t="s">
        <v>126</v>
      </c>
      <c r="C83" s="14" t="s">
        <v>141</v>
      </c>
      <c r="D83" s="21" t="s">
        <v>768</v>
      </c>
      <c r="E83" s="177">
        <v>30000</v>
      </c>
      <c r="F83" s="47">
        <v>1</v>
      </c>
      <c r="G83" s="208">
        <f t="shared" si="1"/>
        <v>30000</v>
      </c>
    </row>
    <row r="84" spans="2:8" ht="15" customHeight="1" x14ac:dyDescent="0.25">
      <c r="B84" s="49"/>
      <c r="C84" s="14"/>
      <c r="D84" s="21"/>
      <c r="E84" s="177"/>
      <c r="F84" s="47"/>
      <c r="G84" s="208" t="str">
        <f t="shared" si="1"/>
        <v/>
      </c>
    </row>
    <row r="85" spans="2:8" ht="15" customHeight="1" x14ac:dyDescent="0.25">
      <c r="B85" s="49" t="s">
        <v>127</v>
      </c>
      <c r="C85" s="14" t="s">
        <v>143</v>
      </c>
      <c r="D85" s="21" t="s">
        <v>27</v>
      </c>
      <c r="E85" s="325">
        <f>G83</f>
        <v>30000</v>
      </c>
      <c r="F85" s="141"/>
      <c r="G85" s="208"/>
    </row>
    <row r="86" spans="2:8" ht="15" customHeight="1" x14ac:dyDescent="0.25">
      <c r="B86" s="49"/>
      <c r="C86" s="14"/>
      <c r="D86" s="21"/>
      <c r="E86" s="21"/>
      <c r="F86" s="47"/>
      <c r="G86" s="208" t="str">
        <f t="shared" si="1"/>
        <v/>
      </c>
    </row>
    <row r="87" spans="2:8" ht="52.8" x14ac:dyDescent="0.25">
      <c r="B87" s="49" t="s">
        <v>128</v>
      </c>
      <c r="C87" s="14" t="s">
        <v>140</v>
      </c>
      <c r="D87" s="21" t="s">
        <v>768</v>
      </c>
      <c r="E87" s="21">
        <v>25000</v>
      </c>
      <c r="F87" s="47">
        <v>1</v>
      </c>
      <c r="G87" s="208">
        <f t="shared" si="1"/>
        <v>25000</v>
      </c>
    </row>
    <row r="88" spans="2:8" ht="15" customHeight="1" x14ac:dyDescent="0.25">
      <c r="B88" s="49"/>
      <c r="C88" s="14"/>
      <c r="D88" s="21"/>
      <c r="E88" s="21"/>
      <c r="F88" s="47"/>
      <c r="G88" s="208" t="str">
        <f t="shared" si="1"/>
        <v/>
      </c>
    </row>
    <row r="89" spans="2:8" ht="15" customHeight="1" x14ac:dyDescent="0.25">
      <c r="B89" s="49" t="s">
        <v>129</v>
      </c>
      <c r="C89" s="14" t="s">
        <v>144</v>
      </c>
      <c r="D89" s="21" t="s">
        <v>27</v>
      </c>
      <c r="E89" s="21">
        <v>25000</v>
      </c>
      <c r="F89" s="141"/>
      <c r="G89" s="208"/>
    </row>
    <row r="90" spans="2:8" ht="15" customHeight="1" x14ac:dyDescent="0.25">
      <c r="B90" s="49"/>
      <c r="C90" s="14"/>
      <c r="D90" s="21"/>
      <c r="E90" s="21"/>
      <c r="F90" s="196"/>
      <c r="G90" s="208"/>
    </row>
    <row r="91" spans="2:8" ht="30" customHeight="1" x14ac:dyDescent="0.25">
      <c r="B91" s="64" t="s">
        <v>131</v>
      </c>
      <c r="C91" s="19" t="s">
        <v>803</v>
      </c>
      <c r="D91" s="21"/>
      <c r="E91" s="21"/>
      <c r="F91" s="47"/>
      <c r="G91" s="208" t="str">
        <f t="shared" ref="G91:G92" si="2">IF(D91="","",E91*F91)</f>
        <v/>
      </c>
    </row>
    <row r="92" spans="2:8" ht="15" customHeight="1" x14ac:dyDescent="0.25">
      <c r="B92" s="49"/>
      <c r="C92" s="14"/>
      <c r="D92" s="21"/>
      <c r="E92" s="21"/>
      <c r="F92" s="47"/>
      <c r="G92" s="208" t="str">
        <f t="shared" si="2"/>
        <v/>
      </c>
    </row>
    <row r="93" spans="2:8" ht="15" customHeight="1" x14ac:dyDescent="0.25">
      <c r="B93" s="49" t="s">
        <v>132</v>
      </c>
      <c r="C93" s="14" t="s">
        <v>133</v>
      </c>
      <c r="D93" s="21" t="s">
        <v>9</v>
      </c>
      <c r="E93" s="21">
        <v>1</v>
      </c>
      <c r="F93" s="196"/>
      <c r="G93" s="208"/>
    </row>
    <row r="94" spans="2:8" ht="15" customHeight="1" x14ac:dyDescent="0.25">
      <c r="B94" s="49"/>
      <c r="C94" s="14"/>
      <c r="D94" s="21"/>
      <c r="E94" s="21"/>
      <c r="F94" s="196"/>
      <c r="G94" s="208"/>
    </row>
    <row r="95" spans="2:8" ht="15" customHeight="1" x14ac:dyDescent="0.25">
      <c r="B95" s="49" t="s">
        <v>134</v>
      </c>
      <c r="C95" s="14" t="s">
        <v>135</v>
      </c>
      <c r="D95" s="21" t="s">
        <v>13</v>
      </c>
      <c r="E95" s="21">
        <v>24</v>
      </c>
      <c r="F95" s="196"/>
      <c r="G95" s="208"/>
    </row>
    <row r="96" spans="2:8" ht="15" customHeight="1" x14ac:dyDescent="0.25">
      <c r="B96" s="49"/>
      <c r="C96" s="14"/>
      <c r="D96" s="21"/>
      <c r="E96" s="21"/>
      <c r="F96" s="196"/>
      <c r="G96" s="208"/>
    </row>
    <row r="97" spans="2:8" ht="15" customHeight="1" x14ac:dyDescent="0.25">
      <c r="B97" s="49"/>
      <c r="C97" s="14"/>
      <c r="D97" s="21"/>
      <c r="E97" s="21"/>
      <c r="F97" s="196"/>
      <c r="G97" s="208"/>
    </row>
    <row r="98" spans="2:8" ht="15" customHeight="1" x14ac:dyDescent="0.25">
      <c r="B98" s="49"/>
      <c r="C98" s="14"/>
      <c r="D98" s="21"/>
      <c r="E98" s="21"/>
      <c r="F98" s="196"/>
      <c r="G98" s="208"/>
    </row>
    <row r="99" spans="2:8" ht="15" customHeight="1" x14ac:dyDescent="0.25">
      <c r="B99" s="49"/>
      <c r="C99" s="14"/>
      <c r="D99" s="21"/>
      <c r="E99" s="21"/>
      <c r="F99" s="47"/>
      <c r="G99" s="208" t="str">
        <f>IF(D99="","",E99*F99)</f>
        <v/>
      </c>
    </row>
    <row r="100" spans="2:8" s="29" customFormat="1" ht="25.05" customHeight="1" x14ac:dyDescent="0.25">
      <c r="B100" s="435" t="str">
        <f>$B$10</f>
        <v>C1.4</v>
      </c>
      <c r="C100" s="31" t="s">
        <v>10</v>
      </c>
      <c r="D100" s="32"/>
      <c r="E100" s="33"/>
      <c r="F100" s="32"/>
      <c r="G100" s="253"/>
      <c r="H100" s="152"/>
    </row>
    <row r="101" spans="2:8" x14ac:dyDescent="0.25">
      <c r="B101" s="509" t="str">
        <f>Client1</f>
        <v>City of Mbombela - Technical Services</v>
      </c>
      <c r="C101" s="509"/>
      <c r="D101" s="509"/>
      <c r="E101" s="510" t="str">
        <f>"Contract No. "&amp;ContractNo</f>
        <v>Contract No. COM37/2025</v>
      </c>
      <c r="F101" s="510"/>
      <c r="G101" s="510"/>
    </row>
    <row r="102" spans="2:8" x14ac:dyDescent="0.25">
      <c r="B102" s="509" t="str">
        <f>Client2</f>
        <v>Roads and Stormwater</v>
      </c>
      <c r="C102" s="509"/>
      <c r="D102" s="509"/>
      <c r="E102" s="510"/>
      <c r="F102" s="510"/>
      <c r="G102" s="510"/>
    </row>
    <row r="103" spans="2:8" x14ac:dyDescent="0.25">
      <c r="B103" s="512"/>
      <c r="C103" s="512"/>
      <c r="D103" s="512"/>
      <c r="E103" s="511"/>
      <c r="F103" s="511"/>
      <c r="G103" s="511"/>
    </row>
    <row r="104" spans="2:8" x14ac:dyDescent="0.25">
      <c r="B104" s="513" t="s">
        <v>8</v>
      </c>
      <c r="C104" s="514"/>
      <c r="D104" s="514"/>
      <c r="E104" s="514"/>
      <c r="F104" s="514"/>
      <c r="G104" s="515" t="str">
        <f>G4</f>
        <v>CHAPTER C1.4</v>
      </c>
    </row>
    <row r="105" spans="2:8" x14ac:dyDescent="0.25">
      <c r="B105" s="518" t="str">
        <f>ContractDescription</f>
        <v>UPGRADING OF PORTION OF ROAD D2296 : KARINO TO TEKWANE SOUTH
PHASE 1 : km 0,000 TO km 5,960</v>
      </c>
      <c r="C105" s="519"/>
      <c r="D105" s="519"/>
      <c r="E105" s="519"/>
      <c r="F105" s="519"/>
      <c r="G105" s="516"/>
    </row>
    <row r="106" spans="2:8" x14ac:dyDescent="0.25">
      <c r="B106" s="518"/>
      <c r="C106" s="519"/>
      <c r="D106" s="519"/>
      <c r="E106" s="519"/>
      <c r="F106" s="519"/>
      <c r="G106" s="516"/>
    </row>
    <row r="107" spans="2:8" x14ac:dyDescent="0.25">
      <c r="B107" s="520"/>
      <c r="C107" s="521"/>
      <c r="D107" s="521"/>
      <c r="E107" s="521"/>
      <c r="F107" s="521"/>
      <c r="G107" s="517"/>
    </row>
    <row r="108" spans="2:8" s="9" customFormat="1" ht="25.05" customHeight="1" x14ac:dyDescent="0.25">
      <c r="B108" s="65" t="s">
        <v>0</v>
      </c>
      <c r="C108" s="11" t="s">
        <v>1</v>
      </c>
      <c r="D108" s="11" t="s">
        <v>2</v>
      </c>
      <c r="E108" s="11" t="s">
        <v>3</v>
      </c>
      <c r="F108" s="11" t="s">
        <v>4</v>
      </c>
      <c r="G108" s="206" t="s">
        <v>5</v>
      </c>
      <c r="H108" s="151"/>
    </row>
    <row r="109" spans="2:8" s="29" customFormat="1" ht="25.05" customHeight="1" x14ac:dyDescent="0.25">
      <c r="B109" s="71"/>
      <c r="C109" s="31" t="s">
        <v>28</v>
      </c>
      <c r="D109" s="32"/>
      <c r="E109" s="33"/>
      <c r="F109" s="32"/>
      <c r="G109" s="253"/>
      <c r="H109" s="152"/>
    </row>
    <row r="110" spans="2:8" ht="15" customHeight="1" x14ac:dyDescent="0.25">
      <c r="B110" s="49"/>
      <c r="C110" s="14"/>
      <c r="D110" s="21"/>
      <c r="E110" s="21"/>
      <c r="F110" s="47"/>
      <c r="G110" s="208"/>
    </row>
    <row r="111" spans="2:8" ht="15" customHeight="1" x14ac:dyDescent="0.25">
      <c r="B111" s="64" t="s">
        <v>136</v>
      </c>
      <c r="C111" s="19" t="s">
        <v>804</v>
      </c>
      <c r="D111" s="21"/>
      <c r="E111" s="21"/>
      <c r="F111" s="196"/>
      <c r="G111" s="208"/>
    </row>
    <row r="112" spans="2:8" ht="15" customHeight="1" x14ac:dyDescent="0.25">
      <c r="B112" s="49"/>
      <c r="C112" s="14"/>
      <c r="D112" s="21"/>
      <c r="E112" s="21"/>
      <c r="F112" s="196"/>
      <c r="G112" s="208"/>
    </row>
    <row r="113" spans="2:8" ht="30" customHeight="1" x14ac:dyDescent="0.25">
      <c r="B113" s="49" t="s">
        <v>137</v>
      </c>
      <c r="C113" s="14" t="s">
        <v>145</v>
      </c>
      <c r="D113" s="21" t="s">
        <v>9</v>
      </c>
      <c r="E113" s="21">
        <v>1</v>
      </c>
      <c r="F113" s="196"/>
      <c r="G113" s="208"/>
      <c r="H113" s="256"/>
    </row>
    <row r="114" spans="2:8" ht="15" customHeight="1" x14ac:dyDescent="0.25">
      <c r="B114" s="49"/>
      <c r="C114" s="14"/>
      <c r="D114" s="21"/>
      <c r="E114" s="21"/>
      <c r="F114" s="196"/>
      <c r="G114" s="208"/>
    </row>
    <row r="115" spans="2:8" ht="15" customHeight="1" x14ac:dyDescent="0.25">
      <c r="B115" s="49"/>
      <c r="C115" s="14"/>
      <c r="D115" s="21"/>
      <c r="E115" s="21"/>
      <c r="F115" s="196"/>
      <c r="G115" s="208"/>
    </row>
    <row r="116" spans="2:8" ht="15" customHeight="1" x14ac:dyDescent="0.25">
      <c r="B116" s="49"/>
      <c r="C116" s="14"/>
      <c r="D116" s="21"/>
      <c r="E116" s="21"/>
      <c r="F116" s="196"/>
      <c r="G116" s="208"/>
    </row>
    <row r="117" spans="2:8" ht="15" customHeight="1" x14ac:dyDescent="0.25">
      <c r="B117" s="49"/>
      <c r="C117" s="14"/>
      <c r="D117" s="21"/>
      <c r="E117" s="21"/>
      <c r="F117" s="196"/>
      <c r="G117" s="208"/>
    </row>
    <row r="118" spans="2:8" ht="15" customHeight="1" x14ac:dyDescent="0.25">
      <c r="B118" s="49"/>
      <c r="C118" s="14"/>
      <c r="D118" s="21"/>
      <c r="E118" s="21"/>
      <c r="F118" s="196"/>
      <c r="G118" s="208"/>
    </row>
    <row r="119" spans="2:8" ht="15" customHeight="1" x14ac:dyDescent="0.25">
      <c r="B119" s="49"/>
      <c r="C119" s="14"/>
      <c r="D119" s="21"/>
      <c r="E119" s="21"/>
      <c r="F119" s="196"/>
      <c r="G119" s="208"/>
    </row>
    <row r="120" spans="2:8" ht="15" customHeight="1" x14ac:dyDescent="0.25">
      <c r="B120" s="49"/>
      <c r="C120" s="14"/>
      <c r="D120" s="21"/>
      <c r="E120" s="21"/>
      <c r="F120" s="196"/>
      <c r="G120" s="208"/>
    </row>
    <row r="121" spans="2:8" ht="15" customHeight="1" x14ac:dyDescent="0.25">
      <c r="B121" s="49"/>
      <c r="C121" s="14"/>
      <c r="D121" s="21"/>
      <c r="E121" s="21"/>
      <c r="F121" s="196"/>
      <c r="G121" s="208"/>
    </row>
    <row r="122" spans="2:8" ht="15" customHeight="1" x14ac:dyDescent="0.25">
      <c r="B122" s="49"/>
      <c r="C122" s="14"/>
      <c r="D122" s="21"/>
      <c r="E122" s="21"/>
      <c r="F122" s="196"/>
      <c r="G122" s="208"/>
    </row>
    <row r="123" spans="2:8" ht="15" customHeight="1" x14ac:dyDescent="0.25">
      <c r="B123" s="49"/>
      <c r="C123" s="14"/>
      <c r="D123" s="21"/>
      <c r="E123" s="21"/>
      <c r="F123" s="196"/>
      <c r="G123" s="208"/>
    </row>
    <row r="124" spans="2:8" ht="15" customHeight="1" x14ac:dyDescent="0.25">
      <c r="B124" s="49"/>
      <c r="C124" s="14"/>
      <c r="D124" s="21"/>
      <c r="E124" s="21"/>
      <c r="F124" s="196"/>
      <c r="G124" s="208"/>
    </row>
    <row r="125" spans="2:8" ht="15" customHeight="1" x14ac:dyDescent="0.25">
      <c r="B125" s="64"/>
      <c r="C125" s="19"/>
      <c r="D125" s="21"/>
      <c r="E125" s="21"/>
      <c r="F125" s="196"/>
      <c r="G125" s="208"/>
    </row>
    <row r="126" spans="2:8" ht="15" customHeight="1" x14ac:dyDescent="0.25">
      <c r="B126" s="49"/>
      <c r="C126" s="14"/>
      <c r="D126" s="21"/>
      <c r="E126" s="21"/>
      <c r="F126" s="196"/>
      <c r="G126" s="208"/>
    </row>
    <row r="127" spans="2:8" ht="15" customHeight="1" x14ac:dyDescent="0.25">
      <c r="B127" s="49"/>
      <c r="C127" s="14"/>
      <c r="D127" s="21"/>
      <c r="E127" s="324"/>
      <c r="F127" s="47"/>
      <c r="G127" s="208"/>
    </row>
    <row r="128" spans="2:8" ht="15" customHeight="1" x14ac:dyDescent="0.25">
      <c r="B128" s="49"/>
      <c r="C128" s="14"/>
      <c r="D128" s="21"/>
      <c r="E128" s="177"/>
      <c r="F128" s="47"/>
      <c r="G128" s="208"/>
    </row>
    <row r="129" spans="2:8" ht="15" customHeight="1" x14ac:dyDescent="0.25">
      <c r="B129" s="49"/>
      <c r="C129" s="14"/>
      <c r="D129" s="21"/>
      <c r="E129" s="325"/>
      <c r="F129" s="141"/>
      <c r="G129" s="208"/>
    </row>
    <row r="130" spans="2:8" ht="15" customHeight="1" x14ac:dyDescent="0.25">
      <c r="B130" s="49"/>
      <c r="C130" s="14"/>
      <c r="D130" s="21"/>
      <c r="E130" s="177"/>
      <c r="F130" s="47"/>
      <c r="G130" s="208"/>
    </row>
    <row r="131" spans="2:8" ht="15" customHeight="1" x14ac:dyDescent="0.25">
      <c r="B131" s="49"/>
      <c r="C131" s="14"/>
      <c r="D131" s="21"/>
      <c r="E131" s="177"/>
      <c r="F131" s="47"/>
      <c r="G131" s="208"/>
    </row>
    <row r="132" spans="2:8" ht="15" customHeight="1" x14ac:dyDescent="0.25">
      <c r="B132" s="49"/>
      <c r="C132" s="14"/>
      <c r="D132" s="21"/>
      <c r="E132" s="177"/>
      <c r="F132" s="47"/>
      <c r="G132" s="208"/>
    </row>
    <row r="133" spans="2:8" ht="15" customHeight="1" x14ac:dyDescent="0.25">
      <c r="B133" s="49"/>
      <c r="C133" s="14"/>
      <c r="D133" s="21"/>
      <c r="E133" s="325"/>
      <c r="F133" s="141"/>
      <c r="G133" s="208"/>
    </row>
    <row r="134" spans="2:8" ht="15" customHeight="1" x14ac:dyDescent="0.25">
      <c r="B134" s="49"/>
      <c r="C134" s="14"/>
      <c r="D134" s="21"/>
      <c r="E134" s="177"/>
      <c r="F134" s="47"/>
      <c r="G134" s="208"/>
    </row>
    <row r="135" spans="2:8" ht="15" customHeight="1" x14ac:dyDescent="0.25">
      <c r="B135" s="49"/>
      <c r="C135" s="14"/>
      <c r="D135" s="21"/>
      <c r="E135" s="177"/>
      <c r="F135" s="47"/>
      <c r="G135" s="208"/>
    </row>
    <row r="136" spans="2:8" ht="15" customHeight="1" x14ac:dyDescent="0.25">
      <c r="B136" s="49"/>
      <c r="C136" s="14"/>
      <c r="D136" s="21"/>
      <c r="E136" s="177"/>
      <c r="F136" s="47"/>
      <c r="G136" s="208"/>
    </row>
    <row r="137" spans="2:8" ht="15" customHeight="1" x14ac:dyDescent="0.25">
      <c r="B137" s="49"/>
      <c r="C137" s="14"/>
      <c r="D137" s="21"/>
      <c r="E137" s="325"/>
      <c r="F137" s="141"/>
      <c r="G137" s="208"/>
    </row>
    <row r="138" spans="2:8" ht="15" customHeight="1" x14ac:dyDescent="0.25">
      <c r="B138" s="49"/>
      <c r="C138" s="14"/>
      <c r="D138" s="21"/>
      <c r="E138" s="325"/>
      <c r="F138" s="141"/>
      <c r="G138" s="208"/>
    </row>
    <row r="139" spans="2:8" ht="15" customHeight="1" x14ac:dyDescent="0.25">
      <c r="B139" s="49"/>
      <c r="C139" s="14"/>
      <c r="D139" s="21"/>
      <c r="E139" s="325"/>
      <c r="F139" s="141"/>
      <c r="G139" s="208"/>
    </row>
    <row r="140" spans="2:8" ht="15" customHeight="1" x14ac:dyDescent="0.25">
      <c r="B140" s="49"/>
      <c r="C140" s="14"/>
      <c r="D140" s="21"/>
      <c r="E140" s="325"/>
      <c r="F140" s="141"/>
      <c r="G140" s="208"/>
    </row>
    <row r="141" spans="2:8" ht="15" customHeight="1" x14ac:dyDescent="0.25">
      <c r="B141" s="49"/>
      <c r="C141" s="14"/>
      <c r="D141" s="21"/>
      <c r="E141" s="325"/>
      <c r="F141" s="141"/>
      <c r="G141" s="208"/>
    </row>
    <row r="142" spans="2:8" ht="15" customHeight="1" x14ac:dyDescent="0.25">
      <c r="B142" s="49"/>
      <c r="C142" s="14"/>
      <c r="D142" s="21"/>
      <c r="E142" s="325"/>
      <c r="F142" s="141"/>
      <c r="G142" s="208"/>
    </row>
    <row r="143" spans="2:8" ht="15" customHeight="1" x14ac:dyDescent="0.25">
      <c r="B143" s="49"/>
      <c r="C143" s="14"/>
      <c r="D143" s="21"/>
      <c r="E143" s="21"/>
      <c r="F143" s="47"/>
      <c r="G143" s="208"/>
    </row>
    <row r="144" spans="2:8" ht="15" customHeight="1" x14ac:dyDescent="0.25">
      <c r="B144" s="49"/>
      <c r="C144" s="14"/>
      <c r="D144" s="21"/>
      <c r="E144" s="21"/>
      <c r="F144" s="47"/>
      <c r="G144" s="208"/>
      <c r="H144" s="153"/>
    </row>
    <row r="145" spans="2:8" ht="15" customHeight="1" x14ac:dyDescent="0.25">
      <c r="B145" s="49"/>
      <c r="C145" s="14"/>
      <c r="D145" s="21"/>
      <c r="E145" s="21"/>
      <c r="F145" s="47"/>
      <c r="G145" s="208"/>
      <c r="H145" s="153"/>
    </row>
    <row r="146" spans="2:8" ht="15" customHeight="1" x14ac:dyDescent="0.25">
      <c r="B146" s="49"/>
      <c r="C146" s="14"/>
      <c r="D146" s="21"/>
      <c r="E146" s="21"/>
      <c r="F146" s="47"/>
      <c r="G146" s="208"/>
      <c r="H146" s="153"/>
    </row>
    <row r="147" spans="2:8" ht="15" customHeight="1" x14ac:dyDescent="0.25">
      <c r="B147" s="49"/>
      <c r="C147" s="14"/>
      <c r="D147" s="21"/>
      <c r="E147" s="21"/>
      <c r="F147" s="47"/>
      <c r="G147" s="208"/>
      <c r="H147" s="153"/>
    </row>
    <row r="148" spans="2:8" ht="15" customHeight="1" x14ac:dyDescent="0.25">
      <c r="B148" s="49"/>
      <c r="C148" s="14"/>
      <c r="D148" s="21"/>
      <c r="E148" s="21"/>
      <c r="F148" s="141"/>
      <c r="G148" s="208"/>
      <c r="H148" s="153"/>
    </row>
    <row r="149" spans="2:8" ht="15" customHeight="1" x14ac:dyDescent="0.25">
      <c r="B149" s="49"/>
      <c r="C149" s="14"/>
      <c r="D149" s="21"/>
      <c r="E149" s="21"/>
      <c r="F149" s="141"/>
      <c r="G149" s="208"/>
    </row>
    <row r="150" spans="2:8" ht="25.05" customHeight="1" x14ac:dyDescent="0.25">
      <c r="B150" s="435" t="str">
        <f>$B$10</f>
        <v>C1.4</v>
      </c>
      <c r="C150" s="31" t="s">
        <v>432</v>
      </c>
      <c r="D150" s="32"/>
      <c r="E150" s="33"/>
      <c r="F150" s="32"/>
      <c r="G150" s="253"/>
    </row>
  </sheetData>
  <mergeCells count="15">
    <mergeCell ref="B104:F104"/>
    <mergeCell ref="G104:G107"/>
    <mergeCell ref="B105:F107"/>
    <mergeCell ref="E1:G1"/>
    <mergeCell ref="B5:F7"/>
    <mergeCell ref="G4:G7"/>
    <mergeCell ref="B4:F4"/>
    <mergeCell ref="B101:D101"/>
    <mergeCell ref="E101:G103"/>
    <mergeCell ref="B102:D102"/>
    <mergeCell ref="B103:D103"/>
    <mergeCell ref="E51:G51"/>
    <mergeCell ref="B54:F54"/>
    <mergeCell ref="G54:G57"/>
    <mergeCell ref="B55:F57"/>
  </mergeCells>
  <phoneticPr fontId="14" type="noConversion"/>
  <printOptions horizontalCentered="1"/>
  <pageMargins left="0.43307086614173229" right="0.31496062992125984" top="0.43307086614173229" bottom="0.62992125984251968" header="0.35433070866141736" footer="0.31496062992125984"/>
  <pageSetup paperSize="9" scale="81" firstPageNumber="31" fitToHeight="0" orientation="portrait" cellComments="asDisplayed" r:id="rId1"/>
  <headerFooter>
    <oddHeader xml:space="preserve">&amp;R&amp;"Arial,Bold Italic"
</oddHeader>
    <oddFooter xml:space="preserve">&amp;L&amp;"Arial,Bold"_____________________________________________________________________________________________________________________
&amp;R&amp;"Arial,Bold"_____________________
C&amp;P   </oddFooter>
  </headerFooter>
  <rowBreaks count="2" manualBreakCount="2">
    <brk id="50" max="7" man="1"/>
    <brk id="10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pageSetUpPr fitToPage="1"/>
  </sheetPr>
  <dimension ref="B1:H100"/>
  <sheetViews>
    <sheetView view="pageBreakPreview" zoomScaleNormal="100" zoomScaleSheetLayoutView="100" zoomScalePageLayoutView="125" workbookViewId="0">
      <selection activeCell="J98" sqref="J98"/>
    </sheetView>
  </sheetViews>
  <sheetFormatPr defaultColWidth="6.88671875" defaultRowHeight="13.2" x14ac:dyDescent="0.25"/>
  <cols>
    <col min="1" max="1" width="0.88671875" style="1" customWidth="1"/>
    <col min="2" max="2" width="15" style="36" customWidth="1"/>
    <col min="3" max="3" width="45.6640625" style="3" customWidth="1"/>
    <col min="4" max="5" width="17" style="4" customWidth="1"/>
    <col min="6" max="6" width="17" style="121" customWidth="1"/>
    <col min="7" max="7" width="17" style="211" customWidth="1"/>
    <col min="8" max="8" width="0.88671875" style="45" customWidth="1"/>
    <col min="9" max="9" width="13.5546875" style="1" customWidth="1"/>
    <col min="10" max="16384" width="6.88671875" style="1"/>
  </cols>
  <sheetData>
    <row r="1" spans="2:8" x14ac:dyDescent="0.25">
      <c r="B1" s="2" t="str">
        <f>Client1</f>
        <v>City of Mbombela - Technical Services</v>
      </c>
      <c r="E1" s="532" t="str">
        <f>"Contract No. "&amp;ContractNo</f>
        <v>Contract No. COM37/2025</v>
      </c>
      <c r="F1" s="532"/>
      <c r="G1" s="532"/>
      <c r="H1" s="150"/>
    </row>
    <row r="2" spans="2:8" x14ac:dyDescent="0.25">
      <c r="B2" s="75" t="str">
        <f>Client2</f>
        <v>Roads and Stormwater</v>
      </c>
    </row>
    <row r="3" spans="2:8" x14ac:dyDescent="0.25">
      <c r="B3" s="68"/>
      <c r="C3" s="68"/>
      <c r="D3" s="69"/>
      <c r="E3" s="69"/>
      <c r="F3" s="258"/>
      <c r="G3" s="213"/>
    </row>
    <row r="4" spans="2:8" x14ac:dyDescent="0.25">
      <c r="B4" s="513" t="s">
        <v>8</v>
      </c>
      <c r="C4" s="514"/>
      <c r="D4" s="514"/>
      <c r="E4" s="514"/>
      <c r="F4" s="514"/>
      <c r="G4" s="515" t="str">
        <f>"CHAPTER "&amp;B10</f>
        <v>CHAPTER C1.5</v>
      </c>
    </row>
    <row r="5" spans="2:8" ht="7.2" customHeight="1" x14ac:dyDescent="0.25">
      <c r="B5" s="518" t="str">
        <f>ContractDescription</f>
        <v>UPGRADING OF PORTION OF ROAD D2296 : KARINO TO TEKWANE SOUTH
PHASE 1 : km 0,000 TO km 5,960</v>
      </c>
      <c r="C5" s="519"/>
      <c r="D5" s="519"/>
      <c r="E5" s="519"/>
      <c r="F5" s="519"/>
      <c r="G5" s="516"/>
    </row>
    <row r="6" spans="2:8" ht="12.75" customHeight="1" x14ac:dyDescent="0.25">
      <c r="B6" s="518"/>
      <c r="C6" s="519"/>
      <c r="D6" s="519"/>
      <c r="E6" s="519"/>
      <c r="F6" s="519"/>
      <c r="G6" s="516"/>
    </row>
    <row r="7" spans="2:8" ht="7.5" customHeight="1" x14ac:dyDescent="0.25">
      <c r="B7" s="520"/>
      <c r="C7" s="521"/>
      <c r="D7" s="521"/>
      <c r="E7" s="521"/>
      <c r="F7" s="521"/>
      <c r="G7" s="517"/>
    </row>
    <row r="8" spans="2:8" s="9" customFormat="1" ht="25.05" customHeight="1" x14ac:dyDescent="0.25">
      <c r="B8" s="10" t="s">
        <v>0</v>
      </c>
      <c r="C8" s="11" t="s">
        <v>1</v>
      </c>
      <c r="D8" s="11" t="s">
        <v>2</v>
      </c>
      <c r="E8" s="11" t="s">
        <v>3</v>
      </c>
      <c r="F8" s="116" t="s">
        <v>4</v>
      </c>
      <c r="G8" s="206" t="s">
        <v>5</v>
      </c>
      <c r="H8" s="151"/>
    </row>
    <row r="9" spans="2:8" ht="15" customHeight="1" x14ac:dyDescent="0.25">
      <c r="B9" s="13"/>
      <c r="C9" s="14"/>
      <c r="D9" s="15"/>
      <c r="E9" s="21"/>
      <c r="F9" s="122"/>
      <c r="G9" s="208" t="str">
        <f t="shared" ref="G9:G11" si="0">IF(D9="","",E9*F9)</f>
        <v/>
      </c>
    </row>
    <row r="10" spans="2:8" ht="15" customHeight="1" x14ac:dyDescent="0.25">
      <c r="B10" s="64" t="s">
        <v>138</v>
      </c>
      <c r="C10" s="19" t="s">
        <v>139</v>
      </c>
      <c r="D10" s="21"/>
      <c r="E10" s="21"/>
      <c r="F10" s="122"/>
      <c r="G10" s="208" t="str">
        <f t="shared" si="0"/>
        <v/>
      </c>
    </row>
    <row r="11" spans="2:8" ht="15" customHeight="1" x14ac:dyDescent="0.25">
      <c r="B11" s="49"/>
      <c r="C11" s="14"/>
      <c r="D11" s="21"/>
      <c r="E11" s="21"/>
      <c r="F11" s="122"/>
      <c r="G11" s="208" t="str">
        <f t="shared" si="0"/>
        <v/>
      </c>
    </row>
    <row r="12" spans="2:8" ht="15" customHeight="1" x14ac:dyDescent="0.25">
      <c r="B12" s="64" t="s">
        <v>146</v>
      </c>
      <c r="C12" s="7" t="s">
        <v>805</v>
      </c>
      <c r="D12" s="21" t="s">
        <v>13</v>
      </c>
      <c r="E12" s="125">
        <v>24</v>
      </c>
      <c r="F12" s="218"/>
      <c r="G12" s="208"/>
    </row>
    <row r="13" spans="2:8" ht="15" customHeight="1" x14ac:dyDescent="0.25">
      <c r="B13" s="49"/>
      <c r="C13" s="27"/>
      <c r="D13" s="21"/>
      <c r="E13" s="125"/>
      <c r="F13" s="219"/>
      <c r="G13" s="208"/>
    </row>
    <row r="14" spans="2:8" ht="15" customHeight="1" x14ac:dyDescent="0.25">
      <c r="B14" s="64" t="s">
        <v>147</v>
      </c>
      <c r="C14" s="19" t="s">
        <v>806</v>
      </c>
      <c r="D14" s="21"/>
      <c r="E14" s="125"/>
      <c r="F14" s="189"/>
      <c r="G14" s="208"/>
    </row>
    <row r="15" spans="2:8" ht="15" customHeight="1" x14ac:dyDescent="0.25">
      <c r="B15" s="49"/>
      <c r="C15" s="14"/>
      <c r="D15" s="21"/>
      <c r="E15" s="125"/>
      <c r="F15" s="196"/>
      <c r="G15" s="208"/>
    </row>
    <row r="16" spans="2:8" ht="105.6" x14ac:dyDescent="0.25">
      <c r="B16" s="64"/>
      <c r="C16" s="14" t="s">
        <v>148</v>
      </c>
      <c r="D16" s="21" t="s">
        <v>204</v>
      </c>
      <c r="E16" s="125"/>
      <c r="F16" s="189"/>
      <c r="G16" s="208"/>
    </row>
    <row r="17" spans="2:8" ht="15" customHeight="1" x14ac:dyDescent="0.25">
      <c r="B17" s="49"/>
      <c r="C17" s="14"/>
      <c r="D17" s="21"/>
      <c r="E17" s="125"/>
      <c r="F17" s="196"/>
      <c r="G17" s="208"/>
    </row>
    <row r="18" spans="2:8" ht="30" customHeight="1" x14ac:dyDescent="0.25">
      <c r="B18" s="49" t="s">
        <v>464</v>
      </c>
      <c r="C18" s="14" t="s">
        <v>180</v>
      </c>
      <c r="D18" s="21" t="s">
        <v>15</v>
      </c>
      <c r="E18" s="183">
        <v>3</v>
      </c>
      <c r="F18" s="189"/>
      <c r="G18" s="208"/>
    </row>
    <row r="19" spans="2:8" ht="15" customHeight="1" x14ac:dyDescent="0.25">
      <c r="B19" s="49"/>
      <c r="C19" s="14"/>
      <c r="D19" s="21"/>
      <c r="E19" s="183"/>
      <c r="F19" s="220"/>
      <c r="G19" s="208"/>
    </row>
    <row r="20" spans="2:8" ht="30" customHeight="1" x14ac:dyDescent="0.25">
      <c r="B20" s="49" t="s">
        <v>465</v>
      </c>
      <c r="C20" s="14" t="s">
        <v>181</v>
      </c>
      <c r="D20" s="21" t="s">
        <v>15</v>
      </c>
      <c r="E20" s="183">
        <v>1</v>
      </c>
      <c r="F20" s="218"/>
      <c r="G20" s="208"/>
    </row>
    <row r="21" spans="2:8" ht="15" customHeight="1" x14ac:dyDescent="0.25">
      <c r="B21" s="49"/>
      <c r="C21" s="14"/>
      <c r="D21" s="21"/>
      <c r="E21" s="183"/>
      <c r="F21" s="218"/>
      <c r="G21" s="208"/>
    </row>
    <row r="22" spans="2:8" s="37" customFormat="1" ht="30" customHeight="1" x14ac:dyDescent="0.25">
      <c r="B22" s="49" t="s">
        <v>466</v>
      </c>
      <c r="C22" s="14" t="s">
        <v>196</v>
      </c>
      <c r="D22" s="21"/>
      <c r="E22" s="183"/>
      <c r="F22" s="218"/>
      <c r="G22" s="208"/>
      <c r="H22" s="61"/>
    </row>
    <row r="23" spans="2:8" s="37" customFormat="1" ht="15" customHeight="1" x14ac:dyDescent="0.25">
      <c r="B23" s="49"/>
      <c r="C23" s="14"/>
      <c r="D23" s="21"/>
      <c r="E23" s="183"/>
      <c r="F23" s="218"/>
      <c r="G23" s="208"/>
      <c r="H23" s="61"/>
    </row>
    <row r="24" spans="2:8" s="37" customFormat="1" ht="15" customHeight="1" x14ac:dyDescent="0.25">
      <c r="B24" s="49" t="s">
        <v>40</v>
      </c>
      <c r="C24" s="14" t="s">
        <v>197</v>
      </c>
      <c r="D24" s="21" t="s">
        <v>206</v>
      </c>
      <c r="E24" s="183">
        <v>10000</v>
      </c>
      <c r="F24" s="218"/>
      <c r="G24" s="208"/>
      <c r="H24" s="61"/>
    </row>
    <row r="25" spans="2:8" s="37" customFormat="1" ht="15" customHeight="1" x14ac:dyDescent="0.25">
      <c r="B25" s="49"/>
      <c r="C25" s="14"/>
      <c r="D25" s="21"/>
      <c r="E25" s="183"/>
      <c r="F25" s="218"/>
      <c r="G25" s="208"/>
      <c r="H25" s="61"/>
    </row>
    <row r="26" spans="2:8" s="37" customFormat="1" ht="15" customHeight="1" x14ac:dyDescent="0.25">
      <c r="B26" s="49" t="s">
        <v>42</v>
      </c>
      <c r="C26" s="14" t="s">
        <v>198</v>
      </c>
      <c r="D26" s="21" t="s">
        <v>206</v>
      </c>
      <c r="E26" s="183">
        <v>1000</v>
      </c>
      <c r="F26" s="218"/>
      <c r="G26" s="208"/>
      <c r="H26" s="61"/>
    </row>
    <row r="27" spans="2:8" s="37" customFormat="1" ht="15" customHeight="1" x14ac:dyDescent="0.25">
      <c r="B27" s="49"/>
      <c r="C27" s="14"/>
      <c r="D27" s="21"/>
      <c r="E27" s="183"/>
      <c r="F27" s="218"/>
      <c r="G27" s="208"/>
      <c r="H27" s="61"/>
    </row>
    <row r="28" spans="2:8" s="37" customFormat="1" ht="30" customHeight="1" x14ac:dyDescent="0.25">
      <c r="B28" s="49" t="s">
        <v>467</v>
      </c>
      <c r="C28" s="14" t="s">
        <v>199</v>
      </c>
      <c r="D28" s="21"/>
      <c r="E28" s="183"/>
      <c r="F28" s="218"/>
      <c r="G28" s="208"/>
      <c r="H28" s="61"/>
    </row>
    <row r="29" spans="2:8" s="37" customFormat="1" ht="15" customHeight="1" x14ac:dyDescent="0.25">
      <c r="B29" s="49"/>
      <c r="C29" s="14"/>
      <c r="D29" s="21"/>
      <c r="E29" s="183"/>
      <c r="F29" s="218"/>
      <c r="G29" s="208"/>
      <c r="H29" s="61"/>
    </row>
    <row r="30" spans="2:8" s="37" customFormat="1" ht="30" customHeight="1" x14ac:dyDescent="0.25">
      <c r="B30" s="49" t="s">
        <v>40</v>
      </c>
      <c r="C30" s="14" t="s">
        <v>200</v>
      </c>
      <c r="D30" s="21" t="s">
        <v>206</v>
      </c>
      <c r="E30" s="183">
        <v>1000</v>
      </c>
      <c r="F30" s="218"/>
      <c r="G30" s="208"/>
      <c r="H30" s="61"/>
    </row>
    <row r="31" spans="2:8" s="37" customFormat="1" ht="15" customHeight="1" x14ac:dyDescent="0.25">
      <c r="B31" s="49"/>
      <c r="C31" s="27"/>
      <c r="D31" s="21"/>
      <c r="E31" s="183"/>
      <c r="F31" s="218"/>
      <c r="G31" s="208"/>
      <c r="H31" s="61"/>
    </row>
    <row r="32" spans="2:8" s="37" customFormat="1" ht="15" customHeight="1" x14ac:dyDescent="0.25">
      <c r="B32" s="49" t="s">
        <v>42</v>
      </c>
      <c r="C32" s="27" t="s">
        <v>201</v>
      </c>
      <c r="D32" s="21" t="s">
        <v>206</v>
      </c>
      <c r="E32" s="183">
        <v>5000</v>
      </c>
      <c r="F32" s="218"/>
      <c r="G32" s="208"/>
      <c r="H32" s="61"/>
    </row>
    <row r="33" spans="2:8" s="37" customFormat="1" ht="15" customHeight="1" x14ac:dyDescent="0.25">
      <c r="B33" s="49"/>
      <c r="C33" s="27"/>
      <c r="D33" s="21"/>
      <c r="E33" s="183"/>
      <c r="F33" s="218"/>
      <c r="G33" s="208"/>
      <c r="H33" s="61"/>
    </row>
    <row r="34" spans="2:8" s="37" customFormat="1" ht="15" customHeight="1" x14ac:dyDescent="0.25">
      <c r="B34" s="49" t="s">
        <v>61</v>
      </c>
      <c r="C34" s="27" t="s">
        <v>202</v>
      </c>
      <c r="D34" s="21" t="s">
        <v>206</v>
      </c>
      <c r="E34" s="183">
        <v>1000</v>
      </c>
      <c r="F34" s="218"/>
      <c r="G34" s="208"/>
      <c r="H34" s="61"/>
    </row>
    <row r="35" spans="2:8" s="37" customFormat="1" ht="15" customHeight="1" x14ac:dyDescent="0.25">
      <c r="B35" s="49"/>
      <c r="C35" s="85"/>
      <c r="D35" s="21"/>
      <c r="E35" s="183"/>
      <c r="F35" s="218"/>
      <c r="G35" s="208"/>
      <c r="H35" s="61"/>
    </row>
    <row r="36" spans="2:8" s="37" customFormat="1" ht="52.8" x14ac:dyDescent="0.25">
      <c r="B36" s="49" t="s">
        <v>468</v>
      </c>
      <c r="C36" s="27" t="s">
        <v>313</v>
      </c>
      <c r="D36" s="21" t="s">
        <v>21</v>
      </c>
      <c r="E36" s="183">
        <v>100</v>
      </c>
      <c r="F36" s="218"/>
      <c r="G36" s="208"/>
      <c r="H36" s="61"/>
    </row>
    <row r="37" spans="2:8" s="37" customFormat="1" ht="15" customHeight="1" x14ac:dyDescent="0.25">
      <c r="B37" s="49"/>
      <c r="C37" s="85"/>
      <c r="D37" s="21"/>
      <c r="E37" s="183"/>
      <c r="F37" s="218"/>
      <c r="G37" s="208"/>
      <c r="H37" s="61"/>
    </row>
    <row r="38" spans="2:8" s="37" customFormat="1" ht="26.4" x14ac:dyDescent="0.25">
      <c r="B38" s="49" t="s">
        <v>469</v>
      </c>
      <c r="C38" s="14" t="s">
        <v>807</v>
      </c>
      <c r="D38" s="21" t="s">
        <v>21</v>
      </c>
      <c r="E38" s="183">
        <v>20</v>
      </c>
      <c r="F38" s="218"/>
      <c r="G38" s="208"/>
      <c r="H38" s="61"/>
    </row>
    <row r="39" spans="2:8" s="37" customFormat="1" ht="15" customHeight="1" x14ac:dyDescent="0.25">
      <c r="B39" s="49"/>
      <c r="C39" s="85"/>
      <c r="D39" s="21"/>
      <c r="E39" s="183"/>
      <c r="F39" s="218"/>
      <c r="G39" s="208"/>
      <c r="H39" s="61"/>
    </row>
    <row r="40" spans="2:8" s="37" customFormat="1" ht="15" customHeight="1" x14ac:dyDescent="0.25">
      <c r="B40" s="49" t="s">
        <v>470</v>
      </c>
      <c r="C40" s="14" t="s">
        <v>310</v>
      </c>
      <c r="D40" s="15"/>
      <c r="E40" s="183"/>
      <c r="F40" s="218"/>
      <c r="G40" s="208"/>
      <c r="H40" s="61"/>
    </row>
    <row r="41" spans="2:8" s="37" customFormat="1" ht="15" customHeight="1" x14ac:dyDescent="0.25">
      <c r="B41" s="49"/>
      <c r="C41" s="14"/>
      <c r="D41" s="15"/>
      <c r="E41" s="183"/>
      <c r="F41" s="218"/>
      <c r="G41" s="208"/>
      <c r="H41" s="61"/>
    </row>
    <row r="42" spans="2:8" s="37" customFormat="1" ht="15" customHeight="1" x14ac:dyDescent="0.25">
      <c r="B42" s="49" t="s">
        <v>471</v>
      </c>
      <c r="C42" s="14" t="s">
        <v>308</v>
      </c>
      <c r="D42" s="21" t="s">
        <v>21</v>
      </c>
      <c r="E42" s="183">
        <v>1000</v>
      </c>
      <c r="F42" s="218"/>
      <c r="G42" s="208"/>
      <c r="H42" s="61"/>
    </row>
    <row r="43" spans="2:8" s="37" customFormat="1" ht="15" customHeight="1" x14ac:dyDescent="0.25">
      <c r="B43" s="49"/>
      <c r="C43" s="14"/>
      <c r="D43" s="15"/>
      <c r="E43" s="183"/>
      <c r="F43" s="218"/>
      <c r="G43" s="208"/>
      <c r="H43" s="61"/>
    </row>
    <row r="44" spans="2:8" s="37" customFormat="1" ht="15" customHeight="1" x14ac:dyDescent="0.25">
      <c r="B44" s="49" t="s">
        <v>472</v>
      </c>
      <c r="C44" s="14" t="s">
        <v>209</v>
      </c>
      <c r="D44" s="21"/>
      <c r="E44" s="183"/>
      <c r="F44" s="218"/>
      <c r="G44" s="208"/>
      <c r="H44" s="61"/>
    </row>
    <row r="45" spans="2:8" s="37" customFormat="1" ht="15" customHeight="1" x14ac:dyDescent="0.25">
      <c r="B45" s="49"/>
      <c r="C45" s="85"/>
      <c r="D45" s="21"/>
      <c r="E45" s="183"/>
      <c r="F45" s="218"/>
      <c r="G45" s="208"/>
      <c r="H45" s="61"/>
    </row>
    <row r="46" spans="2:8" s="37" customFormat="1" ht="15" customHeight="1" x14ac:dyDescent="0.25">
      <c r="B46" s="49" t="s">
        <v>473</v>
      </c>
      <c r="C46" s="14" t="s">
        <v>212</v>
      </c>
      <c r="D46" s="135" t="s">
        <v>21</v>
      </c>
      <c r="E46" s="125">
        <v>1000</v>
      </c>
      <c r="F46" s="218"/>
      <c r="G46" s="208"/>
      <c r="H46" s="61"/>
    </row>
    <row r="47" spans="2:8" s="37" customFormat="1" ht="15" customHeight="1" x14ac:dyDescent="0.25">
      <c r="B47" s="49"/>
      <c r="C47" s="14"/>
      <c r="D47" s="21"/>
      <c r="E47" s="183"/>
      <c r="F47" s="218"/>
      <c r="G47" s="208"/>
      <c r="H47" s="61"/>
    </row>
    <row r="48" spans="2:8" s="37" customFormat="1" ht="15" customHeight="1" x14ac:dyDescent="0.25">
      <c r="B48" s="334"/>
      <c r="C48" s="335"/>
      <c r="D48" s="336"/>
      <c r="E48" s="341"/>
      <c r="F48" s="342"/>
      <c r="G48" s="338"/>
      <c r="H48" s="61"/>
    </row>
    <row r="49" spans="2:8" s="37" customFormat="1" ht="15" customHeight="1" x14ac:dyDescent="0.25">
      <c r="B49" s="334"/>
      <c r="C49" s="343"/>
      <c r="D49" s="336"/>
      <c r="E49" s="341"/>
      <c r="F49" s="342"/>
      <c r="G49" s="338"/>
      <c r="H49" s="61"/>
    </row>
    <row r="50" spans="2:8" ht="25.05" customHeight="1" x14ac:dyDescent="0.25">
      <c r="B50" s="435" t="str">
        <f>$B$10</f>
        <v>C1.5</v>
      </c>
      <c r="C50" s="31" t="s">
        <v>10</v>
      </c>
      <c r="D50" s="32"/>
      <c r="E50" s="33"/>
      <c r="F50" s="117"/>
      <c r="G50" s="253"/>
    </row>
    <row r="51" spans="2:8" x14ac:dyDescent="0.25">
      <c r="B51" s="509" t="str">
        <f>Client1</f>
        <v>City of Mbombela - Technical Services</v>
      </c>
      <c r="C51" s="509"/>
      <c r="D51" s="509"/>
      <c r="E51" s="532" t="str">
        <f>"Contract No. "&amp;ContractNo</f>
        <v>Contract No. COM37/2025</v>
      </c>
      <c r="F51" s="532"/>
      <c r="G51" s="532"/>
    </row>
    <row r="52" spans="2:8" x14ac:dyDescent="0.25">
      <c r="B52" s="509" t="str">
        <f>Client2</f>
        <v>Roads and Stormwater</v>
      </c>
      <c r="C52" s="509"/>
      <c r="D52" s="509"/>
      <c r="E52" s="532"/>
      <c r="F52" s="532"/>
      <c r="G52" s="532"/>
    </row>
    <row r="53" spans="2:8" x14ac:dyDescent="0.25">
      <c r="B53" s="512"/>
      <c r="C53" s="512"/>
      <c r="D53" s="512"/>
      <c r="E53" s="533"/>
      <c r="F53" s="533"/>
      <c r="G53" s="533"/>
    </row>
    <row r="54" spans="2:8" x14ac:dyDescent="0.25">
      <c r="B54" s="513" t="s">
        <v>8</v>
      </c>
      <c r="C54" s="514"/>
      <c r="D54" s="514"/>
      <c r="E54" s="514"/>
      <c r="F54" s="514"/>
      <c r="G54" s="515" t="str">
        <f>G4</f>
        <v>CHAPTER C1.5</v>
      </c>
    </row>
    <row r="55" spans="2:8" x14ac:dyDescent="0.25">
      <c r="B55" s="518" t="str">
        <f>ContractDescription</f>
        <v>UPGRADING OF PORTION OF ROAD D2296 : KARINO TO TEKWANE SOUTH
PHASE 1 : km 0,000 TO km 5,960</v>
      </c>
      <c r="C55" s="519"/>
      <c r="D55" s="519"/>
      <c r="E55" s="519"/>
      <c r="F55" s="519"/>
      <c r="G55" s="516"/>
    </row>
    <row r="56" spans="2:8" x14ac:dyDescent="0.25">
      <c r="B56" s="518"/>
      <c r="C56" s="519"/>
      <c r="D56" s="519"/>
      <c r="E56" s="519"/>
      <c r="F56" s="519"/>
      <c r="G56" s="516"/>
    </row>
    <row r="57" spans="2:8" s="9" customFormat="1" ht="24.9" customHeight="1" x14ac:dyDescent="0.25">
      <c r="B57" s="520"/>
      <c r="C57" s="521"/>
      <c r="D57" s="521"/>
      <c r="E57" s="521"/>
      <c r="F57" s="521"/>
      <c r="G57" s="517"/>
      <c r="H57" s="151"/>
    </row>
    <row r="58" spans="2:8" s="29" customFormat="1" ht="25.05" customHeight="1" x14ac:dyDescent="0.25">
      <c r="B58" s="65" t="s">
        <v>0</v>
      </c>
      <c r="C58" s="11" t="s">
        <v>1</v>
      </c>
      <c r="D58" s="11" t="s">
        <v>2</v>
      </c>
      <c r="E58" s="11" t="s">
        <v>3</v>
      </c>
      <c r="F58" s="116" t="s">
        <v>4</v>
      </c>
      <c r="G58" s="206" t="s">
        <v>5</v>
      </c>
      <c r="H58" s="152"/>
    </row>
    <row r="59" spans="2:8" ht="25.05" customHeight="1" x14ac:dyDescent="0.25">
      <c r="B59" s="71"/>
      <c r="C59" s="31" t="s">
        <v>28</v>
      </c>
      <c r="D59" s="32"/>
      <c r="E59" s="33"/>
      <c r="F59" s="117"/>
      <c r="G59" s="253"/>
    </row>
    <row r="60" spans="2:8" ht="15" customHeight="1" x14ac:dyDescent="0.25">
      <c r="B60" s="136"/>
      <c r="C60" s="29"/>
      <c r="D60" s="154"/>
      <c r="E60" s="155"/>
      <c r="F60" s="261"/>
      <c r="G60" s="262"/>
    </row>
    <row r="61" spans="2:8" ht="15" customHeight="1" x14ac:dyDescent="0.25">
      <c r="B61" s="49" t="s">
        <v>474</v>
      </c>
      <c r="C61" s="14" t="s">
        <v>808</v>
      </c>
      <c r="D61" s="135"/>
      <c r="E61" s="125"/>
      <c r="F61" s="218"/>
      <c r="G61" s="208"/>
    </row>
    <row r="62" spans="2:8" ht="15" customHeight="1" x14ac:dyDescent="0.25">
      <c r="B62" s="49"/>
      <c r="C62" s="14"/>
      <c r="D62" s="135"/>
      <c r="E62" s="125"/>
      <c r="F62" s="218"/>
      <c r="G62" s="208"/>
    </row>
    <row r="63" spans="2:8" ht="30" customHeight="1" x14ac:dyDescent="0.25">
      <c r="B63" s="49" t="s">
        <v>475</v>
      </c>
      <c r="C63" s="14" t="s">
        <v>227</v>
      </c>
      <c r="D63" s="135"/>
      <c r="E63" s="125"/>
      <c r="F63" s="218"/>
      <c r="G63" s="208"/>
    </row>
    <row r="64" spans="2:8" ht="15" customHeight="1" x14ac:dyDescent="0.25">
      <c r="B64" s="49"/>
      <c r="C64" s="95"/>
      <c r="D64" s="135"/>
      <c r="E64" s="183"/>
      <c r="F64" s="218"/>
      <c r="G64" s="208"/>
    </row>
    <row r="65" spans="2:8" ht="15" customHeight="1" x14ac:dyDescent="0.25">
      <c r="B65" s="49" t="s">
        <v>40</v>
      </c>
      <c r="C65" s="95" t="s">
        <v>228</v>
      </c>
      <c r="D65" s="135" t="s">
        <v>21</v>
      </c>
      <c r="E65" s="183">
        <f>500*1.5*8</f>
        <v>6000</v>
      </c>
      <c r="F65" s="218"/>
      <c r="G65" s="208"/>
    </row>
    <row r="66" spans="2:8" ht="15" customHeight="1" x14ac:dyDescent="0.25">
      <c r="B66" s="136"/>
      <c r="C66" s="29"/>
      <c r="D66" s="263"/>
      <c r="E66" s="264"/>
      <c r="F66" s="265"/>
      <c r="G66" s="262"/>
    </row>
    <row r="67" spans="2:8" ht="30" customHeight="1" x14ac:dyDescent="0.25">
      <c r="B67" s="49" t="s">
        <v>149</v>
      </c>
      <c r="C67" s="14" t="s">
        <v>151</v>
      </c>
      <c r="D67" s="21" t="s">
        <v>20</v>
      </c>
      <c r="E67" s="21">
        <v>3</v>
      </c>
      <c r="F67" s="196"/>
      <c r="G67" s="208"/>
    </row>
    <row r="68" spans="2:8" ht="15" customHeight="1" x14ac:dyDescent="0.25">
      <c r="B68" s="49"/>
      <c r="C68" s="14"/>
      <c r="D68" s="21"/>
      <c r="E68" s="21"/>
      <c r="F68" s="196"/>
      <c r="G68" s="208"/>
    </row>
    <row r="69" spans="2:8" ht="30" customHeight="1" x14ac:dyDescent="0.25">
      <c r="B69" s="49" t="s">
        <v>150</v>
      </c>
      <c r="C69" s="14" t="s">
        <v>152</v>
      </c>
      <c r="D69" s="21" t="s">
        <v>26</v>
      </c>
      <c r="E69" s="21">
        <v>5000</v>
      </c>
      <c r="F69" s="196"/>
      <c r="G69" s="208"/>
    </row>
    <row r="70" spans="2:8" ht="15" customHeight="1" x14ac:dyDescent="0.25">
      <c r="B70" s="49"/>
      <c r="C70" s="14"/>
      <c r="D70" s="135"/>
      <c r="E70" s="21"/>
      <c r="F70" s="266"/>
      <c r="G70" s="208"/>
      <c r="H70" s="153"/>
    </row>
    <row r="71" spans="2:8" ht="15" customHeight="1" x14ac:dyDescent="0.25">
      <c r="B71" s="49" t="s">
        <v>462</v>
      </c>
      <c r="C71" s="14" t="s">
        <v>463</v>
      </c>
      <c r="D71" s="21" t="s">
        <v>20</v>
      </c>
      <c r="E71" s="21">
        <v>3</v>
      </c>
      <c r="F71" s="196"/>
      <c r="G71" s="208"/>
    </row>
    <row r="72" spans="2:8" ht="15" customHeight="1" x14ac:dyDescent="0.25">
      <c r="B72" s="49"/>
      <c r="C72" s="14"/>
      <c r="D72" s="21"/>
      <c r="E72" s="21"/>
      <c r="F72" s="196"/>
      <c r="G72" s="208"/>
      <c r="H72" s="153"/>
    </row>
    <row r="73" spans="2:8" ht="15" customHeight="1" x14ac:dyDescent="0.25">
      <c r="B73" s="49" t="s">
        <v>153</v>
      </c>
      <c r="C73" s="14" t="s">
        <v>809</v>
      </c>
      <c r="D73" s="21"/>
      <c r="E73" s="21"/>
      <c r="F73" s="196"/>
      <c r="G73" s="208"/>
    </row>
    <row r="74" spans="2:8" ht="15" customHeight="1" x14ac:dyDescent="0.25">
      <c r="B74" s="49"/>
      <c r="C74" s="14"/>
      <c r="D74" s="21"/>
      <c r="E74" s="21"/>
      <c r="F74" s="196"/>
      <c r="G74" s="208"/>
      <c r="H74" s="153"/>
    </row>
    <row r="75" spans="2:8" ht="15" customHeight="1" x14ac:dyDescent="0.25">
      <c r="B75" s="49" t="s">
        <v>154</v>
      </c>
      <c r="C75" s="14" t="s">
        <v>159</v>
      </c>
      <c r="D75" s="21"/>
      <c r="E75" s="21"/>
      <c r="F75" s="196"/>
      <c r="G75" s="208"/>
    </row>
    <row r="76" spans="2:8" ht="15" customHeight="1" x14ac:dyDescent="0.25">
      <c r="B76" s="49"/>
      <c r="C76" s="14"/>
      <c r="D76" s="21"/>
      <c r="E76" s="21"/>
      <c r="F76" s="196"/>
      <c r="G76" s="208"/>
      <c r="H76" s="153"/>
    </row>
    <row r="77" spans="2:8" ht="15" customHeight="1" x14ac:dyDescent="0.25">
      <c r="B77" s="49" t="s">
        <v>40</v>
      </c>
      <c r="C77" s="14" t="s">
        <v>160</v>
      </c>
      <c r="D77" s="21" t="s">
        <v>37</v>
      </c>
      <c r="E77" s="21">
        <v>500</v>
      </c>
      <c r="F77" s="196"/>
      <c r="G77" s="208"/>
    </row>
    <row r="78" spans="2:8" ht="15" customHeight="1" x14ac:dyDescent="0.25">
      <c r="B78" s="49"/>
      <c r="C78" s="14"/>
      <c r="D78" s="21"/>
      <c r="E78" s="21"/>
      <c r="F78" s="196"/>
      <c r="G78" s="208"/>
      <c r="H78" s="153"/>
    </row>
    <row r="79" spans="2:8" ht="15" customHeight="1" x14ac:dyDescent="0.25">
      <c r="B79" s="49" t="s">
        <v>42</v>
      </c>
      <c r="C79" s="14" t="s">
        <v>161</v>
      </c>
      <c r="D79" s="21" t="s">
        <v>37</v>
      </c>
      <c r="E79" s="21">
        <v>200</v>
      </c>
      <c r="F79" s="196"/>
      <c r="G79" s="208"/>
    </row>
    <row r="80" spans="2:8" ht="15" customHeight="1" x14ac:dyDescent="0.25">
      <c r="B80" s="49"/>
      <c r="C80" s="14"/>
      <c r="D80" s="21"/>
      <c r="E80" s="21"/>
      <c r="F80" s="196"/>
      <c r="G80" s="208"/>
    </row>
    <row r="81" spans="2:8" ht="15" customHeight="1" x14ac:dyDescent="0.25">
      <c r="B81" s="49" t="s">
        <v>155</v>
      </c>
      <c r="C81" s="14" t="s">
        <v>162</v>
      </c>
      <c r="D81" s="21" t="s">
        <v>37</v>
      </c>
      <c r="E81" s="21">
        <v>200</v>
      </c>
      <c r="F81" s="196"/>
      <c r="G81" s="208"/>
    </row>
    <row r="82" spans="2:8" ht="15" customHeight="1" x14ac:dyDescent="0.25">
      <c r="B82" s="49"/>
      <c r="C82" s="14"/>
      <c r="D82" s="21"/>
      <c r="E82" s="21"/>
      <c r="F82" s="196"/>
      <c r="G82" s="208"/>
    </row>
    <row r="83" spans="2:8" ht="15" customHeight="1" x14ac:dyDescent="0.25">
      <c r="B83" s="49" t="s">
        <v>156</v>
      </c>
      <c r="C83" s="14" t="s">
        <v>163</v>
      </c>
      <c r="D83" s="21" t="s">
        <v>205</v>
      </c>
      <c r="E83" s="21">
        <v>750</v>
      </c>
      <c r="F83" s="196"/>
      <c r="G83" s="208"/>
    </row>
    <row r="84" spans="2:8" ht="15" customHeight="1" x14ac:dyDescent="0.25">
      <c r="B84" s="49"/>
      <c r="C84" s="14"/>
      <c r="D84" s="21"/>
      <c r="E84" s="21"/>
      <c r="F84" s="196"/>
      <c r="G84" s="208"/>
    </row>
    <row r="85" spans="2:8" ht="15" customHeight="1" x14ac:dyDescent="0.25">
      <c r="B85" s="49" t="s">
        <v>157</v>
      </c>
      <c r="C85" s="14" t="s">
        <v>165</v>
      </c>
      <c r="D85" s="21"/>
      <c r="E85" s="21"/>
      <c r="F85" s="196"/>
      <c r="G85" s="208"/>
    </row>
    <row r="86" spans="2:8" ht="15" customHeight="1" x14ac:dyDescent="0.25">
      <c r="B86" s="49"/>
      <c r="C86" s="14"/>
      <c r="D86" s="21"/>
      <c r="E86" s="21"/>
      <c r="F86" s="196"/>
      <c r="G86" s="208"/>
    </row>
    <row r="87" spans="2:8" ht="15" customHeight="1" x14ac:dyDescent="0.25">
      <c r="B87" s="49" t="s">
        <v>42</v>
      </c>
      <c r="C87" s="14" t="s">
        <v>166</v>
      </c>
      <c r="D87" s="21" t="s">
        <v>6</v>
      </c>
      <c r="E87" s="21">
        <v>100</v>
      </c>
      <c r="F87" s="196"/>
      <c r="G87" s="208"/>
    </row>
    <row r="88" spans="2:8" ht="15" customHeight="1" x14ac:dyDescent="0.25">
      <c r="B88" s="100"/>
      <c r="C88" s="249"/>
      <c r="D88" s="101"/>
      <c r="E88" s="101"/>
      <c r="F88" s="255"/>
      <c r="G88" s="251"/>
    </row>
    <row r="89" spans="2:8" ht="15" customHeight="1" x14ac:dyDescent="0.25">
      <c r="B89" s="49" t="s">
        <v>158</v>
      </c>
      <c r="C89" s="14" t="s">
        <v>896</v>
      </c>
      <c r="D89" s="21" t="s">
        <v>13</v>
      </c>
      <c r="E89" s="21">
        <v>24</v>
      </c>
      <c r="F89" s="196"/>
      <c r="G89" s="208"/>
    </row>
    <row r="90" spans="2:8" ht="15" customHeight="1" x14ac:dyDescent="0.25">
      <c r="B90" s="49"/>
      <c r="C90" s="14"/>
      <c r="D90" s="21"/>
      <c r="E90" s="21"/>
      <c r="F90" s="196"/>
      <c r="G90" s="208"/>
    </row>
    <row r="91" spans="2:8" ht="15" customHeight="1" x14ac:dyDescent="0.25">
      <c r="B91" s="64" t="s">
        <v>167</v>
      </c>
      <c r="C91" s="19" t="s">
        <v>168</v>
      </c>
      <c r="D91" s="21" t="s">
        <v>792</v>
      </c>
      <c r="E91" s="21">
        <v>24</v>
      </c>
      <c r="F91" s="196"/>
      <c r="G91" s="208"/>
    </row>
    <row r="92" spans="2:8" ht="15" customHeight="1" x14ac:dyDescent="0.25">
      <c r="B92" s="64"/>
      <c r="C92" s="19"/>
      <c r="D92" s="21"/>
      <c r="E92" s="21"/>
      <c r="F92" s="196"/>
      <c r="G92" s="208"/>
    </row>
    <row r="93" spans="2:8" ht="15" customHeight="1" x14ac:dyDescent="0.25">
      <c r="B93" s="64" t="s">
        <v>169</v>
      </c>
      <c r="C93" s="19" t="s">
        <v>810</v>
      </c>
      <c r="D93" s="21"/>
      <c r="E93" s="21"/>
      <c r="F93" s="196"/>
      <c r="G93" s="208" t="str">
        <f>IF(D93="","",E93*F93)</f>
        <v/>
      </c>
    </row>
    <row r="94" spans="2:8" ht="15" customHeight="1" x14ac:dyDescent="0.25">
      <c r="B94" s="49"/>
      <c r="C94" s="14"/>
      <c r="D94" s="21"/>
      <c r="E94" s="21"/>
      <c r="F94" s="196"/>
      <c r="G94" s="208" t="str">
        <f>IF(D94="","",E94*F94)</f>
        <v/>
      </c>
    </row>
    <row r="95" spans="2:8" s="102" customFormat="1" ht="15" customHeight="1" x14ac:dyDescent="0.25">
      <c r="B95" s="49" t="s">
        <v>170</v>
      </c>
      <c r="C95" s="14" t="s">
        <v>171</v>
      </c>
      <c r="D95" s="21" t="s">
        <v>37</v>
      </c>
      <c r="E95" s="21">
        <v>10</v>
      </c>
      <c r="F95" s="196"/>
      <c r="G95" s="208"/>
      <c r="H95" s="153"/>
    </row>
    <row r="96" spans="2:8" ht="15" customHeight="1" x14ac:dyDescent="0.25">
      <c r="B96" s="49"/>
      <c r="C96" s="14"/>
      <c r="D96" s="21"/>
      <c r="E96" s="21"/>
      <c r="F96" s="196"/>
      <c r="G96" s="208"/>
    </row>
    <row r="97" spans="2:7" ht="15" customHeight="1" x14ac:dyDescent="0.25">
      <c r="B97" s="49" t="s">
        <v>172</v>
      </c>
      <c r="C97" s="14" t="s">
        <v>173</v>
      </c>
      <c r="D97" s="21" t="s">
        <v>37</v>
      </c>
      <c r="E97" s="21">
        <v>10</v>
      </c>
      <c r="F97" s="196"/>
      <c r="G97" s="208"/>
    </row>
    <row r="98" spans="2:7" ht="15" customHeight="1" x14ac:dyDescent="0.25">
      <c r="B98" s="49"/>
      <c r="C98" s="14"/>
      <c r="D98" s="21"/>
      <c r="E98" s="21"/>
      <c r="F98" s="196"/>
      <c r="G98" s="208"/>
    </row>
    <row r="99" spans="2:7" ht="15" customHeight="1" x14ac:dyDescent="0.25">
      <c r="B99" s="49"/>
      <c r="C99" s="14"/>
      <c r="D99" s="21"/>
      <c r="E99" s="21"/>
      <c r="F99" s="196"/>
      <c r="G99" s="208"/>
    </row>
    <row r="100" spans="2:7" ht="25.05" customHeight="1" x14ac:dyDescent="0.25">
      <c r="B100" s="435" t="str">
        <f>$B$10</f>
        <v>C1.5</v>
      </c>
      <c r="C100" s="31" t="s">
        <v>10</v>
      </c>
      <c r="D100" s="32"/>
      <c r="E100" s="33"/>
      <c r="F100" s="117"/>
      <c r="G100" s="253"/>
    </row>
  </sheetData>
  <mergeCells count="11">
    <mergeCell ref="E1:G1"/>
    <mergeCell ref="B5:F7"/>
    <mergeCell ref="G4:G7"/>
    <mergeCell ref="B4:F4"/>
    <mergeCell ref="B54:F54"/>
    <mergeCell ref="G54:G57"/>
    <mergeCell ref="B55:F57"/>
    <mergeCell ref="B51:D51"/>
    <mergeCell ref="E51:G53"/>
    <mergeCell ref="B52:D52"/>
    <mergeCell ref="B53:D53"/>
  </mergeCells>
  <phoneticPr fontId="14" type="noConversion"/>
  <printOptions horizontalCentered="1"/>
  <pageMargins left="0.43307086614173229" right="0.31496062992125984" top="0.43307086614173229" bottom="0.62992125984251968" header="0.35433070866141736" footer="0.31496062992125984"/>
  <pageSetup paperSize="9" scale="74" firstPageNumber="31" fitToHeight="0" orientation="portrait" cellComments="asDisplayed" r:id="rId1"/>
  <headerFooter>
    <oddHeader xml:space="preserve">&amp;R&amp;"Arial,Bold Italic"
</oddHeader>
    <oddFooter xml:space="preserve">&amp;L&amp;"Arial,Bold"_____________________________________________________________________________________________________________________
&amp;R&amp;"Arial,Bold"_____________________
C&amp;P   </oddFooter>
  </headerFooter>
  <rowBreaks count="1" manualBreakCount="1">
    <brk id="50"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pageSetUpPr fitToPage="1"/>
  </sheetPr>
  <dimension ref="B1:J50"/>
  <sheetViews>
    <sheetView view="pageBreakPreview" topLeftCell="A22" zoomScaleNormal="125" zoomScaleSheetLayoutView="100" zoomScalePageLayoutView="125" workbookViewId="0">
      <selection activeCell="I42" sqref="I42"/>
    </sheetView>
  </sheetViews>
  <sheetFormatPr defaultColWidth="6.88671875" defaultRowHeight="13.2" x14ac:dyDescent="0.25"/>
  <cols>
    <col min="1" max="1" width="0.88671875" style="1" customWidth="1"/>
    <col min="2" max="2" width="11.6640625" style="36" customWidth="1"/>
    <col min="3" max="3" width="45.6640625" style="3" customWidth="1"/>
    <col min="4" max="4" width="13.6640625" style="4" customWidth="1"/>
    <col min="5" max="5" width="15.6640625" style="4" customWidth="1"/>
    <col min="6" max="6" width="15.6640625" style="1" customWidth="1"/>
    <col min="7" max="7" width="15.6640625" style="211" customWidth="1"/>
    <col min="8" max="8" width="0.88671875" style="443" customWidth="1"/>
    <col min="9" max="9" width="23.44140625" style="1" customWidth="1"/>
    <col min="10" max="16384" width="6.88671875" style="1"/>
  </cols>
  <sheetData>
    <row r="1" spans="2:9" x14ac:dyDescent="0.25">
      <c r="B1" s="2" t="str">
        <f>Client1</f>
        <v>City of Mbombela - Technical Services</v>
      </c>
      <c r="E1" s="532" t="str">
        <f>"Contract No. "&amp;ContractNo</f>
        <v>Contract No. COM37/2025</v>
      </c>
      <c r="F1" s="532"/>
      <c r="G1" s="532"/>
      <c r="H1" s="442"/>
    </row>
    <row r="2" spans="2:9" x14ac:dyDescent="0.25">
      <c r="B2" s="75" t="str">
        <f>Client2</f>
        <v>Roads and Stormwater</v>
      </c>
    </row>
    <row r="3" spans="2:9" x14ac:dyDescent="0.25">
      <c r="B3" s="68"/>
      <c r="C3" s="68"/>
      <c r="D3" s="69"/>
      <c r="E3" s="69"/>
      <c r="F3" s="70"/>
      <c r="G3" s="213"/>
    </row>
    <row r="4" spans="2:9" x14ac:dyDescent="0.25">
      <c r="B4" s="513" t="s">
        <v>8</v>
      </c>
      <c r="C4" s="514"/>
      <c r="D4" s="514"/>
      <c r="E4" s="514"/>
      <c r="F4" s="514"/>
      <c r="G4" s="515" t="str">
        <f>"CHAPTER "&amp;B10</f>
        <v>CHAPTER C1.6</v>
      </c>
    </row>
    <row r="5" spans="2:9" ht="7.2" customHeight="1" x14ac:dyDescent="0.25">
      <c r="B5" s="518" t="str">
        <f>ContractDescription</f>
        <v>UPGRADING OF PORTION OF ROAD D2296 : KARINO TO TEKWANE SOUTH
PHASE 1 : km 0,000 TO km 5,960</v>
      </c>
      <c r="C5" s="519"/>
      <c r="D5" s="519"/>
      <c r="E5" s="519"/>
      <c r="F5" s="519"/>
      <c r="G5" s="516"/>
    </row>
    <row r="6" spans="2:9" ht="12.75" customHeight="1" x14ac:dyDescent="0.25">
      <c r="B6" s="518"/>
      <c r="C6" s="519"/>
      <c r="D6" s="519"/>
      <c r="E6" s="519"/>
      <c r="F6" s="519"/>
      <c r="G6" s="516"/>
    </row>
    <row r="7" spans="2:9" ht="7.5" customHeight="1" x14ac:dyDescent="0.25">
      <c r="B7" s="520"/>
      <c r="C7" s="521"/>
      <c r="D7" s="521"/>
      <c r="E7" s="521"/>
      <c r="F7" s="521"/>
      <c r="G7" s="517"/>
    </row>
    <row r="8" spans="2:9" s="9" customFormat="1" ht="25.05" customHeight="1" x14ac:dyDescent="0.25">
      <c r="B8" s="10" t="s">
        <v>0</v>
      </c>
      <c r="C8" s="11" t="s">
        <v>1</v>
      </c>
      <c r="D8" s="11" t="s">
        <v>2</v>
      </c>
      <c r="E8" s="11" t="s">
        <v>3</v>
      </c>
      <c r="F8" s="11" t="s">
        <v>4</v>
      </c>
      <c r="G8" s="206" t="s">
        <v>5</v>
      </c>
      <c r="H8" s="408"/>
    </row>
    <row r="9" spans="2:9" ht="15" customHeight="1" x14ac:dyDescent="0.25">
      <c r="B9" s="49"/>
      <c r="C9" s="14"/>
      <c r="D9" s="15"/>
      <c r="E9" s="15"/>
      <c r="F9" s="16"/>
      <c r="G9" s="208" t="str">
        <f t="shared" ref="G9:G13" si="0">IF(D9="","",E9*F9)</f>
        <v/>
      </c>
    </row>
    <row r="10" spans="2:9" ht="15" customHeight="1" x14ac:dyDescent="0.25">
      <c r="B10" s="64" t="s">
        <v>174</v>
      </c>
      <c r="C10" s="19" t="s">
        <v>175</v>
      </c>
      <c r="D10" s="21"/>
      <c r="E10" s="21"/>
      <c r="F10" s="40"/>
      <c r="G10" s="208" t="str">
        <f t="shared" si="0"/>
        <v/>
      </c>
    </row>
    <row r="11" spans="2:9" ht="15" customHeight="1" x14ac:dyDescent="0.25">
      <c r="B11" s="49"/>
      <c r="C11" s="14"/>
      <c r="D11" s="21"/>
      <c r="E11" s="21"/>
      <c r="F11" s="40"/>
      <c r="G11" s="208" t="str">
        <f t="shared" si="0"/>
        <v/>
      </c>
    </row>
    <row r="12" spans="2:9" ht="15" customHeight="1" x14ac:dyDescent="0.25">
      <c r="B12" s="64" t="s">
        <v>176</v>
      </c>
      <c r="C12" s="19" t="s">
        <v>811</v>
      </c>
      <c r="D12" s="21"/>
      <c r="E12" s="21"/>
      <c r="F12" s="40"/>
      <c r="G12" s="208" t="str">
        <f t="shared" si="0"/>
        <v/>
      </c>
      <c r="H12" s="444"/>
      <c r="I12" s="447"/>
    </row>
    <row r="13" spans="2:9" ht="15" customHeight="1" x14ac:dyDescent="0.25">
      <c r="B13" s="49"/>
      <c r="C13" s="14"/>
      <c r="D13" s="21"/>
      <c r="E13" s="21"/>
      <c r="F13" s="40"/>
      <c r="G13" s="208" t="str">
        <f t="shared" si="0"/>
        <v/>
      </c>
    </row>
    <row r="14" spans="2:9" s="102" customFormat="1" ht="30" customHeight="1" x14ac:dyDescent="0.25">
      <c r="B14" s="49" t="s">
        <v>177</v>
      </c>
      <c r="C14" s="14" t="s">
        <v>180</v>
      </c>
      <c r="D14" s="21" t="s">
        <v>15</v>
      </c>
      <c r="E14" s="125">
        <v>10</v>
      </c>
      <c r="F14" s="222"/>
      <c r="G14" s="208"/>
      <c r="H14" s="445"/>
    </row>
    <row r="15" spans="2:9" ht="15" customHeight="1" x14ac:dyDescent="0.25">
      <c r="B15" s="49"/>
      <c r="C15" s="14"/>
      <c r="D15" s="21"/>
      <c r="E15" s="125"/>
      <c r="F15" s="222"/>
      <c r="G15" s="208"/>
    </row>
    <row r="16" spans="2:9" ht="30" customHeight="1" x14ac:dyDescent="0.25">
      <c r="B16" s="49" t="s">
        <v>178</v>
      </c>
      <c r="C16" s="14" t="s">
        <v>181</v>
      </c>
      <c r="D16" s="21" t="s">
        <v>15</v>
      </c>
      <c r="E16" s="125">
        <v>5</v>
      </c>
      <c r="F16" s="222"/>
      <c r="G16" s="208"/>
    </row>
    <row r="17" spans="2:10" ht="15" customHeight="1" x14ac:dyDescent="0.25">
      <c r="B17" s="49"/>
      <c r="C17" s="14"/>
      <c r="D17" s="21"/>
      <c r="E17" s="125"/>
      <c r="F17" s="222"/>
      <c r="G17" s="208"/>
    </row>
    <row r="18" spans="2:10" ht="15" customHeight="1" x14ac:dyDescent="0.25">
      <c r="B18" s="49" t="s">
        <v>179</v>
      </c>
      <c r="C18" s="14" t="s">
        <v>186</v>
      </c>
      <c r="D18" s="21" t="s">
        <v>20</v>
      </c>
      <c r="E18" s="125">
        <v>5</v>
      </c>
      <c r="F18" s="222"/>
      <c r="G18" s="208"/>
    </row>
    <row r="19" spans="2:10" ht="15" customHeight="1" x14ac:dyDescent="0.25">
      <c r="B19" s="49"/>
      <c r="C19" s="14"/>
      <c r="D19" s="21"/>
      <c r="E19" s="125"/>
      <c r="F19" s="222"/>
      <c r="G19" s="208"/>
    </row>
    <row r="20" spans="2:10" ht="15" customHeight="1" x14ac:dyDescent="0.25">
      <c r="B20" s="64" t="s">
        <v>182</v>
      </c>
      <c r="C20" s="19" t="s">
        <v>812</v>
      </c>
      <c r="D20" s="21"/>
      <c r="E20" s="125"/>
      <c r="F20" s="219"/>
      <c r="G20" s="208"/>
    </row>
    <row r="21" spans="2:10" ht="15" customHeight="1" x14ac:dyDescent="0.25">
      <c r="B21" s="49"/>
      <c r="C21" s="14"/>
      <c r="D21" s="21"/>
      <c r="E21" s="125"/>
      <c r="F21" s="189"/>
      <c r="G21" s="208"/>
    </row>
    <row r="22" spans="2:10" ht="30" customHeight="1" x14ac:dyDescent="0.25">
      <c r="B22" s="49" t="s">
        <v>183</v>
      </c>
      <c r="C22" s="14" t="s">
        <v>180</v>
      </c>
      <c r="D22" s="21" t="s">
        <v>15</v>
      </c>
      <c r="E22" s="125">
        <v>10</v>
      </c>
      <c r="F22" s="218"/>
      <c r="G22" s="208"/>
    </row>
    <row r="23" spans="2:10" ht="15" customHeight="1" x14ac:dyDescent="0.25">
      <c r="B23" s="49"/>
      <c r="C23" s="14"/>
      <c r="D23" s="21"/>
      <c r="E23" s="125"/>
      <c r="F23" s="218"/>
      <c r="G23" s="208"/>
    </row>
    <row r="24" spans="2:10" ht="30" customHeight="1" x14ac:dyDescent="0.25">
      <c r="B24" s="49" t="s">
        <v>187</v>
      </c>
      <c r="C24" s="14" t="s">
        <v>184</v>
      </c>
      <c r="D24" s="21" t="s">
        <v>15</v>
      </c>
      <c r="E24" s="125">
        <v>5</v>
      </c>
      <c r="F24" s="218"/>
      <c r="G24" s="208"/>
    </row>
    <row r="25" spans="2:10" ht="15" customHeight="1" x14ac:dyDescent="0.25">
      <c r="B25" s="49"/>
      <c r="C25" s="14"/>
      <c r="D25" s="21"/>
      <c r="E25" s="125"/>
      <c r="F25" s="218"/>
      <c r="G25" s="208"/>
    </row>
    <row r="26" spans="2:10" ht="30" customHeight="1" x14ac:dyDescent="0.25">
      <c r="B26" s="49" t="s">
        <v>188</v>
      </c>
      <c r="C26" s="14" t="s">
        <v>185</v>
      </c>
      <c r="D26" s="21" t="s">
        <v>20</v>
      </c>
      <c r="E26" s="125">
        <v>5</v>
      </c>
      <c r="F26" s="196"/>
      <c r="G26" s="208"/>
    </row>
    <row r="27" spans="2:10" ht="15" customHeight="1" x14ac:dyDescent="0.25">
      <c r="B27" s="49"/>
      <c r="C27" s="14"/>
      <c r="D27" s="21"/>
      <c r="E27" s="125"/>
      <c r="F27" s="47"/>
      <c r="G27" s="208" t="str">
        <f t="shared" ref="G27:G32" si="1">IF(D27="","",E27*F27)</f>
        <v/>
      </c>
    </row>
    <row r="28" spans="2:10" ht="15" customHeight="1" x14ac:dyDescent="0.25">
      <c r="B28" s="49" t="s">
        <v>189</v>
      </c>
      <c r="C28" s="27" t="s">
        <v>190</v>
      </c>
      <c r="D28" s="21"/>
      <c r="E28" s="125"/>
      <c r="F28" s="45"/>
      <c r="G28" s="208" t="str">
        <f t="shared" si="1"/>
        <v/>
      </c>
    </row>
    <row r="29" spans="2:10" ht="15" customHeight="1" x14ac:dyDescent="0.25">
      <c r="B29" s="49"/>
      <c r="C29" s="14"/>
      <c r="D29" s="21"/>
      <c r="E29" s="125"/>
      <c r="F29" s="40"/>
      <c r="G29" s="208" t="str">
        <f t="shared" si="1"/>
        <v/>
      </c>
    </row>
    <row r="30" spans="2:10" ht="26.4" x14ac:dyDescent="0.25">
      <c r="B30" s="49" t="s">
        <v>189</v>
      </c>
      <c r="C30" s="14" t="s">
        <v>906</v>
      </c>
      <c r="D30" s="21" t="s">
        <v>37</v>
      </c>
      <c r="E30" s="125">
        <v>200</v>
      </c>
      <c r="F30" s="189"/>
      <c r="G30" s="208"/>
      <c r="J30" s="102"/>
    </row>
    <row r="31" spans="2:10" ht="15" customHeight="1" x14ac:dyDescent="0.25">
      <c r="B31" s="49"/>
      <c r="C31" s="14"/>
      <c r="D31" s="21"/>
      <c r="E31" s="125"/>
      <c r="F31" s="40"/>
      <c r="G31" s="208" t="str">
        <f t="shared" si="1"/>
        <v/>
      </c>
    </row>
    <row r="32" spans="2:10" ht="15" customHeight="1" x14ac:dyDescent="0.25">
      <c r="B32" s="13"/>
      <c r="C32" s="14"/>
      <c r="D32" s="21"/>
      <c r="E32" s="21"/>
      <c r="F32" s="47"/>
      <c r="G32" s="208" t="str">
        <f t="shared" si="1"/>
        <v/>
      </c>
    </row>
    <row r="33" spans="2:8" ht="15" customHeight="1" x14ac:dyDescent="0.25">
      <c r="B33" s="13"/>
      <c r="C33" s="14"/>
      <c r="D33" s="21"/>
      <c r="E33" s="21"/>
      <c r="F33" s="47"/>
      <c r="G33" s="208"/>
    </row>
    <row r="34" spans="2:8" ht="15" customHeight="1" x14ac:dyDescent="0.25">
      <c r="B34" s="13"/>
      <c r="C34" s="14"/>
      <c r="D34" s="21"/>
      <c r="E34" s="21"/>
      <c r="F34" s="47"/>
      <c r="G34" s="208"/>
    </row>
    <row r="35" spans="2:8" ht="15" customHeight="1" x14ac:dyDescent="0.25">
      <c r="B35" s="13"/>
      <c r="C35" s="14"/>
      <c r="D35" s="21"/>
      <c r="E35" s="21"/>
      <c r="F35" s="47"/>
      <c r="G35" s="208"/>
    </row>
    <row r="36" spans="2:8" ht="15" customHeight="1" x14ac:dyDescent="0.25">
      <c r="B36" s="13"/>
      <c r="C36" s="14"/>
      <c r="D36" s="21"/>
      <c r="E36" s="21"/>
      <c r="F36" s="47"/>
      <c r="G36" s="208"/>
    </row>
    <row r="37" spans="2:8" ht="15" customHeight="1" x14ac:dyDescent="0.25">
      <c r="B37" s="13"/>
      <c r="C37" s="14"/>
      <c r="D37" s="21"/>
      <c r="E37" s="21"/>
      <c r="F37" s="47"/>
      <c r="G37" s="208"/>
    </row>
    <row r="38" spans="2:8" ht="15" customHeight="1" x14ac:dyDescent="0.25">
      <c r="B38" s="13"/>
      <c r="C38" s="14"/>
      <c r="D38" s="21"/>
      <c r="E38" s="21"/>
      <c r="F38" s="47"/>
      <c r="G38" s="208"/>
    </row>
    <row r="39" spans="2:8" ht="15" customHeight="1" x14ac:dyDescent="0.25">
      <c r="B39" s="13"/>
      <c r="C39" s="14"/>
      <c r="D39" s="21"/>
      <c r="E39" s="21"/>
      <c r="F39" s="47"/>
      <c r="G39" s="208"/>
    </row>
    <row r="40" spans="2:8" ht="15" customHeight="1" x14ac:dyDescent="0.25">
      <c r="B40" s="13"/>
      <c r="C40" s="14"/>
      <c r="D40" s="21"/>
      <c r="E40" s="21"/>
      <c r="F40" s="47"/>
      <c r="G40" s="208"/>
    </row>
    <row r="41" spans="2:8" ht="15" customHeight="1" x14ac:dyDescent="0.25">
      <c r="B41" s="13"/>
      <c r="C41" s="14"/>
      <c r="D41" s="21"/>
      <c r="E41" s="21"/>
      <c r="F41" s="47"/>
      <c r="G41" s="208"/>
    </row>
    <row r="42" spans="2:8" ht="15" customHeight="1" x14ac:dyDescent="0.25">
      <c r="B42" s="13"/>
      <c r="C42" s="14"/>
      <c r="D42" s="21"/>
      <c r="E42" s="21"/>
      <c r="F42" s="47"/>
      <c r="G42" s="208"/>
    </row>
    <row r="43" spans="2:8" ht="15" customHeight="1" x14ac:dyDescent="0.25">
      <c r="B43" s="13"/>
      <c r="C43" s="14"/>
      <c r="D43" s="21"/>
      <c r="E43" s="21"/>
      <c r="F43" s="47"/>
      <c r="G43" s="208"/>
    </row>
    <row r="44" spans="2:8" ht="15" customHeight="1" x14ac:dyDescent="0.25">
      <c r="B44" s="13"/>
      <c r="C44" s="14"/>
      <c r="D44" s="21"/>
      <c r="E44" s="21"/>
      <c r="F44" s="47"/>
      <c r="G44" s="208"/>
    </row>
    <row r="45" spans="2:8" s="102" customFormat="1" ht="15" customHeight="1" x14ac:dyDescent="0.25">
      <c r="B45" s="346"/>
      <c r="C45" s="347"/>
      <c r="D45" s="336"/>
      <c r="E45" s="336"/>
      <c r="F45" s="348"/>
      <c r="G45" s="338"/>
      <c r="H45" s="445"/>
    </row>
    <row r="46" spans="2:8" s="102" customFormat="1" ht="15" customHeight="1" x14ac:dyDescent="0.25">
      <c r="B46" s="349"/>
      <c r="C46" s="350"/>
      <c r="D46" s="351"/>
      <c r="E46" s="351"/>
      <c r="F46" s="348"/>
      <c r="G46" s="338"/>
      <c r="H46" s="445"/>
    </row>
    <row r="47" spans="2:8" s="102" customFormat="1" ht="15" customHeight="1" x14ac:dyDescent="0.25">
      <c r="B47" s="349"/>
      <c r="C47" s="352"/>
      <c r="D47" s="336"/>
      <c r="E47" s="351"/>
      <c r="F47" s="348"/>
      <c r="G47" s="338"/>
      <c r="H47" s="445"/>
    </row>
    <row r="48" spans="2:8" s="102" customFormat="1" ht="15" customHeight="1" x14ac:dyDescent="0.25">
      <c r="B48" s="349"/>
      <c r="C48" s="335"/>
      <c r="D48" s="336"/>
      <c r="E48" s="339"/>
      <c r="F48" s="340"/>
      <c r="G48" s="338"/>
      <c r="H48" s="445"/>
    </row>
    <row r="49" spans="2:8" ht="15" customHeight="1" x14ac:dyDescent="0.25">
      <c r="B49" s="13"/>
      <c r="C49" s="14"/>
      <c r="D49" s="21"/>
      <c r="E49" s="21"/>
      <c r="F49" s="47"/>
      <c r="G49" s="208" t="str">
        <f>IF(D49="","",E49*F49)</f>
        <v/>
      </c>
    </row>
    <row r="50" spans="2:8" s="29" customFormat="1" ht="25.05" customHeight="1" x14ac:dyDescent="0.25">
      <c r="B50" s="409" t="s">
        <v>174</v>
      </c>
      <c r="C50" s="434" t="s">
        <v>432</v>
      </c>
      <c r="D50" s="32"/>
      <c r="E50" s="33"/>
      <c r="F50" s="32"/>
      <c r="G50" s="253"/>
      <c r="H50" s="446"/>
    </row>
  </sheetData>
  <mergeCells count="4">
    <mergeCell ref="E1:G1"/>
    <mergeCell ref="B5:F7"/>
    <mergeCell ref="G4:G7"/>
    <mergeCell ref="B4:F4"/>
  </mergeCells>
  <phoneticPr fontId="14" type="noConversion"/>
  <printOptions horizontalCentered="1"/>
  <pageMargins left="0.43307086614173229" right="0.31496062992125984" top="0.43307086614173229" bottom="0.62992125984251968" header="0.35433070866141736" footer="0.31496062992125984"/>
  <pageSetup paperSize="9" scale="81" firstPageNumber="31" fitToHeight="0" orientation="portrait" cellComments="asDisplayed" r:id="rId1"/>
  <headerFooter>
    <oddHeader xml:space="preserve">&amp;R&amp;"Arial,Bold Italic"
</oddHeader>
    <oddFooter xml:space="preserve">&amp;R&amp;"Arial,Bold"_____________________
C&amp;P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2D050"/>
    <pageSetUpPr fitToPage="1"/>
  </sheetPr>
  <dimension ref="B1:Q50"/>
  <sheetViews>
    <sheetView view="pageBreakPreview" topLeftCell="A22" zoomScaleNormal="125" zoomScaleSheetLayoutView="100" zoomScalePageLayoutView="125" workbookViewId="0">
      <selection activeCell="N41" sqref="N41"/>
    </sheetView>
  </sheetViews>
  <sheetFormatPr defaultColWidth="6.88671875" defaultRowHeight="13.2" x14ac:dyDescent="0.25"/>
  <cols>
    <col min="1" max="1" width="0.88671875" style="1" customWidth="1"/>
    <col min="2" max="2" width="11.6640625" style="36" customWidth="1"/>
    <col min="3" max="3" width="45.6640625" style="3" customWidth="1"/>
    <col min="4" max="4" width="13.6640625" style="4" customWidth="1"/>
    <col min="5" max="5" width="15.6640625" style="4" customWidth="1"/>
    <col min="6" max="6" width="15.6640625" style="1" customWidth="1"/>
    <col min="7" max="7" width="15.6640625" style="211" customWidth="1"/>
    <col min="8" max="8" width="0.88671875" style="5" customWidth="1"/>
    <col min="9" max="9" width="48.44140625" style="1" hidden="1" customWidth="1"/>
    <col min="10" max="10" width="11.88671875" style="1" hidden="1" customWidth="1"/>
    <col min="11" max="16" width="6.88671875" style="1"/>
    <col min="17" max="17" width="22" style="1" customWidth="1"/>
    <col min="18" max="16384" width="6.88671875" style="1"/>
  </cols>
  <sheetData>
    <row r="1" spans="2:17" x14ac:dyDescent="0.25">
      <c r="B1" s="407" t="str">
        <f>Client1</f>
        <v>City of Mbombela - Technical Services</v>
      </c>
      <c r="C1" s="448"/>
      <c r="D1" s="449"/>
      <c r="E1" s="530" t="str">
        <f>"Contract No. "&amp;ContractNo</f>
        <v>Contract No. COM37/2025</v>
      </c>
      <c r="F1" s="530"/>
      <c r="G1" s="531"/>
    </row>
    <row r="2" spans="2:17" x14ac:dyDescent="0.25">
      <c r="B2" s="450" t="str">
        <f>Client2</f>
        <v>Roads and Stormwater</v>
      </c>
      <c r="G2" s="424"/>
    </row>
    <row r="3" spans="2:17" x14ac:dyDescent="0.25">
      <c r="B3" s="451"/>
      <c r="C3" s="68"/>
      <c r="D3" s="69"/>
      <c r="E3" s="69"/>
      <c r="F3" s="70"/>
      <c r="G3" s="425"/>
    </row>
    <row r="4" spans="2:17" x14ac:dyDescent="0.25">
      <c r="B4" s="513" t="s">
        <v>8</v>
      </c>
      <c r="C4" s="514"/>
      <c r="D4" s="514"/>
      <c r="E4" s="514"/>
      <c r="F4" s="514"/>
      <c r="G4" s="515" t="str">
        <f>"CHAPTER "&amp;B10</f>
        <v>CHAPTER C1.7</v>
      </c>
      <c r="H4" s="6"/>
    </row>
    <row r="5" spans="2:17" ht="7.2" customHeight="1" x14ac:dyDescent="0.25">
      <c r="B5" s="518" t="str">
        <f>ContractDescription</f>
        <v>UPGRADING OF PORTION OF ROAD D2296 : KARINO TO TEKWANE SOUTH
PHASE 1 : km 0,000 TO km 5,960</v>
      </c>
      <c r="C5" s="519"/>
      <c r="D5" s="519"/>
      <c r="E5" s="519"/>
      <c r="F5" s="519"/>
      <c r="G5" s="516"/>
      <c r="H5" s="8"/>
    </row>
    <row r="6" spans="2:17" ht="12.75" customHeight="1" x14ac:dyDescent="0.25">
      <c r="B6" s="518"/>
      <c r="C6" s="519"/>
      <c r="D6" s="519"/>
      <c r="E6" s="519"/>
      <c r="F6" s="519"/>
      <c r="G6" s="516"/>
      <c r="H6" s="8"/>
    </row>
    <row r="7" spans="2:17" ht="7.5" customHeight="1" x14ac:dyDescent="0.25">
      <c r="B7" s="520"/>
      <c r="C7" s="521"/>
      <c r="D7" s="521"/>
      <c r="E7" s="521"/>
      <c r="F7" s="521"/>
      <c r="G7" s="517"/>
      <c r="H7" s="8"/>
    </row>
    <row r="8" spans="2:17" s="9" customFormat="1" ht="25.05" customHeight="1" x14ac:dyDescent="0.25">
      <c r="B8" s="10" t="s">
        <v>0</v>
      </c>
      <c r="C8" s="11" t="s">
        <v>1</v>
      </c>
      <c r="D8" s="11" t="s">
        <v>2</v>
      </c>
      <c r="E8" s="11" t="s">
        <v>3</v>
      </c>
      <c r="F8" s="11" t="s">
        <v>4</v>
      </c>
      <c r="G8" s="188" t="s">
        <v>5</v>
      </c>
      <c r="H8" s="12"/>
    </row>
    <row r="9" spans="2:17" ht="15" customHeight="1" x14ac:dyDescent="0.25">
      <c r="B9" s="49"/>
      <c r="C9" s="14"/>
      <c r="D9" s="15"/>
      <c r="E9" s="15"/>
      <c r="F9" s="16"/>
      <c r="G9" s="216" t="str">
        <f t="shared" ref="G9:G15" si="0">IF(D9="","",E9*F9)</f>
        <v/>
      </c>
      <c r="H9" s="267"/>
    </row>
    <row r="10" spans="2:17" ht="15" customHeight="1" x14ac:dyDescent="0.25">
      <c r="B10" s="64" t="s">
        <v>191</v>
      </c>
      <c r="C10" s="19" t="s">
        <v>192</v>
      </c>
      <c r="D10" s="21"/>
      <c r="E10" s="21"/>
      <c r="F10" s="40"/>
      <c r="G10" s="216" t="str">
        <f t="shared" si="0"/>
        <v/>
      </c>
      <c r="H10" s="268"/>
    </row>
    <row r="11" spans="2:17" ht="15" customHeight="1" x14ac:dyDescent="0.25">
      <c r="B11" s="49"/>
      <c r="C11" s="14"/>
      <c r="D11" s="21"/>
      <c r="E11" s="21"/>
      <c r="F11" s="40"/>
      <c r="G11" s="216" t="str">
        <f t="shared" si="0"/>
        <v/>
      </c>
      <c r="H11" s="268"/>
    </row>
    <row r="12" spans="2:17" ht="15" customHeight="1" x14ac:dyDescent="0.25">
      <c r="B12" s="64" t="s">
        <v>193</v>
      </c>
      <c r="C12" s="19" t="s">
        <v>813</v>
      </c>
      <c r="D12" s="21"/>
      <c r="E12" s="125"/>
      <c r="F12" s="40"/>
      <c r="G12" s="216" t="str">
        <f t="shared" si="0"/>
        <v/>
      </c>
      <c r="H12" s="268"/>
    </row>
    <row r="13" spans="2:17" ht="15" customHeight="1" x14ac:dyDescent="0.25">
      <c r="B13" s="49"/>
      <c r="C13" s="14"/>
      <c r="D13" s="21"/>
      <c r="E13" s="125"/>
      <c r="F13" s="269"/>
      <c r="G13" s="216" t="str">
        <f t="shared" si="0"/>
        <v/>
      </c>
      <c r="H13" s="268"/>
    </row>
    <row r="14" spans="2:17" ht="30" customHeight="1" x14ac:dyDescent="0.25">
      <c r="B14" s="49" t="s">
        <v>194</v>
      </c>
      <c r="C14" s="14" t="s">
        <v>196</v>
      </c>
      <c r="D14" s="21"/>
      <c r="E14" s="125"/>
      <c r="F14" s="40"/>
      <c r="G14" s="216" t="str">
        <f t="shared" si="0"/>
        <v/>
      </c>
      <c r="H14" s="270"/>
    </row>
    <row r="15" spans="2:17" ht="15" customHeight="1" x14ac:dyDescent="0.25">
      <c r="B15" s="49"/>
      <c r="C15" s="14"/>
      <c r="D15" s="21"/>
      <c r="E15" s="125"/>
      <c r="F15" s="40"/>
      <c r="G15" s="216" t="str">
        <f t="shared" si="0"/>
        <v/>
      </c>
      <c r="H15" s="270"/>
    </row>
    <row r="16" spans="2:17" ht="15" customHeight="1" x14ac:dyDescent="0.25">
      <c r="B16" s="49" t="s">
        <v>40</v>
      </c>
      <c r="C16" s="14" t="s">
        <v>197</v>
      </c>
      <c r="D16" s="21" t="s">
        <v>206</v>
      </c>
      <c r="E16" s="125">
        <v>75000</v>
      </c>
      <c r="F16" s="218"/>
      <c r="G16" s="216"/>
      <c r="I16" s="50" t="s">
        <v>671</v>
      </c>
      <c r="J16" s="1">
        <f>(('C1.6'!E14+'C1.6'!E16+'C1.6'!E22+'C1.6'!E24)*10000*0.15)+('C1.6'!E18*0.1*1000)+('C1.6'!E26*0.1*1000)</f>
        <v>46000</v>
      </c>
      <c r="Q16" s="102"/>
    </row>
    <row r="17" spans="2:10" ht="15" customHeight="1" x14ac:dyDescent="0.25">
      <c r="B17" s="49"/>
      <c r="C17" s="14"/>
      <c r="D17" s="21"/>
      <c r="E17" s="125"/>
      <c r="F17" s="218"/>
      <c r="G17" s="216"/>
    </row>
    <row r="18" spans="2:10" ht="15" customHeight="1" x14ac:dyDescent="0.25">
      <c r="B18" s="49" t="s">
        <v>42</v>
      </c>
      <c r="C18" s="14" t="s">
        <v>198</v>
      </c>
      <c r="D18" s="21" t="s">
        <v>206</v>
      </c>
      <c r="E18" s="125">
        <v>5000</v>
      </c>
      <c r="F18" s="218"/>
      <c r="G18" s="216"/>
      <c r="I18" s="1" t="s">
        <v>672</v>
      </c>
    </row>
    <row r="19" spans="2:10" ht="15" customHeight="1" x14ac:dyDescent="0.25">
      <c r="B19" s="49"/>
      <c r="C19" s="14"/>
      <c r="D19" s="21"/>
      <c r="E19" s="125"/>
      <c r="F19" s="218"/>
      <c r="G19" s="216"/>
    </row>
    <row r="20" spans="2:10" ht="30" customHeight="1" x14ac:dyDescent="0.25">
      <c r="B20" s="49" t="s">
        <v>195</v>
      </c>
      <c r="C20" s="14" t="s">
        <v>199</v>
      </c>
      <c r="D20" s="21"/>
      <c r="E20" s="125"/>
      <c r="F20" s="196"/>
      <c r="G20" s="216"/>
    </row>
    <row r="21" spans="2:10" ht="15" customHeight="1" x14ac:dyDescent="0.25">
      <c r="B21" s="49"/>
      <c r="C21" s="14"/>
      <c r="D21" s="21"/>
      <c r="E21" s="125"/>
      <c r="F21" s="196"/>
      <c r="G21" s="216"/>
    </row>
    <row r="22" spans="2:10" ht="30" customHeight="1" x14ac:dyDescent="0.25">
      <c r="B22" s="49" t="s">
        <v>40</v>
      </c>
      <c r="C22" s="85" t="s">
        <v>200</v>
      </c>
      <c r="D22" s="21" t="s">
        <v>206</v>
      </c>
      <c r="E22" s="125">
        <v>10000</v>
      </c>
      <c r="F22" s="196"/>
      <c r="G22" s="216"/>
      <c r="I22" s="50" t="s">
        <v>747</v>
      </c>
    </row>
    <row r="23" spans="2:10" ht="15" customHeight="1" x14ac:dyDescent="0.25">
      <c r="B23" s="49"/>
      <c r="C23" s="85"/>
      <c r="D23" s="21"/>
      <c r="E23" s="125"/>
      <c r="F23" s="196"/>
      <c r="G23" s="216"/>
    </row>
    <row r="24" spans="2:10" ht="15" customHeight="1" x14ac:dyDescent="0.25">
      <c r="B24" s="49" t="s">
        <v>42</v>
      </c>
      <c r="C24" s="27" t="s">
        <v>201</v>
      </c>
      <c r="D24" s="21" t="s">
        <v>206</v>
      </c>
      <c r="E24" s="125">
        <v>10000</v>
      </c>
      <c r="F24" s="218"/>
      <c r="G24" s="216"/>
      <c r="I24" s="50" t="s">
        <v>673</v>
      </c>
      <c r="J24" s="1" t="s">
        <v>674</v>
      </c>
    </row>
    <row r="25" spans="2:10" ht="15" customHeight="1" x14ac:dyDescent="0.25">
      <c r="B25" s="49"/>
      <c r="C25" s="27"/>
      <c r="D25" s="21"/>
      <c r="E25" s="125"/>
      <c r="F25" s="269"/>
      <c r="G25" s="216" t="str">
        <f t="shared" ref="G25:G49" si="1">IF(D25="","",E25*F25)</f>
        <v/>
      </c>
      <c r="I25" s="1" t="s">
        <v>748</v>
      </c>
    </row>
    <row r="26" spans="2:10" ht="15" customHeight="1" x14ac:dyDescent="0.25">
      <c r="B26" s="49"/>
      <c r="C26" s="14"/>
      <c r="D26" s="21"/>
      <c r="E26" s="125"/>
      <c r="F26" s="40"/>
      <c r="G26" s="216" t="str">
        <f t="shared" si="1"/>
        <v/>
      </c>
      <c r="H26" s="268"/>
    </row>
    <row r="27" spans="2:10" ht="15" customHeight="1" x14ac:dyDescent="0.25">
      <c r="B27" s="49"/>
      <c r="C27" s="14"/>
      <c r="D27" s="21"/>
      <c r="E27" s="125"/>
      <c r="F27" s="47"/>
      <c r="G27" s="216" t="str">
        <f t="shared" si="1"/>
        <v/>
      </c>
      <c r="H27" s="142"/>
    </row>
    <row r="28" spans="2:10" ht="15" customHeight="1" x14ac:dyDescent="0.25">
      <c r="B28" s="49"/>
      <c r="C28" s="14"/>
      <c r="D28" s="15"/>
      <c r="E28" s="128"/>
      <c r="F28" s="28"/>
      <c r="G28" s="216" t="str">
        <f t="shared" si="1"/>
        <v/>
      </c>
      <c r="H28" s="267"/>
    </row>
    <row r="29" spans="2:10" s="37" customFormat="1" ht="15" customHeight="1" x14ac:dyDescent="0.25">
      <c r="B29" s="49"/>
      <c r="C29" s="14"/>
      <c r="D29" s="15"/>
      <c r="E29" s="128"/>
      <c r="F29" s="28"/>
      <c r="G29" s="216" t="str">
        <f t="shared" si="1"/>
        <v/>
      </c>
      <c r="H29" s="267"/>
    </row>
    <row r="30" spans="2:10" ht="15" customHeight="1" x14ac:dyDescent="0.25">
      <c r="B30" s="49"/>
      <c r="C30" s="14"/>
      <c r="D30" s="21"/>
      <c r="E30" s="125"/>
      <c r="F30" s="47"/>
      <c r="G30" s="216" t="str">
        <f t="shared" si="1"/>
        <v/>
      </c>
      <c r="H30" s="142"/>
    </row>
    <row r="31" spans="2:10" ht="15" customHeight="1" x14ac:dyDescent="0.25">
      <c r="B31" s="49"/>
      <c r="C31" s="14"/>
      <c r="D31" s="21"/>
      <c r="E31" s="125"/>
      <c r="F31" s="47"/>
      <c r="G31" s="216" t="str">
        <f t="shared" si="1"/>
        <v/>
      </c>
      <c r="H31" s="142"/>
    </row>
    <row r="32" spans="2:10" ht="15" customHeight="1" x14ac:dyDescent="0.25">
      <c r="B32" s="49"/>
      <c r="C32" s="14"/>
      <c r="D32" s="21"/>
      <c r="E32" s="125"/>
      <c r="F32" s="46"/>
      <c r="G32" s="216" t="str">
        <f t="shared" si="1"/>
        <v/>
      </c>
      <c r="H32" s="268"/>
    </row>
    <row r="33" spans="2:8" ht="15" customHeight="1" x14ac:dyDescent="0.25">
      <c r="B33" s="49"/>
      <c r="C33" s="14"/>
      <c r="D33" s="21"/>
      <c r="E33" s="125"/>
      <c r="F33" s="46"/>
      <c r="G33" s="216" t="str">
        <f t="shared" si="1"/>
        <v/>
      </c>
      <c r="H33" s="268"/>
    </row>
    <row r="34" spans="2:8" ht="15" customHeight="1" x14ac:dyDescent="0.25">
      <c r="B34" s="49"/>
      <c r="C34" s="14"/>
      <c r="D34" s="21"/>
      <c r="E34" s="125"/>
      <c r="F34" s="269"/>
      <c r="G34" s="216" t="str">
        <f t="shared" si="1"/>
        <v/>
      </c>
      <c r="H34" s="268"/>
    </row>
    <row r="35" spans="2:8" ht="15" customHeight="1" x14ac:dyDescent="0.25">
      <c r="B35" s="49"/>
      <c r="C35" s="14"/>
      <c r="D35" s="21"/>
      <c r="E35" s="125"/>
      <c r="F35" s="269"/>
      <c r="G35" s="216" t="str">
        <f t="shared" si="1"/>
        <v/>
      </c>
      <c r="H35" s="268"/>
    </row>
    <row r="36" spans="2:8" ht="15" customHeight="1" x14ac:dyDescent="0.25">
      <c r="B36" s="49"/>
      <c r="C36" s="14"/>
      <c r="D36" s="21"/>
      <c r="E36" s="21"/>
      <c r="F36" s="40"/>
      <c r="G36" s="216" t="str">
        <f t="shared" si="1"/>
        <v/>
      </c>
      <c r="H36" s="268"/>
    </row>
    <row r="37" spans="2:8" ht="15" customHeight="1" x14ac:dyDescent="0.25">
      <c r="B37" s="49"/>
      <c r="C37" s="14"/>
      <c r="D37" s="21"/>
      <c r="E37" s="21"/>
      <c r="F37" s="40"/>
      <c r="G37" s="216" t="str">
        <f t="shared" si="1"/>
        <v/>
      </c>
      <c r="H37" s="268"/>
    </row>
    <row r="38" spans="2:8" ht="15" customHeight="1" x14ac:dyDescent="0.25">
      <c r="B38" s="49"/>
      <c r="C38" s="14"/>
      <c r="D38" s="21"/>
      <c r="E38" s="21"/>
      <c r="F38" s="47"/>
      <c r="G38" s="216" t="str">
        <f t="shared" si="1"/>
        <v/>
      </c>
      <c r="H38" s="268"/>
    </row>
    <row r="39" spans="2:8" ht="15" customHeight="1" x14ac:dyDescent="0.25">
      <c r="B39" s="49"/>
      <c r="C39" s="14"/>
      <c r="D39" s="21"/>
      <c r="E39" s="21"/>
      <c r="F39" s="47"/>
      <c r="G39" s="216" t="str">
        <f t="shared" si="1"/>
        <v/>
      </c>
      <c r="H39" s="268"/>
    </row>
    <row r="40" spans="2:8" ht="15" customHeight="1" x14ac:dyDescent="0.25">
      <c r="B40" s="49"/>
      <c r="C40" s="14"/>
      <c r="D40" s="21"/>
      <c r="E40" s="21"/>
      <c r="F40" s="47"/>
      <c r="G40" s="216" t="str">
        <f t="shared" si="1"/>
        <v/>
      </c>
      <c r="H40" s="268"/>
    </row>
    <row r="41" spans="2:8" ht="15" customHeight="1" x14ac:dyDescent="0.25">
      <c r="B41" s="49"/>
      <c r="C41" s="14"/>
      <c r="D41" s="21"/>
      <c r="E41" s="21"/>
      <c r="F41" s="47"/>
      <c r="G41" s="216" t="str">
        <f t="shared" si="1"/>
        <v/>
      </c>
      <c r="H41" s="268"/>
    </row>
    <row r="42" spans="2:8" ht="15" customHeight="1" x14ac:dyDescent="0.25">
      <c r="B42" s="49"/>
      <c r="C42" s="14"/>
      <c r="D42" s="21"/>
      <c r="E42" s="21"/>
      <c r="F42" s="47"/>
      <c r="G42" s="216" t="str">
        <f t="shared" si="1"/>
        <v/>
      </c>
      <c r="H42" s="268"/>
    </row>
    <row r="43" spans="2:8" ht="15" customHeight="1" x14ac:dyDescent="0.25">
      <c r="B43" s="49"/>
      <c r="C43" s="14"/>
      <c r="D43" s="21"/>
      <c r="E43" s="21"/>
      <c r="F43" s="47"/>
      <c r="G43" s="216" t="str">
        <f t="shared" si="1"/>
        <v/>
      </c>
      <c r="H43" s="268"/>
    </row>
    <row r="44" spans="2:8" ht="15" customHeight="1" x14ac:dyDescent="0.25">
      <c r="B44" s="49"/>
      <c r="C44" s="14"/>
      <c r="D44" s="21"/>
      <c r="E44" s="21"/>
      <c r="F44" s="47"/>
      <c r="G44" s="216" t="str">
        <f t="shared" si="1"/>
        <v/>
      </c>
      <c r="H44" s="268"/>
    </row>
    <row r="45" spans="2:8" ht="15" customHeight="1" x14ac:dyDescent="0.25">
      <c r="B45" s="49"/>
      <c r="C45" s="14"/>
      <c r="D45" s="21"/>
      <c r="E45" s="21"/>
      <c r="F45" s="47"/>
      <c r="G45" s="216" t="str">
        <f t="shared" si="1"/>
        <v/>
      </c>
      <c r="H45" s="268"/>
    </row>
    <row r="46" spans="2:8" ht="15" customHeight="1" x14ac:dyDescent="0.25">
      <c r="B46" s="49"/>
      <c r="C46" s="14"/>
      <c r="D46" s="21"/>
      <c r="E46" s="21"/>
      <c r="F46" s="47"/>
      <c r="G46" s="216" t="str">
        <f t="shared" si="1"/>
        <v/>
      </c>
      <c r="H46" s="268"/>
    </row>
    <row r="47" spans="2:8" ht="15" customHeight="1" x14ac:dyDescent="0.25">
      <c r="B47" s="49"/>
      <c r="C47" s="14"/>
      <c r="D47" s="21"/>
      <c r="E47" s="21"/>
      <c r="F47" s="47"/>
      <c r="G47" s="216" t="str">
        <f t="shared" si="1"/>
        <v/>
      </c>
      <c r="H47" s="268"/>
    </row>
    <row r="48" spans="2:8" ht="15" customHeight="1" x14ac:dyDescent="0.25">
      <c r="B48" s="49"/>
      <c r="C48" s="14"/>
      <c r="D48" s="21"/>
      <c r="E48" s="21"/>
      <c r="F48" s="47"/>
      <c r="G48" s="216"/>
      <c r="H48" s="268"/>
    </row>
    <row r="49" spans="2:8" ht="15" customHeight="1" x14ac:dyDescent="0.25">
      <c r="B49" s="49"/>
      <c r="C49" s="14"/>
      <c r="D49" s="21"/>
      <c r="E49" s="21"/>
      <c r="F49" s="47"/>
      <c r="G49" s="216" t="str">
        <f t="shared" si="1"/>
        <v/>
      </c>
      <c r="H49" s="268"/>
    </row>
    <row r="50" spans="2:8" s="29" customFormat="1" ht="25.05" customHeight="1" x14ac:dyDescent="0.25">
      <c r="B50" s="409" t="str">
        <f>B10</f>
        <v>C1.7</v>
      </c>
      <c r="C50" s="434" t="s">
        <v>432</v>
      </c>
      <c r="D50" s="32"/>
      <c r="E50" s="33"/>
      <c r="F50" s="32"/>
      <c r="G50" s="271"/>
      <c r="H50" s="272"/>
    </row>
  </sheetData>
  <mergeCells count="4">
    <mergeCell ref="E1:G1"/>
    <mergeCell ref="B5:F7"/>
    <mergeCell ref="G4:G7"/>
    <mergeCell ref="B4:F4"/>
  </mergeCells>
  <phoneticPr fontId="14" type="noConversion"/>
  <printOptions horizontalCentered="1"/>
  <pageMargins left="0.43307086614173229" right="0.31496062992125984" top="0.43307086614173229" bottom="0.62992125984251968" header="0.35433070866141736" footer="0.31496062992125984"/>
  <pageSetup paperSize="9" scale="81" firstPageNumber="31" fitToHeight="0" orientation="portrait" cellComments="asDisplayed" r:id="rId1"/>
  <headerFooter>
    <oddHeader xml:space="preserve">&amp;R&amp;"Arial,Bold Italic"
</oddHeader>
    <oddFooter xml:space="preserve">&amp;R&amp;"Arial,Bold"_____________________
C&amp;P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2">
    <tabColor rgb="FF92D050"/>
    <pageSetUpPr fitToPage="1"/>
  </sheetPr>
  <dimension ref="B1:M50"/>
  <sheetViews>
    <sheetView view="pageBreakPreview" zoomScaleNormal="125" zoomScaleSheetLayoutView="100" zoomScalePageLayoutView="125" workbookViewId="0">
      <selection activeCell="I43" sqref="I43"/>
    </sheetView>
  </sheetViews>
  <sheetFormatPr defaultColWidth="8.88671875" defaultRowHeight="13.2" x14ac:dyDescent="0.25"/>
  <cols>
    <col min="1" max="1" width="0.88671875" style="1" customWidth="1"/>
    <col min="2" max="2" width="11.6640625" style="36" customWidth="1"/>
    <col min="3" max="3" width="45.6640625" style="3" customWidth="1"/>
    <col min="4" max="4" width="13.6640625" style="4" customWidth="1"/>
    <col min="5" max="5" width="15.6640625" style="4" customWidth="1"/>
    <col min="6" max="6" width="15.6640625" style="1" customWidth="1"/>
    <col min="7" max="7" width="15.6640625" style="211" customWidth="1"/>
    <col min="8" max="8" width="0.88671875" style="211" customWidth="1"/>
    <col min="9" max="9" width="61.6640625" style="1" customWidth="1"/>
    <col min="10" max="12" width="8.88671875" style="1" customWidth="1"/>
    <col min="13" max="13" width="58.44140625" style="45" customWidth="1"/>
    <col min="14" max="16384" width="8.88671875" style="1"/>
  </cols>
  <sheetData>
    <row r="1" spans="2:13" x14ac:dyDescent="0.25">
      <c r="B1" s="407" t="str">
        <f>Client1</f>
        <v>City of Mbombela - Technical Services</v>
      </c>
      <c r="C1" s="448"/>
      <c r="D1" s="449"/>
      <c r="E1" s="530" t="str">
        <f>"Contract No. "&amp;ContractNo</f>
        <v>Contract No. COM37/2025</v>
      </c>
      <c r="F1" s="530"/>
      <c r="G1" s="531"/>
      <c r="H1" s="6"/>
      <c r="M1" s="150"/>
    </row>
    <row r="2" spans="2:13" x14ac:dyDescent="0.25">
      <c r="B2" s="450" t="str">
        <f>Client2</f>
        <v>Roads and Stormwater</v>
      </c>
      <c r="G2" s="424"/>
    </row>
    <row r="3" spans="2:13" x14ac:dyDescent="0.25">
      <c r="B3" s="451"/>
      <c r="C3" s="68"/>
      <c r="D3" s="69"/>
      <c r="E3" s="69"/>
      <c r="F3" s="70"/>
      <c r="G3" s="425"/>
    </row>
    <row r="4" spans="2:13" ht="12.75" customHeight="1" x14ac:dyDescent="0.25">
      <c r="B4" s="513" t="s">
        <v>8</v>
      </c>
      <c r="C4" s="514"/>
      <c r="D4" s="514"/>
      <c r="E4" s="514"/>
      <c r="F4" s="514"/>
      <c r="G4" s="534" t="str">
        <f>"CHAPTER "&amp;B10</f>
        <v>CHAPTER C2.1</v>
      </c>
      <c r="H4" s="411"/>
    </row>
    <row r="5" spans="2:13" ht="7.2" customHeight="1" x14ac:dyDescent="0.25">
      <c r="B5" s="518" t="str">
        <f>ContractDescription</f>
        <v>UPGRADING OF PORTION OF ROAD D2296 : KARINO TO TEKWANE SOUTH
PHASE 1 : km 0,000 TO km 5,960</v>
      </c>
      <c r="C5" s="519"/>
      <c r="D5" s="519"/>
      <c r="E5" s="519"/>
      <c r="F5" s="519"/>
      <c r="G5" s="535"/>
      <c r="H5" s="411"/>
    </row>
    <row r="6" spans="2:13" ht="12.75" customHeight="1" x14ac:dyDescent="0.25">
      <c r="B6" s="518"/>
      <c r="C6" s="519"/>
      <c r="D6" s="519"/>
      <c r="E6" s="519"/>
      <c r="F6" s="519"/>
      <c r="G6" s="535"/>
      <c r="H6" s="411"/>
    </row>
    <row r="7" spans="2:13" s="9" customFormat="1" ht="7.5" customHeight="1" x14ac:dyDescent="0.25">
      <c r="B7" s="520"/>
      <c r="C7" s="521"/>
      <c r="D7" s="521"/>
      <c r="E7" s="521"/>
      <c r="F7" s="521"/>
      <c r="G7" s="536"/>
      <c r="H7" s="411"/>
      <c r="M7" s="151"/>
    </row>
    <row r="8" spans="2:13" s="9" customFormat="1" ht="25.05" customHeight="1" x14ac:dyDescent="0.25">
      <c r="B8" s="10" t="s">
        <v>0</v>
      </c>
      <c r="C8" s="11" t="s">
        <v>1</v>
      </c>
      <c r="D8" s="11" t="s">
        <v>2</v>
      </c>
      <c r="E8" s="11" t="s">
        <v>3</v>
      </c>
      <c r="F8" s="11" t="s">
        <v>4</v>
      </c>
      <c r="G8" s="188" t="s">
        <v>5</v>
      </c>
      <c r="H8" s="406"/>
      <c r="I8" s="537"/>
      <c r="J8" s="538"/>
      <c r="K8" s="538"/>
      <c r="L8" s="539"/>
      <c r="M8" s="151"/>
    </row>
    <row r="9" spans="2:13" ht="15" customHeight="1" x14ac:dyDescent="0.25">
      <c r="B9" s="49"/>
      <c r="C9" s="14"/>
      <c r="D9" s="15"/>
      <c r="E9" s="21"/>
      <c r="F9" s="40"/>
      <c r="G9" s="216" t="str">
        <f t="shared" ref="G9:G49" si="0">IF(D9="","",E9*F9)</f>
        <v/>
      </c>
      <c r="H9" s="412"/>
    </row>
    <row r="10" spans="2:13" ht="30" customHeight="1" x14ac:dyDescent="0.25">
      <c r="B10" s="64" t="s">
        <v>378</v>
      </c>
      <c r="C10" s="19" t="s">
        <v>377</v>
      </c>
      <c r="D10" s="15"/>
      <c r="E10" s="21"/>
      <c r="F10" s="40"/>
      <c r="G10" s="216" t="str">
        <f t="shared" si="0"/>
        <v/>
      </c>
      <c r="H10" s="412"/>
    </row>
    <row r="11" spans="2:13" ht="15" customHeight="1" x14ac:dyDescent="0.25">
      <c r="B11" s="49"/>
      <c r="C11" s="14"/>
      <c r="D11" s="15"/>
      <c r="E11" s="21"/>
      <c r="F11" s="40"/>
      <c r="G11" s="216" t="str">
        <f t="shared" si="0"/>
        <v/>
      </c>
      <c r="H11" s="412"/>
    </row>
    <row r="12" spans="2:13" ht="30" customHeight="1" x14ac:dyDescent="0.25">
      <c r="B12" s="98" t="s">
        <v>376</v>
      </c>
      <c r="C12" s="19" t="s">
        <v>894</v>
      </c>
      <c r="D12" s="15"/>
      <c r="E12" s="21"/>
      <c r="F12" s="40"/>
      <c r="G12" s="216" t="str">
        <f t="shared" si="0"/>
        <v/>
      </c>
      <c r="H12" s="412"/>
    </row>
    <row r="13" spans="2:13" ht="15" customHeight="1" x14ac:dyDescent="0.25">
      <c r="B13" s="57"/>
      <c r="C13" s="14"/>
      <c r="D13" s="15"/>
      <c r="E13" s="21"/>
      <c r="F13" s="40"/>
      <c r="G13" s="216" t="str">
        <f t="shared" si="0"/>
        <v/>
      </c>
      <c r="H13" s="412"/>
    </row>
    <row r="14" spans="2:13" ht="15" customHeight="1" x14ac:dyDescent="0.25">
      <c r="B14" s="49" t="s">
        <v>375</v>
      </c>
      <c r="C14" s="14" t="s">
        <v>895</v>
      </c>
      <c r="D14" s="21" t="s">
        <v>9</v>
      </c>
      <c r="E14" s="125">
        <v>1</v>
      </c>
      <c r="F14" s="222"/>
      <c r="G14" s="216"/>
      <c r="H14" s="412"/>
      <c r="I14" s="102"/>
      <c r="J14" s="288"/>
    </row>
    <row r="15" spans="2:13" ht="15" customHeight="1" x14ac:dyDescent="0.25">
      <c r="B15" s="57"/>
      <c r="C15" s="14"/>
      <c r="D15" s="15"/>
      <c r="E15" s="125"/>
      <c r="F15" s="189"/>
      <c r="G15" s="216" t="str">
        <f t="shared" si="0"/>
        <v/>
      </c>
      <c r="H15" s="412"/>
    </row>
    <row r="16" spans="2:13" ht="30" customHeight="1" x14ac:dyDescent="0.25">
      <c r="B16" s="49" t="s">
        <v>374</v>
      </c>
      <c r="C16" s="14" t="s">
        <v>373</v>
      </c>
      <c r="D16" s="21" t="s">
        <v>768</v>
      </c>
      <c r="E16" s="125">
        <v>5300000</v>
      </c>
      <c r="F16" s="196">
        <v>1</v>
      </c>
      <c r="G16" s="216">
        <f t="shared" si="0"/>
        <v>5300000</v>
      </c>
      <c r="H16" s="412"/>
      <c r="I16" s="102"/>
    </row>
    <row r="17" spans="2:8" ht="15" customHeight="1" x14ac:dyDescent="0.25">
      <c r="B17" s="57"/>
      <c r="C17" s="26"/>
      <c r="D17" s="60"/>
      <c r="E17" s="125"/>
      <c r="F17" s="218"/>
      <c r="G17" s="216" t="str">
        <f t="shared" si="0"/>
        <v/>
      </c>
      <c r="H17" s="412"/>
    </row>
    <row r="18" spans="2:8" ht="30" customHeight="1" x14ac:dyDescent="0.25">
      <c r="B18" s="49" t="s">
        <v>372</v>
      </c>
      <c r="C18" s="14" t="s">
        <v>488</v>
      </c>
      <c r="D18" s="21" t="s">
        <v>589</v>
      </c>
      <c r="E18" s="125">
        <v>150</v>
      </c>
      <c r="F18" s="196"/>
      <c r="G18" s="216"/>
      <c r="H18" s="412"/>
    </row>
    <row r="19" spans="2:8" ht="15" customHeight="1" x14ac:dyDescent="0.25">
      <c r="B19" s="57"/>
      <c r="C19" s="14"/>
      <c r="D19" s="15"/>
      <c r="E19" s="125"/>
      <c r="F19" s="189"/>
      <c r="G19" s="216"/>
      <c r="H19" s="412"/>
    </row>
    <row r="20" spans="2:8" ht="15" customHeight="1" x14ac:dyDescent="0.25">
      <c r="B20" s="64" t="s">
        <v>371</v>
      </c>
      <c r="C20" s="19" t="s">
        <v>814</v>
      </c>
      <c r="D20" s="21" t="s">
        <v>9</v>
      </c>
      <c r="E20" s="21">
        <v>1</v>
      </c>
      <c r="F20" s="196"/>
      <c r="G20" s="216"/>
      <c r="H20" s="412"/>
    </row>
    <row r="21" spans="2:8" ht="15" customHeight="1" x14ac:dyDescent="0.25">
      <c r="B21" s="57"/>
      <c r="C21" s="14"/>
      <c r="D21" s="15"/>
      <c r="E21" s="21"/>
      <c r="F21" s="196"/>
      <c r="G21" s="216"/>
      <c r="H21" s="412"/>
    </row>
    <row r="22" spans="2:8" ht="15" customHeight="1" x14ac:dyDescent="0.25">
      <c r="B22" s="49" t="s">
        <v>632</v>
      </c>
      <c r="C22" s="14" t="s">
        <v>633</v>
      </c>
      <c r="D22" s="60"/>
      <c r="E22" s="21"/>
      <c r="F22" s="196"/>
      <c r="G22" s="216"/>
      <c r="H22" s="412"/>
    </row>
    <row r="23" spans="2:8" ht="15" customHeight="1" x14ac:dyDescent="0.25">
      <c r="B23" s="57"/>
      <c r="C23" s="14"/>
      <c r="D23" s="15"/>
      <c r="E23" s="21"/>
      <c r="F23" s="196"/>
      <c r="G23" s="216"/>
      <c r="H23" s="412"/>
    </row>
    <row r="24" spans="2:8" ht="15" customHeight="1" x14ac:dyDescent="0.25">
      <c r="B24" s="49" t="s">
        <v>634</v>
      </c>
      <c r="C24" s="84" t="s">
        <v>635</v>
      </c>
      <c r="D24" s="60"/>
      <c r="E24" s="21"/>
      <c r="F24" s="196"/>
      <c r="G24" s="216"/>
      <c r="H24" s="412"/>
    </row>
    <row r="25" spans="2:8" ht="15" customHeight="1" x14ac:dyDescent="0.25">
      <c r="B25" s="57"/>
      <c r="C25" s="84"/>
      <c r="D25" s="60"/>
      <c r="E25" s="21"/>
      <c r="F25" s="196"/>
      <c r="G25" s="216"/>
      <c r="H25" s="412"/>
    </row>
    <row r="26" spans="2:8" ht="15" customHeight="1" x14ac:dyDescent="0.25">
      <c r="B26" s="57" t="s">
        <v>40</v>
      </c>
      <c r="C26" s="14" t="s">
        <v>636</v>
      </c>
      <c r="D26" s="21" t="s">
        <v>589</v>
      </c>
      <c r="E26" s="21">
        <v>1500</v>
      </c>
      <c r="F26" s="196"/>
      <c r="G26" s="216"/>
      <c r="H26" s="412"/>
    </row>
    <row r="27" spans="2:8" ht="15" customHeight="1" x14ac:dyDescent="0.25">
      <c r="B27" s="57"/>
      <c r="C27" s="14"/>
      <c r="D27" s="15"/>
      <c r="E27" s="21"/>
      <c r="F27" s="196"/>
      <c r="G27" s="216"/>
      <c r="H27" s="412"/>
    </row>
    <row r="28" spans="2:8" ht="15" customHeight="1" x14ac:dyDescent="0.25">
      <c r="B28" s="49" t="s">
        <v>637</v>
      </c>
      <c r="C28" s="14" t="s">
        <v>652</v>
      </c>
      <c r="D28" s="21"/>
      <c r="E28" s="21"/>
      <c r="F28" s="196"/>
      <c r="G28" s="216"/>
      <c r="H28" s="412"/>
    </row>
    <row r="29" spans="2:8" ht="15" customHeight="1" x14ac:dyDescent="0.25">
      <c r="B29" s="57"/>
      <c r="C29" s="14"/>
      <c r="D29" s="15"/>
      <c r="E29" s="21"/>
      <c r="F29" s="196"/>
      <c r="G29" s="216"/>
      <c r="H29" s="412"/>
    </row>
    <row r="30" spans="2:8" ht="30" customHeight="1" x14ac:dyDescent="0.25">
      <c r="B30" s="49" t="s">
        <v>638</v>
      </c>
      <c r="C30" s="14" t="s">
        <v>893</v>
      </c>
      <c r="D30" s="21"/>
      <c r="E30" s="21"/>
      <c r="F30" s="196"/>
      <c r="G30" s="216"/>
      <c r="H30" s="412"/>
    </row>
    <row r="31" spans="2:8" ht="15" customHeight="1" x14ac:dyDescent="0.25">
      <c r="B31" s="57"/>
      <c r="C31" s="14"/>
      <c r="D31" s="15"/>
      <c r="E31" s="21"/>
      <c r="F31" s="196"/>
      <c r="G31" s="216"/>
      <c r="H31" s="412"/>
    </row>
    <row r="32" spans="2:8" ht="15" customHeight="1" x14ac:dyDescent="0.25">
      <c r="B32" s="49" t="s">
        <v>40</v>
      </c>
      <c r="C32" s="14" t="s">
        <v>639</v>
      </c>
      <c r="D32" s="21" t="s">
        <v>589</v>
      </c>
      <c r="E32" s="21">
        <v>1500</v>
      </c>
      <c r="F32" s="196"/>
      <c r="G32" s="216"/>
      <c r="H32" s="412"/>
    </row>
    <row r="33" spans="2:9" ht="15" customHeight="1" x14ac:dyDescent="0.25">
      <c r="B33" s="57"/>
      <c r="C33" s="14"/>
      <c r="D33" s="15"/>
      <c r="E33" s="21"/>
      <c r="F33" s="196"/>
      <c r="G33" s="216"/>
      <c r="H33" s="412"/>
    </row>
    <row r="34" spans="2:9" ht="30" customHeight="1" x14ac:dyDescent="0.25">
      <c r="B34" s="49" t="s">
        <v>698</v>
      </c>
      <c r="C34" s="14" t="s">
        <v>653</v>
      </c>
      <c r="D34" s="21" t="s">
        <v>346</v>
      </c>
      <c r="E34" s="125">
        <v>250000</v>
      </c>
      <c r="F34" s="355">
        <v>1</v>
      </c>
      <c r="G34" s="216">
        <f>F34*E34</f>
        <v>250000</v>
      </c>
      <c r="H34" s="412"/>
      <c r="I34" s="288"/>
    </row>
    <row r="35" spans="2:9" ht="15" customHeight="1" x14ac:dyDescent="0.25">
      <c r="B35" s="49"/>
      <c r="C35" s="14"/>
      <c r="D35" s="21"/>
      <c r="E35" s="125"/>
      <c r="F35" s="356"/>
      <c r="G35" s="216"/>
      <c r="H35" s="412"/>
    </row>
    <row r="36" spans="2:9" ht="15" customHeight="1" x14ac:dyDescent="0.25">
      <c r="B36" s="49" t="s">
        <v>699</v>
      </c>
      <c r="C36" s="14" t="s">
        <v>700</v>
      </c>
      <c r="D36" s="21" t="s">
        <v>27</v>
      </c>
      <c r="E36" s="125">
        <f>G34</f>
        <v>250000</v>
      </c>
      <c r="F36" s="356"/>
      <c r="G36" s="216"/>
      <c r="H36" s="412"/>
      <c r="I36" s="288"/>
    </row>
    <row r="37" spans="2:9" ht="15" customHeight="1" x14ac:dyDescent="0.25">
      <c r="B37" s="49"/>
      <c r="C37" s="14"/>
      <c r="D37" s="21"/>
      <c r="E37" s="125"/>
      <c r="F37" s="356"/>
      <c r="G37" s="216"/>
      <c r="H37" s="412"/>
    </row>
    <row r="38" spans="2:9" ht="15" customHeight="1" x14ac:dyDescent="0.25">
      <c r="B38" s="49"/>
      <c r="C38" s="14"/>
      <c r="D38" s="21"/>
      <c r="E38" s="125"/>
      <c r="F38" s="356"/>
      <c r="G38" s="216"/>
      <c r="H38" s="412"/>
    </row>
    <row r="39" spans="2:9" ht="15" customHeight="1" x14ac:dyDescent="0.25">
      <c r="B39" s="49"/>
      <c r="C39" s="14"/>
      <c r="D39" s="21"/>
      <c r="E39" s="125"/>
      <c r="F39" s="356"/>
      <c r="G39" s="216"/>
      <c r="H39" s="412"/>
    </row>
    <row r="40" spans="2:9" ht="15" customHeight="1" x14ac:dyDescent="0.25">
      <c r="B40" s="49"/>
      <c r="C40" s="14"/>
      <c r="D40" s="21"/>
      <c r="E40" s="125"/>
      <c r="F40" s="356"/>
      <c r="G40" s="216"/>
      <c r="H40" s="412"/>
    </row>
    <row r="41" spans="2:9" ht="15" customHeight="1" x14ac:dyDescent="0.25">
      <c r="B41" s="49"/>
      <c r="C41" s="14"/>
      <c r="D41" s="21"/>
      <c r="E41" s="125"/>
      <c r="F41" s="356"/>
      <c r="G41" s="216"/>
      <c r="H41" s="412"/>
    </row>
    <row r="42" spans="2:9" ht="15" customHeight="1" x14ac:dyDescent="0.25">
      <c r="B42" s="49"/>
      <c r="C42" s="14"/>
      <c r="D42" s="21"/>
      <c r="E42" s="125"/>
      <c r="F42" s="356"/>
      <c r="G42" s="216"/>
      <c r="H42" s="412"/>
    </row>
    <row r="43" spans="2:9" ht="15" customHeight="1" x14ac:dyDescent="0.25">
      <c r="B43" s="49"/>
      <c r="C43" s="14"/>
      <c r="D43" s="21"/>
      <c r="E43" s="125"/>
      <c r="F43" s="356"/>
      <c r="G43" s="216"/>
      <c r="H43" s="412"/>
    </row>
    <row r="44" spans="2:9" ht="15" customHeight="1" x14ac:dyDescent="0.25">
      <c r="B44" s="49"/>
      <c r="C44" s="14"/>
      <c r="D44" s="21"/>
      <c r="E44" s="125"/>
      <c r="F44" s="356"/>
      <c r="G44" s="216"/>
      <c r="H44" s="412"/>
    </row>
    <row r="45" spans="2:9" ht="15" customHeight="1" x14ac:dyDescent="0.25">
      <c r="B45" s="49"/>
      <c r="C45" s="14"/>
      <c r="D45" s="21"/>
      <c r="E45" s="125"/>
      <c r="F45" s="357"/>
      <c r="G45" s="216"/>
      <c r="H45" s="412"/>
      <c r="I45" s="288"/>
    </row>
    <row r="46" spans="2:9" ht="15" customHeight="1" x14ac:dyDescent="0.25">
      <c r="B46" s="49"/>
      <c r="C46" s="14"/>
      <c r="D46" s="21"/>
      <c r="E46" s="125"/>
      <c r="F46" s="357"/>
      <c r="G46" s="216"/>
      <c r="H46" s="412"/>
      <c r="I46" s="288"/>
    </row>
    <row r="47" spans="2:9" ht="15" customHeight="1" x14ac:dyDescent="0.25">
      <c r="B47" s="57"/>
      <c r="C47" s="14"/>
      <c r="D47" s="21"/>
      <c r="E47" s="125"/>
      <c r="F47" s="269"/>
      <c r="G47" s="216" t="str">
        <f t="shared" si="0"/>
        <v/>
      </c>
      <c r="H47" s="412"/>
    </row>
    <row r="48" spans="2:9" ht="15" customHeight="1" x14ac:dyDescent="0.25">
      <c r="B48" s="57"/>
      <c r="C48" s="14"/>
      <c r="D48" s="21"/>
      <c r="E48" s="125"/>
      <c r="F48" s="269"/>
      <c r="G48" s="216"/>
      <c r="H48" s="412"/>
    </row>
    <row r="49" spans="2:13" ht="15" customHeight="1" x14ac:dyDescent="0.25">
      <c r="B49" s="57"/>
      <c r="C49" s="14"/>
      <c r="D49" s="15"/>
      <c r="E49" s="125"/>
      <c r="F49" s="40"/>
      <c r="G49" s="216" t="str">
        <f t="shared" si="0"/>
        <v/>
      </c>
      <c r="H49" s="412"/>
    </row>
    <row r="50" spans="2:13" s="29" customFormat="1" ht="25.05" customHeight="1" x14ac:dyDescent="0.25">
      <c r="B50" s="435" t="str">
        <f>$B$10</f>
        <v>C2.1</v>
      </c>
      <c r="C50" s="31" t="s">
        <v>10</v>
      </c>
      <c r="D50" s="32"/>
      <c r="E50" s="33"/>
      <c r="F50" s="32"/>
      <c r="G50" s="271"/>
      <c r="H50" s="413"/>
      <c r="M50" s="152"/>
    </row>
  </sheetData>
  <mergeCells count="5">
    <mergeCell ref="E1:G1"/>
    <mergeCell ref="G4:G7"/>
    <mergeCell ref="B4:F4"/>
    <mergeCell ref="B5:F7"/>
    <mergeCell ref="I8:L8"/>
  </mergeCells>
  <printOptions horizontalCentered="1"/>
  <pageMargins left="0.43307086614173229" right="0.31496062992125984" top="0.43307086614173229" bottom="0.62992125984251968" header="0.35433070866141736" footer="0.31496062992125984"/>
  <pageSetup paperSize="9" scale="81" firstPageNumber="31" fitToHeight="0" orientation="portrait" cellComments="asDisplayed" r:id="rId1"/>
  <headerFooter>
    <oddHeader xml:space="preserve">&amp;R&amp;"Arial,Bold Italic"
</oddHeader>
    <oddFooter xml:space="preserve">&amp;R&amp;"Arial,Bold"_____________________
C&amp;P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23FDA-09A3-42C4-BCEF-0F9F0AB7EFEE}">
  <sheetPr>
    <tabColor rgb="FF92D050"/>
    <pageSetUpPr fitToPage="1"/>
  </sheetPr>
  <dimension ref="B1:M50"/>
  <sheetViews>
    <sheetView view="pageBreakPreview" topLeftCell="A25" zoomScaleNormal="125" zoomScaleSheetLayoutView="100" zoomScalePageLayoutView="125" workbookViewId="0">
      <selection activeCell="J42" sqref="J42"/>
    </sheetView>
  </sheetViews>
  <sheetFormatPr defaultColWidth="8.88671875" defaultRowHeight="13.2" x14ac:dyDescent="0.25"/>
  <cols>
    <col min="1" max="1" width="0.88671875" style="1" customWidth="1"/>
    <col min="2" max="2" width="11.6640625" style="36" customWidth="1"/>
    <col min="3" max="3" width="45.6640625" style="3" customWidth="1"/>
    <col min="4" max="4" width="13.6640625" style="4" customWidth="1"/>
    <col min="5" max="5" width="15.6640625" style="273" customWidth="1"/>
    <col min="6" max="6" width="15.6640625" style="274" customWidth="1"/>
    <col min="7" max="7" width="15.6640625" style="275" customWidth="1"/>
    <col min="8" max="8" width="0.88671875" style="275" customWidth="1"/>
    <col min="9" max="9" width="8.88671875" style="1" customWidth="1"/>
    <col min="10" max="12" width="8.88671875" style="1"/>
    <col min="13" max="13" width="58.44140625" style="45" customWidth="1"/>
    <col min="14" max="16384" width="8.88671875" style="1"/>
  </cols>
  <sheetData>
    <row r="1" spans="2:13" x14ac:dyDescent="0.25">
      <c r="B1" s="407" t="str">
        <f>Client1</f>
        <v>City of Mbombela - Technical Services</v>
      </c>
      <c r="C1" s="448"/>
      <c r="D1" s="449"/>
      <c r="E1" s="540" t="str">
        <f>"Contract No. "&amp;ContractNo</f>
        <v>Contract No. COM37/2025</v>
      </c>
      <c r="F1" s="540"/>
      <c r="G1" s="541"/>
      <c r="H1" s="403"/>
      <c r="M1" s="150"/>
    </row>
    <row r="2" spans="2:13" x14ac:dyDescent="0.25">
      <c r="B2" s="450" t="str">
        <f>Client2</f>
        <v>Roads and Stormwater</v>
      </c>
      <c r="G2" s="452"/>
    </row>
    <row r="3" spans="2:13" x14ac:dyDescent="0.25">
      <c r="B3" s="451"/>
      <c r="C3" s="68"/>
      <c r="D3" s="69"/>
      <c r="E3" s="453"/>
      <c r="F3" s="454"/>
      <c r="G3" s="455"/>
    </row>
    <row r="4" spans="2:13" ht="12.75" customHeight="1" x14ac:dyDescent="0.25">
      <c r="B4" s="513" t="s">
        <v>8</v>
      </c>
      <c r="C4" s="514"/>
      <c r="D4" s="514"/>
      <c r="E4" s="514"/>
      <c r="F4" s="514"/>
      <c r="G4" s="534" t="str">
        <f>"CHAPTER "&amp;B10</f>
        <v>CHAPTER C2.2</v>
      </c>
      <c r="H4" s="414"/>
    </row>
    <row r="5" spans="2:13" ht="7.2" customHeight="1" x14ac:dyDescent="0.25">
      <c r="B5" s="518" t="str">
        <f>ContractDescription</f>
        <v>UPGRADING OF PORTION OF ROAD D2296 : KARINO TO TEKWANE SOUTH
PHASE 1 : km 0,000 TO km 5,960</v>
      </c>
      <c r="C5" s="519"/>
      <c r="D5" s="519"/>
      <c r="E5" s="519"/>
      <c r="F5" s="519"/>
      <c r="G5" s="535"/>
      <c r="H5" s="414"/>
    </row>
    <row r="6" spans="2:13" ht="12.75" customHeight="1" x14ac:dyDescent="0.25">
      <c r="B6" s="518"/>
      <c r="C6" s="519"/>
      <c r="D6" s="519"/>
      <c r="E6" s="519"/>
      <c r="F6" s="519"/>
      <c r="G6" s="535"/>
      <c r="H6" s="414"/>
    </row>
    <row r="7" spans="2:13" s="9" customFormat="1" ht="7.5" customHeight="1" x14ac:dyDescent="0.25">
      <c r="B7" s="520"/>
      <c r="C7" s="521"/>
      <c r="D7" s="521"/>
      <c r="E7" s="521"/>
      <c r="F7" s="521"/>
      <c r="G7" s="536"/>
      <c r="H7" s="414"/>
      <c r="M7" s="151"/>
    </row>
    <row r="8" spans="2:13" s="9" customFormat="1" ht="25.05" customHeight="1" x14ac:dyDescent="0.25">
      <c r="B8" s="10" t="s">
        <v>0</v>
      </c>
      <c r="C8" s="11" t="s">
        <v>1</v>
      </c>
      <c r="D8" s="11" t="s">
        <v>2</v>
      </c>
      <c r="E8" s="11" t="s">
        <v>3</v>
      </c>
      <c r="F8" s="188" t="s">
        <v>4</v>
      </c>
      <c r="G8" s="188" t="s">
        <v>5</v>
      </c>
      <c r="H8" s="411"/>
      <c r="M8" s="151"/>
    </row>
    <row r="9" spans="2:13" ht="15" customHeight="1" x14ac:dyDescent="0.25">
      <c r="B9" s="49"/>
      <c r="C9" s="14"/>
      <c r="D9" s="15"/>
      <c r="E9" s="15"/>
      <c r="F9" s="184"/>
      <c r="G9" s="223" t="str">
        <f t="shared" ref="G9:G15" si="0">IF(D9="","",E9*F9)</f>
        <v/>
      </c>
      <c r="H9" s="415"/>
    </row>
    <row r="10" spans="2:13" ht="15" customHeight="1" x14ac:dyDescent="0.25">
      <c r="B10" s="64" t="s">
        <v>593</v>
      </c>
      <c r="C10" s="19" t="s">
        <v>594</v>
      </c>
      <c r="D10" s="15"/>
      <c r="E10" s="15"/>
      <c r="F10" s="184"/>
      <c r="G10" s="223" t="str">
        <f t="shared" si="0"/>
        <v/>
      </c>
      <c r="H10" s="415"/>
    </row>
    <row r="11" spans="2:13" ht="15" customHeight="1" x14ac:dyDescent="0.25">
      <c r="B11" s="49"/>
      <c r="C11" s="14"/>
      <c r="D11" s="15"/>
      <c r="E11" s="15"/>
      <c r="F11" s="184"/>
      <c r="G11" s="223" t="str">
        <f t="shared" si="0"/>
        <v/>
      </c>
      <c r="H11" s="415"/>
    </row>
    <row r="12" spans="2:13" ht="15" customHeight="1" x14ac:dyDescent="0.25">
      <c r="B12" s="49" t="s">
        <v>596</v>
      </c>
      <c r="C12" s="14" t="s">
        <v>815</v>
      </c>
      <c r="D12" s="15"/>
      <c r="E12" s="15"/>
      <c r="F12" s="184"/>
      <c r="G12" s="223" t="str">
        <f t="shared" si="0"/>
        <v/>
      </c>
      <c r="H12" s="415"/>
    </row>
    <row r="13" spans="2:13" ht="15" customHeight="1" x14ac:dyDescent="0.25">
      <c r="B13" s="49"/>
      <c r="C13" s="14"/>
      <c r="D13" s="15"/>
      <c r="E13" s="15"/>
      <c r="F13" s="184"/>
      <c r="G13" s="223" t="str">
        <f t="shared" si="0"/>
        <v/>
      </c>
      <c r="H13" s="415"/>
    </row>
    <row r="14" spans="2:13" ht="15" customHeight="1" x14ac:dyDescent="0.25">
      <c r="B14" s="49" t="s">
        <v>595</v>
      </c>
      <c r="C14" s="14" t="s">
        <v>741</v>
      </c>
      <c r="D14" s="21"/>
      <c r="E14" s="128"/>
      <c r="F14" s="247"/>
      <c r="G14" s="223" t="str">
        <f t="shared" si="0"/>
        <v/>
      </c>
      <c r="H14" s="415"/>
    </row>
    <row r="15" spans="2:13" ht="15" customHeight="1" x14ac:dyDescent="0.25">
      <c r="B15" s="49"/>
      <c r="C15" s="14"/>
      <c r="D15" s="15"/>
      <c r="E15" s="128"/>
      <c r="F15" s="184"/>
      <c r="G15" s="223" t="str">
        <f t="shared" si="0"/>
        <v/>
      </c>
      <c r="H15" s="415"/>
    </row>
    <row r="16" spans="2:13" ht="15" customHeight="1" x14ac:dyDescent="0.25">
      <c r="B16" s="49" t="s">
        <v>40</v>
      </c>
      <c r="C16" s="14" t="s">
        <v>597</v>
      </c>
      <c r="D16" s="21" t="s">
        <v>6</v>
      </c>
      <c r="E16" s="128">
        <v>1500</v>
      </c>
      <c r="F16" s="230"/>
      <c r="G16" s="223"/>
      <c r="H16" s="415"/>
      <c r="I16" s="288"/>
    </row>
    <row r="17" spans="2:9" ht="15" customHeight="1" x14ac:dyDescent="0.25">
      <c r="B17" s="49"/>
      <c r="C17" s="14"/>
      <c r="D17" s="15"/>
      <c r="E17" s="128"/>
      <c r="F17" s="184"/>
      <c r="G17" s="223"/>
      <c r="H17" s="415"/>
    </row>
    <row r="18" spans="2:9" ht="30" customHeight="1" x14ac:dyDescent="0.25">
      <c r="B18" s="49" t="s">
        <v>598</v>
      </c>
      <c r="C18" s="85" t="s">
        <v>599</v>
      </c>
      <c r="D18" s="15"/>
      <c r="E18" s="128"/>
      <c r="F18" s="276"/>
      <c r="G18" s="223"/>
      <c r="H18" s="415"/>
    </row>
    <row r="19" spans="2:9" ht="15" customHeight="1" x14ac:dyDescent="0.25">
      <c r="B19" s="49"/>
      <c r="C19" s="14"/>
      <c r="D19" s="15"/>
      <c r="E19" s="128"/>
      <c r="F19" s="276"/>
      <c r="G19" s="223"/>
      <c r="H19" s="415"/>
    </row>
    <row r="20" spans="2:9" ht="15" customHeight="1" x14ac:dyDescent="0.25">
      <c r="B20" s="49" t="s">
        <v>600</v>
      </c>
      <c r="C20" s="14" t="s">
        <v>601</v>
      </c>
      <c r="D20" s="21" t="s">
        <v>589</v>
      </c>
      <c r="E20" s="128">
        <v>200</v>
      </c>
      <c r="F20" s="276"/>
      <c r="G20" s="223"/>
      <c r="H20" s="415"/>
      <c r="I20" s="102"/>
    </row>
    <row r="21" spans="2:9" ht="15" customHeight="1" x14ac:dyDescent="0.25">
      <c r="B21" s="49"/>
      <c r="C21" s="14"/>
      <c r="D21" s="15"/>
      <c r="E21" s="128"/>
      <c r="F21" s="276"/>
      <c r="G21" s="223"/>
      <c r="H21" s="415"/>
      <c r="I21" s="102"/>
    </row>
    <row r="22" spans="2:9" ht="15" customHeight="1" x14ac:dyDescent="0.25">
      <c r="B22" s="49" t="s">
        <v>612</v>
      </c>
      <c r="C22" s="14" t="s">
        <v>613</v>
      </c>
      <c r="D22" s="21"/>
      <c r="E22" s="128"/>
      <c r="F22" s="184"/>
      <c r="G22" s="223"/>
      <c r="H22" s="415"/>
    </row>
    <row r="23" spans="2:9" ht="15" customHeight="1" x14ac:dyDescent="0.25">
      <c r="B23" s="49"/>
      <c r="C23" s="14"/>
      <c r="D23" s="21"/>
      <c r="E23" s="128"/>
      <c r="F23" s="184"/>
      <c r="G23" s="223"/>
      <c r="H23" s="415"/>
    </row>
    <row r="24" spans="2:9" ht="15" customHeight="1" x14ac:dyDescent="0.25">
      <c r="B24" s="49" t="s">
        <v>614</v>
      </c>
      <c r="C24" s="14" t="s">
        <v>615</v>
      </c>
      <c r="D24" s="21" t="s">
        <v>589</v>
      </c>
      <c r="E24" s="128">
        <v>10</v>
      </c>
      <c r="F24" s="184"/>
      <c r="G24" s="223"/>
      <c r="H24" s="415"/>
      <c r="I24" s="288"/>
    </row>
    <row r="25" spans="2:9" ht="15" customHeight="1" x14ac:dyDescent="0.25">
      <c r="B25" s="64"/>
      <c r="C25" s="19"/>
      <c r="D25" s="21"/>
      <c r="E25" s="15"/>
      <c r="F25" s="187"/>
      <c r="G25" s="223"/>
      <c r="H25" s="415"/>
    </row>
    <row r="26" spans="2:9" ht="30" customHeight="1" x14ac:dyDescent="0.25">
      <c r="B26" s="49" t="s">
        <v>602</v>
      </c>
      <c r="C26" s="85" t="s">
        <v>816</v>
      </c>
      <c r="D26" s="60"/>
      <c r="E26" s="15"/>
      <c r="F26" s="187"/>
      <c r="G26" s="223"/>
      <c r="H26" s="415"/>
    </row>
    <row r="27" spans="2:9" ht="15" customHeight="1" x14ac:dyDescent="0.25">
      <c r="B27" s="49"/>
      <c r="C27" s="84"/>
      <c r="D27" s="60"/>
      <c r="E27" s="15"/>
      <c r="F27" s="187"/>
      <c r="G27" s="223"/>
      <c r="H27" s="415"/>
    </row>
    <row r="28" spans="2:9" ht="15" customHeight="1" x14ac:dyDescent="0.25">
      <c r="B28" s="49" t="s">
        <v>603</v>
      </c>
      <c r="C28" s="14" t="s">
        <v>732</v>
      </c>
      <c r="D28" s="21" t="s">
        <v>37</v>
      </c>
      <c r="E28" s="15">
        <v>50</v>
      </c>
      <c r="F28" s="187"/>
      <c r="G28" s="223"/>
      <c r="H28" s="415"/>
      <c r="I28" s="102"/>
    </row>
    <row r="29" spans="2:9" ht="15" customHeight="1" x14ac:dyDescent="0.25">
      <c r="B29" s="49"/>
      <c r="C29" s="14"/>
      <c r="D29" s="15"/>
      <c r="E29" s="15"/>
      <c r="F29" s="187"/>
      <c r="G29" s="223"/>
      <c r="H29" s="415"/>
    </row>
    <row r="30" spans="2:9" ht="15" customHeight="1" x14ac:dyDescent="0.25">
      <c r="B30" s="49" t="s">
        <v>604</v>
      </c>
      <c r="C30" s="85" t="s">
        <v>733</v>
      </c>
      <c r="D30" s="60" t="s">
        <v>37</v>
      </c>
      <c r="E30" s="15">
        <v>50</v>
      </c>
      <c r="F30" s="187"/>
      <c r="G30" s="223"/>
      <c r="H30" s="415"/>
    </row>
    <row r="31" spans="2:9" ht="15" customHeight="1" x14ac:dyDescent="0.25">
      <c r="B31" s="49"/>
      <c r="C31" s="84"/>
      <c r="D31" s="60"/>
      <c r="E31" s="15"/>
      <c r="F31" s="187"/>
      <c r="G31" s="223"/>
      <c r="H31" s="415"/>
    </row>
    <row r="32" spans="2:9" ht="15" customHeight="1" x14ac:dyDescent="0.25">
      <c r="B32" s="49" t="s">
        <v>605</v>
      </c>
      <c r="C32" s="14" t="s">
        <v>734</v>
      </c>
      <c r="D32" s="21" t="s">
        <v>37</v>
      </c>
      <c r="E32" s="15">
        <v>50</v>
      </c>
      <c r="F32" s="187"/>
      <c r="G32" s="223"/>
      <c r="H32" s="415"/>
    </row>
    <row r="33" spans="2:9" ht="15" customHeight="1" x14ac:dyDescent="0.25">
      <c r="B33" s="64"/>
      <c r="C33" s="19"/>
      <c r="D33" s="21"/>
      <c r="E33" s="15"/>
      <c r="F33" s="187"/>
      <c r="G33" s="223"/>
      <c r="H33" s="415"/>
    </row>
    <row r="34" spans="2:9" ht="15" customHeight="1" x14ac:dyDescent="0.25">
      <c r="B34" s="49" t="s">
        <v>606</v>
      </c>
      <c r="C34" s="14" t="s">
        <v>817</v>
      </c>
      <c r="D34" s="21"/>
      <c r="E34" s="15"/>
      <c r="F34" s="187"/>
      <c r="G34" s="223"/>
      <c r="H34" s="415"/>
    </row>
    <row r="35" spans="2:9" ht="15" customHeight="1" x14ac:dyDescent="0.25">
      <c r="B35" s="64"/>
      <c r="C35" s="19"/>
      <c r="D35" s="21"/>
      <c r="E35" s="15"/>
      <c r="F35" s="187"/>
      <c r="G35" s="223"/>
      <c r="H35" s="415"/>
    </row>
    <row r="36" spans="2:9" ht="30" customHeight="1" x14ac:dyDescent="0.25">
      <c r="B36" s="49" t="s">
        <v>607</v>
      </c>
      <c r="C36" s="14" t="s">
        <v>935</v>
      </c>
      <c r="D36" s="21"/>
      <c r="E36" s="15"/>
      <c r="F36" s="187"/>
      <c r="G36" s="223"/>
      <c r="H36" s="415"/>
    </row>
    <row r="37" spans="2:9" ht="15" customHeight="1" x14ac:dyDescent="0.25">
      <c r="B37" s="49"/>
      <c r="C37" s="14"/>
      <c r="D37" s="15"/>
      <c r="E37" s="15"/>
      <c r="F37" s="187"/>
      <c r="G37" s="223" t="str">
        <f t="shared" ref="G37" si="1">IF(D37="","",E37*F37)</f>
        <v/>
      </c>
      <c r="H37" s="415"/>
    </row>
    <row r="38" spans="2:9" ht="15" customHeight="1" x14ac:dyDescent="0.25">
      <c r="B38" s="49" t="s">
        <v>40</v>
      </c>
      <c r="C38" s="85" t="s">
        <v>742</v>
      </c>
      <c r="D38" s="21" t="s">
        <v>37</v>
      </c>
      <c r="E38" s="128">
        <v>50</v>
      </c>
      <c r="F38" s="230"/>
      <c r="G38" s="223"/>
      <c r="H38" s="415"/>
      <c r="I38" s="102"/>
    </row>
    <row r="39" spans="2:9" ht="15" customHeight="1" x14ac:dyDescent="0.25">
      <c r="B39" s="57"/>
      <c r="C39" s="14"/>
      <c r="D39" s="21"/>
      <c r="E39" s="128"/>
      <c r="F39" s="230"/>
      <c r="G39" s="223"/>
      <c r="H39" s="415"/>
    </row>
    <row r="40" spans="2:9" ht="15" customHeight="1" x14ac:dyDescent="0.25">
      <c r="B40" s="57" t="s">
        <v>608</v>
      </c>
      <c r="C40" s="14" t="s">
        <v>818</v>
      </c>
      <c r="D40" s="21"/>
      <c r="E40" s="128"/>
      <c r="F40" s="230"/>
      <c r="G40" s="223"/>
      <c r="H40" s="415"/>
    </row>
    <row r="41" spans="2:9" ht="15" customHeight="1" x14ac:dyDescent="0.25">
      <c r="B41" s="57"/>
      <c r="C41" s="14"/>
      <c r="D41" s="21"/>
      <c r="E41" s="128"/>
      <c r="F41" s="230"/>
      <c r="G41" s="223"/>
      <c r="H41" s="415"/>
    </row>
    <row r="42" spans="2:9" ht="15" customHeight="1" x14ac:dyDescent="0.25">
      <c r="B42" s="57"/>
      <c r="C42" s="14" t="s">
        <v>609</v>
      </c>
      <c r="D42" s="21" t="s">
        <v>37</v>
      </c>
      <c r="E42" s="128">
        <v>5</v>
      </c>
      <c r="F42" s="230"/>
      <c r="G42" s="223"/>
      <c r="H42" s="415"/>
    </row>
    <row r="43" spans="2:9" ht="15" customHeight="1" x14ac:dyDescent="0.25">
      <c r="B43" s="57"/>
      <c r="C43" s="14"/>
      <c r="D43" s="21"/>
      <c r="E43" s="128"/>
      <c r="F43" s="230"/>
      <c r="G43" s="223"/>
      <c r="H43" s="415"/>
    </row>
    <row r="44" spans="2:9" ht="15" customHeight="1" x14ac:dyDescent="0.25">
      <c r="B44" s="57"/>
      <c r="C44" s="14" t="s">
        <v>610</v>
      </c>
      <c r="D44" s="21" t="s">
        <v>37</v>
      </c>
      <c r="E44" s="128">
        <v>5</v>
      </c>
      <c r="F44" s="230"/>
      <c r="G44" s="223"/>
      <c r="H44" s="415"/>
    </row>
    <row r="45" spans="2:9" ht="15" customHeight="1" x14ac:dyDescent="0.25">
      <c r="B45" s="57"/>
      <c r="C45" s="14"/>
      <c r="D45" s="21"/>
      <c r="E45" s="128"/>
      <c r="F45" s="230"/>
      <c r="G45" s="223"/>
      <c r="H45" s="415"/>
    </row>
    <row r="46" spans="2:9" ht="15" customHeight="1" x14ac:dyDescent="0.25">
      <c r="B46" s="57"/>
      <c r="C46" s="14" t="s">
        <v>611</v>
      </c>
      <c r="D46" s="21" t="s">
        <v>37</v>
      </c>
      <c r="E46" s="128">
        <v>5</v>
      </c>
      <c r="F46" s="230"/>
      <c r="G46" s="223"/>
      <c r="H46" s="415"/>
    </row>
    <row r="47" spans="2:9" ht="15" customHeight="1" x14ac:dyDescent="0.25">
      <c r="B47" s="57"/>
      <c r="C47" s="14"/>
      <c r="D47" s="21"/>
      <c r="E47" s="128"/>
      <c r="F47" s="230"/>
      <c r="G47" s="223"/>
      <c r="H47" s="415"/>
    </row>
    <row r="48" spans="2:9" ht="15" customHeight="1" x14ac:dyDescent="0.25">
      <c r="B48" s="57"/>
      <c r="C48" s="14"/>
      <c r="D48" s="21"/>
      <c r="E48" s="128"/>
      <c r="F48" s="230"/>
      <c r="G48" s="223"/>
      <c r="H48" s="415"/>
    </row>
    <row r="49" spans="2:13" ht="15" customHeight="1" x14ac:dyDescent="0.25">
      <c r="B49" s="57"/>
      <c r="C49" s="14"/>
      <c r="D49" s="21"/>
      <c r="E49" s="128"/>
      <c r="F49" s="230"/>
      <c r="G49" s="223"/>
      <c r="H49" s="415"/>
    </row>
    <row r="50" spans="2:13" s="29" customFormat="1" ht="25.05" customHeight="1" x14ac:dyDescent="0.25">
      <c r="B50" s="435" t="str">
        <f>$B$10</f>
        <v>C2.2</v>
      </c>
      <c r="C50" s="31" t="s">
        <v>10</v>
      </c>
      <c r="D50" s="32"/>
      <c r="E50" s="277"/>
      <c r="F50" s="278"/>
      <c r="G50" s="279"/>
      <c r="H50" s="416"/>
      <c r="M50" s="152"/>
    </row>
  </sheetData>
  <mergeCells count="4">
    <mergeCell ref="E1:G1"/>
    <mergeCell ref="B4:F4"/>
    <mergeCell ref="G4:G7"/>
    <mergeCell ref="B5:F7"/>
  </mergeCells>
  <printOptions horizontalCentered="1"/>
  <pageMargins left="0.43307086614173229" right="0.31496062992125984" top="0.43307086614173229" bottom="0.62992125984251968" header="0.35433070866141736" footer="0.31496062992125984"/>
  <pageSetup paperSize="9" scale="81" firstPageNumber="31" fitToHeight="0" orientation="portrait" cellComments="asDisplayed" r:id="rId1"/>
  <headerFooter>
    <oddHeader xml:space="preserve">&amp;R&amp;"Arial,Bold Italic"
</oddHeader>
    <oddFooter xml:space="preserve">&amp;R&amp;"Arial,Bold"_____________________
C&amp;P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C5E97F4F0D20B49A141836A093819FD" ma:contentTypeVersion="17" ma:contentTypeDescription="Create a new document." ma:contentTypeScope="" ma:versionID="f609465670f850ea3700635d874e3f44">
  <xsd:schema xmlns:xsd="http://www.w3.org/2001/XMLSchema" xmlns:xs="http://www.w3.org/2001/XMLSchema" xmlns:p="http://schemas.microsoft.com/office/2006/metadata/properties" xmlns:ns2="f3da3783-a382-4c52-879b-59a345e1443f" xmlns:ns3="3cbc6ce2-7483-4dbd-ad00-acba6e620a3f" targetNamespace="http://schemas.microsoft.com/office/2006/metadata/properties" ma:root="true" ma:fieldsID="80bd7f1a0f077823e7e8561adf627edf" ns2:_="" ns3:_="">
    <xsd:import namespace="f3da3783-a382-4c52-879b-59a345e1443f"/>
    <xsd:import namespace="3cbc6ce2-7483-4dbd-ad00-acba6e620a3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a3783-a382-4c52-879b-59a345e144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06aea71-7a6c-45f7-98b4-1b8ef7eee2d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cbc6ce2-7483-4dbd-ad00-acba6e620a3f"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838929bb-daa4-4ca4-8c99-ea7ce975e81f}" ma:internalName="TaxCatchAll" ma:showField="CatchAllData" ma:web="3cbc6ce2-7483-4dbd-ad00-acba6e620a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cbc6ce2-7483-4dbd-ad00-acba6e620a3f" xsi:nil="true"/>
    <lcf76f155ced4ddcb4097134ff3c332f xmlns="f3da3783-a382-4c52-879b-59a345e1443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DC76268-C6C9-49F5-B86E-7724CECEB1E1}">
  <ds:schemaRefs>
    <ds:schemaRef ds:uri="http://schemas.microsoft.com/sharepoint/v3/contenttype/forms"/>
  </ds:schemaRefs>
</ds:datastoreItem>
</file>

<file path=customXml/itemProps2.xml><?xml version="1.0" encoding="utf-8"?>
<ds:datastoreItem xmlns:ds="http://schemas.openxmlformats.org/officeDocument/2006/customXml" ds:itemID="{CE2A328B-59BC-4574-BFA5-58A9ECA1F0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a3783-a382-4c52-879b-59a345e1443f"/>
    <ds:schemaRef ds:uri="3cbc6ce2-7483-4dbd-ad00-acba6e620a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63B41C-68A4-476A-AD54-002A78A8AEBF}">
  <ds:schemaRefs>
    <ds:schemaRef ds:uri="http://schemas.microsoft.com/office/2006/metadata/properties"/>
    <ds:schemaRef ds:uri="http://purl.org/dc/terms/"/>
    <ds:schemaRef ds:uri="3cbc6ce2-7483-4dbd-ad00-acba6e620a3f"/>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f3da3783-a382-4c52-879b-59a345e1443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53</vt:i4>
      </vt:variant>
    </vt:vector>
  </HeadingPairs>
  <TitlesOfParts>
    <vt:vector size="92" baseType="lpstr">
      <vt:lpstr>Information</vt:lpstr>
      <vt:lpstr>C1.2</vt:lpstr>
      <vt:lpstr>C1.3</vt:lpstr>
      <vt:lpstr>C1.4</vt:lpstr>
      <vt:lpstr>C1.5</vt:lpstr>
      <vt:lpstr>C1.6</vt:lpstr>
      <vt:lpstr>C1.7</vt:lpstr>
      <vt:lpstr>C2.1</vt:lpstr>
      <vt:lpstr>C2.2</vt:lpstr>
      <vt:lpstr>C2.3</vt:lpstr>
      <vt:lpstr>C3.1</vt:lpstr>
      <vt:lpstr>C3.2</vt:lpstr>
      <vt:lpstr>C3.3</vt:lpstr>
      <vt:lpstr>C4.2</vt:lpstr>
      <vt:lpstr>C4.4</vt:lpstr>
      <vt:lpstr>C5.1</vt:lpstr>
      <vt:lpstr>C5.2</vt:lpstr>
      <vt:lpstr>C5.3</vt:lpstr>
      <vt:lpstr>C5.4</vt:lpstr>
      <vt:lpstr>C5.5</vt:lpstr>
      <vt:lpstr>C6.2</vt:lpstr>
      <vt:lpstr>C8.1</vt:lpstr>
      <vt:lpstr>C8.8</vt:lpstr>
      <vt:lpstr>C9.1</vt:lpstr>
      <vt:lpstr>C11.4</vt:lpstr>
      <vt:lpstr>C11.5</vt:lpstr>
      <vt:lpstr>C11.6</vt:lpstr>
      <vt:lpstr>C11.7</vt:lpstr>
      <vt:lpstr>C11.8</vt:lpstr>
      <vt:lpstr>C11.9</vt:lpstr>
      <vt:lpstr>C12.6</vt:lpstr>
      <vt:lpstr>C12.10</vt:lpstr>
      <vt:lpstr>C13.1</vt:lpstr>
      <vt:lpstr>C13.3</vt:lpstr>
      <vt:lpstr>C13.4</vt:lpstr>
      <vt:lpstr>C13.8</vt:lpstr>
      <vt:lpstr>C20.1</vt:lpstr>
      <vt:lpstr>A</vt:lpstr>
      <vt:lpstr>Summary</vt:lpstr>
      <vt:lpstr>Client1</vt:lpstr>
      <vt:lpstr>Client2</vt:lpstr>
      <vt:lpstr>ContractDescription</vt:lpstr>
      <vt:lpstr>ContractNo</vt:lpstr>
      <vt:lpstr>A!Print_Area</vt:lpstr>
      <vt:lpstr>C1.2!Print_Area</vt:lpstr>
      <vt:lpstr>C1.3!Print_Area</vt:lpstr>
      <vt:lpstr>C1.4!Print_Area</vt:lpstr>
      <vt:lpstr>C1.5!Print_Area</vt:lpstr>
      <vt:lpstr>C1.6!Print_Area</vt:lpstr>
      <vt:lpstr>C1.7!Print_Area</vt:lpstr>
      <vt:lpstr>C11.4!Print_Area</vt:lpstr>
      <vt:lpstr>C11.5!Print_Area</vt:lpstr>
      <vt:lpstr>C11.6!Print_Area</vt:lpstr>
      <vt:lpstr>C11.7!Print_Area</vt:lpstr>
      <vt:lpstr>C11.8!Print_Area</vt:lpstr>
      <vt:lpstr>C11.9!Print_Area</vt:lpstr>
      <vt:lpstr>C12.10!Print_Area</vt:lpstr>
      <vt:lpstr>C12.6!Print_Area</vt:lpstr>
      <vt:lpstr>C13.1!Print_Area</vt:lpstr>
      <vt:lpstr>C13.3!Print_Area</vt:lpstr>
      <vt:lpstr>C13.4!Print_Area</vt:lpstr>
      <vt:lpstr>C13.8!Print_Area</vt:lpstr>
      <vt:lpstr>C2.1!Print_Area</vt:lpstr>
      <vt:lpstr>C2.2!Print_Area</vt:lpstr>
      <vt:lpstr>C2.3!Print_Area</vt:lpstr>
      <vt:lpstr>C20.1!Print_Area</vt:lpstr>
      <vt:lpstr>C3.1!Print_Area</vt:lpstr>
      <vt:lpstr>C3.2!Print_Area</vt:lpstr>
      <vt:lpstr>C3.3!Print_Area</vt:lpstr>
      <vt:lpstr>C4.2!Print_Area</vt:lpstr>
      <vt:lpstr>C4.4!Print_Area</vt:lpstr>
      <vt:lpstr>C5.1!Print_Area</vt:lpstr>
      <vt:lpstr>C5.2!Print_Area</vt:lpstr>
      <vt:lpstr>C5.3!Print_Area</vt:lpstr>
      <vt:lpstr>C5.4!Print_Area</vt:lpstr>
      <vt:lpstr>C5.5!Print_Area</vt:lpstr>
      <vt:lpstr>C6.2!Print_Area</vt:lpstr>
      <vt:lpstr>C8.1!Print_Area</vt:lpstr>
      <vt:lpstr>C8.8!Print_Area</vt:lpstr>
      <vt:lpstr>C9.1!Print_Area</vt:lpstr>
      <vt:lpstr>Information!Print_Area</vt:lpstr>
      <vt:lpstr>Summary!Print_Area</vt:lpstr>
      <vt:lpstr>C11.4!Print_Titles</vt:lpstr>
      <vt:lpstr>C11.5!Print_Titles</vt:lpstr>
      <vt:lpstr>C11.6!Print_Titles</vt:lpstr>
      <vt:lpstr>C11.7!Print_Titles</vt:lpstr>
      <vt:lpstr>C11.8!Print_Titles</vt:lpstr>
      <vt:lpstr>C11.9!Print_Titles</vt:lpstr>
      <vt:lpstr>C2.1!Print_Titles</vt:lpstr>
      <vt:lpstr>C2.2!Print_Titles</vt:lpstr>
      <vt:lpstr>C2.3!Print_Titles</vt:lpstr>
      <vt:lpstr>C4.4!Print_Titles</vt:lpstr>
    </vt:vector>
  </TitlesOfParts>
  <Company>Ninham Shand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Tjaart vd Walt</dc:creator>
  <cp:lastModifiedBy>Zwi</cp:lastModifiedBy>
  <cp:lastPrinted>2025-02-07T08:48:16Z</cp:lastPrinted>
  <dcterms:created xsi:type="dcterms:W3CDTF">2002-10-04T09:45:02Z</dcterms:created>
  <dcterms:modified xsi:type="dcterms:W3CDTF">2025-05-30T13:55:06Z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0x0101002C5E97F4F0D20B49A141836A093819FD</vt:lpwstr>
  </property>
  <property fmtid="{D5CDD505-2E9C-101B-9397-08002B2CF9AE}" pid="3" name="MediaServiceImageTags">
    <vt:lpwstr/>
  </property>
</Properties>
</file>