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eskom-my.sharepoint.com/personal/phakatms_eskom_co_za/Documents/DESKTOP/CONTRACTS MANAGER PORTFOLIO 2025/QS REPORTS/PPU Audit/"/>
    </mc:Choice>
  </mc:AlternateContent>
  <xr:revisionPtr revIDLastSave="0" documentId="8_{E6539B8F-225A-42A6-B456-5137F96256EA}" xr6:coauthVersionLast="47" xr6:coauthVersionMax="47" xr10:uidLastSave="{00000000-0000-0000-0000-000000000000}"/>
  <bookViews>
    <workbookView xWindow="-110" yWindow="-110" windowWidth="19420" windowHeight="10300" firstSheet="1" activeTab="1" xr2:uid="{00000000-000D-0000-FFFF-FFFF00000000}"/>
  </bookViews>
  <sheets>
    <sheet name="SPU" sheetId="3" state="hidden" r:id="rId1"/>
    <sheet name="Audit Price list" sheetId="5"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3" l="1"/>
  <c r="X2" i="3"/>
  <c r="W2" i="3"/>
  <c r="V2" i="3"/>
  <c r="N18" i="3" l="1"/>
  <c r="H15" i="3" l="1"/>
  <c r="H13" i="3"/>
  <c r="H12" i="3"/>
  <c r="H11" i="3"/>
  <c r="H10" i="3"/>
  <c r="H9" i="3"/>
  <c r="H8" i="3"/>
  <c r="H7" i="3"/>
  <c r="H6" i="3"/>
  <c r="H5" i="3"/>
  <c r="H4" i="3"/>
  <c r="I14" i="3" l="1"/>
  <c r="I4" i="3"/>
  <c r="V14" i="3" l="1"/>
  <c r="Z14" i="3"/>
  <c r="X14" i="3"/>
  <c r="W14" i="3"/>
  <c r="W4" i="3"/>
  <c r="V4" i="3"/>
  <c r="Z4" i="3"/>
  <c r="X4" i="3"/>
  <c r="I8" i="3" l="1"/>
  <c r="I6" i="3"/>
  <c r="I7" i="3"/>
  <c r="I15" i="3"/>
  <c r="I12" i="3"/>
  <c r="W7" i="3" l="1"/>
  <c r="V7" i="3"/>
  <c r="Z7" i="3"/>
  <c r="X7" i="3"/>
  <c r="W12" i="3"/>
  <c r="V12" i="3"/>
  <c r="Z12" i="3"/>
  <c r="X12" i="3"/>
  <c r="V6" i="3"/>
  <c r="Z6" i="3"/>
  <c r="X6" i="3"/>
  <c r="W6" i="3"/>
  <c r="W15" i="3"/>
  <c r="V15" i="3"/>
  <c r="Z15" i="3"/>
  <c r="X15" i="3"/>
  <c r="W8" i="3"/>
  <c r="V8" i="3"/>
  <c r="Z8" i="3"/>
  <c r="X8" i="3"/>
  <c r="I13" i="3"/>
  <c r="I9" i="3"/>
  <c r="I10" i="3"/>
  <c r="I11" i="3"/>
  <c r="I5" i="3"/>
  <c r="W11" i="3" l="1"/>
  <c r="V11" i="3"/>
  <c r="Z11" i="3"/>
  <c r="X11" i="3"/>
  <c r="V10" i="3"/>
  <c r="Z10" i="3"/>
  <c r="X10" i="3"/>
  <c r="W10" i="3"/>
  <c r="V9" i="3"/>
  <c r="Z9" i="3"/>
  <c r="X9" i="3"/>
  <c r="W9" i="3"/>
  <c r="V5" i="3"/>
  <c r="Z5" i="3"/>
  <c r="X5" i="3"/>
  <c r="W5" i="3"/>
  <c r="W20" i="3" s="1"/>
  <c r="V13" i="3"/>
  <c r="Z13" i="3"/>
  <c r="X13" i="3"/>
  <c r="W13" i="3"/>
  <c r="X20" i="3" l="1"/>
  <c r="Z20" i="3"/>
  <c r="V20" i="3"/>
</calcChain>
</file>

<file path=xl/sharedStrings.xml><?xml version="1.0" encoding="utf-8"?>
<sst xmlns="http://schemas.openxmlformats.org/spreadsheetml/2006/main" count="227" uniqueCount="130">
  <si>
    <t>Estimate - Market</t>
  </si>
  <si>
    <t xml:space="preserve">Estimate - Min Rate - Maket </t>
  </si>
  <si>
    <t>First Principle Rate</t>
  </si>
  <si>
    <t>First Principle Rate - New Rates</t>
  </si>
  <si>
    <t>Limpopo</t>
  </si>
  <si>
    <t>Minor Works</t>
  </si>
  <si>
    <t>Gauteng</t>
  </si>
  <si>
    <t>Easten Cape</t>
  </si>
  <si>
    <t>Market</t>
  </si>
  <si>
    <t>Description</t>
  </si>
  <si>
    <t>Unit</t>
  </si>
  <si>
    <t xml:space="preserve">Urban </t>
  </si>
  <si>
    <t>Rural</t>
  </si>
  <si>
    <t>Urban/Rural</t>
  </si>
  <si>
    <t>Urban</t>
  </si>
  <si>
    <t>Meter Audit and installations tested with metes 32 Device (Single phase)</t>
  </si>
  <si>
    <t>ea.</t>
  </si>
  <si>
    <t>Meter Audit and installations tested with metes 32 Device (Dual phase)</t>
  </si>
  <si>
    <t>Meter Audit and installations tested with metes 32 Device (three phase)</t>
  </si>
  <si>
    <t>Installations tested with metes 32 Device; 1 x single phase meter change and re-audit</t>
  </si>
  <si>
    <t>Installations tested with metes 32 Device; 2 x single phase meter change and re-audit</t>
  </si>
  <si>
    <t>Installations tested with metes 32 Device; 3 x single phase meter change and re-audit</t>
  </si>
  <si>
    <t>Audit 3 phase (poly phase meter) tested with Metes 32 device, 1 x meter poly phase meter 100-125A change and re-audit.</t>
  </si>
  <si>
    <t>Audit 3 phase (poly phase meter 160A) tested with Metes 32 device, 1 x meter poly phase meter change 160A</t>
  </si>
  <si>
    <t>Disconnection of all meters and Issue a Tamper Notice plus 2 photos</t>
  </si>
  <si>
    <t>Reconnection and seal</t>
  </si>
  <si>
    <t>Change-out of 3 single phase meters and replace with polyphase meter Tamper/faulty</t>
  </si>
  <si>
    <t>Adhoc Remedials - re-attach the meter or meter backing board or a TBC (Terminal block cover)</t>
  </si>
  <si>
    <t>P%G</t>
  </si>
  <si>
    <t>%</t>
  </si>
  <si>
    <t>PPE</t>
  </si>
  <si>
    <t>Travel</t>
  </si>
  <si>
    <t>KM</t>
  </si>
  <si>
    <t>Current Rates</t>
  </si>
  <si>
    <t>Meter Audit Urban installations tested with metes 32 Device (Single phase)</t>
  </si>
  <si>
    <t>Meter Audit Rural installations tested with metes 32 Device (single phase)</t>
  </si>
  <si>
    <t>Meter Audit Urban installations tested with metes 32 Device (Dual phase)</t>
  </si>
  <si>
    <t>Meter Audit Rural installations tested with metes 32 Device (Dual phase)</t>
  </si>
  <si>
    <t>Meter Audit Urban installations tested with metes 32 Device (three phase)</t>
  </si>
  <si>
    <t>Meter Audit Rural installations tested with metes 32 Device (three phase)</t>
  </si>
  <si>
    <t>Urban installations tested with metes 32 Device; 1 x single phase meter change and re-audit</t>
  </si>
  <si>
    <t>Urban installations tested with metes 32 Device; 2 x single phase meter change and re-audit</t>
  </si>
  <si>
    <t>Back to Back Audits Urban installations tested with metes 32 Device; 3 x single phase meter change and re-audit</t>
  </si>
  <si>
    <t>Urban supplies 3 phase (poly phase meter) tested with Metes 32 device, 1 x meter poly phase meter 100-125A change and re-audit.</t>
  </si>
  <si>
    <t>Back to Back Audits Urban supplies 3 phase (poly phase meter 160A) tested with Metes 32 device, 1 x meter poly phase meter change 160A</t>
  </si>
  <si>
    <t>Change out single meter – Remedial work for Urban</t>
  </si>
  <si>
    <t>Change out single meter – Remedial work for Rural</t>
  </si>
  <si>
    <t>Change out 2 X single meter – Remedial work for Rural</t>
  </si>
  <si>
    <t>Change out 2 X single meter – Remedial work for Urban</t>
  </si>
  <si>
    <t>Change out 3 X single meter – Remedial work for Urban</t>
  </si>
  <si>
    <t>Change out 3 X single meter – Remedial work for Rural</t>
  </si>
  <si>
    <t>Change out 1 x 100-125A Poly phase meter – Remedial work for Rural</t>
  </si>
  <si>
    <t>Change out 1 x 100-125A Poly phase meter – Remedial work for Urban</t>
  </si>
  <si>
    <t>Change out 1 x 160A poly phase meter – Remedial work for Rural</t>
  </si>
  <si>
    <t>Change out 1 x 160A poly phase meter – Remedial work for Urban</t>
  </si>
  <si>
    <t>Rural installations tested with metes 32 Device; 1 x single phase meter change and re-audit</t>
  </si>
  <si>
    <t>Rural installations tested with metes 32 Device; 2 x single phase meter change and re-audit</t>
  </si>
  <si>
    <t>Rural installations tested with metes 32 Device; 3 x single phase meter change and re-audit</t>
  </si>
  <si>
    <t>Rural supplies 3 phase (poly phase meter) tested with Metes 32 device, 1 x meter poly phase meter 100-125A change and re-audit.</t>
  </si>
  <si>
    <t>Meter Audit Rural supplies 3 phase (poly phase meter 160A) tested with Metes 32 device, 1 x meter poly phase meter change 160A</t>
  </si>
  <si>
    <t>Issue a Tamper Notice and Disconnect</t>
  </si>
  <si>
    <t>Disconnection - Urban</t>
  </si>
  <si>
    <t>Disconnection - Rural</t>
  </si>
  <si>
    <t>Reconnection - Urban</t>
  </si>
  <si>
    <t>Reconnection - Rural</t>
  </si>
  <si>
    <t>CONVENTIONAL (SPU) METERS</t>
  </si>
  <si>
    <t>Data collected in premises with faulty meter points that could not be tested using meter verifier or due to no supply</t>
  </si>
  <si>
    <t>R 30.00</t>
  </si>
  <si>
    <t>R 38.00</t>
  </si>
  <si>
    <t>Change-out for a Faulty Single phase or Polyphase meter</t>
  </si>
  <si>
    <t>each</t>
  </si>
  <si>
    <t>R 113.84</t>
  </si>
  <si>
    <t>R 157.57</t>
  </si>
  <si>
    <t>Audit meter and capture field data, perform meter accuracy test, observe and capture remarks using own handheld Unit (HHU) for a 1Ø phase supply point</t>
  </si>
  <si>
    <t>R 156.69</t>
  </si>
  <si>
    <t>R 231.42</t>
  </si>
  <si>
    <t>Audit meter and capture field data, perform meter accuracy test, observe and capture remarks using own handheld Unit (HHU) for a 3Ø phase supply point</t>
  </si>
  <si>
    <t>R 300.37</t>
  </si>
  <si>
    <t>R 440.27</t>
  </si>
  <si>
    <t>Disconnect supply point if meter found bypassed / tampered by removing meter circuit breaker and its jumper cable for a 1Ø supply and take 2 photos</t>
  </si>
  <si>
    <t>R 230.59</t>
  </si>
  <si>
    <t>R 283.90</t>
  </si>
  <si>
    <t>Disconnect supply point if meter found bypassed / tampered by removing meter/s circuit breakers and its jumper cables for a 3Ø supply and take 2 photos</t>
  </si>
  <si>
    <t>R 313.92</t>
  </si>
  <si>
    <t>R 409.61</t>
  </si>
  <si>
    <t>Health &amp; Safety (% of labour)</t>
  </si>
  <si>
    <t>per invoice</t>
  </si>
  <si>
    <t>PPU AUDIT - PRICELIST</t>
  </si>
  <si>
    <t>No.</t>
  </si>
  <si>
    <t>Each</t>
  </si>
  <si>
    <t>Sealing of all unsealed meters and capturing of digital photos before and after - Common base meter</t>
  </si>
  <si>
    <t>Sealing of all unsealed meters and capturing of digital photos before and after - Non-common base meter</t>
  </si>
  <si>
    <t>Installation of Labels</t>
  </si>
  <si>
    <t xml:space="preserve">Tampered split/smart meter disconnection/removal, issue tamper notice &amp; data capturing </t>
  </si>
  <si>
    <t>Km</t>
  </si>
  <si>
    <t>Note:</t>
  </si>
  <si>
    <t>Allowance for storage and safe-keeping of free-issue material (% of labour cost only, excluding preliminary and general items)</t>
  </si>
  <si>
    <t>Tools and equipment (% of labour cost only, excluding preliminary and general items)</t>
  </si>
  <si>
    <t>Health &amp; Safety, including PPE &amp; safety file (% of labour cost only, excluding preliminary and general items)</t>
  </si>
  <si>
    <t>Capture Electronic Data &amp; GPS Co-Ordinates ,Full Name, Surnames, Township Name, Transformer Cnl National ID Number of Legal Occupant Electronically. NON-ELECTRIFIED, (Audit &amp; clean up whole transformer before moving to the next transformer zone)</t>
  </si>
  <si>
    <t>Capture Electronic Data &amp; GPS Co-Ordinates, Full Name, Surnames, Transformer CNL, Township Name, National ID Number of Legal Occupant Electronically. Test Meter According To Prescribed Procedure/Standard &amp; Seal If Required - EXISTING CUSTOMERS (Audit &amp; clean up whole transformer before moving to the next transformer zone)</t>
  </si>
  <si>
    <t>On Split/Smart Meters Capture Electronic Data &amp; GPS Co-Ordinates, Full Name, Surnames, Transformer CNL, Township Name, National ID Number of Legal Occupant Electronically, Test Meter According To Prescribed Procedure/Standard &amp; Seal If Required</t>
  </si>
  <si>
    <t>Capture Electronic Data &amp; GPS Co-Ordinates, Full Name, Surnames, Transformer CNL, Township Name, National ID Number of Legal Occupant Electronically, Test Meter According To Prescribed Procedure/Standard &amp; Seal If Required - EXISTING CUSTOMERS (Audit &amp; clean up whole transformer before moving to the next transformer zone) – TARGETED AUDITS</t>
  </si>
  <si>
    <t>Night      (pp/pn)</t>
  </si>
  <si>
    <t>Preliminary &amp; General</t>
  </si>
  <si>
    <t>Ea</t>
  </si>
  <si>
    <t>CABLE ELECT:1000 V; TCU GSW;10 MM2 in 2.9m long, 25mm pipe(DDT3127). Underground service cable.</t>
  </si>
  <si>
    <t>m</t>
  </si>
  <si>
    <t xml:space="preserve">CUSTOMER INTERFACE UNIT(CIU) </t>
  </si>
  <si>
    <r>
      <t xml:space="preserve">Transport                                                                                                  </t>
    </r>
    <r>
      <rPr>
        <i/>
        <sz val="12"/>
        <rFont val="Arial"/>
        <family val="2"/>
      </rPr>
      <t>Travel kilometres will be claimed from the nearest CNC in the allocated zone to the relevant site. Kilometres from the contractor's head office to the allocated zone cannot be claimed. (Subject to tracker) Google map can only be used when the tracker is faulty for one month and upfront approval from Contract Manager.</t>
    </r>
  </si>
  <si>
    <t>Installation of DIN RAIL SINGLE PHASE PLC SMART SPLIT METER WITH CIU 20A</t>
  </si>
  <si>
    <t>Installation of DIN RAIL SINGLE PHASE PLC SMART SPLIT METER WITH CIU 60A</t>
  </si>
  <si>
    <t>Installation of BS FOOTPRINT SINGLE PHASE SMART SPLIT METER WITH CIU + INTERNAL/PLUG-IN GSM MODEM</t>
  </si>
  <si>
    <t xml:space="preserve">Installation of GATEWAY/DATA CONCENTRATORS (DCU) + EXTERNAL GSM MODEM </t>
  </si>
  <si>
    <t>Installation of READYBOARD,SPLIT METER 2x16A SKTS D3176</t>
  </si>
  <si>
    <t>Hand planting of  POLE,WOOD  5M-7M</t>
  </si>
  <si>
    <t xml:space="preserve">Dismatling of POLE,WOOD  5M- 7M   </t>
  </si>
  <si>
    <t>Meter installation and accessories</t>
  </si>
  <si>
    <t>Installation of BS FOOTPRINT SINGLE PHASE SMART SPLIT METER WITH CIU + EXTERNAL GSM MODEM</t>
  </si>
  <si>
    <t>Stringing of LV service connection with service pole (from the pole top box to the pre-paid meter) (Type B) to mud dwelling</t>
  </si>
  <si>
    <t xml:space="preserve">Stringing LV service connection to house from cable </t>
  </si>
  <si>
    <t>Stringing of LV service cable direct to dwelling (from the pole top box to the pre-paid meter)  (Type A) to brick dwelling</t>
  </si>
  <si>
    <t>R/installation</t>
  </si>
  <si>
    <r>
      <t xml:space="preserve">Accommodation                                                                    </t>
    </r>
    <r>
      <rPr>
        <i/>
        <sz val="12"/>
        <color theme="1"/>
        <rFont val="Arial"/>
        <family val="2"/>
      </rPr>
      <t>Accommodation allowance to ONLY be used on request from Eskom and approval by designated Eskom representative for contractor staff.</t>
    </r>
    <r>
      <rPr>
        <sz val="12"/>
        <color theme="1"/>
        <rFont val="Arial"/>
        <family val="2"/>
      </rPr>
      <t xml:space="preserve"> This can only be claimed if contractor is requested to work outside the  sector base-supporting invioce is required for your claim</t>
    </r>
  </si>
  <si>
    <t>PPU Audit</t>
  </si>
  <si>
    <t>Unit Rate</t>
  </si>
  <si>
    <t>Penalties for not dealing with Tampered customers - contractor will be charged 2 times the normal rate of item No. 1.7, to be deducted from the invoice</t>
  </si>
  <si>
    <t>Installation of Smart /Split METER BS FOOTPRINT 60A PLC</t>
  </si>
  <si>
    <t>Smart Split meter or split meter communication test</t>
  </si>
  <si>
    <t>Penalties for not dealing with faulty meters - contractor will be charged 2 times the normal rate of installation, to be deducted from the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</si>
</sst>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R-1C09]\ * #,##0.00_ ;_ [$R-1C09]\ * \-#,##0.00_ ;_ [$R-1C09]\ * &quot;-&quot;??_ ;_ @_ "/>
    <numFmt numFmtId="165" formatCode="_-[$R-1C09]* #,##0.00_-;\-[$R-1C09]* #,##0.00_-;_-[$R-1C09]* &quot;-&quot;??_-;_-@_-"/>
    <numFmt numFmtId="166" formatCode="&quot;R&quot;#,##0.00"/>
    <numFmt numFmtId="167" formatCode="&quot;R&quot;\ #,##0.00;[Red]&quot;R&quot;\ \-#,##0.00"/>
    <numFmt numFmtId="168" formatCode="0.0%"/>
    <numFmt numFmtId="169" formatCode="&quot;R&quot;\ #,##0.00"/>
    <numFmt numFmtId="170" formatCode="_ &quot;R&quot;\ * #,##0.00_ ;_ &quot;R&quot;\ * \-#,##0.00_ ;_ &quot;R&quot;\ * &quot;-&quot;??_ ;_ @_ "/>
  </numFmts>
  <fonts count="23" x14ac:knownFonts="1">
    <font>
      <sz val="11"/>
      <color theme="1"/>
      <name val="Calibri"/>
      <family val="2"/>
      <scheme val="minor"/>
    </font>
    <font>
      <sz val="11"/>
      <name val="Arial"/>
      <family val="2"/>
    </font>
    <font>
      <sz val="11"/>
      <name val="Calibri"/>
      <family val="2"/>
      <scheme val="minor"/>
    </font>
    <font>
      <b/>
      <sz val="11"/>
      <name val="Arial"/>
      <family val="2"/>
    </font>
    <font>
      <b/>
      <sz val="10"/>
      <name val="Arial"/>
      <family val="2"/>
    </font>
    <font>
      <sz val="11"/>
      <color theme="1"/>
      <name val="Arial"/>
      <family val="2"/>
    </font>
    <font>
      <b/>
      <sz val="11"/>
      <color theme="1"/>
      <name val="Arial"/>
      <family val="2"/>
    </font>
    <font>
      <b/>
      <sz val="12"/>
      <color theme="1"/>
      <name val="Arial"/>
      <family val="2"/>
    </font>
    <font>
      <sz val="12"/>
      <color theme="1"/>
      <name val="Calibri"/>
      <family val="2"/>
      <scheme val="minor"/>
    </font>
    <font>
      <b/>
      <sz val="10"/>
      <color rgb="FF000000"/>
      <name val="Arial"/>
      <family val="2"/>
    </font>
    <font>
      <sz val="11"/>
      <color rgb="FF000000"/>
      <name val="Arial"/>
      <family val="2"/>
    </font>
    <font>
      <sz val="11"/>
      <color theme="1"/>
      <name val="Calibri"/>
      <family val="2"/>
      <scheme val="minor"/>
    </font>
    <font>
      <b/>
      <sz val="12"/>
      <color theme="1"/>
      <name val="Calibri"/>
      <family val="2"/>
      <scheme val="minor"/>
    </font>
    <font>
      <sz val="10"/>
      <color rgb="FF000000"/>
      <name val="Arial"/>
      <family val="2"/>
    </font>
    <font>
      <sz val="12"/>
      <color theme="1"/>
      <name val="Arial"/>
      <family val="2"/>
    </font>
    <font>
      <sz val="11"/>
      <color indexed="8"/>
      <name val="Calibri"/>
      <family val="2"/>
    </font>
    <font>
      <sz val="12"/>
      <name val="Arial"/>
      <family val="2"/>
    </font>
    <font>
      <sz val="10"/>
      <name val="Arial"/>
      <family val="2"/>
    </font>
    <font>
      <sz val="12"/>
      <color rgb="FF000000"/>
      <name val="Arial"/>
      <family val="2"/>
    </font>
    <font>
      <i/>
      <sz val="12"/>
      <name val="Arial"/>
      <family val="2"/>
    </font>
    <font>
      <i/>
      <sz val="12"/>
      <color theme="1"/>
      <name val="Arial"/>
      <family val="2"/>
    </font>
    <font>
      <b/>
      <sz val="12"/>
      <name val="Arial"/>
      <family val="2"/>
    </font>
    <font>
      <b/>
      <i/>
      <sz val="12"/>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s>
  <borders count="57">
    <border>
      <left/>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diagonal/>
    </border>
    <border>
      <left style="thin">
        <color indexed="64"/>
      </left>
      <right style="medium">
        <color indexed="64"/>
      </right>
      <top style="medium">
        <color indexed="64"/>
      </top>
      <bottom/>
      <diagonal/>
    </border>
    <border>
      <left style="medium">
        <color indexed="64"/>
      </left>
      <right style="thin">
        <color auto="1"/>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right/>
      <top/>
      <bottom style="medium">
        <color indexed="64"/>
      </bottom>
      <diagonal/>
    </border>
    <border>
      <left style="thin">
        <color auto="1"/>
      </left>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thin">
        <color auto="1"/>
      </top>
      <bottom style="thin">
        <color auto="1"/>
      </bottom>
      <diagonal/>
    </border>
    <border>
      <left style="medium">
        <color indexed="64"/>
      </left>
      <right/>
      <top style="thin">
        <color auto="1"/>
      </top>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s>
  <cellStyleXfs count="4">
    <xf numFmtId="0" fontId="0" fillId="0" borderId="0"/>
    <xf numFmtId="9" fontId="11" fillId="0" borderId="0" applyFont="0" applyFill="0" applyBorder="0" applyAlignment="0" applyProtection="0"/>
    <xf numFmtId="170" fontId="15" fillId="0" borderId="0" applyFont="0" applyFill="0" applyBorder="0" applyAlignment="0" applyProtection="0"/>
    <xf numFmtId="170" fontId="17" fillId="0" borderId="0" applyFont="0" applyFill="0" applyBorder="0" applyAlignment="0" applyProtection="0"/>
  </cellStyleXfs>
  <cellXfs count="255">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horizontal="center"/>
    </xf>
    <xf numFmtId="165" fontId="1" fillId="0" borderId="0" xfId="0" applyNumberFormat="1" applyFont="1"/>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vertical="center" wrapText="1"/>
    </xf>
    <xf numFmtId="0" fontId="1" fillId="0" borderId="0" xfId="0" applyFont="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165" fontId="1" fillId="3" borderId="7" xfId="0" applyNumberFormat="1" applyFont="1" applyFill="1" applyBorder="1"/>
    <xf numFmtId="165" fontId="2" fillId="0" borderId="0" xfId="0" applyNumberFormat="1" applyFont="1"/>
    <xf numFmtId="0" fontId="3" fillId="0" borderId="11" xfId="0" applyFont="1" applyBorder="1" applyAlignment="1">
      <alignment horizontal="left" vertical="center" wrapText="1"/>
    </xf>
    <xf numFmtId="0" fontId="1" fillId="0" borderId="15" xfId="0" applyFont="1" applyBorder="1"/>
    <xf numFmtId="0" fontId="1" fillId="0" borderId="3" xfId="0" applyFont="1" applyBorder="1"/>
    <xf numFmtId="0" fontId="1" fillId="0" borderId="16" xfId="0" applyFont="1" applyBorder="1"/>
    <xf numFmtId="0" fontId="3"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8" xfId="0" applyFont="1" applyBorder="1" applyAlignment="1">
      <alignment horizontal="center"/>
    </xf>
    <xf numFmtId="0" fontId="1" fillId="0" borderId="19" xfId="0" applyFont="1" applyBorder="1" applyAlignment="1">
      <alignment horizontal="center"/>
    </xf>
    <xf numFmtId="0" fontId="1" fillId="0" borderId="18" xfId="0" applyFont="1" applyBorder="1" applyAlignment="1">
      <alignment horizontal="center" vertical="center"/>
    </xf>
    <xf numFmtId="164" fontId="1" fillId="0" borderId="14" xfId="0" applyNumberFormat="1" applyFont="1" applyBorder="1" applyAlignment="1">
      <alignment vertical="center" wrapText="1"/>
    </xf>
    <xf numFmtId="0" fontId="4" fillId="0" borderId="12" xfId="0" applyFont="1" applyBorder="1" applyAlignment="1">
      <alignment horizontal="center" vertical="center" wrapText="1"/>
    </xf>
    <xf numFmtId="0" fontId="1" fillId="0" borderId="21" xfId="0" applyFont="1" applyBorder="1" applyAlignment="1">
      <alignment horizontal="center" vertical="center"/>
    </xf>
    <xf numFmtId="164" fontId="1" fillId="0" borderId="0" xfId="0" applyNumberFormat="1" applyFont="1" applyAlignment="1">
      <alignment vertical="center" wrapText="1"/>
    </xf>
    <xf numFmtId="164" fontId="3" fillId="0" borderId="0" xfId="0" applyNumberFormat="1" applyFont="1" applyAlignment="1">
      <alignment horizontal="center" vertical="center" wrapText="1"/>
    </xf>
    <xf numFmtId="164" fontId="3" fillId="0" borderId="12" xfId="0" applyNumberFormat="1" applyFont="1" applyBorder="1" applyAlignment="1">
      <alignment horizontal="center" vertical="center" wrapText="1"/>
    </xf>
    <xf numFmtId="164" fontId="3" fillId="0" borderId="10" xfId="0" applyNumberFormat="1" applyFont="1" applyBorder="1" applyAlignment="1">
      <alignment horizontal="center" vertical="center" wrapText="1"/>
    </xf>
    <xf numFmtId="164" fontId="1" fillId="0" borderId="2" xfId="0" applyNumberFormat="1" applyFont="1" applyBorder="1" applyAlignment="1">
      <alignment vertical="center" wrapText="1"/>
    </xf>
    <xf numFmtId="164" fontId="1" fillId="0" borderId="4" xfId="0" applyNumberFormat="1" applyFont="1" applyBorder="1" applyAlignment="1">
      <alignment vertical="center" wrapText="1"/>
    </xf>
    <xf numFmtId="164" fontId="1" fillId="0" borderId="6" xfId="0" applyNumberFormat="1" applyFont="1" applyBorder="1" applyAlignment="1">
      <alignment vertical="center" wrapText="1"/>
    </xf>
    <xf numFmtId="164" fontId="1" fillId="0" borderId="7"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30"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vertical="center" wrapText="1"/>
    </xf>
    <xf numFmtId="0" fontId="5" fillId="0" borderId="23" xfId="0" applyFont="1" applyBorder="1" applyAlignment="1">
      <alignment horizontal="center" vertical="center" wrapText="1"/>
    </xf>
    <xf numFmtId="0" fontId="5" fillId="0" borderId="23" xfId="0" applyFont="1" applyBorder="1" applyAlignment="1">
      <alignment vertical="center" wrapText="1"/>
    </xf>
    <xf numFmtId="0" fontId="5" fillId="0" borderId="23" xfId="0" applyFont="1" applyBorder="1" applyAlignment="1">
      <alignment wrapText="1"/>
    </xf>
    <xf numFmtId="0" fontId="5" fillId="0" borderId="23" xfId="0" applyFont="1" applyBorder="1"/>
    <xf numFmtId="0" fontId="5" fillId="0" borderId="23" xfId="0" applyFont="1" applyBorder="1" applyAlignment="1">
      <alignment horizontal="center"/>
    </xf>
    <xf numFmtId="9" fontId="0" fillId="0" borderId="0" xfId="0" applyNumberFormat="1"/>
    <xf numFmtId="0" fontId="7" fillId="0" borderId="32" xfId="0" applyFont="1" applyBorder="1" applyAlignment="1">
      <alignment horizontal="center" vertical="center" wrapText="1"/>
    </xf>
    <xf numFmtId="164" fontId="5" fillId="0" borderId="4" xfId="0" applyNumberFormat="1" applyFont="1" applyBorder="1" applyAlignment="1">
      <alignment vertical="center" wrapText="1"/>
    </xf>
    <xf numFmtId="164" fontId="5" fillId="2" borderId="4" xfId="0" applyNumberFormat="1" applyFont="1" applyFill="1" applyBorder="1" applyAlignment="1">
      <alignment vertical="center" wrapText="1"/>
    </xf>
    <xf numFmtId="164" fontId="5" fillId="2" borderId="4" xfId="0" applyNumberFormat="1" applyFont="1" applyFill="1" applyBorder="1" applyAlignment="1">
      <alignment vertical="center"/>
    </xf>
    <xf numFmtId="164" fontId="1" fillId="0" borderId="4" xfId="0" applyNumberFormat="1" applyFont="1" applyBorder="1" applyAlignment="1">
      <alignment vertical="center"/>
    </xf>
    <xf numFmtId="164" fontId="5" fillId="0" borderId="4" xfId="0" applyNumberFormat="1" applyFont="1" applyBorder="1" applyAlignment="1">
      <alignment vertical="center"/>
    </xf>
    <xf numFmtId="9" fontId="0" fillId="0" borderId="4" xfId="0" applyNumberFormat="1" applyBorder="1"/>
    <xf numFmtId="0" fontId="5" fillId="0" borderId="6" xfId="0" applyFont="1" applyBorder="1" applyAlignment="1">
      <alignment horizontal="center" vertical="center"/>
    </xf>
    <xf numFmtId="0" fontId="5" fillId="0" borderId="33" xfId="0" applyFont="1" applyBorder="1"/>
    <xf numFmtId="0" fontId="5" fillId="0" borderId="33" xfId="0" applyFont="1" applyBorder="1" applyAlignment="1">
      <alignment horizontal="center"/>
    </xf>
    <xf numFmtId="9" fontId="0" fillId="0" borderId="7" xfId="0" applyNumberFormat="1" applyBorder="1"/>
    <xf numFmtId="0" fontId="7" fillId="0" borderId="0" xfId="0" applyFont="1" applyAlignment="1">
      <alignment horizontal="center" vertical="center" wrapText="1"/>
    </xf>
    <xf numFmtId="164" fontId="8" fillId="0" borderId="0" xfId="0" applyNumberFormat="1" applyFont="1" applyAlignment="1">
      <alignment horizontal="center" vertical="center"/>
    </xf>
    <xf numFmtId="0" fontId="1" fillId="0" borderId="12" xfId="0" applyFont="1" applyBorder="1" applyAlignment="1">
      <alignment horizontal="center" vertical="center"/>
    </xf>
    <xf numFmtId="0" fontId="9" fillId="4" borderId="34" xfId="0" applyFont="1" applyFill="1" applyBorder="1" applyAlignment="1">
      <alignment vertical="center"/>
    </xf>
    <xf numFmtId="0" fontId="9" fillId="4" borderId="34" xfId="0" applyFont="1" applyFill="1" applyBorder="1" applyAlignment="1">
      <alignment horizontal="center" vertical="center"/>
    </xf>
    <xf numFmtId="0" fontId="9" fillId="4" borderId="10" xfId="0" applyFont="1" applyFill="1" applyBorder="1" applyAlignment="1">
      <alignment horizontal="center" vertical="center"/>
    </xf>
    <xf numFmtId="0" fontId="1" fillId="0" borderId="14" xfId="0" applyFont="1" applyBorder="1" applyAlignment="1">
      <alignment horizontal="center" vertical="center"/>
    </xf>
    <xf numFmtId="0" fontId="5" fillId="0" borderId="0" xfId="0" applyFont="1" applyAlignment="1">
      <alignment horizontal="center" vertical="center"/>
    </xf>
    <xf numFmtId="0" fontId="5" fillId="0" borderId="0" xfId="0" applyFont="1"/>
    <xf numFmtId="0" fontId="5" fillId="0" borderId="0" xfId="0" applyFont="1" applyAlignment="1">
      <alignment horizontal="center"/>
    </xf>
    <xf numFmtId="0" fontId="6" fillId="0" borderId="31" xfId="0" applyFont="1" applyBorder="1" applyAlignment="1">
      <alignment horizontal="center" vertical="center" wrapText="1"/>
    </xf>
    <xf numFmtId="0" fontId="10" fillId="5" borderId="24" xfId="0" applyFont="1" applyFill="1" applyBorder="1" applyAlignment="1">
      <alignment horizontal="justify" vertical="center" wrapText="1"/>
    </xf>
    <xf numFmtId="0" fontId="0" fillId="0" borderId="24" xfId="0" applyBorder="1"/>
    <xf numFmtId="0" fontId="10" fillId="5" borderId="24" xfId="0" applyFont="1" applyFill="1" applyBorder="1" applyAlignment="1">
      <alignment horizontal="center" vertical="center"/>
    </xf>
    <xf numFmtId="0" fontId="10" fillId="5" borderId="13" xfId="0" applyFont="1" applyFill="1" applyBorder="1" applyAlignment="1">
      <alignment horizontal="center" vertical="center"/>
    </xf>
    <xf numFmtId="0" fontId="10" fillId="5" borderId="23" xfId="0" applyFont="1" applyFill="1" applyBorder="1" applyAlignment="1">
      <alignment horizontal="justify" vertical="center" wrapText="1"/>
    </xf>
    <xf numFmtId="0" fontId="10" fillId="5" borderId="23" xfId="0" applyFont="1" applyFill="1" applyBorder="1" applyAlignment="1">
      <alignment horizontal="center" vertical="center"/>
    </xf>
    <xf numFmtId="0" fontId="10" fillId="0" borderId="23" xfId="0" applyFont="1" applyBorder="1" applyAlignment="1">
      <alignment horizontal="center" vertical="center"/>
    </xf>
    <xf numFmtId="0" fontId="10" fillId="0" borderId="4" xfId="0" applyFont="1" applyBorder="1" applyAlignment="1">
      <alignment horizontal="center" vertical="center"/>
    </xf>
    <xf numFmtId="0" fontId="10" fillId="5" borderId="33" xfId="0" applyFont="1" applyFill="1" applyBorder="1" applyAlignment="1">
      <alignment horizontal="justify" vertical="center" wrapText="1"/>
    </xf>
    <xf numFmtId="0" fontId="10" fillId="5" borderId="33" xfId="0" applyFont="1" applyFill="1" applyBorder="1" applyAlignment="1">
      <alignment horizontal="center" vertical="center" wrapText="1"/>
    </xf>
    <xf numFmtId="9" fontId="10" fillId="5" borderId="33" xfId="0" applyNumberFormat="1" applyFont="1" applyFill="1" applyBorder="1" applyAlignment="1">
      <alignment horizontal="center" vertical="center"/>
    </xf>
    <xf numFmtId="9" fontId="10" fillId="0" borderId="7" xfId="0" applyNumberFormat="1" applyFont="1" applyBorder="1" applyAlignment="1">
      <alignment horizontal="center" vertical="center"/>
    </xf>
    <xf numFmtId="166" fontId="1" fillId="0" borderId="19" xfId="0" applyNumberFormat="1" applyFont="1" applyBorder="1" applyAlignment="1">
      <alignment horizontal="center"/>
    </xf>
    <xf numFmtId="165" fontId="4"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166" fontId="1" fillId="0" borderId="0" xfId="0" applyNumberFormat="1" applyFont="1" applyAlignment="1">
      <alignment horizontal="center"/>
    </xf>
    <xf numFmtId="165" fontId="4" fillId="0" borderId="10" xfId="0" applyNumberFormat="1" applyFont="1" applyBorder="1" applyAlignment="1">
      <alignment horizontal="center" vertical="center" wrapText="1"/>
    </xf>
    <xf numFmtId="165" fontId="1" fillId="0" borderId="13" xfId="0" applyNumberFormat="1" applyFont="1" applyBorder="1"/>
    <xf numFmtId="165" fontId="1" fillId="0" borderId="4" xfId="0" applyNumberFormat="1" applyFont="1" applyBorder="1"/>
    <xf numFmtId="165" fontId="1" fillId="0" borderId="4" xfId="0" applyNumberFormat="1" applyFont="1" applyBorder="1" applyAlignment="1">
      <alignment vertical="center"/>
    </xf>
    <xf numFmtId="164" fontId="1" fillId="2" borderId="2" xfId="0" applyNumberFormat="1" applyFont="1" applyFill="1" applyBorder="1" applyAlignment="1">
      <alignment vertical="center"/>
    </xf>
    <xf numFmtId="164" fontId="1" fillId="0" borderId="2" xfId="0" applyNumberFormat="1" applyFont="1" applyBorder="1" applyAlignment="1">
      <alignment vertical="center"/>
    </xf>
    <xf numFmtId="164" fontId="1" fillId="0" borderId="6" xfId="0" applyNumberFormat="1" applyFont="1" applyBorder="1" applyAlignment="1">
      <alignment vertical="center"/>
    </xf>
    <xf numFmtId="165" fontId="1" fillId="0" borderId="7" xfId="0" applyNumberFormat="1" applyFont="1" applyBorder="1" applyAlignment="1">
      <alignment vertical="center"/>
    </xf>
    <xf numFmtId="166" fontId="1" fillId="0" borderId="6" xfId="0" applyNumberFormat="1" applyFont="1" applyBorder="1" applyAlignment="1">
      <alignment horizontal="center"/>
    </xf>
    <xf numFmtId="0" fontId="1" fillId="0" borderId="35" xfId="0" applyFont="1" applyBorder="1"/>
    <xf numFmtId="165" fontId="1" fillId="0" borderId="20" xfId="0" applyNumberFormat="1" applyFont="1" applyBorder="1"/>
    <xf numFmtId="0" fontId="12" fillId="0" borderId="0" xfId="0" applyFont="1"/>
    <xf numFmtId="167" fontId="13" fillId="0" borderId="0" xfId="0" applyNumberFormat="1" applyFont="1" applyAlignment="1">
      <alignment horizontal="center" vertical="center"/>
    </xf>
    <xf numFmtId="167" fontId="13" fillId="0" borderId="2" xfId="0" applyNumberFormat="1" applyFont="1" applyBorder="1" applyAlignment="1">
      <alignment horizontal="center" vertical="center"/>
    </xf>
    <xf numFmtId="167" fontId="13" fillId="0" borderId="4" xfId="0" applyNumberFormat="1" applyFont="1" applyBorder="1" applyAlignment="1">
      <alignment horizontal="center" vertical="center"/>
    </xf>
    <xf numFmtId="168" fontId="1" fillId="0" borderId="14" xfId="1" applyNumberFormat="1" applyFont="1" applyBorder="1" applyAlignment="1">
      <alignment horizontal="center"/>
    </xf>
    <xf numFmtId="168" fontId="1" fillId="0" borderId="2" xfId="1" applyNumberFormat="1" applyFont="1" applyBorder="1" applyAlignment="1">
      <alignment horizontal="center"/>
    </xf>
    <xf numFmtId="168" fontId="1" fillId="3" borderId="13" xfId="1" applyNumberFormat="1" applyFont="1" applyFill="1" applyBorder="1" applyAlignment="1">
      <alignment horizontal="center"/>
    </xf>
    <xf numFmtId="168" fontId="1" fillId="3" borderId="4" xfId="1" applyNumberFormat="1" applyFont="1" applyFill="1" applyBorder="1" applyAlignment="1">
      <alignment horizontal="center"/>
    </xf>
    <xf numFmtId="0" fontId="3" fillId="0" borderId="0" xfId="0" applyFont="1" applyAlignment="1">
      <alignment horizontal="center" vertical="center"/>
    </xf>
    <xf numFmtId="0" fontId="10" fillId="5" borderId="0" xfId="0" applyFont="1" applyFill="1" applyAlignment="1">
      <alignment horizontal="center" vertical="center"/>
    </xf>
    <xf numFmtId="0" fontId="10" fillId="0" borderId="0" xfId="0" applyFont="1" applyAlignment="1">
      <alignment horizontal="center" vertical="center"/>
    </xf>
    <xf numFmtId="9" fontId="10" fillId="0" borderId="0" xfId="0" applyNumberFormat="1" applyFont="1" applyAlignment="1">
      <alignment horizontal="center" vertical="center"/>
    </xf>
    <xf numFmtId="0" fontId="4" fillId="6" borderId="12" xfId="0" applyFont="1" applyFill="1" applyBorder="1" applyAlignment="1">
      <alignment horizontal="center" vertical="center" wrapText="1"/>
    </xf>
    <xf numFmtId="165" fontId="4" fillId="6" borderId="10" xfId="0" applyNumberFormat="1" applyFont="1" applyFill="1" applyBorder="1" applyAlignment="1">
      <alignment horizontal="center" vertical="center" wrapText="1"/>
    </xf>
    <xf numFmtId="164" fontId="1" fillId="6" borderId="14" xfId="0" applyNumberFormat="1" applyFont="1" applyFill="1" applyBorder="1" applyAlignment="1">
      <alignment vertical="center" wrapText="1"/>
    </xf>
    <xf numFmtId="165" fontId="1" fillId="6" borderId="13" xfId="0" applyNumberFormat="1" applyFont="1" applyFill="1" applyBorder="1"/>
    <xf numFmtId="164" fontId="1" fillId="6" borderId="2" xfId="0" applyNumberFormat="1" applyFont="1" applyFill="1" applyBorder="1" applyAlignment="1">
      <alignment vertical="center" wrapText="1"/>
    </xf>
    <xf numFmtId="165" fontId="1" fillId="6" borderId="4" xfId="0" applyNumberFormat="1" applyFont="1" applyFill="1" applyBorder="1"/>
    <xf numFmtId="165" fontId="1" fillId="6" borderId="4" xfId="0" applyNumberFormat="1" applyFont="1" applyFill="1" applyBorder="1" applyAlignment="1">
      <alignment vertical="center"/>
    </xf>
    <xf numFmtId="164" fontId="1" fillId="6" borderId="2" xfId="0" applyNumberFormat="1" applyFont="1" applyFill="1" applyBorder="1" applyAlignment="1">
      <alignment vertical="center"/>
    </xf>
    <xf numFmtId="164" fontId="1" fillId="6" borderId="6" xfId="0" applyNumberFormat="1" applyFont="1" applyFill="1" applyBorder="1" applyAlignment="1">
      <alignment vertical="center"/>
    </xf>
    <xf numFmtId="165" fontId="1" fillId="6" borderId="7" xfId="0" applyNumberFormat="1" applyFont="1" applyFill="1" applyBorder="1" applyAlignment="1">
      <alignment vertical="center"/>
    </xf>
    <xf numFmtId="9" fontId="1" fillId="6" borderId="14" xfId="0" applyNumberFormat="1" applyFont="1" applyFill="1" applyBorder="1" applyAlignment="1">
      <alignment horizontal="center"/>
    </xf>
    <xf numFmtId="9" fontId="1" fillId="6" borderId="2" xfId="0" applyNumberFormat="1" applyFont="1" applyFill="1" applyBorder="1" applyAlignment="1">
      <alignment horizontal="center"/>
    </xf>
    <xf numFmtId="166" fontId="1" fillId="6" borderId="6" xfId="0" applyNumberFormat="1" applyFont="1" applyFill="1" applyBorder="1" applyAlignment="1">
      <alignment horizontal="center"/>
    </xf>
    <xf numFmtId="165" fontId="1" fillId="6" borderId="7" xfId="0" applyNumberFormat="1" applyFont="1" applyFill="1" applyBorder="1"/>
    <xf numFmtId="0" fontId="4" fillId="7" borderId="12" xfId="0" applyFont="1" applyFill="1" applyBorder="1" applyAlignment="1">
      <alignment horizontal="center" vertical="center" wrapText="1"/>
    </xf>
    <xf numFmtId="165" fontId="1" fillId="7" borderId="36" xfId="0" applyNumberFormat="1" applyFont="1" applyFill="1" applyBorder="1"/>
    <xf numFmtId="165" fontId="1" fillId="7" borderId="36" xfId="0" applyNumberFormat="1" applyFont="1" applyFill="1" applyBorder="1" applyAlignment="1">
      <alignment vertical="center"/>
    </xf>
    <xf numFmtId="165" fontId="1" fillId="7" borderId="35" xfId="0" applyNumberFormat="1" applyFont="1" applyFill="1" applyBorder="1" applyAlignment="1">
      <alignment vertical="center"/>
    </xf>
    <xf numFmtId="9" fontId="1" fillId="7" borderId="14" xfId="0" applyNumberFormat="1" applyFont="1" applyFill="1" applyBorder="1" applyAlignment="1">
      <alignment horizontal="center"/>
    </xf>
    <xf numFmtId="9" fontId="1" fillId="7" borderId="2" xfId="0" applyNumberFormat="1" applyFont="1" applyFill="1" applyBorder="1" applyAlignment="1">
      <alignment horizontal="center"/>
    </xf>
    <xf numFmtId="166" fontId="1" fillId="7" borderId="6" xfId="0" applyNumberFormat="1" applyFont="1" applyFill="1" applyBorder="1" applyAlignment="1">
      <alignment horizontal="center"/>
    </xf>
    <xf numFmtId="164" fontId="5" fillId="0" borderId="0" xfId="0" applyNumberFormat="1" applyFont="1" applyAlignment="1">
      <alignment vertical="center" wrapText="1"/>
    </xf>
    <xf numFmtId="164" fontId="5" fillId="2" borderId="0" xfId="0" applyNumberFormat="1" applyFont="1" applyFill="1" applyAlignment="1">
      <alignment vertical="center" wrapText="1"/>
    </xf>
    <xf numFmtId="164" fontId="5" fillId="2" borderId="0" xfId="0" applyNumberFormat="1" applyFont="1" applyFill="1" applyAlignment="1">
      <alignment vertical="center"/>
    </xf>
    <xf numFmtId="164" fontId="1" fillId="0" borderId="0" xfId="0" applyNumberFormat="1" applyFont="1" applyAlignment="1">
      <alignment vertical="center"/>
    </xf>
    <xf numFmtId="164" fontId="5" fillId="0" borderId="0" xfId="0" applyNumberFormat="1" applyFont="1" applyAlignment="1">
      <alignment vertical="center"/>
    </xf>
    <xf numFmtId="0" fontId="9" fillId="0" borderId="0" xfId="0" applyFont="1" applyAlignment="1">
      <alignment horizontal="center" vertical="center"/>
    </xf>
    <xf numFmtId="165" fontId="4" fillId="7" borderId="38" xfId="0" applyNumberFormat="1" applyFont="1" applyFill="1" applyBorder="1" applyAlignment="1">
      <alignment horizontal="center" vertical="center" wrapText="1"/>
    </xf>
    <xf numFmtId="165" fontId="1" fillId="7" borderId="39" xfId="0" applyNumberFormat="1" applyFont="1" applyFill="1" applyBorder="1"/>
    <xf numFmtId="165" fontId="1" fillId="7" borderId="3" xfId="0" applyNumberFormat="1" applyFont="1" applyFill="1" applyBorder="1"/>
    <xf numFmtId="165" fontId="1" fillId="7" borderId="16" xfId="0" applyNumberFormat="1" applyFont="1" applyFill="1" applyBorder="1"/>
    <xf numFmtId="165" fontId="1" fillId="0" borderId="37" xfId="0" applyNumberFormat="1" applyFont="1" applyBorder="1"/>
    <xf numFmtId="0" fontId="3" fillId="8" borderId="40" xfId="0" applyFont="1" applyFill="1" applyBorder="1" applyAlignment="1">
      <alignment horizontal="center" vertical="center" wrapText="1"/>
    </xf>
    <xf numFmtId="0" fontId="4" fillId="8" borderId="40" xfId="0" applyFont="1" applyFill="1" applyBorder="1" applyAlignment="1">
      <alignment horizontal="center" vertical="center" wrapText="1"/>
    </xf>
    <xf numFmtId="165" fontId="1" fillId="8" borderId="41" xfId="0" applyNumberFormat="1" applyFont="1" applyFill="1" applyBorder="1"/>
    <xf numFmtId="9" fontId="1" fillId="8" borderId="41" xfId="0" applyNumberFormat="1" applyFont="1" applyFill="1" applyBorder="1" applyAlignment="1">
      <alignment horizontal="center"/>
    </xf>
    <xf numFmtId="9" fontId="1" fillId="8" borderId="18" xfId="0" applyNumberFormat="1" applyFont="1" applyFill="1" applyBorder="1" applyAlignment="1">
      <alignment horizontal="center"/>
    </xf>
    <xf numFmtId="166" fontId="1" fillId="8" borderId="19" xfId="0" applyNumberFormat="1" applyFont="1" applyFill="1" applyBorder="1" applyAlignment="1">
      <alignment horizontal="center"/>
    </xf>
    <xf numFmtId="0" fontId="1" fillId="0" borderId="42" xfId="0" applyFont="1" applyBorder="1"/>
    <xf numFmtId="9" fontId="1" fillId="0" borderId="0" xfId="1" applyFont="1" applyAlignment="1">
      <alignment horizontal="center"/>
    </xf>
    <xf numFmtId="165" fontId="1" fillId="8" borderId="41" xfId="0" applyNumberFormat="1" applyFont="1" applyFill="1" applyBorder="1" applyAlignment="1">
      <alignment vertical="center"/>
    </xf>
    <xf numFmtId="165" fontId="1" fillId="7" borderId="32" xfId="0" applyNumberFormat="1" applyFont="1" applyFill="1" applyBorder="1"/>
    <xf numFmtId="165" fontId="1" fillId="7" borderId="13" xfId="0" applyNumberFormat="1" applyFont="1" applyFill="1" applyBorder="1"/>
    <xf numFmtId="165" fontId="1" fillId="7" borderId="13" xfId="0" applyNumberFormat="1" applyFont="1" applyFill="1" applyBorder="1" applyAlignment="1">
      <alignment vertical="center"/>
    </xf>
    <xf numFmtId="165" fontId="1" fillId="7" borderId="43" xfId="0" applyNumberFormat="1" applyFont="1" applyFill="1" applyBorder="1" applyAlignment="1">
      <alignment vertical="center"/>
    </xf>
    <xf numFmtId="164" fontId="3" fillId="8" borderId="40" xfId="0" applyNumberFormat="1" applyFont="1" applyFill="1" applyBorder="1" applyAlignment="1">
      <alignment horizontal="center" vertical="center" wrapText="1"/>
    </xf>
    <xf numFmtId="9" fontId="3" fillId="8" borderId="40" xfId="1" applyFont="1" applyFill="1" applyBorder="1" applyAlignment="1">
      <alignment horizontal="center" vertical="center" wrapText="1"/>
    </xf>
    <xf numFmtId="9" fontId="3" fillId="7" borderId="40" xfId="1" applyFont="1" applyFill="1" applyBorder="1" applyAlignment="1">
      <alignment horizontal="center" vertical="center" wrapText="1"/>
    </xf>
    <xf numFmtId="9" fontId="4" fillId="8" borderId="40" xfId="1" applyFont="1" applyFill="1" applyBorder="1" applyAlignment="1">
      <alignment horizontal="center" vertical="center" wrapText="1"/>
    </xf>
    <xf numFmtId="9" fontId="4" fillId="7" borderId="40" xfId="1" applyFont="1" applyFill="1" applyBorder="1" applyAlignment="1">
      <alignment horizontal="center" vertical="center" wrapText="1"/>
    </xf>
    <xf numFmtId="9" fontId="1" fillId="8" borderId="41" xfId="1" applyFont="1" applyFill="1" applyBorder="1" applyAlignment="1">
      <alignment horizontal="center"/>
    </xf>
    <xf numFmtId="9" fontId="1" fillId="7" borderId="41" xfId="1" applyFont="1" applyFill="1" applyBorder="1" applyAlignment="1">
      <alignment horizontal="center"/>
    </xf>
    <xf numFmtId="9" fontId="1" fillId="8" borderId="41" xfId="1" applyFont="1" applyFill="1" applyBorder="1" applyAlignment="1">
      <alignment horizontal="center" vertical="center"/>
    </xf>
    <xf numFmtId="166" fontId="1" fillId="8" borderId="18" xfId="0" applyNumberFormat="1" applyFont="1" applyFill="1" applyBorder="1" applyAlignment="1">
      <alignment horizontal="center"/>
    </xf>
    <xf numFmtId="165" fontId="1" fillId="8" borderId="41" xfId="1" applyNumberFormat="1" applyFont="1" applyFill="1" applyBorder="1" applyAlignment="1">
      <alignment horizontal="center"/>
    </xf>
    <xf numFmtId="9" fontId="3" fillId="0" borderId="42" xfId="1" applyFont="1" applyBorder="1" applyAlignment="1">
      <alignment horizontal="center"/>
    </xf>
    <xf numFmtId="0" fontId="3" fillId="0" borderId="0" xfId="0" applyFont="1"/>
    <xf numFmtId="9" fontId="1" fillId="0" borderId="0" xfId="1" applyFont="1" applyBorder="1" applyAlignment="1">
      <alignment horizontal="center"/>
    </xf>
    <xf numFmtId="9" fontId="7" fillId="0" borderId="0" xfId="1" applyFont="1" applyFill="1" applyBorder="1" applyAlignment="1">
      <alignment horizontal="center" vertical="center" wrapText="1"/>
    </xf>
    <xf numFmtId="9" fontId="8" fillId="0" borderId="0" xfId="1" applyFont="1" applyFill="1" applyBorder="1" applyAlignment="1">
      <alignment horizontal="center" vertical="center"/>
    </xf>
    <xf numFmtId="9" fontId="0" fillId="0" borderId="0" xfId="1" applyFont="1" applyFill="1" applyBorder="1" applyAlignment="1">
      <alignment horizontal="center"/>
    </xf>
    <xf numFmtId="9" fontId="3" fillId="0" borderId="0" xfId="1" applyFont="1" applyBorder="1" applyAlignment="1">
      <alignment horizontal="center" vertical="center"/>
    </xf>
    <xf numFmtId="9" fontId="9" fillId="0" borderId="0" xfId="1" applyFont="1" applyFill="1" applyBorder="1" applyAlignment="1">
      <alignment horizontal="center" vertical="center"/>
    </xf>
    <xf numFmtId="9" fontId="10" fillId="0" borderId="0" xfId="1" applyFont="1" applyFill="1" applyBorder="1" applyAlignment="1">
      <alignment horizontal="center" vertical="center"/>
    </xf>
    <xf numFmtId="9" fontId="1" fillId="0" borderId="0" xfId="1" applyFont="1" applyFill="1" applyAlignment="1">
      <alignment horizontal="center"/>
    </xf>
    <xf numFmtId="0" fontId="16" fillId="0" borderId="4" xfId="0" applyFont="1" applyBorder="1" applyAlignment="1">
      <alignment horizontal="center"/>
    </xf>
    <xf numFmtId="0" fontId="16" fillId="2" borderId="33" xfId="0" applyFont="1" applyFill="1" applyBorder="1" applyAlignment="1" applyProtection="1">
      <alignment vertical="center" wrapText="1"/>
      <protection hidden="1"/>
    </xf>
    <xf numFmtId="0" fontId="16" fillId="2" borderId="7" xfId="0" applyFont="1" applyFill="1" applyBorder="1" applyAlignment="1" applyProtection="1">
      <alignment horizontal="center" vertical="center" wrapText="1"/>
      <protection hidden="1"/>
    </xf>
    <xf numFmtId="0" fontId="18" fillId="0" borderId="51" xfId="0" applyFont="1" applyBorder="1" applyAlignment="1">
      <alignment wrapText="1"/>
    </xf>
    <xf numFmtId="0" fontId="18" fillId="0" borderId="23" xfId="0" applyFont="1" applyBorder="1" applyAlignment="1">
      <alignment wrapText="1"/>
    </xf>
    <xf numFmtId="0" fontId="16" fillId="0" borderId="1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3" xfId="0" applyFont="1" applyBorder="1" applyAlignment="1">
      <alignment wrapText="1"/>
    </xf>
    <xf numFmtId="0" fontId="14" fillId="2" borderId="44" xfId="0" applyFont="1" applyFill="1" applyBorder="1" applyAlignment="1">
      <alignment wrapText="1"/>
    </xf>
    <xf numFmtId="0" fontId="16" fillId="2" borderId="44" xfId="0" applyFont="1" applyFill="1" applyBorder="1" applyAlignment="1">
      <alignment wrapText="1"/>
    </xf>
    <xf numFmtId="0" fontId="16" fillId="0" borderId="29" xfId="0" applyFont="1" applyBorder="1" applyAlignment="1">
      <alignment horizontal="center" vertical="center"/>
    </xf>
    <xf numFmtId="0" fontId="14" fillId="2" borderId="23" xfId="0" applyFont="1" applyFill="1" applyBorder="1" applyAlignment="1">
      <alignment wrapText="1"/>
    </xf>
    <xf numFmtId="0" fontId="16" fillId="0" borderId="29" xfId="0" applyFont="1" applyBorder="1" applyAlignment="1">
      <alignment horizontal="center"/>
    </xf>
    <xf numFmtId="0" fontId="19" fillId="0" borderId="23" xfId="0" applyFont="1" applyBorder="1" applyAlignment="1">
      <alignment wrapText="1"/>
    </xf>
    <xf numFmtId="0" fontId="16" fillId="3" borderId="4" xfId="0" applyFont="1" applyFill="1" applyBorder="1" applyAlignment="1">
      <alignment horizontal="center" vertical="center" wrapText="1"/>
    </xf>
    <xf numFmtId="0" fontId="16" fillId="2" borderId="50" xfId="0" applyFont="1" applyFill="1" applyBorder="1" applyAlignment="1" applyProtection="1">
      <alignment horizontal="left" vertical="center"/>
      <protection hidden="1"/>
    </xf>
    <xf numFmtId="0" fontId="16" fillId="2" borderId="29" xfId="0" applyFont="1" applyFill="1" applyBorder="1" applyAlignment="1">
      <alignment horizontal="center" vertical="center" wrapText="1"/>
    </xf>
    <xf numFmtId="0" fontId="16" fillId="0" borderId="44" xfId="0" applyFont="1" applyBorder="1" applyAlignment="1">
      <alignment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164" fontId="3" fillId="0" borderId="12" xfId="0" applyNumberFormat="1" applyFont="1" applyBorder="1" applyAlignment="1">
      <alignment horizontal="center" vertical="center" wrapText="1"/>
    </xf>
    <xf numFmtId="164" fontId="3" fillId="0" borderId="10" xfId="0" applyNumberFormat="1" applyFont="1" applyBorder="1" applyAlignment="1">
      <alignment horizontal="center" vertical="center" wrapText="1"/>
    </xf>
    <xf numFmtId="167" fontId="13" fillId="0" borderId="0" xfId="0" applyNumberFormat="1" applyFont="1" applyAlignment="1">
      <alignment horizontal="center" vertical="center"/>
    </xf>
    <xf numFmtId="0" fontId="0" fillId="0" borderId="0" xfId="0"/>
    <xf numFmtId="167" fontId="0" fillId="0" borderId="0" xfId="0" applyNumberFormat="1" applyAlignment="1">
      <alignment horizontal="center" vertical="center"/>
    </xf>
    <xf numFmtId="0" fontId="0" fillId="0" borderId="0" xfId="0" applyAlignment="1">
      <alignment horizontal="center" vertical="center"/>
    </xf>
    <xf numFmtId="164" fontId="1" fillId="0" borderId="25" xfId="0" applyNumberFormat="1" applyFont="1" applyBorder="1" applyAlignment="1">
      <alignment horizontal="center" vertical="center" wrapText="1"/>
    </xf>
    <xf numFmtId="164" fontId="1" fillId="0" borderId="14" xfId="0" applyNumberFormat="1" applyFont="1" applyBorder="1" applyAlignment="1">
      <alignment horizontal="center" vertical="center" wrapText="1"/>
    </xf>
    <xf numFmtId="164" fontId="1" fillId="0" borderId="26" xfId="0" applyNumberFormat="1" applyFont="1" applyBorder="1" applyAlignment="1">
      <alignment horizontal="center" vertical="center" wrapText="1"/>
    </xf>
    <xf numFmtId="164" fontId="1" fillId="0" borderId="13" xfId="0" applyNumberFormat="1" applyFont="1" applyBorder="1" applyAlignment="1">
      <alignment horizontal="center" vertical="center" wrapText="1"/>
    </xf>
    <xf numFmtId="167" fontId="0" fillId="0" borderId="21" xfId="0" applyNumberFormat="1" applyBorder="1" applyAlignment="1">
      <alignment horizontal="center" vertical="center"/>
    </xf>
    <xf numFmtId="167" fontId="0" fillId="0" borderId="27" xfId="0" applyNumberFormat="1" applyBorder="1" applyAlignment="1">
      <alignment horizontal="center" vertical="center"/>
    </xf>
    <xf numFmtId="167" fontId="0" fillId="0" borderId="14" xfId="0" applyNumberFormat="1" applyBorder="1" applyAlignment="1">
      <alignment horizontal="center" vertical="center"/>
    </xf>
    <xf numFmtId="167" fontId="0" fillId="0" borderId="29" xfId="0" applyNumberFormat="1" applyBorder="1" applyAlignment="1">
      <alignment horizontal="center" vertical="center"/>
    </xf>
    <xf numFmtId="167" fontId="0" fillId="0" borderId="28" xfId="0" applyNumberFormat="1" applyBorder="1" applyAlignment="1">
      <alignment horizontal="center" vertical="center"/>
    </xf>
    <xf numFmtId="167" fontId="0" fillId="0" borderId="13" xfId="0" applyNumberFormat="1" applyBorder="1" applyAlignment="1">
      <alignment horizontal="center" vertical="center"/>
    </xf>
    <xf numFmtId="0" fontId="3" fillId="0" borderId="8" xfId="0" applyFont="1" applyBorder="1" applyAlignment="1">
      <alignment horizontal="center" vertical="center"/>
    </xf>
    <xf numFmtId="0" fontId="3" fillId="0" borderId="22" xfId="0" applyFont="1" applyBorder="1" applyAlignment="1">
      <alignment horizontal="center" vertical="center"/>
    </xf>
    <xf numFmtId="0" fontId="3" fillId="0" borderId="9" xfId="0" applyFont="1" applyBorder="1" applyAlignment="1">
      <alignment horizontal="center" vertical="center"/>
    </xf>
    <xf numFmtId="164" fontId="1" fillId="0" borderId="21" xfId="0" applyNumberFormat="1" applyFont="1" applyBorder="1" applyAlignment="1">
      <alignment horizontal="center" vertical="center" wrapText="1"/>
    </xf>
    <xf numFmtId="164" fontId="1" fillId="0" borderId="27" xfId="0" applyNumberFormat="1" applyFont="1" applyBorder="1" applyAlignment="1">
      <alignment horizontal="center" vertical="center" wrapText="1"/>
    </xf>
    <xf numFmtId="164" fontId="1" fillId="0" borderId="29" xfId="0" applyNumberFormat="1" applyFont="1" applyBorder="1" applyAlignment="1">
      <alignment horizontal="center" vertical="center" wrapText="1"/>
    </xf>
    <xf numFmtId="164" fontId="1" fillId="0" borderId="28" xfId="0" applyNumberFormat="1" applyFont="1" applyBorder="1" applyAlignment="1">
      <alignment horizontal="center" vertical="center" wrapText="1"/>
    </xf>
    <xf numFmtId="0" fontId="3" fillId="7" borderId="8" xfId="0" applyFont="1" applyFill="1" applyBorder="1" applyAlignment="1">
      <alignment horizontal="center" vertical="center" wrapText="1"/>
    </xf>
    <xf numFmtId="0" fontId="3" fillId="7" borderId="22" xfId="0" applyFont="1" applyFill="1" applyBorder="1" applyAlignment="1">
      <alignment horizontal="center" vertical="center" wrapText="1"/>
    </xf>
    <xf numFmtId="164" fontId="1" fillId="0" borderId="18" xfId="0" applyNumberFormat="1" applyFont="1" applyBorder="1" applyAlignment="1">
      <alignment horizontal="center" vertical="center" wrapText="1"/>
    </xf>
    <xf numFmtId="165" fontId="4" fillId="0" borderId="17" xfId="0" applyNumberFormat="1" applyFont="1" applyBorder="1" applyAlignment="1">
      <alignment horizontal="center" vertical="center" wrapText="1"/>
    </xf>
    <xf numFmtId="165" fontId="4" fillId="0" borderId="18" xfId="0" applyNumberFormat="1" applyFont="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7" fillId="3" borderId="45" xfId="0" applyFont="1" applyFill="1" applyBorder="1" applyAlignment="1">
      <alignment horizontal="center" vertical="center"/>
    </xf>
    <xf numFmtId="0" fontId="7" fillId="3" borderId="46" xfId="0" applyFont="1" applyFill="1" applyBorder="1" applyAlignment="1">
      <alignment horizontal="center" vertical="center"/>
    </xf>
    <xf numFmtId="0" fontId="7" fillId="3" borderId="47" xfId="0" applyFont="1" applyFill="1" applyBorder="1" applyAlignment="1">
      <alignment horizontal="center" vertical="center"/>
    </xf>
    <xf numFmtId="0" fontId="7" fillId="3" borderId="36" xfId="0" applyFont="1" applyFill="1" applyBorder="1" applyAlignment="1">
      <alignment horizontal="center" vertical="center"/>
    </xf>
    <xf numFmtId="0" fontId="7" fillId="3" borderId="48" xfId="0" applyFont="1" applyFill="1" applyBorder="1" applyAlignment="1">
      <alignment horizontal="center" vertical="center"/>
    </xf>
    <xf numFmtId="0" fontId="7" fillId="3" borderId="49" xfId="0" applyFont="1" applyFill="1" applyBorder="1" applyAlignment="1">
      <alignment horizontal="center" vertical="center"/>
    </xf>
    <xf numFmtId="0" fontId="19" fillId="0" borderId="44" xfId="0" applyFont="1" applyBorder="1" applyAlignment="1">
      <alignment wrapText="1"/>
    </xf>
    <xf numFmtId="0" fontId="16" fillId="0" borderId="4" xfId="0" applyFont="1" applyFill="1" applyBorder="1" applyAlignment="1">
      <alignment horizontal="center" vertical="center" wrapText="1"/>
    </xf>
    <xf numFmtId="0" fontId="14" fillId="0" borderId="0" xfId="0" applyFont="1"/>
    <xf numFmtId="0" fontId="16" fillId="0" borderId="53" xfId="0" applyFont="1" applyBorder="1" applyAlignment="1">
      <alignment horizontal="center" vertical="center"/>
    </xf>
    <xf numFmtId="0" fontId="16" fillId="0" borderId="36" xfId="0" applyFont="1" applyBorder="1" applyAlignment="1">
      <alignment horizontal="center" vertical="center"/>
    </xf>
    <xf numFmtId="0" fontId="16" fillId="0" borderId="52" xfId="0" applyFont="1" applyBorder="1" applyAlignment="1">
      <alignment horizontal="center" vertical="center"/>
    </xf>
    <xf numFmtId="0" fontId="16" fillId="0" borderId="0" xfId="0" applyFont="1"/>
    <xf numFmtId="0" fontId="7" fillId="0" borderId="0" xfId="0" applyFont="1"/>
    <xf numFmtId="0" fontId="21" fillId="3" borderId="53" xfId="0" applyFont="1" applyFill="1" applyBorder="1" applyAlignment="1">
      <alignment horizontal="center" vertical="center"/>
    </xf>
    <xf numFmtId="0" fontId="21" fillId="3" borderId="55" xfId="0" applyFont="1" applyFill="1" applyBorder="1" applyAlignment="1">
      <alignment horizontal="center" vertical="center" wrapText="1"/>
    </xf>
    <xf numFmtId="0" fontId="21" fillId="3" borderId="54" xfId="0" applyFont="1" applyFill="1" applyBorder="1" applyAlignment="1">
      <alignment wrapText="1"/>
    </xf>
    <xf numFmtId="0" fontId="21" fillId="3" borderId="54" xfId="0" applyFont="1" applyFill="1" applyBorder="1" applyAlignment="1">
      <alignment horizontal="center" vertical="center" wrapText="1"/>
    </xf>
    <xf numFmtId="0" fontId="16" fillId="3" borderId="53" xfId="0" applyFont="1" applyFill="1" applyBorder="1" applyAlignment="1">
      <alignment horizontal="center" vertical="center" wrapText="1"/>
    </xf>
    <xf numFmtId="169" fontId="16" fillId="3" borderId="44" xfId="0" applyNumberFormat="1" applyFont="1" applyFill="1" applyBorder="1" applyAlignment="1">
      <alignment horizontal="center" vertical="center" wrapText="1"/>
    </xf>
    <xf numFmtId="0" fontId="21" fillId="3" borderId="52" xfId="0" applyFont="1" applyFill="1" applyBorder="1" applyAlignment="1">
      <alignment horizontal="center" vertical="center"/>
    </xf>
    <xf numFmtId="0" fontId="21" fillId="3" borderId="56" xfId="0" applyFont="1" applyFill="1" applyBorder="1" applyAlignment="1">
      <alignment horizontal="center" vertical="center" wrapText="1"/>
    </xf>
    <xf numFmtId="169" fontId="16" fillId="3" borderId="15" xfId="0" applyNumberFormat="1" applyFont="1" applyFill="1" applyBorder="1" applyAlignment="1">
      <alignment horizontal="center" vertical="center" wrapText="1"/>
    </xf>
    <xf numFmtId="169" fontId="16" fillId="3" borderId="4" xfId="0" applyNumberFormat="1" applyFont="1" applyFill="1" applyBorder="1" applyAlignment="1">
      <alignment horizontal="center" vertical="center" wrapText="1"/>
    </xf>
    <xf numFmtId="2" fontId="16" fillId="0" borderId="53" xfId="0" applyNumberFormat="1" applyFont="1" applyBorder="1" applyAlignment="1">
      <alignment horizontal="center" vertical="center"/>
    </xf>
    <xf numFmtId="0" fontId="16" fillId="0" borderId="39"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0" borderId="15" xfId="0" applyFont="1" applyBorder="1" applyAlignment="1">
      <alignment horizontal="center" vertical="center"/>
    </xf>
    <xf numFmtId="0" fontId="16" fillId="0" borderId="3" xfId="0" applyFont="1" applyBorder="1" applyAlignment="1">
      <alignment horizontal="center"/>
    </xf>
    <xf numFmtId="0" fontId="16" fillId="0" borderId="15" xfId="0" applyFont="1" applyBorder="1" applyAlignment="1">
      <alignment horizontal="center"/>
    </xf>
    <xf numFmtId="0" fontId="16" fillId="2" borderId="16" xfId="0" applyFont="1" applyFill="1" applyBorder="1" applyAlignment="1" applyProtection="1">
      <alignment horizontal="center" vertical="center" wrapText="1"/>
      <protection hidden="1"/>
    </xf>
    <xf numFmtId="0" fontId="16" fillId="3" borderId="3" xfId="0" applyFont="1" applyFill="1" applyBorder="1" applyAlignment="1">
      <alignment horizontal="center" vertical="center" wrapText="1"/>
    </xf>
    <xf numFmtId="0" fontId="22" fillId="0" borderId="44" xfId="0" applyFont="1" applyBorder="1"/>
  </cellXfs>
  <cellStyles count="4">
    <cellStyle name="Currency 2" xfId="3" xr:uid="{00000000-0005-0000-0000-000000000000}"/>
    <cellStyle name="Currency 3" xfId="2" xr:uid="{00000000-0005-0000-0000-000001000000}"/>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ngobenn_eskom_co_za/Documents/Work/Services/Back%20to%20Back/2021/SPU-BOQ%20-%20Estimate%20Final%20Doc%20Rev%2067.xlsx" TargetMode="External"/><Relationship Id="rId1" Type="http://schemas.openxmlformats.org/officeDocument/2006/relationships/externalLinkPath" Target="/personal/ngobenn_eskom_co_za/Documents/Work/Services/Back%20to%20Back/2021/SPU-BOQ%20-%20Estimate%20Final%20Doc%20Rev%20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U"/>
      <sheetName val="First Principle"/>
    </sheetNames>
    <sheetDataSet>
      <sheetData sheetId="0" refreshError="1"/>
      <sheetData sheetId="1" refreshError="1">
        <row r="4">
          <cell r="O4">
            <v>124.93024999999999</v>
          </cell>
        </row>
        <row r="5">
          <cell r="O5">
            <v>187.395375</v>
          </cell>
        </row>
        <row r="6">
          <cell r="O6">
            <v>187.395375</v>
          </cell>
        </row>
        <row r="7">
          <cell r="O7">
            <v>249.86049999999997</v>
          </cell>
        </row>
        <row r="8">
          <cell r="O8">
            <v>312.32562500000006</v>
          </cell>
        </row>
        <row r="9">
          <cell r="O9">
            <v>374.79075</v>
          </cell>
        </row>
        <row r="10">
          <cell r="O10">
            <v>374.79075</v>
          </cell>
        </row>
        <row r="11">
          <cell r="O11">
            <v>374.79075</v>
          </cell>
        </row>
        <row r="12">
          <cell r="O12">
            <v>187.395375</v>
          </cell>
        </row>
        <row r="13">
          <cell r="O13">
            <v>187.395375</v>
          </cell>
        </row>
        <row r="14">
          <cell r="O14">
            <v>437.255875</v>
          </cell>
        </row>
        <row r="15">
          <cell r="O15">
            <v>108.46799999999999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8"/>
  <sheetViews>
    <sheetView zoomScale="115" zoomScaleNormal="115" workbookViewId="0">
      <selection activeCell="Z4" sqref="Z4:Z76"/>
    </sheetView>
  </sheetViews>
  <sheetFormatPr defaultColWidth="8.81640625" defaultRowHeight="14.5" x14ac:dyDescent="0.35"/>
  <cols>
    <col min="1" max="1" width="5.81640625" style="1" customWidth="1"/>
    <col min="2" max="2" width="81.54296875" style="2" customWidth="1"/>
    <col min="3" max="3" width="9.453125" style="3" customWidth="1"/>
    <col min="4" max="4" width="12" style="2" customWidth="1"/>
    <col min="5" max="7" width="10.453125" style="4" customWidth="1"/>
    <col min="8" max="8" width="16.81640625" style="4" customWidth="1"/>
    <col min="9" max="9" width="15.81640625" style="4" customWidth="1"/>
    <col min="10" max="10" width="2.81640625" style="2" customWidth="1"/>
    <col min="11" max="12" width="10.453125" style="2" hidden="1" customWidth="1"/>
    <col min="13" max="13" width="2.81640625" style="2" hidden="1" customWidth="1"/>
    <col min="14" max="14" width="11.1796875" style="12" hidden="1" customWidth="1"/>
    <col min="15" max="15" width="2.1796875" style="12" hidden="1" customWidth="1"/>
    <col min="16" max="17" width="10.453125" style="2" hidden="1" customWidth="1"/>
    <col min="18" max="18" width="3" style="12" hidden="1" customWidth="1"/>
    <col min="19" max="19" width="12.1796875" style="2" hidden="1" customWidth="1"/>
    <col min="20" max="20" width="10.453125" style="4" hidden="1" customWidth="1"/>
    <col min="21" max="21" width="3" style="2" hidden="1" customWidth="1"/>
    <col min="22" max="23" width="13.1796875" style="4" customWidth="1"/>
    <col min="24" max="24" width="13.1796875" style="143" customWidth="1"/>
    <col min="25" max="25" width="2.81640625" style="2" customWidth="1"/>
    <col min="26" max="26" width="13.1796875" style="143" customWidth="1"/>
    <col min="27" max="16384" width="8.81640625" style="2"/>
  </cols>
  <sheetData>
    <row r="1" spans="1:27" ht="16" thickBot="1" x14ac:dyDescent="0.4">
      <c r="R1" s="92"/>
    </row>
    <row r="2" spans="1:27" ht="46.4" customHeight="1" thickBot="1" x14ac:dyDescent="0.35">
      <c r="D2" s="217" t="s">
        <v>0</v>
      </c>
      <c r="E2" s="218"/>
      <c r="F2" s="212" t="s">
        <v>1</v>
      </c>
      <c r="G2" s="213"/>
      <c r="H2" s="136" t="s">
        <v>2</v>
      </c>
      <c r="I2" s="136" t="s">
        <v>3</v>
      </c>
      <c r="J2" s="26"/>
      <c r="K2" s="189" t="s">
        <v>4</v>
      </c>
      <c r="L2" s="190"/>
      <c r="N2" s="215" t="s">
        <v>5</v>
      </c>
      <c r="O2" s="78"/>
      <c r="P2" s="189" t="s">
        <v>6</v>
      </c>
      <c r="Q2" s="190"/>
      <c r="R2" s="191"/>
      <c r="S2" s="187" t="s">
        <v>7</v>
      </c>
      <c r="T2" s="188"/>
      <c r="V2" s="149" t="str">
        <f>K2</f>
        <v>Limpopo</v>
      </c>
      <c r="W2" s="149" t="str">
        <f>P2</f>
        <v>Gauteng</v>
      </c>
      <c r="X2" s="150" t="str">
        <f>S2</f>
        <v>Easten Cape</v>
      </c>
      <c r="Z2" s="151" t="s">
        <v>8</v>
      </c>
    </row>
    <row r="3" spans="1:27" ht="21.25" customHeight="1" thickBot="1" x14ac:dyDescent="0.35">
      <c r="A3" s="5"/>
      <c r="B3" s="13" t="s">
        <v>9</v>
      </c>
      <c r="C3" s="17" t="s">
        <v>10</v>
      </c>
      <c r="D3" s="104" t="s">
        <v>11</v>
      </c>
      <c r="E3" s="105" t="s">
        <v>12</v>
      </c>
      <c r="F3" s="118" t="s">
        <v>11</v>
      </c>
      <c r="G3" s="131" t="s">
        <v>12</v>
      </c>
      <c r="H3" s="137" t="s">
        <v>13</v>
      </c>
      <c r="I3" s="137" t="s">
        <v>13</v>
      </c>
      <c r="J3" s="26"/>
      <c r="K3" s="27" t="s">
        <v>14</v>
      </c>
      <c r="L3" s="28" t="s">
        <v>12</v>
      </c>
      <c r="N3" s="216"/>
      <c r="O3" s="78"/>
      <c r="P3" s="27" t="s">
        <v>14</v>
      </c>
      <c r="Q3" s="28" t="s">
        <v>12</v>
      </c>
      <c r="R3" s="192"/>
      <c r="S3" s="23" t="s">
        <v>11</v>
      </c>
      <c r="T3" s="81" t="s">
        <v>12</v>
      </c>
      <c r="V3" s="137" t="s">
        <v>12</v>
      </c>
      <c r="W3" s="137" t="s">
        <v>12</v>
      </c>
      <c r="X3" s="152" t="s">
        <v>12</v>
      </c>
      <c r="Z3" s="153" t="s">
        <v>12</v>
      </c>
    </row>
    <row r="4" spans="1:27" ht="14" x14ac:dyDescent="0.3">
      <c r="A4" s="6">
        <v>1</v>
      </c>
      <c r="B4" s="7" t="s">
        <v>15</v>
      </c>
      <c r="C4" s="18" t="s">
        <v>16</v>
      </c>
      <c r="D4" s="106">
        <v>200.22499999999999</v>
      </c>
      <c r="E4" s="107">
        <v>381.1</v>
      </c>
      <c r="F4" s="119">
        <v>173.88</v>
      </c>
      <c r="G4" s="145">
        <v>195</v>
      </c>
      <c r="H4" s="138">
        <f>'[1]First Principle'!O4</f>
        <v>124.93024999999999</v>
      </c>
      <c r="I4" s="138" t="e">
        <f>#REF!</f>
        <v>#REF!</v>
      </c>
      <c r="J4" s="25"/>
      <c r="K4" s="195">
        <v>273</v>
      </c>
      <c r="L4" s="197">
        <v>115.57</v>
      </c>
      <c r="N4" s="214"/>
      <c r="O4" s="79"/>
      <c r="P4" s="195">
        <v>273</v>
      </c>
      <c r="Q4" s="197">
        <v>115.57</v>
      </c>
      <c r="R4" s="93"/>
      <c r="S4" s="22">
        <v>156.69</v>
      </c>
      <c r="T4" s="82">
        <v>231.42</v>
      </c>
      <c r="V4" s="154" t="e">
        <f>(L4-I4)/I4</f>
        <v>#REF!</v>
      </c>
      <c r="W4" s="154" t="e">
        <f t="shared" ref="W4:W15" si="0">(Q4-I4)/I4</f>
        <v>#REF!</v>
      </c>
      <c r="X4" s="154" t="e">
        <f t="shared" ref="X4:X15" si="1">(T4-I4)/I4</f>
        <v>#REF!</v>
      </c>
      <c r="Z4" s="155" t="e">
        <f>(G4-I4)/I4</f>
        <v>#REF!</v>
      </c>
    </row>
    <row r="5" spans="1:27" ht="14.5" customHeight="1" x14ac:dyDescent="0.3">
      <c r="A5" s="6">
        <v>2</v>
      </c>
      <c r="B5" s="7" t="s">
        <v>17</v>
      </c>
      <c r="C5" s="18" t="s">
        <v>16</v>
      </c>
      <c r="D5" s="108">
        <v>240.23500000000001</v>
      </c>
      <c r="E5" s="109">
        <v>410.98500000000001</v>
      </c>
      <c r="F5" s="119">
        <v>182.59</v>
      </c>
      <c r="G5" s="146">
        <v>330</v>
      </c>
      <c r="H5" s="138">
        <f>'[1]First Principle'!O5</f>
        <v>187.395375</v>
      </c>
      <c r="I5" s="138" t="e">
        <f>#REF!</f>
        <v>#REF!</v>
      </c>
      <c r="J5" s="25"/>
      <c r="K5" s="209"/>
      <c r="L5" s="211"/>
      <c r="N5" s="214"/>
      <c r="O5" s="79"/>
      <c r="P5" s="196"/>
      <c r="Q5" s="198"/>
      <c r="R5" s="193"/>
      <c r="S5" s="29">
        <v>133.1865</v>
      </c>
      <c r="T5" s="83">
        <v>196.70699999999999</v>
      </c>
      <c r="V5" s="154" t="e">
        <f>(L4-I5)/I5</f>
        <v>#REF!</v>
      </c>
      <c r="W5" s="154" t="e">
        <f t="shared" si="0"/>
        <v>#REF!</v>
      </c>
      <c r="X5" s="154" t="e">
        <f t="shared" si="1"/>
        <v>#REF!</v>
      </c>
      <c r="Z5" s="155" t="e">
        <f t="shared" ref="Z5:Z15" si="2">(G5-I5)/I5</f>
        <v>#REF!</v>
      </c>
    </row>
    <row r="6" spans="1:27" ht="14.5" customHeight="1" x14ac:dyDescent="0.3">
      <c r="A6" s="6">
        <v>3</v>
      </c>
      <c r="B6" s="7" t="s">
        <v>18</v>
      </c>
      <c r="C6" s="18" t="s">
        <v>16</v>
      </c>
      <c r="D6" s="108">
        <v>295.745</v>
      </c>
      <c r="E6" s="109">
        <v>439.27499999999998</v>
      </c>
      <c r="F6" s="119">
        <v>192.15</v>
      </c>
      <c r="G6" s="146">
        <v>372.18</v>
      </c>
      <c r="H6" s="138">
        <f>'[1]First Principle'!O6</f>
        <v>187.395375</v>
      </c>
      <c r="I6" s="138" t="e">
        <f>#REF!</f>
        <v>#REF!</v>
      </c>
      <c r="J6" s="25"/>
      <c r="K6" s="196"/>
      <c r="L6" s="198"/>
      <c r="N6" s="214"/>
      <c r="O6" s="79"/>
      <c r="P6" s="29">
        <v>300.37</v>
      </c>
      <c r="Q6" s="30">
        <v>440.27</v>
      </c>
      <c r="R6" s="194"/>
      <c r="S6" s="29">
        <v>255.31450000000001</v>
      </c>
      <c r="T6" s="83">
        <v>374.22949999999997</v>
      </c>
      <c r="V6" s="154" t="e">
        <f>(L4-I6)/I6</f>
        <v>#REF!</v>
      </c>
      <c r="W6" s="154" t="e">
        <f t="shared" si="0"/>
        <v>#REF!</v>
      </c>
      <c r="X6" s="154" t="e">
        <f t="shared" si="1"/>
        <v>#REF!</v>
      </c>
      <c r="Z6" s="155" t="e">
        <f t="shared" si="2"/>
        <v>#REF!</v>
      </c>
    </row>
    <row r="7" spans="1:27" ht="14.5" customHeight="1" x14ac:dyDescent="0.3">
      <c r="A7" s="6">
        <v>4</v>
      </c>
      <c r="B7" s="7" t="s">
        <v>19</v>
      </c>
      <c r="C7" s="18" t="s">
        <v>16</v>
      </c>
      <c r="D7" s="108">
        <v>372.5</v>
      </c>
      <c r="E7" s="109">
        <v>469.625</v>
      </c>
      <c r="F7" s="119">
        <v>272.44</v>
      </c>
      <c r="G7" s="146">
        <v>420</v>
      </c>
      <c r="H7" s="138">
        <f>'[1]First Principle'!O7</f>
        <v>249.86049999999997</v>
      </c>
      <c r="I7" s="138" t="e">
        <f>#REF!</f>
        <v>#REF!</v>
      </c>
      <c r="J7" s="25"/>
      <c r="K7" s="29">
        <v>257</v>
      </c>
      <c r="L7" s="30">
        <v>259</v>
      </c>
      <c r="N7" s="214"/>
      <c r="O7" s="79"/>
      <c r="P7" s="199">
        <v>143.84</v>
      </c>
      <c r="Q7" s="202">
        <v>195.57</v>
      </c>
      <c r="R7" s="194"/>
      <c r="S7" s="29">
        <v>218.45</v>
      </c>
      <c r="T7" s="83">
        <v>220.15</v>
      </c>
      <c r="V7" s="154" t="e">
        <f t="shared" ref="V7:V12" si="3">(L7-I7)/I7</f>
        <v>#REF!</v>
      </c>
      <c r="W7" s="154" t="e">
        <f t="shared" si="0"/>
        <v>#REF!</v>
      </c>
      <c r="X7" s="154" t="e">
        <f t="shared" si="1"/>
        <v>#REF!</v>
      </c>
      <c r="Z7" s="155" t="e">
        <f t="shared" si="2"/>
        <v>#REF!</v>
      </c>
    </row>
    <row r="8" spans="1:27" ht="14.5" customHeight="1" x14ac:dyDescent="0.3">
      <c r="A8" s="6">
        <v>5</v>
      </c>
      <c r="B8" s="7" t="s">
        <v>20</v>
      </c>
      <c r="C8" s="18" t="s">
        <v>16</v>
      </c>
      <c r="D8" s="108">
        <v>414.56</v>
      </c>
      <c r="E8" s="109">
        <v>559.96</v>
      </c>
      <c r="F8" s="119">
        <v>294.37</v>
      </c>
      <c r="G8" s="146">
        <v>480</v>
      </c>
      <c r="H8" s="138">
        <f>'[1]First Principle'!O8</f>
        <v>312.32562500000006</v>
      </c>
      <c r="I8" s="138" t="e">
        <f>#REF!</f>
        <v>#REF!</v>
      </c>
      <c r="J8" s="25"/>
      <c r="K8" s="29">
        <v>283.16000000000003</v>
      </c>
      <c r="L8" s="30">
        <v>278.22000000000003</v>
      </c>
      <c r="N8" s="214"/>
      <c r="O8" s="79"/>
      <c r="P8" s="200"/>
      <c r="Q8" s="203"/>
      <c r="R8" s="194"/>
      <c r="S8" s="29">
        <v>236.48700000000002</v>
      </c>
      <c r="T8" s="83">
        <v>240.68600000000004</v>
      </c>
      <c r="V8" s="154" t="e">
        <f t="shared" si="3"/>
        <v>#REF!</v>
      </c>
      <c r="W8" s="154" t="e">
        <f t="shared" si="0"/>
        <v>#REF!</v>
      </c>
      <c r="X8" s="154" t="e">
        <f t="shared" si="1"/>
        <v>#REF!</v>
      </c>
      <c r="Z8" s="155" t="e">
        <f t="shared" si="2"/>
        <v>#REF!</v>
      </c>
    </row>
    <row r="9" spans="1:27" ht="14.5" customHeight="1" x14ac:dyDescent="0.3">
      <c r="A9" s="6">
        <v>6</v>
      </c>
      <c r="B9" s="7" t="s">
        <v>21</v>
      </c>
      <c r="C9" s="18" t="s">
        <v>16</v>
      </c>
      <c r="D9" s="108">
        <v>436.685</v>
      </c>
      <c r="E9" s="109">
        <v>587.21</v>
      </c>
      <c r="F9" s="119">
        <v>318.22000000000003</v>
      </c>
      <c r="G9" s="146">
        <v>495</v>
      </c>
      <c r="H9" s="138">
        <f>'[1]First Principle'!O9</f>
        <v>374.79075</v>
      </c>
      <c r="I9" s="138" t="e">
        <f>#REF!</f>
        <v>#REF!</v>
      </c>
      <c r="J9" s="25"/>
      <c r="K9" s="29">
        <v>317</v>
      </c>
      <c r="L9" s="30">
        <v>302.47000000000003</v>
      </c>
      <c r="N9" s="214"/>
      <c r="O9" s="79"/>
      <c r="P9" s="200"/>
      <c r="Q9" s="203"/>
      <c r="R9" s="194"/>
      <c r="S9" s="29">
        <v>257.09950000000003</v>
      </c>
      <c r="T9" s="83">
        <v>269.45</v>
      </c>
      <c r="V9" s="154" t="e">
        <f t="shared" si="3"/>
        <v>#REF!</v>
      </c>
      <c r="W9" s="154" t="e">
        <f t="shared" si="0"/>
        <v>#REF!</v>
      </c>
      <c r="X9" s="154" t="e">
        <f t="shared" si="1"/>
        <v>#REF!</v>
      </c>
      <c r="Z9" s="155" t="e">
        <f t="shared" si="2"/>
        <v>#REF!</v>
      </c>
    </row>
    <row r="10" spans="1:27" s="8" customFormat="1" ht="28" x14ac:dyDescent="0.3">
      <c r="A10" s="6">
        <v>7</v>
      </c>
      <c r="B10" s="7" t="s">
        <v>22</v>
      </c>
      <c r="C10" s="18" t="s">
        <v>16</v>
      </c>
      <c r="D10" s="108">
        <v>449.59000000000003</v>
      </c>
      <c r="E10" s="110">
        <v>565.15499999999997</v>
      </c>
      <c r="F10" s="120">
        <v>350</v>
      </c>
      <c r="G10" s="147">
        <v>480</v>
      </c>
      <c r="H10" s="138">
        <f>'[1]First Principle'!O10</f>
        <v>374.79075</v>
      </c>
      <c r="I10" s="138" t="e">
        <f>#REF!</f>
        <v>#REF!</v>
      </c>
      <c r="J10" s="25"/>
      <c r="K10" s="29">
        <v>310.92</v>
      </c>
      <c r="L10" s="30">
        <v>297.92</v>
      </c>
      <c r="N10" s="214"/>
      <c r="O10" s="79"/>
      <c r="P10" s="200"/>
      <c r="Q10" s="203"/>
      <c r="R10" s="93"/>
      <c r="S10" s="29">
        <v>253.23200000000003</v>
      </c>
      <c r="T10" s="84">
        <v>264.28200000000004</v>
      </c>
      <c r="V10" s="154" t="e">
        <f t="shared" si="3"/>
        <v>#REF!</v>
      </c>
      <c r="W10" s="154" t="e">
        <f t="shared" si="0"/>
        <v>#REF!</v>
      </c>
      <c r="X10" s="154" t="e">
        <f t="shared" si="1"/>
        <v>#REF!</v>
      </c>
      <c r="Y10" s="2"/>
      <c r="Z10" s="155" t="e">
        <f t="shared" si="2"/>
        <v>#REF!</v>
      </c>
      <c r="AA10" s="2"/>
    </row>
    <row r="11" spans="1:27" ht="28" x14ac:dyDescent="0.3">
      <c r="A11" s="6">
        <v>8</v>
      </c>
      <c r="B11" s="7" t="s">
        <v>23</v>
      </c>
      <c r="C11" s="18" t="s">
        <v>16</v>
      </c>
      <c r="D11" s="108">
        <v>480.48500000000001</v>
      </c>
      <c r="E11" s="110">
        <v>637.73</v>
      </c>
      <c r="F11" s="120">
        <v>410</v>
      </c>
      <c r="G11" s="147">
        <v>485</v>
      </c>
      <c r="H11" s="138">
        <f>'[1]First Principle'!O11</f>
        <v>374.79075</v>
      </c>
      <c r="I11" s="138" t="e">
        <f>#REF!</f>
        <v>#REF!</v>
      </c>
      <c r="J11" s="25"/>
      <c r="K11" s="29">
        <v>316.16000000000003</v>
      </c>
      <c r="L11" s="30">
        <v>313.37</v>
      </c>
      <c r="N11" s="214"/>
      <c r="O11" s="79"/>
      <c r="P11" s="201"/>
      <c r="Q11" s="204"/>
      <c r="R11" s="93"/>
      <c r="S11" s="29">
        <v>266.36450000000002</v>
      </c>
      <c r="T11" s="84">
        <v>268.73600000000005</v>
      </c>
      <c r="V11" s="154" t="e">
        <f t="shared" si="3"/>
        <v>#REF!</v>
      </c>
      <c r="W11" s="154" t="e">
        <f t="shared" si="0"/>
        <v>#REF!</v>
      </c>
      <c r="X11" s="154" t="e">
        <f t="shared" si="1"/>
        <v>#REF!</v>
      </c>
      <c r="Y11" s="8"/>
      <c r="Z11" s="155" t="e">
        <f t="shared" si="2"/>
        <v>#REF!</v>
      </c>
      <c r="AA11" s="8"/>
    </row>
    <row r="12" spans="1:27" ht="14.5" customHeight="1" x14ac:dyDescent="0.35">
      <c r="A12" s="6">
        <v>9</v>
      </c>
      <c r="B12" s="14" t="s">
        <v>24</v>
      </c>
      <c r="C12" s="18" t="s">
        <v>16</v>
      </c>
      <c r="D12" s="111">
        <v>337.5</v>
      </c>
      <c r="E12" s="110">
        <v>445</v>
      </c>
      <c r="F12" s="120">
        <v>251.99</v>
      </c>
      <c r="G12" s="147">
        <v>370</v>
      </c>
      <c r="H12" s="138">
        <f>'[1]First Principle'!O12</f>
        <v>187.395375</v>
      </c>
      <c r="I12" s="138" t="e">
        <f>#REF!</f>
        <v>#REF!</v>
      </c>
      <c r="J12" s="25"/>
      <c r="K12" s="208">
        <v>207</v>
      </c>
      <c r="L12" s="210">
        <v>237</v>
      </c>
      <c r="N12" s="214"/>
      <c r="O12" s="79"/>
      <c r="P12" s="29">
        <v>230.59</v>
      </c>
      <c r="Q12" s="30">
        <v>283.89999999999998</v>
      </c>
      <c r="R12"/>
      <c r="S12" s="85">
        <v>175.95</v>
      </c>
      <c r="T12" s="84">
        <v>201.45</v>
      </c>
      <c r="V12" s="154" t="e">
        <f t="shared" si="3"/>
        <v>#REF!</v>
      </c>
      <c r="W12" s="154" t="e">
        <f t="shared" si="0"/>
        <v>#REF!</v>
      </c>
      <c r="X12" s="154" t="e">
        <f t="shared" si="1"/>
        <v>#REF!</v>
      </c>
      <c r="Z12" s="155" t="e">
        <f t="shared" si="2"/>
        <v>#REF!</v>
      </c>
    </row>
    <row r="13" spans="1:27" ht="14.5" customHeight="1" x14ac:dyDescent="0.35">
      <c r="A13" s="6">
        <v>10</v>
      </c>
      <c r="B13" s="14" t="s">
        <v>25</v>
      </c>
      <c r="C13" s="18" t="s">
        <v>16</v>
      </c>
      <c r="D13" s="111">
        <v>390</v>
      </c>
      <c r="E13" s="110">
        <v>495</v>
      </c>
      <c r="F13" s="120">
        <v>173.88</v>
      </c>
      <c r="G13" s="147">
        <v>395</v>
      </c>
      <c r="H13" s="138">
        <f>'[1]First Principle'!O13</f>
        <v>187.395375</v>
      </c>
      <c r="I13" s="138" t="e">
        <f>#REF!</f>
        <v>#REF!</v>
      </c>
      <c r="J13" s="25"/>
      <c r="K13" s="209"/>
      <c r="L13" s="211"/>
      <c r="N13" s="214"/>
      <c r="O13" s="79"/>
      <c r="P13" s="94">
        <v>313.92</v>
      </c>
      <c r="Q13" s="95">
        <v>409.61</v>
      </c>
      <c r="R13"/>
      <c r="S13" s="85">
        <v>175.95</v>
      </c>
      <c r="T13" s="84">
        <v>201.45</v>
      </c>
      <c r="V13" s="154" t="e">
        <f>(L12-I13)/I13</f>
        <v>#REF!</v>
      </c>
      <c r="W13" s="154" t="e">
        <f t="shared" si="0"/>
        <v>#REF!</v>
      </c>
      <c r="X13" s="154" t="e">
        <f t="shared" si="1"/>
        <v>#REF!</v>
      </c>
      <c r="Z13" s="155" t="e">
        <f t="shared" si="2"/>
        <v>#REF!</v>
      </c>
    </row>
    <row r="14" spans="1:27" ht="14.5" customHeight="1" x14ac:dyDescent="0.35">
      <c r="A14" s="6">
        <v>11</v>
      </c>
      <c r="B14" s="14" t="s">
        <v>26</v>
      </c>
      <c r="C14" s="18" t="s">
        <v>16</v>
      </c>
      <c r="D14" s="111">
        <v>432.5</v>
      </c>
      <c r="E14" s="110">
        <v>482.5</v>
      </c>
      <c r="F14" s="120">
        <v>389.42</v>
      </c>
      <c r="G14" s="147">
        <v>471.31</v>
      </c>
      <c r="H14" s="138">
        <f>'[1]First Principle'!O14</f>
        <v>437.255875</v>
      </c>
      <c r="I14" s="138" t="e">
        <f>#REF!</f>
        <v>#REF!</v>
      </c>
      <c r="J14" s="25"/>
      <c r="K14" s="209"/>
      <c r="L14" s="211"/>
      <c r="N14" s="214"/>
      <c r="O14" s="79"/>
      <c r="P14" s="29"/>
      <c r="Q14" s="30"/>
      <c r="R14"/>
      <c r="S14" s="86">
        <v>252.02500000000001</v>
      </c>
      <c r="T14" s="84">
        <v>300.93400000000003</v>
      </c>
      <c r="V14" s="154" t="e">
        <f>(L14-I14)/I14</f>
        <v>#REF!</v>
      </c>
      <c r="W14" s="154" t="e">
        <f t="shared" si="0"/>
        <v>#REF!</v>
      </c>
      <c r="X14" s="154" t="e">
        <f t="shared" si="1"/>
        <v>#REF!</v>
      </c>
      <c r="Z14" s="155" t="e">
        <f t="shared" si="2"/>
        <v>#REF!</v>
      </c>
    </row>
    <row r="15" spans="1:27" s="8" customFormat="1" ht="28.5" thickBot="1" x14ac:dyDescent="0.4">
      <c r="A15" s="6">
        <v>12</v>
      </c>
      <c r="B15" s="7" t="s">
        <v>27</v>
      </c>
      <c r="C15" s="21" t="s">
        <v>16</v>
      </c>
      <c r="D15" s="112">
        <v>257.31</v>
      </c>
      <c r="E15" s="113">
        <v>317.64499999999998</v>
      </c>
      <c r="F15" s="121">
        <v>210</v>
      </c>
      <c r="G15" s="148">
        <v>200</v>
      </c>
      <c r="H15" s="144">
        <f>'[1]First Principle'!O15</f>
        <v>108.46799999999999</v>
      </c>
      <c r="I15" s="144" t="e">
        <f>#REF!</f>
        <v>#REF!</v>
      </c>
      <c r="J15" s="25"/>
      <c r="K15" s="196"/>
      <c r="L15" s="198"/>
      <c r="N15" s="214"/>
      <c r="O15" s="79"/>
      <c r="P15" s="29"/>
      <c r="Q15" s="30"/>
      <c r="R15"/>
      <c r="S15" s="87">
        <v>0</v>
      </c>
      <c r="T15" s="88">
        <v>0</v>
      </c>
      <c r="V15" s="154" t="e">
        <f>(L12-I15)/I15</f>
        <v>#REF!</v>
      </c>
      <c r="W15" s="154" t="e">
        <f t="shared" si="0"/>
        <v>#REF!</v>
      </c>
      <c r="X15" s="154" t="e">
        <f t="shared" si="1"/>
        <v>#REF!</v>
      </c>
      <c r="Y15" s="2"/>
      <c r="Z15" s="155" t="e">
        <f t="shared" si="2"/>
        <v>#REF!</v>
      </c>
      <c r="AA15" s="2"/>
    </row>
    <row r="16" spans="1:27" x14ac:dyDescent="0.35">
      <c r="A16" s="9">
        <v>13</v>
      </c>
      <c r="B16" s="15" t="s">
        <v>28</v>
      </c>
      <c r="C16" s="19" t="s">
        <v>29</v>
      </c>
      <c r="D16" s="114">
        <v>0.03</v>
      </c>
      <c r="E16" s="107"/>
      <c r="F16" s="122">
        <v>0.03</v>
      </c>
      <c r="G16" s="132"/>
      <c r="H16" s="139">
        <v>0.03</v>
      </c>
      <c r="I16" s="139">
        <v>0.03</v>
      </c>
      <c r="J16" s="25"/>
      <c r="K16" s="29"/>
      <c r="L16" s="30"/>
      <c r="N16" s="214"/>
      <c r="O16" s="79"/>
      <c r="P16" s="29"/>
      <c r="Q16" s="30"/>
      <c r="S16" s="96">
        <v>8.5000000000000006E-2</v>
      </c>
      <c r="T16" s="98"/>
      <c r="V16" s="154"/>
      <c r="W16" s="154"/>
      <c r="X16" s="156"/>
      <c r="Y16" s="8"/>
      <c r="Z16" s="155"/>
      <c r="AA16" s="8"/>
    </row>
    <row r="17" spans="1:26" ht="14" x14ac:dyDescent="0.3">
      <c r="A17" s="24">
        <v>14</v>
      </c>
      <c r="B17" s="15" t="s">
        <v>30</v>
      </c>
      <c r="C17" s="19" t="s">
        <v>29</v>
      </c>
      <c r="D17" s="115">
        <v>0.01</v>
      </c>
      <c r="E17" s="109"/>
      <c r="F17" s="123">
        <v>0.01</v>
      </c>
      <c r="G17" s="133"/>
      <c r="H17" s="140">
        <v>0.01</v>
      </c>
      <c r="I17" s="140">
        <v>0.01</v>
      </c>
      <c r="J17" s="25"/>
      <c r="K17" s="29"/>
      <c r="L17" s="30"/>
      <c r="N17" s="214"/>
      <c r="O17" s="79"/>
      <c r="P17" s="29"/>
      <c r="Q17" s="30"/>
      <c r="R17" s="78"/>
      <c r="S17" s="97">
        <v>4.2500000000000003E-2</v>
      </c>
      <c r="T17" s="99"/>
      <c r="V17" s="154"/>
      <c r="W17" s="139"/>
      <c r="X17" s="154"/>
      <c r="Z17" s="155"/>
    </row>
    <row r="18" spans="1:26" thickBot="1" x14ac:dyDescent="0.35">
      <c r="A18" s="10">
        <v>15</v>
      </c>
      <c r="B18" s="16" t="s">
        <v>31</v>
      </c>
      <c r="C18" s="20" t="s">
        <v>32</v>
      </c>
      <c r="D18" s="116">
        <v>6.58</v>
      </c>
      <c r="E18" s="117"/>
      <c r="F18" s="124">
        <v>6.58</v>
      </c>
      <c r="G18" s="134"/>
      <c r="H18" s="141">
        <v>6.58</v>
      </c>
      <c r="I18" s="141">
        <v>6.58</v>
      </c>
      <c r="J18" s="25"/>
      <c r="K18" s="31"/>
      <c r="L18" s="32"/>
      <c r="N18" s="77">
        <f>F18</f>
        <v>6.58</v>
      </c>
      <c r="O18" s="80"/>
      <c r="P18" s="31"/>
      <c r="Q18" s="32"/>
      <c r="R18" s="78"/>
      <c r="S18" s="89">
        <v>6.44</v>
      </c>
      <c r="T18" s="11"/>
      <c r="V18" s="154"/>
      <c r="W18" s="140"/>
      <c r="X18" s="154"/>
      <c r="Z18" s="155"/>
    </row>
    <row r="19" spans="1:26" ht="15" thickBot="1" x14ac:dyDescent="0.4">
      <c r="D19" s="90"/>
      <c r="E19" s="91"/>
      <c r="F19" s="90"/>
      <c r="G19" s="135"/>
      <c r="H19" s="142"/>
      <c r="I19" s="142"/>
      <c r="R19" s="79"/>
      <c r="S19" s="90"/>
      <c r="T19" s="91"/>
      <c r="V19" s="154"/>
      <c r="W19" s="157"/>
      <c r="X19" s="158"/>
      <c r="Z19" s="155"/>
    </row>
    <row r="20" spans="1:26" ht="15" thickBot="1" x14ac:dyDescent="0.4">
      <c r="R20" s="79"/>
      <c r="V20" s="159" t="e">
        <f>AVERAGE(V4:V19)</f>
        <v>#REF!</v>
      </c>
      <c r="W20" s="159" t="e">
        <f>AVERAGE(W4:W17)</f>
        <v>#REF!</v>
      </c>
      <c r="X20" s="159" t="e">
        <f>AVERAGE(X4:X17)</f>
        <v>#REF!</v>
      </c>
      <c r="Y20" s="160"/>
      <c r="Z20" s="159" t="e">
        <f>AVERAGE(Z4:Z17)</f>
        <v>#REF!</v>
      </c>
    </row>
    <row r="21" spans="1:26" ht="26.15" hidden="1" customHeight="1" thickBot="1" x14ac:dyDescent="0.4">
      <c r="A21" s="205" t="s">
        <v>33</v>
      </c>
      <c r="B21" s="206"/>
      <c r="C21" s="206"/>
      <c r="D21" s="207"/>
      <c r="R21" s="79"/>
      <c r="S21" s="79"/>
      <c r="X21" s="161"/>
      <c r="Z21" s="161"/>
    </row>
    <row r="22" spans="1:26" ht="31" hidden="1" x14ac:dyDescent="0.35">
      <c r="A22" s="33"/>
      <c r="B22" s="34" t="s">
        <v>9</v>
      </c>
      <c r="C22" s="64" t="s">
        <v>10</v>
      </c>
      <c r="D22" s="43" t="s">
        <v>33</v>
      </c>
      <c r="E22" s="54"/>
      <c r="F22" s="54"/>
      <c r="G22" s="54"/>
      <c r="H22" s="54"/>
      <c r="I22" s="54"/>
      <c r="R22" s="79"/>
      <c r="S22" s="54"/>
      <c r="T22" s="54"/>
      <c r="X22" s="161"/>
      <c r="Z22" s="161"/>
    </row>
    <row r="23" spans="1:26" ht="15.5" hidden="1" x14ac:dyDescent="0.35">
      <c r="A23" s="35">
        <v>1</v>
      </c>
      <c r="B23" s="36" t="s">
        <v>34</v>
      </c>
      <c r="C23" s="37" t="s">
        <v>16</v>
      </c>
      <c r="D23" s="44">
        <v>14.6349</v>
      </c>
      <c r="E23" s="55"/>
      <c r="F23" s="55"/>
      <c r="G23" s="55"/>
      <c r="H23" s="55"/>
      <c r="I23" s="55"/>
      <c r="R23" s="79"/>
      <c r="S23" s="125"/>
      <c r="T23" s="55"/>
      <c r="V23" s="54"/>
      <c r="W23" s="54"/>
      <c r="X23" s="162"/>
      <c r="Z23" s="162"/>
    </row>
    <row r="24" spans="1:26" ht="15.5" hidden="1" x14ac:dyDescent="0.35">
      <c r="A24" s="35">
        <v>2</v>
      </c>
      <c r="B24" s="36" t="s">
        <v>35</v>
      </c>
      <c r="C24" s="37" t="s">
        <v>16</v>
      </c>
      <c r="D24" s="44">
        <v>29.538899999999998</v>
      </c>
      <c r="E24" s="55"/>
      <c r="F24" s="55"/>
      <c r="G24" s="55"/>
      <c r="H24" s="55"/>
      <c r="I24" s="55"/>
      <c r="R24" s="79"/>
      <c r="S24" s="125"/>
      <c r="T24" s="55"/>
      <c r="V24" s="55"/>
      <c r="W24" s="55"/>
      <c r="X24" s="163"/>
      <c r="Z24" s="163"/>
    </row>
    <row r="25" spans="1:26" ht="15.5" hidden="1" x14ac:dyDescent="0.35">
      <c r="A25" s="35">
        <v>3</v>
      </c>
      <c r="B25" s="36" t="s">
        <v>36</v>
      </c>
      <c r="C25" s="37" t="s">
        <v>16</v>
      </c>
      <c r="D25" s="44">
        <v>29.2698</v>
      </c>
      <c r="E25" s="55"/>
      <c r="F25" s="55"/>
      <c r="G25" s="55"/>
      <c r="H25" s="55"/>
      <c r="I25" s="55"/>
      <c r="R25" s="79"/>
      <c r="S25" s="125"/>
      <c r="T25" s="55"/>
      <c r="V25" s="55"/>
      <c r="W25" s="55"/>
      <c r="X25" s="163"/>
      <c r="Z25" s="163"/>
    </row>
    <row r="26" spans="1:26" ht="15.5" hidden="1" x14ac:dyDescent="0.35">
      <c r="A26" s="35">
        <v>4</v>
      </c>
      <c r="B26" s="36" t="s">
        <v>37</v>
      </c>
      <c r="C26" s="37" t="s">
        <v>16</v>
      </c>
      <c r="D26" s="44">
        <v>59.077799999999996</v>
      </c>
      <c r="E26" s="55"/>
      <c r="F26" s="55"/>
      <c r="G26" s="55"/>
      <c r="H26" s="55"/>
      <c r="I26" s="55"/>
      <c r="R26" s="79"/>
      <c r="S26" s="125"/>
      <c r="T26" s="55"/>
      <c r="V26" s="55"/>
      <c r="W26" s="55"/>
      <c r="X26" s="163"/>
      <c r="Z26" s="163"/>
    </row>
    <row r="27" spans="1:26" ht="15.5" hidden="1" x14ac:dyDescent="0.35">
      <c r="A27" s="35">
        <v>5</v>
      </c>
      <c r="B27" s="36" t="s">
        <v>38</v>
      </c>
      <c r="C27" s="37" t="s">
        <v>16</v>
      </c>
      <c r="D27" s="44">
        <v>43.884</v>
      </c>
      <c r="E27" s="55"/>
      <c r="F27" s="55"/>
      <c r="G27" s="55"/>
      <c r="H27" s="55"/>
      <c r="I27" s="55"/>
      <c r="R27" s="79"/>
      <c r="S27" s="125"/>
      <c r="T27" s="55"/>
      <c r="V27" s="55"/>
      <c r="W27" s="55"/>
      <c r="X27" s="163"/>
      <c r="Z27" s="163"/>
    </row>
    <row r="28" spans="1:26" ht="15.5" hidden="1" x14ac:dyDescent="0.35">
      <c r="A28" s="35">
        <v>6</v>
      </c>
      <c r="B28" s="36" t="s">
        <v>39</v>
      </c>
      <c r="C28" s="37" t="s">
        <v>16</v>
      </c>
      <c r="D28" s="44">
        <v>53.82</v>
      </c>
      <c r="E28" s="55"/>
      <c r="F28" s="55"/>
      <c r="G28" s="55"/>
      <c r="H28" s="55"/>
      <c r="I28" s="55"/>
      <c r="R28" s="79"/>
      <c r="S28" s="125"/>
      <c r="T28" s="55"/>
      <c r="V28" s="55"/>
      <c r="W28" s="55"/>
      <c r="X28" s="163"/>
      <c r="Z28" s="163"/>
    </row>
    <row r="29" spans="1:26" ht="15.5" hidden="1" x14ac:dyDescent="0.35">
      <c r="A29" s="35">
        <v>7</v>
      </c>
      <c r="B29" s="36" t="s">
        <v>40</v>
      </c>
      <c r="C29" s="37" t="s">
        <v>16</v>
      </c>
      <c r="D29" s="44">
        <v>170.77500000000001</v>
      </c>
      <c r="E29" s="55"/>
      <c r="F29" s="55"/>
      <c r="G29" s="55"/>
      <c r="H29" s="55"/>
      <c r="I29" s="55"/>
      <c r="R29" s="79"/>
      <c r="S29" s="125"/>
      <c r="T29" s="55"/>
      <c r="V29" s="55"/>
      <c r="W29" s="55"/>
      <c r="X29" s="163"/>
      <c r="Z29" s="163"/>
    </row>
    <row r="30" spans="1:26" ht="15.5" hidden="1" x14ac:dyDescent="0.35">
      <c r="A30" s="35">
        <v>8</v>
      </c>
      <c r="B30" s="36" t="s">
        <v>41</v>
      </c>
      <c r="C30" s="37" t="s">
        <v>16</v>
      </c>
      <c r="D30" s="44">
        <v>181.125</v>
      </c>
      <c r="E30" s="55"/>
      <c r="F30" s="55"/>
      <c r="G30" s="55"/>
      <c r="H30" s="55"/>
      <c r="I30" s="55"/>
      <c r="R30" s="79"/>
      <c r="S30" s="125"/>
      <c r="T30" s="55"/>
      <c r="V30" s="55"/>
      <c r="W30" s="55"/>
      <c r="X30" s="163"/>
      <c r="Z30" s="163"/>
    </row>
    <row r="31" spans="1:26" ht="28" hidden="1" x14ac:dyDescent="0.35">
      <c r="A31" s="35">
        <v>9</v>
      </c>
      <c r="B31" s="36" t="s">
        <v>42</v>
      </c>
      <c r="C31" s="37" t="s">
        <v>16</v>
      </c>
      <c r="D31" s="44">
        <v>186.3</v>
      </c>
      <c r="E31" s="55"/>
      <c r="F31" s="55"/>
      <c r="G31" s="55"/>
      <c r="H31" s="55"/>
      <c r="I31" s="55"/>
      <c r="R31" s="79"/>
      <c r="S31" s="125"/>
      <c r="T31" s="55"/>
      <c r="V31" s="55"/>
      <c r="W31" s="55"/>
      <c r="X31" s="163"/>
      <c r="Z31" s="163"/>
    </row>
    <row r="32" spans="1:26" ht="28" hidden="1" x14ac:dyDescent="0.35">
      <c r="A32" s="35">
        <v>10</v>
      </c>
      <c r="B32" s="36" t="s">
        <v>43</v>
      </c>
      <c r="C32" s="37" t="s">
        <v>16</v>
      </c>
      <c r="D32" s="44">
        <v>191.47499999999999</v>
      </c>
      <c r="E32" s="55"/>
      <c r="F32" s="55"/>
      <c r="G32" s="55"/>
      <c r="H32" s="55"/>
      <c r="I32" s="55"/>
      <c r="R32" s="79"/>
      <c r="S32" s="125"/>
      <c r="T32" s="55"/>
      <c r="V32" s="55"/>
      <c r="W32" s="55"/>
      <c r="X32" s="163"/>
      <c r="Z32" s="163"/>
    </row>
    <row r="33" spans="1:26" ht="28" hidden="1" x14ac:dyDescent="0.35">
      <c r="A33" s="35">
        <v>11</v>
      </c>
      <c r="B33" s="36" t="s">
        <v>44</v>
      </c>
      <c r="C33" s="37" t="s">
        <v>16</v>
      </c>
      <c r="D33" s="44">
        <v>43.47</v>
      </c>
      <c r="E33" s="55"/>
      <c r="F33" s="55"/>
      <c r="G33" s="55"/>
      <c r="H33" s="55"/>
      <c r="I33" s="55"/>
      <c r="R33" s="80"/>
      <c r="S33" s="125"/>
      <c r="T33" s="55"/>
      <c r="V33" s="55"/>
      <c r="W33" s="55"/>
      <c r="X33" s="163"/>
      <c r="Z33" s="163"/>
    </row>
    <row r="34" spans="1:26" ht="15.5" hidden="1" x14ac:dyDescent="0.35">
      <c r="A34" s="35">
        <v>12</v>
      </c>
      <c r="B34" s="36" t="s">
        <v>45</v>
      </c>
      <c r="C34" s="37" t="s">
        <v>16</v>
      </c>
      <c r="D34" s="44">
        <v>227.7</v>
      </c>
      <c r="E34" s="55"/>
      <c r="F34" s="55"/>
      <c r="G34" s="55"/>
      <c r="H34" s="55"/>
      <c r="I34" s="55"/>
      <c r="S34" s="125"/>
      <c r="T34" s="55"/>
      <c r="V34" s="55"/>
      <c r="W34" s="55"/>
      <c r="X34" s="163"/>
      <c r="Z34" s="163"/>
    </row>
    <row r="35" spans="1:26" ht="15.5" hidden="1" x14ac:dyDescent="0.35">
      <c r="A35" s="35">
        <v>13</v>
      </c>
      <c r="B35" s="36" t="s">
        <v>46</v>
      </c>
      <c r="C35" s="37" t="s">
        <v>16</v>
      </c>
      <c r="D35" s="44">
        <v>205.50960000000001</v>
      </c>
      <c r="E35" s="55"/>
      <c r="F35" s="55"/>
      <c r="G35" s="55"/>
      <c r="H35" s="55"/>
      <c r="I35" s="55"/>
      <c r="S35" s="125"/>
      <c r="T35" s="55"/>
      <c r="V35" s="55"/>
      <c r="W35" s="55"/>
      <c r="X35" s="163"/>
      <c r="Z35" s="163"/>
    </row>
    <row r="36" spans="1:26" ht="15.5" hidden="1" x14ac:dyDescent="0.35">
      <c r="A36" s="35">
        <v>14</v>
      </c>
      <c r="B36" s="36" t="s">
        <v>47</v>
      </c>
      <c r="C36" s="37" t="s">
        <v>16</v>
      </c>
      <c r="D36" s="44">
        <v>289.8</v>
      </c>
      <c r="E36" s="55"/>
      <c r="F36" s="55"/>
      <c r="G36" s="55"/>
      <c r="H36" s="55"/>
      <c r="I36" s="55"/>
      <c r="S36" s="125"/>
      <c r="T36" s="55"/>
      <c r="V36" s="55"/>
      <c r="W36" s="55"/>
      <c r="X36" s="163"/>
      <c r="Z36" s="163"/>
    </row>
    <row r="37" spans="1:26" ht="15.5" hidden="1" x14ac:dyDescent="0.35">
      <c r="A37" s="35">
        <v>15</v>
      </c>
      <c r="B37" s="36" t="s">
        <v>48</v>
      </c>
      <c r="C37" s="37" t="s">
        <v>16</v>
      </c>
      <c r="D37" s="44">
        <v>294.59204999999997</v>
      </c>
      <c r="E37" s="55"/>
      <c r="F37" s="55"/>
      <c r="G37" s="55"/>
      <c r="H37" s="55"/>
      <c r="I37" s="55"/>
      <c r="S37" s="125"/>
      <c r="T37" s="55"/>
      <c r="V37" s="55"/>
      <c r="W37" s="55"/>
      <c r="X37" s="163"/>
      <c r="Z37" s="163"/>
    </row>
    <row r="38" spans="1:26" ht="15.5" hidden="1" x14ac:dyDescent="0.35">
      <c r="A38" s="35">
        <v>16</v>
      </c>
      <c r="B38" s="36" t="s">
        <v>49</v>
      </c>
      <c r="C38" s="37" t="s">
        <v>16</v>
      </c>
      <c r="D38" s="45">
        <v>320.85000000000002</v>
      </c>
      <c r="E38" s="55"/>
      <c r="F38" s="55"/>
      <c r="G38" s="55"/>
      <c r="H38" s="55"/>
      <c r="I38" s="55"/>
      <c r="S38" s="126"/>
      <c r="T38" s="55"/>
      <c r="V38" s="55"/>
      <c r="W38" s="55"/>
      <c r="X38" s="163"/>
      <c r="Z38" s="163"/>
    </row>
    <row r="39" spans="1:26" ht="15.5" hidden="1" x14ac:dyDescent="0.35">
      <c r="A39" s="35">
        <v>17</v>
      </c>
      <c r="B39" s="36" t="s">
        <v>50</v>
      </c>
      <c r="C39" s="37" t="s">
        <v>16</v>
      </c>
      <c r="D39" s="44">
        <v>254.40300000000002</v>
      </c>
      <c r="E39" s="55"/>
      <c r="F39" s="55"/>
      <c r="G39" s="55"/>
      <c r="H39" s="55"/>
      <c r="I39" s="55"/>
      <c r="S39" s="125"/>
      <c r="T39" s="55"/>
      <c r="V39" s="55"/>
      <c r="W39" s="55"/>
      <c r="X39" s="163"/>
      <c r="Z39" s="163"/>
    </row>
    <row r="40" spans="1:26" ht="15.5" hidden="1" x14ac:dyDescent="0.35">
      <c r="A40" s="35">
        <v>18</v>
      </c>
      <c r="B40" s="36" t="s">
        <v>51</v>
      </c>
      <c r="C40" s="37" t="s">
        <v>16</v>
      </c>
      <c r="D40" s="44">
        <v>119.11815</v>
      </c>
      <c r="E40" s="55"/>
      <c r="F40" s="55"/>
      <c r="G40" s="55"/>
      <c r="H40" s="55"/>
      <c r="I40" s="55"/>
      <c r="S40" s="125"/>
      <c r="T40" s="55"/>
      <c r="V40" s="55"/>
      <c r="W40" s="55"/>
      <c r="X40" s="163"/>
      <c r="Z40" s="163"/>
    </row>
    <row r="41" spans="1:26" ht="15.5" hidden="1" x14ac:dyDescent="0.35">
      <c r="A41" s="35">
        <v>19</v>
      </c>
      <c r="B41" s="36" t="s">
        <v>52</v>
      </c>
      <c r="C41" s="37" t="s">
        <v>16</v>
      </c>
      <c r="D41" s="44">
        <v>163.4265</v>
      </c>
      <c r="E41" s="55"/>
      <c r="F41" s="55"/>
      <c r="G41" s="55"/>
      <c r="H41" s="55"/>
      <c r="I41" s="55"/>
      <c r="S41" s="125"/>
      <c r="T41" s="55"/>
      <c r="V41" s="55"/>
      <c r="W41" s="55"/>
      <c r="X41" s="163"/>
      <c r="Z41" s="163"/>
    </row>
    <row r="42" spans="1:26" ht="15.5" hidden="1" x14ac:dyDescent="0.35">
      <c r="A42" s="35">
        <v>20</v>
      </c>
      <c r="B42" s="36" t="s">
        <v>53</v>
      </c>
      <c r="C42" s="37" t="s">
        <v>16</v>
      </c>
      <c r="D42" s="44">
        <v>181.21815000000001</v>
      </c>
      <c r="E42" s="55"/>
      <c r="F42" s="55"/>
      <c r="G42" s="55"/>
      <c r="H42" s="55"/>
      <c r="I42" s="55"/>
      <c r="S42" s="125"/>
      <c r="T42" s="55"/>
      <c r="V42" s="55"/>
      <c r="W42" s="55"/>
      <c r="X42" s="163"/>
      <c r="Z42" s="163"/>
    </row>
    <row r="43" spans="1:26" ht="15.5" hidden="1" x14ac:dyDescent="0.35">
      <c r="A43" s="35">
        <v>21</v>
      </c>
      <c r="B43" s="36" t="s">
        <v>54</v>
      </c>
      <c r="C43" s="37" t="s">
        <v>16</v>
      </c>
      <c r="D43" s="46">
        <v>227.7</v>
      </c>
      <c r="E43" s="55"/>
      <c r="F43" s="55"/>
      <c r="G43" s="55"/>
      <c r="H43" s="55"/>
      <c r="I43" s="55"/>
      <c r="S43" s="127"/>
      <c r="T43" s="55"/>
      <c r="V43" s="55"/>
      <c r="W43" s="55"/>
      <c r="X43" s="163"/>
      <c r="Z43" s="163"/>
    </row>
    <row r="44" spans="1:26" ht="15.5" hidden="1" x14ac:dyDescent="0.35">
      <c r="A44" s="35">
        <v>22</v>
      </c>
      <c r="B44" s="36" t="s">
        <v>55</v>
      </c>
      <c r="C44" s="37" t="s">
        <v>16</v>
      </c>
      <c r="D44" s="44">
        <v>133.75305</v>
      </c>
      <c r="E44" s="55"/>
      <c r="F44" s="55"/>
      <c r="G44" s="55"/>
      <c r="H44" s="55"/>
      <c r="I44" s="55"/>
      <c r="S44" s="125"/>
      <c r="T44" s="55"/>
      <c r="V44" s="55"/>
      <c r="W44" s="55"/>
      <c r="X44" s="163"/>
      <c r="Z44" s="163"/>
    </row>
    <row r="45" spans="1:26" ht="15.5" hidden="1" x14ac:dyDescent="0.35">
      <c r="A45" s="35">
        <v>23</v>
      </c>
      <c r="B45" s="38" t="s">
        <v>56</v>
      </c>
      <c r="C45" s="37" t="s">
        <v>16</v>
      </c>
      <c r="D45" s="45">
        <v>238.05</v>
      </c>
      <c r="E45" s="55"/>
      <c r="F45" s="55"/>
      <c r="G45" s="55"/>
      <c r="H45" s="55"/>
      <c r="I45" s="55"/>
      <c r="S45" s="126"/>
      <c r="T45" s="55"/>
      <c r="V45" s="55"/>
      <c r="W45" s="55"/>
      <c r="X45" s="163"/>
      <c r="Z45" s="163"/>
    </row>
    <row r="46" spans="1:26" ht="15.5" hidden="1" x14ac:dyDescent="0.35">
      <c r="A46" s="35">
        <v>24</v>
      </c>
      <c r="B46" s="39" t="s">
        <v>57</v>
      </c>
      <c r="C46" s="37" t="s">
        <v>16</v>
      </c>
      <c r="D46" s="46">
        <v>269.10000000000002</v>
      </c>
      <c r="E46" s="55"/>
      <c r="F46" s="55"/>
      <c r="G46" s="55"/>
      <c r="H46" s="55"/>
      <c r="I46" s="55"/>
      <c r="S46" s="127"/>
      <c r="T46" s="55"/>
      <c r="V46" s="55"/>
      <c r="W46" s="55"/>
      <c r="X46" s="163"/>
      <c r="Z46" s="163"/>
    </row>
    <row r="47" spans="1:26" ht="28.5" hidden="1" x14ac:dyDescent="0.35">
      <c r="A47" s="35">
        <v>25</v>
      </c>
      <c r="B47" s="39" t="s">
        <v>58</v>
      </c>
      <c r="C47" s="37" t="s">
        <v>16</v>
      </c>
      <c r="D47" s="46">
        <v>320.85000000000002</v>
      </c>
      <c r="E47" s="55"/>
      <c r="F47" s="55"/>
      <c r="G47" s="55"/>
      <c r="H47" s="55"/>
      <c r="I47" s="55"/>
      <c r="S47" s="127"/>
      <c r="T47" s="55"/>
      <c r="V47" s="55"/>
      <c r="W47" s="55"/>
      <c r="X47" s="163"/>
      <c r="Z47" s="163"/>
    </row>
    <row r="48" spans="1:26" ht="28.5" hidden="1" x14ac:dyDescent="0.35">
      <c r="A48" s="35">
        <v>26</v>
      </c>
      <c r="B48" s="39" t="s">
        <v>59</v>
      </c>
      <c r="C48" s="37" t="s">
        <v>16</v>
      </c>
      <c r="D48" s="46">
        <v>282.81375000000003</v>
      </c>
      <c r="E48" s="55"/>
      <c r="F48" s="55"/>
      <c r="G48" s="55"/>
      <c r="H48" s="55"/>
      <c r="I48" s="55"/>
      <c r="S48" s="127"/>
      <c r="T48" s="55"/>
      <c r="V48" s="55"/>
      <c r="W48" s="55"/>
      <c r="X48" s="163"/>
      <c r="Z48" s="163"/>
    </row>
    <row r="49" spans="1:26" ht="15.5" hidden="1" x14ac:dyDescent="0.35">
      <c r="A49" s="35">
        <v>27</v>
      </c>
      <c r="B49" s="40" t="s">
        <v>60</v>
      </c>
      <c r="C49" s="37" t="s">
        <v>16</v>
      </c>
      <c r="D49" s="47">
        <v>20.7</v>
      </c>
      <c r="E49" s="55"/>
      <c r="F49" s="55"/>
      <c r="G49" s="55"/>
      <c r="H49" s="55"/>
      <c r="I49" s="55"/>
      <c r="S49" s="128"/>
      <c r="T49" s="55"/>
      <c r="V49" s="55"/>
      <c r="W49" s="55"/>
      <c r="X49" s="163"/>
      <c r="Z49" s="163"/>
    </row>
    <row r="50" spans="1:26" ht="15.5" hidden="1" x14ac:dyDescent="0.35">
      <c r="A50" s="35">
        <v>28</v>
      </c>
      <c r="B50" s="40" t="s">
        <v>61</v>
      </c>
      <c r="C50" s="37" t="s">
        <v>16</v>
      </c>
      <c r="D50" s="46">
        <v>155.25</v>
      </c>
      <c r="E50" s="55"/>
      <c r="F50" s="55"/>
      <c r="G50" s="55"/>
      <c r="H50" s="55"/>
      <c r="I50" s="55"/>
      <c r="S50" s="127"/>
      <c r="T50" s="55"/>
      <c r="V50" s="55"/>
      <c r="W50" s="55"/>
      <c r="X50" s="163"/>
      <c r="Z50" s="163"/>
    </row>
    <row r="51" spans="1:26" ht="15.5" hidden="1" x14ac:dyDescent="0.35">
      <c r="A51" s="35">
        <v>29</v>
      </c>
      <c r="B51" s="40" t="s">
        <v>62</v>
      </c>
      <c r="C51" s="37" t="s">
        <v>16</v>
      </c>
      <c r="D51" s="48">
        <v>143.3475</v>
      </c>
      <c r="E51" s="55"/>
      <c r="F51" s="55"/>
      <c r="G51" s="55"/>
      <c r="H51" s="55"/>
      <c r="I51" s="55"/>
      <c r="S51" s="129"/>
      <c r="T51" s="55"/>
      <c r="V51" s="55"/>
      <c r="W51" s="55"/>
      <c r="X51" s="163"/>
      <c r="Z51" s="163"/>
    </row>
    <row r="52" spans="1:26" ht="15.5" hidden="1" x14ac:dyDescent="0.35">
      <c r="A52" s="35">
        <v>30</v>
      </c>
      <c r="B52" s="40" t="s">
        <v>63</v>
      </c>
      <c r="C52" s="37" t="s">
        <v>16</v>
      </c>
      <c r="D52" s="48">
        <v>138.89699999999999</v>
      </c>
      <c r="E52" s="55"/>
      <c r="F52" s="55"/>
      <c r="G52" s="55"/>
      <c r="H52" s="55"/>
      <c r="I52" s="55"/>
      <c r="S52" s="129"/>
      <c r="T52" s="55"/>
      <c r="V52" s="55"/>
      <c r="W52" s="55"/>
      <c r="X52" s="163"/>
      <c r="Z52" s="163"/>
    </row>
    <row r="53" spans="1:26" ht="15.5" hidden="1" x14ac:dyDescent="0.35">
      <c r="A53" s="35">
        <v>31</v>
      </c>
      <c r="B53" s="40" t="s">
        <v>64</v>
      </c>
      <c r="C53" s="41" t="s">
        <v>16</v>
      </c>
      <c r="D53" s="48">
        <v>124.95555</v>
      </c>
      <c r="E53" s="55"/>
      <c r="F53" s="55"/>
      <c r="G53" s="55"/>
      <c r="H53" s="55"/>
      <c r="I53" s="55"/>
      <c r="S53" s="129"/>
      <c r="T53" s="55"/>
      <c r="V53" s="55"/>
      <c r="W53" s="55"/>
      <c r="X53" s="163"/>
      <c r="Z53" s="163"/>
    </row>
    <row r="54" spans="1:26" ht="28.5" hidden="1" x14ac:dyDescent="0.35">
      <c r="A54" s="35">
        <v>32</v>
      </c>
      <c r="B54" s="39" t="s">
        <v>27</v>
      </c>
      <c r="C54" s="41" t="s">
        <v>16</v>
      </c>
      <c r="D54" s="48">
        <v>124.2</v>
      </c>
      <c r="E54" s="55"/>
      <c r="F54" s="55"/>
      <c r="G54" s="55"/>
      <c r="H54" s="55"/>
      <c r="I54" s="55"/>
      <c r="S54" s="129"/>
      <c r="T54" s="55"/>
      <c r="V54" s="55"/>
      <c r="W54" s="55"/>
      <c r="X54" s="163"/>
      <c r="Z54" s="163"/>
    </row>
    <row r="55" spans="1:26" ht="15.5" hidden="1" x14ac:dyDescent="0.35">
      <c r="A55" s="35">
        <v>33</v>
      </c>
      <c r="B55" s="40" t="s">
        <v>28</v>
      </c>
      <c r="C55" s="41" t="s">
        <v>29</v>
      </c>
      <c r="D55" s="49">
        <v>0.1</v>
      </c>
      <c r="E55" s="42"/>
      <c r="F55" s="42"/>
      <c r="G55" s="42"/>
      <c r="H55" s="42"/>
      <c r="I55" s="42"/>
      <c r="S55" s="42"/>
      <c r="T55" s="42"/>
      <c r="V55" s="55"/>
      <c r="W55" s="55"/>
      <c r="X55" s="163"/>
      <c r="Z55" s="163"/>
    </row>
    <row r="56" spans="1:26" ht="15" hidden="1" thickBot="1" x14ac:dyDescent="0.4">
      <c r="A56" s="50">
        <v>34</v>
      </c>
      <c r="B56" s="51" t="s">
        <v>30</v>
      </c>
      <c r="C56" s="52" t="s">
        <v>29</v>
      </c>
      <c r="D56" s="53">
        <v>0.01</v>
      </c>
      <c r="E56" s="42"/>
      <c r="F56" s="42"/>
      <c r="G56" s="42"/>
      <c r="H56" s="42"/>
      <c r="I56" s="42"/>
      <c r="S56" s="42"/>
      <c r="T56" s="42"/>
      <c r="V56" s="42"/>
      <c r="W56" s="42"/>
      <c r="X56" s="164"/>
      <c r="Z56" s="164"/>
    </row>
    <row r="57" spans="1:26" ht="15" hidden="1" thickBot="1" x14ac:dyDescent="0.4">
      <c r="A57" s="61"/>
      <c r="B57" s="62"/>
      <c r="C57" s="63"/>
      <c r="D57" s="42"/>
      <c r="E57" s="42"/>
      <c r="F57" s="42"/>
      <c r="G57" s="42"/>
      <c r="H57" s="42"/>
      <c r="I57" s="42"/>
      <c r="S57" s="42"/>
      <c r="T57" s="42"/>
      <c r="V57" s="42"/>
      <c r="W57" s="42"/>
      <c r="X57" s="164"/>
      <c r="Z57" s="164"/>
    </row>
    <row r="58" spans="1:26" ht="24" hidden="1" customHeight="1" thickBot="1" x14ac:dyDescent="0.4">
      <c r="A58" s="205" t="s">
        <v>6</v>
      </c>
      <c r="B58" s="206"/>
      <c r="C58" s="206"/>
      <c r="D58" s="206"/>
      <c r="E58" s="207"/>
      <c r="F58" s="100"/>
      <c r="G58" s="100"/>
      <c r="H58" s="100"/>
      <c r="I58" s="100"/>
      <c r="S58" s="12"/>
      <c r="T58" s="12"/>
      <c r="V58" s="42"/>
      <c r="W58" s="42"/>
      <c r="X58" s="164"/>
      <c r="Z58" s="164"/>
    </row>
    <row r="59" spans="1:26" ht="24" hidden="1" customHeight="1" thickBot="1" x14ac:dyDescent="0.4">
      <c r="A59" s="56"/>
      <c r="B59" s="57" t="s">
        <v>65</v>
      </c>
      <c r="C59" s="57"/>
      <c r="D59" s="58" t="s">
        <v>14</v>
      </c>
      <c r="E59" s="59" t="s">
        <v>12</v>
      </c>
      <c r="F59" s="130"/>
      <c r="G59" s="130"/>
      <c r="H59" s="130"/>
      <c r="I59" s="130"/>
      <c r="S59" s="130"/>
      <c r="T59" s="130"/>
      <c r="V59" s="100"/>
      <c r="W59" s="100"/>
      <c r="X59" s="165"/>
      <c r="Z59" s="165"/>
    </row>
    <row r="60" spans="1:26" ht="34.5" hidden="1" customHeight="1" x14ac:dyDescent="0.35">
      <c r="A60" s="60">
        <v>1</v>
      </c>
      <c r="B60" s="65" t="s">
        <v>66</v>
      </c>
      <c r="C60" s="66"/>
      <c r="D60" s="67" t="s">
        <v>67</v>
      </c>
      <c r="E60" s="68" t="s">
        <v>68</v>
      </c>
      <c r="F60" s="102"/>
      <c r="G60" s="102"/>
      <c r="H60" s="102"/>
      <c r="I60" s="102"/>
      <c r="S60" s="102"/>
      <c r="T60" s="101"/>
      <c r="V60" s="130"/>
      <c r="W60" s="130"/>
      <c r="X60" s="166"/>
      <c r="Z60" s="166"/>
    </row>
    <row r="61" spans="1:26" hidden="1" x14ac:dyDescent="0.35">
      <c r="A61" s="6">
        <v>2</v>
      </c>
      <c r="B61" s="69" t="s">
        <v>69</v>
      </c>
      <c r="C61" s="70" t="s">
        <v>70</v>
      </c>
      <c r="D61" s="71" t="s">
        <v>71</v>
      </c>
      <c r="E61" s="72" t="s">
        <v>72</v>
      </c>
      <c r="F61" s="102"/>
      <c r="G61" s="102"/>
      <c r="H61" s="102"/>
      <c r="I61" s="102"/>
      <c r="S61" s="102"/>
      <c r="T61" s="102"/>
      <c r="V61" s="102"/>
      <c r="W61" s="102"/>
      <c r="X61" s="167"/>
      <c r="Z61" s="167"/>
    </row>
    <row r="62" spans="1:26" ht="28" hidden="1" x14ac:dyDescent="0.35">
      <c r="A62" s="6">
        <v>3</v>
      </c>
      <c r="B62" s="69" t="s">
        <v>73</v>
      </c>
      <c r="C62" s="70" t="s">
        <v>70</v>
      </c>
      <c r="D62" s="71" t="s">
        <v>74</v>
      </c>
      <c r="E62" s="72" t="s">
        <v>75</v>
      </c>
      <c r="F62" s="102"/>
      <c r="G62" s="102"/>
      <c r="H62" s="102"/>
      <c r="I62" s="102"/>
      <c r="S62" s="102"/>
      <c r="T62" s="102"/>
      <c r="V62" s="102"/>
      <c r="W62" s="102"/>
      <c r="X62" s="167"/>
      <c r="Z62" s="167"/>
    </row>
    <row r="63" spans="1:26" ht="28" hidden="1" x14ac:dyDescent="0.35">
      <c r="A63" s="6">
        <v>4</v>
      </c>
      <c r="B63" s="69" t="s">
        <v>76</v>
      </c>
      <c r="C63" s="70" t="s">
        <v>70</v>
      </c>
      <c r="D63" s="71" t="s">
        <v>77</v>
      </c>
      <c r="E63" s="72" t="s">
        <v>78</v>
      </c>
      <c r="F63" s="102"/>
      <c r="G63" s="102"/>
      <c r="H63" s="102"/>
      <c r="I63" s="102"/>
      <c r="S63" s="102"/>
      <c r="T63" s="102"/>
      <c r="V63" s="102"/>
      <c r="W63" s="102"/>
      <c r="X63" s="167"/>
      <c r="Z63" s="167"/>
    </row>
    <row r="64" spans="1:26" ht="28" hidden="1" x14ac:dyDescent="0.35">
      <c r="A64" s="6">
        <v>5</v>
      </c>
      <c r="B64" s="69" t="s">
        <v>79</v>
      </c>
      <c r="C64" s="70" t="s">
        <v>70</v>
      </c>
      <c r="D64" s="71" t="s">
        <v>80</v>
      </c>
      <c r="E64" s="72" t="s">
        <v>81</v>
      </c>
      <c r="F64" s="102"/>
      <c r="G64" s="102"/>
      <c r="H64" s="102"/>
      <c r="I64" s="102"/>
      <c r="S64" s="102"/>
      <c r="T64" s="102"/>
      <c r="V64" s="102"/>
      <c r="W64" s="102"/>
      <c r="X64" s="167"/>
      <c r="Z64" s="167"/>
    </row>
    <row r="65" spans="1:26" ht="28" hidden="1" x14ac:dyDescent="0.35">
      <c r="A65" s="6">
        <v>6</v>
      </c>
      <c r="B65" s="69" t="s">
        <v>82</v>
      </c>
      <c r="C65" s="70" t="s">
        <v>70</v>
      </c>
      <c r="D65" s="71" t="s">
        <v>83</v>
      </c>
      <c r="E65" s="72" t="s">
        <v>84</v>
      </c>
      <c r="F65" s="102"/>
      <c r="G65" s="102"/>
      <c r="H65" s="102"/>
      <c r="I65" s="102"/>
      <c r="S65" s="102"/>
      <c r="T65" s="102"/>
      <c r="V65" s="102"/>
      <c r="W65" s="102"/>
      <c r="X65" s="167"/>
      <c r="Z65" s="167"/>
    </row>
    <row r="66" spans="1:26" ht="32.15" hidden="1" customHeight="1" thickBot="1" x14ac:dyDescent="0.4">
      <c r="A66" s="10">
        <v>7</v>
      </c>
      <c r="B66" s="73" t="s">
        <v>85</v>
      </c>
      <c r="C66" s="74" t="s">
        <v>86</v>
      </c>
      <c r="D66" s="75">
        <v>0.05</v>
      </c>
      <c r="E66" s="76">
        <v>0.05</v>
      </c>
      <c r="F66" s="103"/>
      <c r="G66" s="103"/>
      <c r="H66" s="103"/>
      <c r="I66" s="103"/>
      <c r="S66" s="103"/>
      <c r="T66" s="103"/>
      <c r="V66" s="102"/>
      <c r="W66" s="102"/>
      <c r="X66" s="167"/>
      <c r="Z66" s="167"/>
    </row>
    <row r="67" spans="1:26" hidden="1" x14ac:dyDescent="0.35">
      <c r="V67" s="103"/>
      <c r="W67" s="103"/>
      <c r="X67" s="167"/>
      <c r="Z67" s="167"/>
    </row>
    <row r="68" spans="1:26" hidden="1" x14ac:dyDescent="0.35">
      <c r="X68" s="168"/>
      <c r="Z68" s="168"/>
    </row>
    <row r="69" spans="1:26" hidden="1" x14ac:dyDescent="0.35">
      <c r="X69" s="168"/>
      <c r="Z69" s="168"/>
    </row>
    <row r="70" spans="1:26" hidden="1" x14ac:dyDescent="0.35">
      <c r="X70" s="168"/>
      <c r="Z70" s="168"/>
    </row>
    <row r="71" spans="1:26" hidden="1" x14ac:dyDescent="0.35">
      <c r="X71" s="168"/>
      <c r="Z71" s="168"/>
    </row>
    <row r="72" spans="1:26" hidden="1" x14ac:dyDescent="0.35">
      <c r="X72" s="168"/>
      <c r="Z72" s="168"/>
    </row>
    <row r="73" spans="1:26" hidden="1" x14ac:dyDescent="0.35">
      <c r="X73" s="168"/>
      <c r="Z73" s="168"/>
    </row>
    <row r="74" spans="1:26" hidden="1" x14ac:dyDescent="0.35">
      <c r="X74" s="168"/>
      <c r="Z74" s="168"/>
    </row>
    <row r="75" spans="1:26" hidden="1" x14ac:dyDescent="0.35">
      <c r="X75" s="168"/>
      <c r="Z75" s="168"/>
    </row>
    <row r="76" spans="1:26" hidden="1" x14ac:dyDescent="0.35">
      <c r="X76" s="168"/>
      <c r="Z76" s="168"/>
    </row>
    <row r="77" spans="1:26" x14ac:dyDescent="0.35">
      <c r="X77" s="168"/>
      <c r="Z77" s="168"/>
    </row>
    <row r="78" spans="1:26" x14ac:dyDescent="0.35">
      <c r="X78" s="168"/>
      <c r="Z78" s="168"/>
    </row>
  </sheetData>
  <mergeCells count="19">
    <mergeCell ref="N4:N17"/>
    <mergeCell ref="N2:N3"/>
    <mergeCell ref="K4:K6"/>
    <mergeCell ref="L4:L6"/>
    <mergeCell ref="D2:E2"/>
    <mergeCell ref="A58:E58"/>
    <mergeCell ref="K12:K15"/>
    <mergeCell ref="L12:L15"/>
    <mergeCell ref="K2:L2"/>
    <mergeCell ref="A21:D21"/>
    <mergeCell ref="F2:G2"/>
    <mergeCell ref="S2:T2"/>
    <mergeCell ref="P2:Q2"/>
    <mergeCell ref="R2:R3"/>
    <mergeCell ref="R5:R9"/>
    <mergeCell ref="P4:P5"/>
    <mergeCell ref="Q4:Q5"/>
    <mergeCell ref="P7:P11"/>
    <mergeCell ref="Q7:Q11"/>
  </mergeCells>
  <pageMargins left="0.7" right="0.7" top="0.75" bottom="0.75" header="0.3" footer="0.3"/>
  <pageSetup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75ED2-7B54-483B-9519-337ED68CF7A2}">
  <dimension ref="A1:D41"/>
  <sheetViews>
    <sheetView tabSelected="1" view="pageBreakPreview" zoomScale="70" zoomScaleNormal="80" zoomScaleSheetLayoutView="70" workbookViewId="0">
      <selection activeCell="C47" sqref="C47"/>
    </sheetView>
  </sheetViews>
  <sheetFormatPr defaultColWidth="8.81640625" defaultRowHeight="15.5" x14ac:dyDescent="0.35"/>
  <cols>
    <col min="1" max="1" width="5.453125" style="227" customWidth="1"/>
    <col min="2" max="2" width="69.81640625" style="227" customWidth="1"/>
    <col min="3" max="3" width="8.81640625" style="227"/>
    <col min="4" max="4" width="20.1796875" style="227" customWidth="1"/>
    <col min="5" max="16384" width="8.81640625" style="227"/>
  </cols>
  <sheetData>
    <row r="1" spans="1:4" ht="15.65" customHeight="1" x14ac:dyDescent="0.35">
      <c r="A1" s="219" t="s">
        <v>87</v>
      </c>
      <c r="B1" s="220"/>
      <c r="C1" s="220"/>
      <c r="D1" s="221"/>
    </row>
    <row r="2" spans="1:4" ht="15.65" customHeight="1" x14ac:dyDescent="0.35">
      <c r="A2" s="222"/>
      <c r="B2" s="223"/>
      <c r="C2" s="223"/>
      <c r="D2" s="224"/>
    </row>
    <row r="3" spans="1:4" x14ac:dyDescent="0.35">
      <c r="A3" s="237" t="s">
        <v>88</v>
      </c>
      <c r="B3" s="238" t="s">
        <v>9</v>
      </c>
      <c r="C3" s="241" t="s">
        <v>10</v>
      </c>
      <c r="D3" s="242" t="s">
        <v>125</v>
      </c>
    </row>
    <row r="4" spans="1:4" s="232" customFormat="1" ht="16" customHeight="1" x14ac:dyDescent="0.35">
      <c r="A4" s="239">
        <v>1</v>
      </c>
      <c r="B4" s="235" t="s">
        <v>124</v>
      </c>
      <c r="C4" s="236"/>
      <c r="D4" s="240"/>
    </row>
    <row r="5" spans="1:4" ht="93" x14ac:dyDescent="0.35">
      <c r="A5" s="229">
        <v>1.1000000000000001</v>
      </c>
      <c r="B5" s="172" t="s">
        <v>100</v>
      </c>
      <c r="C5" s="244" t="s">
        <v>89</v>
      </c>
      <c r="D5" s="175"/>
    </row>
    <row r="6" spans="1:4" ht="62" x14ac:dyDescent="0.35">
      <c r="A6" s="230">
        <v>1.2</v>
      </c>
      <c r="B6" s="173" t="s">
        <v>99</v>
      </c>
      <c r="C6" s="244" t="s">
        <v>89</v>
      </c>
      <c r="D6" s="174"/>
    </row>
    <row r="7" spans="1:4" ht="31" x14ac:dyDescent="0.35">
      <c r="A7" s="230">
        <v>1.3</v>
      </c>
      <c r="B7" s="173" t="s">
        <v>90</v>
      </c>
      <c r="C7" s="245" t="s">
        <v>89</v>
      </c>
      <c r="D7" s="175"/>
    </row>
    <row r="8" spans="1:4" ht="31" x14ac:dyDescent="0.35">
      <c r="A8" s="230">
        <v>1.4</v>
      </c>
      <c r="B8" s="173" t="s">
        <v>91</v>
      </c>
      <c r="C8" s="245" t="s">
        <v>89</v>
      </c>
      <c r="D8" s="175"/>
    </row>
    <row r="9" spans="1:4" x14ac:dyDescent="0.35">
      <c r="A9" s="230">
        <v>1.5</v>
      </c>
      <c r="B9" s="173" t="s">
        <v>92</v>
      </c>
      <c r="C9" s="245" t="s">
        <v>89</v>
      </c>
      <c r="D9" s="175"/>
    </row>
    <row r="10" spans="1:4" ht="62" x14ac:dyDescent="0.35">
      <c r="A10" s="230">
        <v>1.6</v>
      </c>
      <c r="B10" s="173" t="s">
        <v>101</v>
      </c>
      <c r="C10" s="245" t="s">
        <v>89</v>
      </c>
      <c r="D10" s="175"/>
    </row>
    <row r="11" spans="1:4" ht="31" x14ac:dyDescent="0.35">
      <c r="A11" s="230">
        <v>1.7</v>
      </c>
      <c r="B11" s="173" t="s">
        <v>93</v>
      </c>
      <c r="C11" s="245" t="s">
        <v>89</v>
      </c>
      <c r="D11" s="175"/>
    </row>
    <row r="12" spans="1:4" ht="93" x14ac:dyDescent="0.35">
      <c r="A12" s="230">
        <v>1.8</v>
      </c>
      <c r="B12" s="176" t="s">
        <v>102</v>
      </c>
      <c r="C12" s="245" t="s">
        <v>89</v>
      </c>
      <c r="D12" s="175"/>
    </row>
    <row r="13" spans="1:4" x14ac:dyDescent="0.35">
      <c r="A13" s="228"/>
      <c r="B13" s="186"/>
      <c r="C13" s="246"/>
      <c r="D13" s="175"/>
    </row>
    <row r="14" spans="1:4" s="232" customFormat="1" x14ac:dyDescent="0.35">
      <c r="A14" s="233">
        <v>2</v>
      </c>
      <c r="B14" s="235" t="s">
        <v>117</v>
      </c>
      <c r="C14" s="236"/>
      <c r="D14" s="234"/>
    </row>
    <row r="15" spans="1:4" s="231" customFormat="1" ht="31" x14ac:dyDescent="0.35">
      <c r="A15" s="228">
        <v>2.1</v>
      </c>
      <c r="B15" s="225" t="s">
        <v>121</v>
      </c>
      <c r="C15" s="247" t="s">
        <v>107</v>
      </c>
      <c r="D15" s="226"/>
    </row>
    <row r="16" spans="1:4" s="231" customFormat="1" x14ac:dyDescent="0.35">
      <c r="A16" s="228">
        <v>2.2000000000000002</v>
      </c>
      <c r="B16" s="225" t="s">
        <v>120</v>
      </c>
      <c r="C16" s="247" t="s">
        <v>107</v>
      </c>
      <c r="D16" s="226"/>
    </row>
    <row r="17" spans="1:4" s="231" customFormat="1" ht="31" x14ac:dyDescent="0.35">
      <c r="A17" s="228">
        <v>2.2999999999999998</v>
      </c>
      <c r="B17" s="225" t="s">
        <v>119</v>
      </c>
      <c r="C17" s="247" t="s">
        <v>107</v>
      </c>
      <c r="D17" s="226"/>
    </row>
    <row r="18" spans="1:4" s="231" customFormat="1" x14ac:dyDescent="0.35">
      <c r="A18" s="228">
        <v>2.4</v>
      </c>
      <c r="B18" s="225" t="s">
        <v>127</v>
      </c>
      <c r="C18" s="247" t="s">
        <v>105</v>
      </c>
      <c r="D18" s="226"/>
    </row>
    <row r="19" spans="1:4" s="231" customFormat="1" ht="31" x14ac:dyDescent="0.35">
      <c r="A19" s="228">
        <v>2.5</v>
      </c>
      <c r="B19" s="225" t="s">
        <v>111</v>
      </c>
      <c r="C19" s="247" t="s">
        <v>105</v>
      </c>
      <c r="D19" s="226"/>
    </row>
    <row r="20" spans="1:4" s="231" customFormat="1" ht="31" x14ac:dyDescent="0.35">
      <c r="A20" s="228">
        <v>2.6</v>
      </c>
      <c r="B20" s="225" t="s">
        <v>110</v>
      </c>
      <c r="C20" s="247" t="s">
        <v>105</v>
      </c>
      <c r="D20" s="226"/>
    </row>
    <row r="21" spans="1:4" s="231" customFormat="1" ht="31" x14ac:dyDescent="0.35">
      <c r="A21" s="228">
        <v>2.7</v>
      </c>
      <c r="B21" s="225" t="s">
        <v>112</v>
      </c>
      <c r="C21" s="247" t="s">
        <v>105</v>
      </c>
      <c r="D21" s="226"/>
    </row>
    <row r="22" spans="1:4" s="231" customFormat="1" ht="31" x14ac:dyDescent="0.35">
      <c r="A22" s="228">
        <v>2.8</v>
      </c>
      <c r="B22" s="225" t="s">
        <v>118</v>
      </c>
      <c r="C22" s="247" t="s">
        <v>105</v>
      </c>
      <c r="D22" s="226"/>
    </row>
    <row r="23" spans="1:4" s="231" customFormat="1" ht="31" x14ac:dyDescent="0.35">
      <c r="A23" s="228">
        <v>2.9</v>
      </c>
      <c r="B23" s="225" t="s">
        <v>113</v>
      </c>
      <c r="C23" s="247" t="s">
        <v>105</v>
      </c>
      <c r="D23" s="226"/>
    </row>
    <row r="24" spans="1:4" s="231" customFormat="1" x14ac:dyDescent="0.35">
      <c r="A24" s="243">
        <v>2.1</v>
      </c>
      <c r="B24" s="225" t="s">
        <v>114</v>
      </c>
      <c r="C24" s="247" t="s">
        <v>105</v>
      </c>
      <c r="D24" s="226"/>
    </row>
    <row r="25" spans="1:4" s="231" customFormat="1" x14ac:dyDescent="0.35">
      <c r="A25" s="243">
        <v>2.11</v>
      </c>
      <c r="B25" s="225" t="s">
        <v>108</v>
      </c>
      <c r="C25" s="247" t="s">
        <v>105</v>
      </c>
      <c r="D25" s="226"/>
    </row>
    <row r="26" spans="1:4" s="231" customFormat="1" x14ac:dyDescent="0.35">
      <c r="A26" s="243">
        <v>2.12</v>
      </c>
      <c r="B26" s="225" t="s">
        <v>128</v>
      </c>
      <c r="C26" s="247" t="s">
        <v>105</v>
      </c>
      <c r="D26" s="226"/>
    </row>
    <row r="27" spans="1:4" s="231" customFormat="1" ht="31" x14ac:dyDescent="0.35">
      <c r="A27" s="243">
        <v>2.13</v>
      </c>
      <c r="B27" s="225" t="s">
        <v>106</v>
      </c>
      <c r="C27" s="247" t="s">
        <v>105</v>
      </c>
      <c r="D27" s="226"/>
    </row>
    <row r="28" spans="1:4" s="231" customFormat="1" x14ac:dyDescent="0.35">
      <c r="A28" s="243">
        <v>2.14</v>
      </c>
      <c r="B28" s="225" t="s">
        <v>116</v>
      </c>
      <c r="C28" s="247" t="s">
        <v>105</v>
      </c>
      <c r="D28" s="226"/>
    </row>
    <row r="29" spans="1:4" s="231" customFormat="1" x14ac:dyDescent="0.35">
      <c r="A29" s="243">
        <v>2.15</v>
      </c>
      <c r="B29" s="225" t="s">
        <v>115</v>
      </c>
      <c r="C29" s="247" t="s">
        <v>105</v>
      </c>
      <c r="D29" s="226"/>
    </row>
    <row r="30" spans="1:4" s="231" customFormat="1" x14ac:dyDescent="0.35">
      <c r="A30" s="228"/>
      <c r="B30" s="225"/>
      <c r="C30" s="247"/>
      <c r="D30" s="226"/>
    </row>
    <row r="31" spans="1:4" s="232" customFormat="1" x14ac:dyDescent="0.35">
      <c r="A31" s="233">
        <v>3</v>
      </c>
      <c r="B31" s="235" t="s">
        <v>104</v>
      </c>
      <c r="C31" s="236"/>
      <c r="D31" s="234"/>
    </row>
    <row r="32" spans="1:4" ht="65" customHeight="1" x14ac:dyDescent="0.35">
      <c r="A32" s="228">
        <v>3.1</v>
      </c>
      <c r="B32" s="177" t="s">
        <v>123</v>
      </c>
      <c r="C32" s="248" t="s">
        <v>103</v>
      </c>
      <c r="D32" s="185"/>
    </row>
    <row r="33" spans="1:4" ht="93" x14ac:dyDescent="0.35">
      <c r="A33" s="228">
        <v>3.2</v>
      </c>
      <c r="B33" s="178" t="s">
        <v>109</v>
      </c>
      <c r="C33" s="249" t="s">
        <v>94</v>
      </c>
      <c r="D33" s="179"/>
    </row>
    <row r="34" spans="1:4" ht="31" x14ac:dyDescent="0.35">
      <c r="A34" s="228">
        <v>3.3</v>
      </c>
      <c r="B34" s="180" t="s">
        <v>98</v>
      </c>
      <c r="C34" s="250" t="s">
        <v>29</v>
      </c>
      <c r="D34" s="169"/>
    </row>
    <row r="35" spans="1:4" ht="31" x14ac:dyDescent="0.35">
      <c r="A35" s="228">
        <v>3.4</v>
      </c>
      <c r="B35" s="177" t="s">
        <v>97</v>
      </c>
      <c r="C35" s="251" t="s">
        <v>29</v>
      </c>
      <c r="D35" s="181"/>
    </row>
    <row r="36" spans="1:4" ht="31" x14ac:dyDescent="0.35">
      <c r="A36" s="228">
        <v>3.5</v>
      </c>
      <c r="B36" s="177" t="s">
        <v>96</v>
      </c>
      <c r="C36" s="251" t="s">
        <v>29</v>
      </c>
      <c r="D36" s="181"/>
    </row>
    <row r="37" spans="1:4" x14ac:dyDescent="0.35">
      <c r="A37" s="228"/>
      <c r="B37" s="177"/>
      <c r="C37" s="251"/>
      <c r="D37" s="181"/>
    </row>
    <row r="38" spans="1:4" s="231" customFormat="1" x14ac:dyDescent="0.35">
      <c r="A38" s="228"/>
      <c r="B38" s="254" t="s">
        <v>95</v>
      </c>
      <c r="C38" s="250"/>
      <c r="D38" s="169"/>
    </row>
    <row r="39" spans="1:4" s="231" customFormat="1" ht="46.5" x14ac:dyDescent="0.35">
      <c r="A39" s="228"/>
      <c r="B39" s="182" t="s">
        <v>126</v>
      </c>
      <c r="C39" s="253" t="s">
        <v>122</v>
      </c>
      <c r="D39" s="183"/>
    </row>
    <row r="40" spans="1:4" s="231" customFormat="1" ht="34.5" customHeight="1" x14ac:dyDescent="0.35">
      <c r="A40" s="228"/>
      <c r="B40" s="182" t="s">
        <v>129</v>
      </c>
      <c r="C40" s="253" t="s">
        <v>122</v>
      </c>
      <c r="D40" s="183"/>
    </row>
    <row r="41" spans="1:4" ht="16" thickBot="1" x14ac:dyDescent="0.4">
      <c r="A41" s="184"/>
      <c r="B41" s="170"/>
      <c r="C41" s="252"/>
      <c r="D41" s="171"/>
    </row>
  </sheetData>
  <mergeCells count="1">
    <mergeCell ref="A1:D2"/>
  </mergeCells>
  <pageMargins left="0.7" right="0.7" top="0.75" bottom="0.75" header="0.3" footer="0.3"/>
  <rowBreaks count="1" manualBreakCount="1">
    <brk id="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1259517AD9C749A3D18EF9A22FD150" ma:contentTypeVersion="4" ma:contentTypeDescription="Create a new document." ma:contentTypeScope="" ma:versionID="e225354a1cf99c7543261a5b2fe13e98">
  <xsd:schema xmlns:xsd="http://www.w3.org/2001/XMLSchema" xmlns:xs="http://www.w3.org/2001/XMLSchema" xmlns:p="http://schemas.microsoft.com/office/2006/metadata/properties" xmlns:ns2="966bb27d-ed24-49aa-8f3d-5bbdc82fb619" targetNamespace="http://schemas.microsoft.com/office/2006/metadata/properties" ma:root="true" ma:fieldsID="ad962de9b17a039227bf34d1461b53a0" ns2:_="">
    <xsd:import namespace="966bb27d-ed24-49aa-8f3d-5bbdc82fb61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bb27d-ed24-49aa-8f3d-5bbdc82fb6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28CEC5-0879-476A-B282-4554C5495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6bb27d-ed24-49aa-8f3d-5bbdc82fb6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C49F8-5CC7-4E0B-BEAE-8E79F120E43A}">
  <ds:schemaRefs>
    <ds:schemaRef ds:uri="http://schemas.microsoft.com/sharepoint/v3/contenttype/forms"/>
  </ds:schemaRefs>
</ds:datastoreItem>
</file>

<file path=customXml/itemProps3.xml><?xml version="1.0" encoding="utf-8"?>
<ds:datastoreItem xmlns:ds="http://schemas.openxmlformats.org/officeDocument/2006/customXml" ds:itemID="{D255FBFD-AAE2-45E7-BC7E-79A95FB7185C}">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elements/1.1/"/>
    <ds:schemaRef ds:uri="966bb27d-ed24-49aa-8f3d-5bbdc82fb619"/>
    <ds:schemaRef ds:uri="http://www.w3.org/XML/1998/namespace"/>
    <ds:schemaRef ds:uri="http://purl.org/dc/term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SPU</vt:lpstr>
      <vt:lpstr>Audit Price list</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Dawn Geeson</dc:creator>
  <cp:keywords/>
  <dc:description/>
  <cp:lastModifiedBy>Mandisa Nkosi</cp:lastModifiedBy>
  <cp:revision/>
  <dcterms:created xsi:type="dcterms:W3CDTF">2019-07-08T13:17:24Z</dcterms:created>
  <dcterms:modified xsi:type="dcterms:W3CDTF">2026-09-06T07:52:04Z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0x010100791259517AD9C749A3D18EF9A22FD150</vt:lpwstr>
  </property>
</Properties>
</file>