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bsaorg-my.sharepoint.com/personal/nirajn_dbsa_org/Documents/New Prog - FSHS/002a Procurement - PSPs/Tender Prep/"/>
    </mc:Choice>
  </mc:AlternateContent>
  <xr:revisionPtr revIDLastSave="3" documentId="8_{16B3D147-CE81-43CB-B0E6-F4259A991325}" xr6:coauthVersionLast="45" xr6:coauthVersionMax="45" xr10:uidLastSave="{307EEB8F-89C9-48D7-996C-381F36913163}"/>
  <bookViews>
    <workbookView xWindow="-28920" yWindow="-3705" windowWidth="29040" windowHeight="15840" xr2:uid="{B3B22086-3BAC-4455-93FD-D3D90D26FA38}"/>
  </bookViews>
  <sheets>
    <sheet name="Pricing Table in RF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58" i="1" l="1"/>
  <c r="K58" i="1"/>
  <c r="N58" i="1" s="1"/>
  <c r="O58" i="1" s="1"/>
  <c r="M57" i="1"/>
  <c r="K57" i="1"/>
  <c r="N57" i="1" s="1"/>
  <c r="O57" i="1" s="1"/>
  <c r="M56" i="1"/>
  <c r="K56" i="1"/>
  <c r="N56" i="1" s="1"/>
  <c r="O56" i="1" s="1"/>
  <c r="M55" i="1"/>
  <c r="K55" i="1"/>
  <c r="N55" i="1" s="1"/>
  <c r="O55" i="1" s="1"/>
  <c r="M54" i="1"/>
  <c r="K54" i="1"/>
  <c r="N54" i="1" s="1"/>
  <c r="O54" i="1" s="1"/>
  <c r="M53" i="1"/>
  <c r="K53" i="1"/>
  <c r="N53" i="1" s="1"/>
  <c r="O53" i="1" s="1"/>
  <c r="M52" i="1"/>
  <c r="K52" i="1"/>
  <c r="N52" i="1" s="1"/>
  <c r="O52" i="1" s="1"/>
  <c r="M51" i="1"/>
  <c r="K51" i="1"/>
  <c r="N51" i="1" s="1"/>
  <c r="O51" i="1" s="1"/>
  <c r="M50" i="1"/>
  <c r="K50" i="1"/>
  <c r="M49" i="1"/>
  <c r="K49" i="1"/>
  <c r="M48" i="1"/>
  <c r="K48" i="1"/>
  <c r="M47" i="1"/>
  <c r="K47" i="1"/>
  <c r="N47" i="1" s="1"/>
  <c r="O47" i="1" s="1"/>
  <c r="M46" i="1"/>
  <c r="K46" i="1"/>
  <c r="N46" i="1" s="1"/>
  <c r="O46" i="1" s="1"/>
  <c r="M45" i="1"/>
  <c r="K45" i="1"/>
  <c r="N45" i="1" s="1"/>
  <c r="O45" i="1" s="1"/>
  <c r="M44" i="1"/>
  <c r="K44" i="1"/>
  <c r="N44" i="1" s="1"/>
  <c r="O44" i="1" s="1"/>
  <c r="M43" i="1"/>
  <c r="K43" i="1"/>
  <c r="N43" i="1" s="1"/>
  <c r="O43" i="1" s="1"/>
  <c r="M42" i="1"/>
  <c r="K42" i="1"/>
  <c r="N42" i="1" s="1"/>
  <c r="O42" i="1" s="1"/>
  <c r="M41" i="1"/>
  <c r="K41" i="1"/>
  <c r="N41" i="1" s="1"/>
  <c r="O41" i="1" s="1"/>
  <c r="M40" i="1"/>
  <c r="K40" i="1"/>
  <c r="N40" i="1" s="1"/>
  <c r="O40" i="1" s="1"/>
  <c r="M39" i="1"/>
  <c r="K39" i="1"/>
  <c r="N39" i="1" s="1"/>
  <c r="O39" i="1" s="1"/>
  <c r="M38" i="1"/>
  <c r="K38" i="1"/>
  <c r="M37" i="1"/>
  <c r="K37" i="1"/>
  <c r="N37" i="1" s="1"/>
  <c r="O37" i="1" s="1"/>
  <c r="M36" i="1"/>
  <c r="K36" i="1"/>
  <c r="N36" i="1" s="1"/>
  <c r="O36" i="1" s="1"/>
  <c r="M35" i="1"/>
  <c r="K35" i="1"/>
  <c r="N35" i="1" s="1"/>
  <c r="O35" i="1" s="1"/>
  <c r="M34" i="1"/>
  <c r="K34" i="1"/>
  <c r="N34" i="1" s="1"/>
  <c r="O34" i="1" s="1"/>
  <c r="M33" i="1"/>
  <c r="K33" i="1"/>
  <c r="N33" i="1" s="1"/>
  <c r="O33" i="1" s="1"/>
  <c r="M32" i="1"/>
  <c r="K32" i="1"/>
  <c r="N32" i="1" s="1"/>
  <c r="O32" i="1" s="1"/>
  <c r="M31" i="1"/>
  <c r="K31" i="1"/>
  <c r="N31" i="1" s="1"/>
  <c r="O31" i="1" s="1"/>
  <c r="M30" i="1"/>
  <c r="K30" i="1"/>
  <c r="N30" i="1" s="1"/>
  <c r="O30" i="1" s="1"/>
  <c r="M29" i="1"/>
  <c r="K29" i="1"/>
  <c r="N29" i="1" s="1"/>
  <c r="O29" i="1" s="1"/>
  <c r="M28" i="1"/>
  <c r="K28" i="1"/>
  <c r="N28" i="1" s="1"/>
  <c r="O28" i="1" s="1"/>
  <c r="M27" i="1"/>
  <c r="K27" i="1"/>
  <c r="M26" i="1"/>
  <c r="K26" i="1"/>
  <c r="N26" i="1" s="1"/>
  <c r="O26" i="1" s="1"/>
  <c r="M25" i="1"/>
  <c r="K25" i="1"/>
  <c r="N25" i="1" s="1"/>
  <c r="O25" i="1" s="1"/>
  <c r="M24" i="1"/>
  <c r="K24" i="1"/>
  <c r="M23" i="1"/>
  <c r="K23" i="1"/>
  <c r="N23" i="1" s="1"/>
  <c r="O23" i="1" s="1"/>
  <c r="M22" i="1"/>
  <c r="K22" i="1"/>
  <c r="N22" i="1" s="1"/>
  <c r="O22" i="1" s="1"/>
  <c r="M21" i="1"/>
  <c r="K21" i="1"/>
  <c r="M20" i="1"/>
  <c r="K20" i="1"/>
  <c r="N20" i="1" s="1"/>
  <c r="O20" i="1" s="1"/>
  <c r="M19" i="1"/>
  <c r="K19" i="1"/>
  <c r="N19" i="1" s="1"/>
  <c r="O19" i="1" s="1"/>
  <c r="M18" i="1"/>
  <c r="K18" i="1"/>
  <c r="N18" i="1" s="1"/>
  <c r="O18" i="1" s="1"/>
  <c r="M17" i="1"/>
  <c r="K17" i="1"/>
  <c r="M16" i="1"/>
  <c r="K16" i="1"/>
  <c r="N16" i="1" s="1"/>
  <c r="O16" i="1" s="1"/>
  <c r="M15" i="1"/>
  <c r="K15" i="1"/>
  <c r="N15" i="1" s="1"/>
  <c r="O15" i="1" s="1"/>
  <c r="M14" i="1"/>
  <c r="K14" i="1"/>
  <c r="N14" i="1" s="1"/>
  <c r="O14" i="1" s="1"/>
  <c r="M13" i="1"/>
  <c r="K13" i="1"/>
  <c r="M12" i="1"/>
  <c r="K12" i="1"/>
  <c r="N12" i="1" s="1"/>
  <c r="O12" i="1" s="1"/>
  <c r="M11" i="1"/>
  <c r="K11" i="1"/>
  <c r="M10" i="1"/>
  <c r="K10" i="1"/>
  <c r="N10" i="1" s="1"/>
  <c r="O10" i="1" s="1"/>
  <c r="M9" i="1"/>
  <c r="K9" i="1"/>
  <c r="N9" i="1" s="1"/>
  <c r="O9" i="1" s="1"/>
  <c r="M8" i="1"/>
  <c r="K8" i="1"/>
  <c r="N8" i="1" s="1"/>
  <c r="O8" i="1" s="1"/>
  <c r="M7" i="1"/>
  <c r="K7" i="1"/>
  <c r="M6" i="1"/>
  <c r="K6" i="1"/>
  <c r="M5" i="1"/>
  <c r="K5" i="1"/>
  <c r="N13" i="1" l="1"/>
  <c r="O13" i="1" s="1"/>
  <c r="N17" i="1"/>
  <c r="O17" i="1" s="1"/>
  <c r="N21" i="1"/>
  <c r="O21" i="1" s="1"/>
  <c r="N5" i="1"/>
  <c r="O5" i="1" s="1"/>
  <c r="N50" i="1"/>
  <c r="O50" i="1" s="1"/>
  <c r="N49" i="1"/>
  <c r="O49" i="1" s="1"/>
  <c r="N48" i="1"/>
  <c r="O48" i="1" s="1"/>
  <c r="N38" i="1"/>
  <c r="O38" i="1" s="1"/>
  <c r="N27" i="1"/>
  <c r="O27" i="1" s="1"/>
  <c r="N24" i="1"/>
  <c r="O24" i="1" s="1"/>
  <c r="N11" i="1"/>
  <c r="O11" i="1" s="1"/>
  <c r="N7" i="1"/>
  <c r="O7" i="1" s="1"/>
  <c r="N6" i="1"/>
  <c r="O6" i="1" s="1"/>
</calcChain>
</file>

<file path=xl/sharedStrings.xml><?xml version="1.0" encoding="utf-8"?>
<sst xmlns="http://schemas.openxmlformats.org/spreadsheetml/2006/main" count="102" uniqueCount="94">
  <si>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</si>
  <si>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</si>
  <si>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</si>
  <si>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</si>
  <si>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</si>
  <si>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</si>
  <si>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</si>
  <si>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</si>
  <si>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</si>
  <si>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</si>
  <si>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</si>
  <si>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</si>
  <si>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</si>
  <si>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</si>
  <si>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CLUSTER</t>
  </si>
  <si>
    <t>RFP No.</t>
  </si>
  <si>
    <t>DISTRICT</t>
  </si>
  <si>
    <t>TOWN</t>
  </si>
  <si>
    <t>Houses per Cluster</t>
  </si>
  <si>
    <t>Construction 
Value</t>
  </si>
  <si>
    <t>Team 
Base Fee 
(Excl. VAT)</t>
  </si>
  <si>
    <t>Team 
Estimated Km's</t>
  </si>
  <si>
    <t>Rate/Km 
(Excl. VAT)</t>
  </si>
  <si>
    <t>Total Travel Cost 
(Excl VAT)
(J = H x I)</t>
  </si>
  <si>
    <t>Operational 
Expenses as % 
of Base Fee
(% of G)</t>
  </si>
  <si>
    <t>Operational Expenses Cost 
(Excl. VAT)
(L = G x K)</t>
  </si>
  <si>
    <t>Total Costs 
(Excl VAT)
(M = G+J+L)</t>
  </si>
  <si>
    <r>
      <t xml:space="preserve">Total Costs 
(Incl. VAT) 
</t>
    </r>
    <r>
      <rPr>
        <b/>
        <i/>
        <sz val="10"/>
        <rFont val="Calibri"/>
        <family val="2"/>
        <scheme val="minor"/>
      </rPr>
      <t>C/F to Form of Offer
(N = M x 1,15)</t>
    </r>
  </si>
  <si>
    <t>RFP019-2023</t>
  </si>
  <si>
    <t>Motheo</t>
  </si>
  <si>
    <t>Bloemfontein</t>
  </si>
  <si>
    <t>RFP020-2023</t>
  </si>
  <si>
    <t>Botshabelo</t>
  </si>
  <si>
    <t>RFP021-2023</t>
  </si>
  <si>
    <t>Dewetsdorp</t>
  </si>
  <si>
    <t>Exelsior</t>
  </si>
  <si>
    <t>Lady Brand</t>
  </si>
  <si>
    <t>Thaba Nchu</t>
  </si>
  <si>
    <t>RFP022-2023</t>
  </si>
  <si>
    <t>Xhariep</t>
  </si>
  <si>
    <t>Reedersberg</t>
  </si>
  <si>
    <t>Bethulie</t>
  </si>
  <si>
    <t>Edenberg</t>
  </si>
  <si>
    <t>Fouriesmith</t>
  </si>
  <si>
    <t>Jacobsdal</t>
  </si>
  <si>
    <t>Jaggersfontein</t>
  </si>
  <si>
    <t>Koffiefontein</t>
  </si>
  <si>
    <t>Petrusburg</t>
  </si>
  <si>
    <t>Phillipolis</t>
  </si>
  <si>
    <t>Rauxville</t>
  </si>
  <si>
    <t>Smithfield</t>
  </si>
  <si>
    <t>Trompsburg</t>
  </si>
  <si>
    <t>Zastron</t>
  </si>
  <si>
    <t>RFP023-2023</t>
  </si>
  <si>
    <t>Lejweleputswa</t>
  </si>
  <si>
    <t>Odendaalsrus</t>
  </si>
  <si>
    <t>Ventersberg</t>
  </si>
  <si>
    <t>Welkom</t>
  </si>
  <si>
    <t>Boshof</t>
  </si>
  <si>
    <t>Bothaville</t>
  </si>
  <si>
    <t>Brandfort</t>
  </si>
  <si>
    <t>Bultfontein</t>
  </si>
  <si>
    <t>Henneman</t>
  </si>
  <si>
    <t>RFP024-2023</t>
  </si>
  <si>
    <t>Hoopstad</t>
  </si>
  <si>
    <t>Kroonstad</t>
  </si>
  <si>
    <t>Theunisen</t>
  </si>
  <si>
    <t>Virginia</t>
  </si>
  <si>
    <t>Wesselsbron</t>
  </si>
  <si>
    <t>Winburg</t>
  </si>
  <si>
    <t>RFP025-2023</t>
  </si>
  <si>
    <t>Thabo Mofutsanyana</t>
  </si>
  <si>
    <t>Bethehem</t>
  </si>
  <si>
    <t>Clocolan</t>
  </si>
  <si>
    <t>Ficksburg</t>
  </si>
  <si>
    <t>Fouriesburg</t>
  </si>
  <si>
    <t>Harrismith</t>
  </si>
  <si>
    <t>Lindley</t>
  </si>
  <si>
    <t>Marquard</t>
  </si>
  <si>
    <t>Reitz</t>
  </si>
  <si>
    <t>Senekal</t>
  </si>
  <si>
    <t>Vrede</t>
  </si>
  <si>
    <t>RFP026-2023</t>
  </si>
  <si>
    <t>Witsieshoek</t>
  </si>
  <si>
    <t>RFP027-2023</t>
  </si>
  <si>
    <t>RFP028-2023</t>
  </si>
  <si>
    <t>Fezile Dabi</t>
  </si>
  <si>
    <t>Frankfort</t>
  </si>
  <si>
    <t>Heilbron</t>
  </si>
  <si>
    <t>Koppies</t>
  </si>
  <si>
    <t>Parys</t>
  </si>
  <si>
    <t>Sasolburg</t>
  </si>
  <si>
    <t>Viljoenskroon</t>
  </si>
  <si>
    <t>Vredefort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</si>
</sst>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8">
    <xf numFmtId="0" fontId="0" fillId="0" borderId="0" xfId="0"/>
    <xf numFmtId="43" fontId="3" fillId="2" borderId="1" xfId="1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164" fontId="0" fillId="3" borderId="1" xfId="1" applyNumberFormat="1" applyFont="1" applyFill="1" applyBorder="1" applyAlignment="1">
      <alignment horizontal="center" vertical="center"/>
    </xf>
    <xf numFmtId="43" fontId="1" fillId="3" borderId="2" xfId="1" applyFont="1" applyFill="1" applyBorder="1" applyAlignment="1">
      <alignment vertical="center"/>
    </xf>
    <xf numFmtId="43" fontId="1" fillId="3" borderId="1" xfId="1" applyFont="1" applyFill="1" applyBorder="1" applyAlignment="1">
      <alignment horizontal="right" vertical="center"/>
    </xf>
    <xf numFmtId="0" fontId="0" fillId="4" borderId="1" xfId="0" applyFill="1" applyBorder="1" applyAlignment="1">
      <alignment horizontal="center"/>
    </xf>
    <xf numFmtId="164" fontId="0" fillId="4" borderId="1" xfId="1" applyNumberFormat="1" applyFont="1" applyFill="1" applyBorder="1" applyAlignment="1">
      <alignment horizontal="center" vertical="center"/>
    </xf>
    <xf numFmtId="43" fontId="1" fillId="4" borderId="1" xfId="1" applyFont="1" applyFill="1" applyBorder="1" applyAlignment="1">
      <alignment vertical="center"/>
    </xf>
    <xf numFmtId="43" fontId="1" fillId="4" borderId="1" xfId="1" applyFont="1" applyFill="1" applyBorder="1" applyAlignment="1">
      <alignment horizontal="right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3" fontId="0" fillId="4" borderId="1" xfId="1" applyFont="1" applyFill="1" applyBorder="1" applyAlignment="1">
      <alignment vertical="center"/>
    </xf>
    <xf numFmtId="43" fontId="0" fillId="4" borderId="1" xfId="1" applyFont="1" applyFill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43" fontId="0" fillId="3" borderId="1" xfId="1" applyFont="1" applyFill="1" applyBorder="1" applyAlignment="1">
      <alignment vertical="center"/>
    </xf>
    <xf numFmtId="43" fontId="0" fillId="3" borderId="1" xfId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0" fillId="0" borderId="0" xfId="1" applyFont="1"/>
    <xf numFmtId="44" fontId="1" fillId="3" borderId="1" xfId="1" quotePrefix="1" applyNumberFormat="1" applyFont="1" applyFill="1" applyBorder="1" applyAlignment="1">
      <alignment horizontal="left" vertical="center"/>
    </xf>
    <xf numFmtId="44" fontId="1" fillId="4" borderId="1" xfId="1" applyNumberFormat="1" applyFont="1" applyFill="1" applyBorder="1" applyAlignment="1">
      <alignment horizontal="left" vertical="center"/>
    </xf>
    <xf numFmtId="44" fontId="0" fillId="4" borderId="1" xfId="1" quotePrefix="1" applyNumberFormat="1" applyFont="1" applyFill="1" applyBorder="1" applyAlignment="1">
      <alignment horizontal="left" vertical="center"/>
    </xf>
    <xf numFmtId="44" fontId="0" fillId="3" borderId="1" xfId="1" quotePrefix="1" applyNumberFormat="1" applyFont="1" applyFill="1" applyBorder="1" applyAlignment="1">
      <alignment horizontal="left" vertical="center"/>
    </xf>
    <xf numFmtId="43" fontId="3" fillId="2" borderId="1" xfId="1" applyFont="1" applyFill="1" applyBorder="1" applyAlignment="1">
      <alignment horizontal="right" vertical="center" wrapText="1"/>
    </xf>
    <xf numFmtId="43" fontId="0" fillId="0" borderId="0" xfId="1" applyFont="1" applyAlignment="1">
      <alignment horizontal="right"/>
    </xf>
    <xf numFmtId="44" fontId="2" fillId="3" borderId="1" xfId="1" quotePrefix="1" applyNumberFormat="1" applyFont="1" applyFill="1" applyBorder="1" applyAlignment="1">
      <alignment horizontal="left" vertical="center"/>
    </xf>
    <xf numFmtId="44" fontId="2" fillId="4" borderId="1" xfId="1" applyNumberFormat="1" applyFont="1" applyFill="1" applyBorder="1" applyAlignment="1">
      <alignment horizontal="left" vertical="center"/>
    </xf>
    <xf numFmtId="44" fontId="2" fillId="4" borderId="1" xfId="1" quotePrefix="1" applyNumberFormat="1" applyFont="1" applyFill="1" applyBorder="1" applyAlignment="1">
      <alignment horizontal="left" vertical="center"/>
    </xf>
    <xf numFmtId="9" fontId="1" fillId="3" borderId="1" xfId="2" quotePrefix="1" applyFont="1" applyFill="1" applyBorder="1" applyAlignment="1">
      <alignment horizontal="center" vertical="center"/>
    </xf>
    <xf numFmtId="9" fontId="1" fillId="4" borderId="1" xfId="2" quotePrefix="1" applyFont="1" applyFill="1" applyBorder="1" applyAlignment="1">
      <alignment horizontal="center" vertical="center"/>
    </xf>
    <xf numFmtId="9" fontId="0" fillId="4" borderId="1" xfId="2" quotePrefix="1" applyFont="1" applyFill="1" applyBorder="1" applyAlignment="1">
      <alignment horizontal="center" vertical="center"/>
    </xf>
    <xf numFmtId="9" fontId="0" fillId="3" borderId="1" xfId="2" quotePrefix="1" applyFont="1" applyFill="1" applyBorder="1" applyAlignment="1">
      <alignment horizontal="center" vertical="center"/>
    </xf>
    <xf numFmtId="44" fontId="2" fillId="4" borderId="2" xfId="1" quotePrefix="1" applyNumberFormat="1" applyFont="1" applyFill="1" applyBorder="1" applyAlignment="1">
      <alignment horizontal="left" vertical="center"/>
    </xf>
    <xf numFmtId="44" fontId="2" fillId="4" borderId="3" xfId="1" applyNumberFormat="1" applyFont="1" applyFill="1" applyBorder="1" applyAlignment="1">
      <alignment horizontal="left" vertical="center"/>
    </xf>
    <xf numFmtId="44" fontId="2" fillId="4" borderId="4" xfId="1" applyNumberFormat="1" applyFont="1" applyFill="1" applyBorder="1" applyAlignment="1">
      <alignment horizontal="left" vertical="center"/>
    </xf>
    <xf numFmtId="43" fontId="0" fillId="4" borderId="2" xfId="1" applyFont="1" applyFill="1" applyBorder="1" applyAlignment="1">
      <alignment horizontal="right" vertical="center"/>
    </xf>
    <xf numFmtId="43" fontId="0" fillId="4" borderId="3" xfId="1" applyFont="1" applyFill="1" applyBorder="1" applyAlignment="1">
      <alignment horizontal="right" vertical="center"/>
    </xf>
    <xf numFmtId="43" fontId="0" fillId="4" borderId="4" xfId="1" applyFont="1" applyFill="1" applyBorder="1" applyAlignment="1">
      <alignment horizontal="right" vertical="center"/>
    </xf>
    <xf numFmtId="44" fontId="0" fillId="4" borderId="2" xfId="1" quotePrefix="1" applyNumberFormat="1" applyFont="1" applyFill="1" applyBorder="1" applyAlignment="1">
      <alignment horizontal="left" vertical="center"/>
    </xf>
    <xf numFmtId="44" fontId="0" fillId="4" borderId="3" xfId="1" applyNumberFormat="1" applyFont="1" applyFill="1" applyBorder="1" applyAlignment="1">
      <alignment horizontal="left" vertical="center"/>
    </xf>
    <xf numFmtId="44" fontId="0" fillId="4" borderId="4" xfId="1" applyNumberFormat="1" applyFont="1" applyFill="1" applyBorder="1" applyAlignment="1">
      <alignment horizontal="left" vertical="center"/>
    </xf>
    <xf numFmtId="9" fontId="0" fillId="4" borderId="2" xfId="2" quotePrefix="1" applyFont="1" applyFill="1" applyBorder="1" applyAlignment="1">
      <alignment horizontal="center" vertical="center"/>
    </xf>
    <xf numFmtId="9" fontId="0" fillId="4" borderId="3" xfId="2" applyFont="1" applyFill="1" applyBorder="1" applyAlignment="1">
      <alignment horizontal="center" vertical="center"/>
    </xf>
    <xf numFmtId="9" fontId="0" fillId="4" borderId="4" xfId="2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43" fontId="0" fillId="4" borderId="2" xfId="1" applyFont="1" applyFill="1" applyBorder="1" applyAlignment="1">
      <alignment horizontal="center" vertical="center"/>
    </xf>
    <xf numFmtId="43" fontId="0" fillId="4" borderId="3" xfId="1" applyFont="1" applyFill="1" applyBorder="1" applyAlignment="1">
      <alignment horizontal="center" vertical="center"/>
    </xf>
    <xf numFmtId="43" fontId="0" fillId="4" borderId="4" xfId="1" applyFont="1" applyFill="1" applyBorder="1" applyAlignment="1">
      <alignment horizontal="center" vertical="center"/>
    </xf>
    <xf numFmtId="44" fontId="0" fillId="3" borderId="2" xfId="1" quotePrefix="1" applyNumberFormat="1" applyFont="1" applyFill="1" applyBorder="1" applyAlignment="1">
      <alignment horizontal="left" vertical="center"/>
    </xf>
    <xf numFmtId="44" fontId="0" fillId="3" borderId="3" xfId="1" applyNumberFormat="1" applyFont="1" applyFill="1" applyBorder="1" applyAlignment="1">
      <alignment horizontal="left" vertical="center"/>
    </xf>
    <xf numFmtId="44" fontId="0" fillId="3" borderId="4" xfId="1" applyNumberFormat="1" applyFont="1" applyFill="1" applyBorder="1" applyAlignment="1">
      <alignment horizontal="left" vertical="center"/>
    </xf>
    <xf numFmtId="9" fontId="0" fillId="3" borderId="2" xfId="2" quotePrefix="1" applyFont="1" applyFill="1" applyBorder="1" applyAlignment="1">
      <alignment horizontal="center" vertical="center"/>
    </xf>
    <xf numFmtId="9" fontId="0" fillId="3" borderId="3" xfId="2" applyFont="1" applyFill="1" applyBorder="1" applyAlignment="1">
      <alignment horizontal="center" vertical="center"/>
    </xf>
    <xf numFmtId="9" fontId="0" fillId="3" borderId="4" xfId="2" applyFont="1" applyFill="1" applyBorder="1" applyAlignment="1">
      <alignment horizontal="center" vertical="center"/>
    </xf>
    <xf numFmtId="44" fontId="2" fillId="3" borderId="2" xfId="1" quotePrefix="1" applyNumberFormat="1" applyFont="1" applyFill="1" applyBorder="1" applyAlignment="1">
      <alignment horizontal="left" vertical="center"/>
    </xf>
    <xf numFmtId="44" fontId="2" fillId="3" borderId="3" xfId="1" applyNumberFormat="1" applyFont="1" applyFill="1" applyBorder="1" applyAlignment="1">
      <alignment horizontal="left" vertical="center"/>
    </xf>
    <xf numFmtId="44" fontId="2" fillId="3" borderId="4" xfId="1" applyNumberFormat="1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43" fontId="0" fillId="3" borderId="2" xfId="1" applyFont="1" applyFill="1" applyBorder="1" applyAlignment="1">
      <alignment horizontal="center" vertical="center"/>
    </xf>
    <xf numFmtId="43" fontId="0" fillId="3" borderId="3" xfId="1" applyFont="1" applyFill="1" applyBorder="1" applyAlignment="1">
      <alignment horizontal="center" vertical="center"/>
    </xf>
    <xf numFmtId="43" fontId="0" fillId="3" borderId="4" xfId="1" applyFont="1" applyFill="1" applyBorder="1" applyAlignment="1">
      <alignment horizontal="center" vertical="center"/>
    </xf>
    <xf numFmtId="43" fontId="0" fillId="3" borderId="2" xfId="1" applyFont="1" applyFill="1" applyBorder="1" applyAlignment="1">
      <alignment horizontal="right" vertical="center"/>
    </xf>
    <xf numFmtId="43" fontId="0" fillId="3" borderId="3" xfId="1" applyFont="1" applyFill="1" applyBorder="1" applyAlignment="1">
      <alignment horizontal="right" vertical="center"/>
    </xf>
    <xf numFmtId="43" fontId="0" fillId="3" borderId="4" xfId="1" applyFont="1" applyFill="1" applyBorder="1" applyAlignment="1">
      <alignment horizontal="right" vertical="center"/>
    </xf>
    <xf numFmtId="164" fontId="0" fillId="4" borderId="1" xfId="1" applyNumberFormat="1" applyFont="1" applyFill="1" applyBorder="1" applyAlignment="1">
      <alignment horizontal="center" vertical="center"/>
    </xf>
    <xf numFmtId="43" fontId="1" fillId="3" borderId="2" xfId="1" applyFont="1" applyFill="1" applyBorder="1" applyAlignment="1">
      <alignment horizontal="right" vertical="center"/>
    </xf>
    <xf numFmtId="43" fontId="1" fillId="3" borderId="3" xfId="1" applyFont="1" applyFill="1" applyBorder="1" applyAlignment="1">
      <alignment horizontal="right" vertical="center"/>
    </xf>
    <xf numFmtId="43" fontId="1" fillId="3" borderId="4" xfId="1" applyFont="1" applyFill="1" applyBorder="1" applyAlignment="1">
      <alignment horizontal="right" vertical="center"/>
    </xf>
    <xf numFmtId="44" fontId="1" fillId="3" borderId="2" xfId="1" quotePrefix="1" applyNumberFormat="1" applyFont="1" applyFill="1" applyBorder="1" applyAlignment="1">
      <alignment horizontal="left" vertical="center"/>
    </xf>
    <xf numFmtId="44" fontId="1" fillId="3" borderId="3" xfId="1" applyNumberFormat="1" applyFont="1" applyFill="1" applyBorder="1" applyAlignment="1">
      <alignment horizontal="left" vertical="center"/>
    </xf>
    <xf numFmtId="44" fontId="1" fillId="3" borderId="4" xfId="1" applyNumberFormat="1" applyFont="1" applyFill="1" applyBorder="1" applyAlignment="1">
      <alignment horizontal="left" vertical="center"/>
    </xf>
    <xf numFmtId="9" fontId="1" fillId="3" borderId="2" xfId="2" quotePrefix="1" applyFont="1" applyFill="1" applyBorder="1" applyAlignment="1">
      <alignment horizontal="center" vertical="center"/>
    </xf>
    <xf numFmtId="9" fontId="1" fillId="3" borderId="3" xfId="2" applyFont="1" applyFill="1" applyBorder="1" applyAlignment="1">
      <alignment horizontal="center" vertical="center"/>
    </xf>
    <xf numFmtId="9" fontId="1" fillId="3" borderId="4" xfId="2" applyFont="1" applyFill="1" applyBorder="1" applyAlignment="1">
      <alignment horizontal="center" vertical="center"/>
    </xf>
    <xf numFmtId="164" fontId="0" fillId="3" borderId="1" xfId="1" applyNumberFormat="1" applyFont="1" applyFill="1" applyBorder="1" applyAlignment="1">
      <alignment horizontal="center" vertical="center"/>
    </xf>
    <xf numFmtId="43" fontId="1" fillId="3" borderId="2" xfId="1" applyFont="1" applyFill="1" applyBorder="1" applyAlignment="1">
      <alignment horizontal="center" vertical="center"/>
    </xf>
    <xf numFmtId="43" fontId="1" fillId="3" borderId="3" xfId="1" applyFont="1" applyFill="1" applyBorder="1" applyAlignment="1">
      <alignment horizontal="center" vertical="center"/>
    </xf>
    <xf numFmtId="43" fontId="1" fillId="3" borderId="4" xfId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015FE-9FEB-4150-9234-08A938F8E341}">
  <sheetPr>
    <pageSetUpPr fitToPage="1"/>
  </sheetPr>
  <dimension ref="B3:O58"/>
  <sheetViews>
    <sheetView tabSelected="1" view="pageBreakPreview" topLeftCell="A5" zoomScale="60" zoomScaleNormal="85" workbookViewId="0">
      <selection activeCell="M60" sqref="M60"/>
    </sheetView>
  </sheetViews>
  <sheetFormatPr defaultRowHeight="15" x14ac:dyDescent="0.25"/>
  <cols>
    <col min="2" max="3" width="14.42578125" style="20" customWidth="1"/>
    <col min="4" max="4" width="19.7109375" style="20" bestFit="1" customWidth="1"/>
    <col min="5" max="5" width="13.42578125" style="20" bestFit="1" customWidth="1"/>
    <col min="6" max="6" width="19.85546875" style="21" customWidth="1"/>
    <col min="7" max="7" width="24" style="22" customWidth="1"/>
    <col min="8" max="8" width="21.7109375" style="22" customWidth="1"/>
    <col min="9" max="9" width="21.7109375" style="28" customWidth="1"/>
    <col min="10" max="14" width="21.7109375" style="22" customWidth="1"/>
    <col min="15" max="15" width="27.7109375" style="22" customWidth="1"/>
  </cols>
  <sheetData>
    <row r="3" spans="2:15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27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2" t="s">
        <v>13</v>
      </c>
    </row>
    <row r="4" spans="2:15" ht="51" x14ac:dyDescent="0.25"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27" t="s">
        <v>21</v>
      </c>
      <c r="J4" s="1" t="s">
        <v>22</v>
      </c>
      <c r="K4" s="1" t="s">
        <v>23</v>
      </c>
      <c r="L4" s="1" t="s">
        <v>24</v>
      </c>
      <c r="M4" s="1" t="s">
        <v>25</v>
      </c>
      <c r="N4" s="1" t="s">
        <v>26</v>
      </c>
      <c r="O4" s="2" t="s">
        <v>27</v>
      </c>
    </row>
    <row r="5" spans="2:15" x14ac:dyDescent="0.25">
      <c r="B5" s="3">
        <v>1</v>
      </c>
      <c r="C5" s="3" t="s">
        <v>28</v>
      </c>
      <c r="D5" s="3" t="s">
        <v>29</v>
      </c>
      <c r="E5" s="3" t="s">
        <v>30</v>
      </c>
      <c r="F5" s="4">
        <v>4786</v>
      </c>
      <c r="G5" s="5">
        <v>244086000</v>
      </c>
      <c r="H5" s="23">
        <v>0</v>
      </c>
      <c r="I5" s="6">
        <v>0</v>
      </c>
      <c r="J5" s="23">
        <v>0</v>
      </c>
      <c r="K5" s="23">
        <f>I5*J5</f>
        <v>0</v>
      </c>
      <c r="L5" s="32"/>
      <c r="M5" s="23">
        <f>H5*L5</f>
        <v>0</v>
      </c>
      <c r="N5" s="23">
        <f>H5+K5+M5</f>
        <v>0</v>
      </c>
      <c r="O5" s="29">
        <f>N5*1.15</f>
        <v>0</v>
      </c>
    </row>
    <row r="6" spans="2:15" x14ac:dyDescent="0.25">
      <c r="B6" s="7">
        <v>2</v>
      </c>
      <c r="C6" s="7" t="s">
        <v>31</v>
      </c>
      <c r="D6" s="7" t="s">
        <v>29</v>
      </c>
      <c r="E6" s="7" t="s">
        <v>32</v>
      </c>
      <c r="F6" s="8">
        <v>5653</v>
      </c>
      <c r="G6" s="9">
        <v>288303000</v>
      </c>
      <c r="H6" s="24">
        <v>0</v>
      </c>
      <c r="I6" s="10">
        <v>0</v>
      </c>
      <c r="J6" s="24">
        <v>0</v>
      </c>
      <c r="K6" s="24">
        <f t="shared" ref="K6:K58" si="0">I6*J6</f>
        <v>0</v>
      </c>
      <c r="L6" s="33"/>
      <c r="M6" s="24">
        <f t="shared" ref="M6:M58" si="1">H6*L6</f>
        <v>0</v>
      </c>
      <c r="N6" s="24">
        <f t="shared" ref="N6:N58" si="2">H6+K6+M6</f>
        <v>0</v>
      </c>
      <c r="O6" s="30">
        <f t="shared" ref="O6:O58" si="3">N6*1.15</f>
        <v>0</v>
      </c>
    </row>
    <row r="7" spans="2:15" x14ac:dyDescent="0.25">
      <c r="B7" s="64">
        <v>3</v>
      </c>
      <c r="C7" s="65" t="s">
        <v>33</v>
      </c>
      <c r="D7" s="64" t="s">
        <v>29</v>
      </c>
      <c r="E7" s="3" t="s">
        <v>34</v>
      </c>
      <c r="F7" s="84">
        <v>1494</v>
      </c>
      <c r="G7" s="85">
        <v>76194000</v>
      </c>
      <c r="H7" s="78">
        <v>0</v>
      </c>
      <c r="I7" s="75">
        <v>0</v>
      </c>
      <c r="J7" s="78">
        <v>0</v>
      </c>
      <c r="K7" s="78">
        <f t="shared" si="0"/>
        <v>0</v>
      </c>
      <c r="L7" s="81"/>
      <c r="M7" s="78">
        <f t="shared" si="1"/>
        <v>0</v>
      </c>
      <c r="N7" s="78">
        <f t="shared" si="2"/>
        <v>0</v>
      </c>
      <c r="O7" s="61">
        <f t="shared" si="3"/>
        <v>0</v>
      </c>
    </row>
    <row r="8" spans="2:15" x14ac:dyDescent="0.25">
      <c r="B8" s="64"/>
      <c r="C8" s="66"/>
      <c r="D8" s="64"/>
      <c r="E8" s="3" t="s">
        <v>35</v>
      </c>
      <c r="F8" s="84"/>
      <c r="G8" s="86">
        <v>0</v>
      </c>
      <c r="H8" s="79">
        <v>2000000</v>
      </c>
      <c r="I8" s="76">
        <v>600</v>
      </c>
      <c r="J8" s="79">
        <v>5</v>
      </c>
      <c r="K8" s="79">
        <f t="shared" si="0"/>
        <v>3000</v>
      </c>
      <c r="L8" s="82"/>
      <c r="M8" s="79">
        <f t="shared" si="1"/>
        <v>0</v>
      </c>
      <c r="N8" s="79">
        <f t="shared" si="2"/>
        <v>2003000</v>
      </c>
      <c r="O8" s="62">
        <f t="shared" si="3"/>
        <v>2303450</v>
      </c>
    </row>
    <row r="9" spans="2:15" x14ac:dyDescent="0.25">
      <c r="B9" s="64"/>
      <c r="C9" s="66"/>
      <c r="D9" s="64"/>
      <c r="E9" s="3" t="s">
        <v>36</v>
      </c>
      <c r="F9" s="84"/>
      <c r="G9" s="86">
        <v>0</v>
      </c>
      <c r="H9" s="79">
        <v>2000000</v>
      </c>
      <c r="I9" s="76">
        <v>600</v>
      </c>
      <c r="J9" s="79">
        <v>5</v>
      </c>
      <c r="K9" s="79">
        <f t="shared" si="0"/>
        <v>3000</v>
      </c>
      <c r="L9" s="82"/>
      <c r="M9" s="79">
        <f t="shared" si="1"/>
        <v>0</v>
      </c>
      <c r="N9" s="79">
        <f t="shared" si="2"/>
        <v>2003000</v>
      </c>
      <c r="O9" s="62">
        <f t="shared" si="3"/>
        <v>2303450</v>
      </c>
    </row>
    <row r="10" spans="2:15" x14ac:dyDescent="0.25">
      <c r="B10" s="64"/>
      <c r="C10" s="67"/>
      <c r="D10" s="64"/>
      <c r="E10" s="3" t="s">
        <v>37</v>
      </c>
      <c r="F10" s="84"/>
      <c r="G10" s="87">
        <v>0</v>
      </c>
      <c r="H10" s="80">
        <v>2000000</v>
      </c>
      <c r="I10" s="77">
        <v>600</v>
      </c>
      <c r="J10" s="80">
        <v>5</v>
      </c>
      <c r="K10" s="80">
        <f t="shared" si="0"/>
        <v>3000</v>
      </c>
      <c r="L10" s="83"/>
      <c r="M10" s="80">
        <f t="shared" si="1"/>
        <v>0</v>
      </c>
      <c r="N10" s="80">
        <f t="shared" si="2"/>
        <v>2003000</v>
      </c>
      <c r="O10" s="63">
        <f t="shared" si="3"/>
        <v>2303450</v>
      </c>
    </row>
    <row r="11" spans="2:15" x14ac:dyDescent="0.25">
      <c r="B11" s="48">
        <v>4</v>
      </c>
      <c r="C11" s="49" t="s">
        <v>38</v>
      </c>
      <c r="D11" s="48" t="s">
        <v>39</v>
      </c>
      <c r="E11" s="7" t="s">
        <v>40</v>
      </c>
      <c r="F11" s="74">
        <v>2862</v>
      </c>
      <c r="G11" s="52">
        <v>145962000</v>
      </c>
      <c r="H11" s="42">
        <v>0</v>
      </c>
      <c r="I11" s="39">
        <v>0</v>
      </c>
      <c r="J11" s="42">
        <v>0</v>
      </c>
      <c r="K11" s="42">
        <f t="shared" si="0"/>
        <v>0</v>
      </c>
      <c r="L11" s="45"/>
      <c r="M11" s="42">
        <f t="shared" si="1"/>
        <v>0</v>
      </c>
      <c r="N11" s="42">
        <f t="shared" si="2"/>
        <v>0</v>
      </c>
      <c r="O11" s="36">
        <f t="shared" si="3"/>
        <v>0</v>
      </c>
    </row>
    <row r="12" spans="2:15" x14ac:dyDescent="0.25">
      <c r="B12" s="48"/>
      <c r="C12" s="50"/>
      <c r="D12" s="48"/>
      <c r="E12" s="7" t="s">
        <v>41</v>
      </c>
      <c r="F12" s="74"/>
      <c r="G12" s="53">
        <v>0</v>
      </c>
      <c r="H12" s="43">
        <v>2000000</v>
      </c>
      <c r="I12" s="40">
        <v>600</v>
      </c>
      <c r="J12" s="43">
        <v>5</v>
      </c>
      <c r="K12" s="43">
        <f t="shared" si="0"/>
        <v>3000</v>
      </c>
      <c r="L12" s="46"/>
      <c r="M12" s="43">
        <f t="shared" si="1"/>
        <v>0</v>
      </c>
      <c r="N12" s="43">
        <f t="shared" si="2"/>
        <v>2003000</v>
      </c>
      <c r="O12" s="37">
        <f t="shared" si="3"/>
        <v>2303450</v>
      </c>
    </row>
    <row r="13" spans="2:15" x14ac:dyDescent="0.25">
      <c r="B13" s="48"/>
      <c r="C13" s="50"/>
      <c r="D13" s="48"/>
      <c r="E13" s="7" t="s">
        <v>42</v>
      </c>
      <c r="F13" s="74"/>
      <c r="G13" s="53">
        <v>0</v>
      </c>
      <c r="H13" s="43">
        <v>2000000</v>
      </c>
      <c r="I13" s="40">
        <v>600</v>
      </c>
      <c r="J13" s="43">
        <v>5</v>
      </c>
      <c r="K13" s="43">
        <f t="shared" si="0"/>
        <v>3000</v>
      </c>
      <c r="L13" s="46"/>
      <c r="M13" s="43">
        <f t="shared" si="1"/>
        <v>0</v>
      </c>
      <c r="N13" s="43">
        <f t="shared" si="2"/>
        <v>2003000</v>
      </c>
      <c r="O13" s="37">
        <f t="shared" si="3"/>
        <v>2303450</v>
      </c>
    </row>
    <row r="14" spans="2:15" x14ac:dyDescent="0.25">
      <c r="B14" s="48"/>
      <c r="C14" s="50"/>
      <c r="D14" s="48"/>
      <c r="E14" s="7" t="s">
        <v>43</v>
      </c>
      <c r="F14" s="74"/>
      <c r="G14" s="53">
        <v>0</v>
      </c>
      <c r="H14" s="43">
        <v>2000000</v>
      </c>
      <c r="I14" s="40">
        <v>600</v>
      </c>
      <c r="J14" s="43">
        <v>5</v>
      </c>
      <c r="K14" s="43">
        <f t="shared" si="0"/>
        <v>3000</v>
      </c>
      <c r="L14" s="46"/>
      <c r="M14" s="43">
        <f t="shared" si="1"/>
        <v>0</v>
      </c>
      <c r="N14" s="43">
        <f t="shared" si="2"/>
        <v>2003000</v>
      </c>
      <c r="O14" s="37">
        <f t="shared" si="3"/>
        <v>2303450</v>
      </c>
    </row>
    <row r="15" spans="2:15" x14ac:dyDescent="0.25">
      <c r="B15" s="48"/>
      <c r="C15" s="50"/>
      <c r="D15" s="48"/>
      <c r="E15" s="7" t="s">
        <v>44</v>
      </c>
      <c r="F15" s="74"/>
      <c r="G15" s="53">
        <v>0</v>
      </c>
      <c r="H15" s="43">
        <v>2000000</v>
      </c>
      <c r="I15" s="40">
        <v>600</v>
      </c>
      <c r="J15" s="43">
        <v>5</v>
      </c>
      <c r="K15" s="43">
        <f t="shared" si="0"/>
        <v>3000</v>
      </c>
      <c r="L15" s="46"/>
      <c r="M15" s="43">
        <f t="shared" si="1"/>
        <v>0</v>
      </c>
      <c r="N15" s="43">
        <f t="shared" si="2"/>
        <v>2003000</v>
      </c>
      <c r="O15" s="37">
        <f t="shared" si="3"/>
        <v>2303450</v>
      </c>
    </row>
    <row r="16" spans="2:15" x14ac:dyDescent="0.25">
      <c r="B16" s="48"/>
      <c r="C16" s="50"/>
      <c r="D16" s="48"/>
      <c r="E16" s="7" t="s">
        <v>45</v>
      </c>
      <c r="F16" s="74"/>
      <c r="G16" s="53">
        <v>0</v>
      </c>
      <c r="H16" s="43">
        <v>2000000</v>
      </c>
      <c r="I16" s="40">
        <v>600</v>
      </c>
      <c r="J16" s="43">
        <v>5</v>
      </c>
      <c r="K16" s="43">
        <f t="shared" si="0"/>
        <v>3000</v>
      </c>
      <c r="L16" s="46"/>
      <c r="M16" s="43">
        <f t="shared" si="1"/>
        <v>0</v>
      </c>
      <c r="N16" s="43">
        <f t="shared" si="2"/>
        <v>2003000</v>
      </c>
      <c r="O16" s="37">
        <f t="shared" si="3"/>
        <v>2303450</v>
      </c>
    </row>
    <row r="17" spans="2:15" x14ac:dyDescent="0.25">
      <c r="B17" s="48"/>
      <c r="C17" s="50"/>
      <c r="D17" s="48"/>
      <c r="E17" s="7" t="s">
        <v>46</v>
      </c>
      <c r="F17" s="74"/>
      <c r="G17" s="53">
        <v>0</v>
      </c>
      <c r="H17" s="43">
        <v>2000000</v>
      </c>
      <c r="I17" s="40">
        <v>600</v>
      </c>
      <c r="J17" s="43">
        <v>5</v>
      </c>
      <c r="K17" s="43">
        <f t="shared" si="0"/>
        <v>3000</v>
      </c>
      <c r="L17" s="46"/>
      <c r="M17" s="43">
        <f t="shared" si="1"/>
        <v>0</v>
      </c>
      <c r="N17" s="43">
        <f t="shared" si="2"/>
        <v>2003000</v>
      </c>
      <c r="O17" s="37">
        <f t="shared" si="3"/>
        <v>2303450</v>
      </c>
    </row>
    <row r="18" spans="2:15" x14ac:dyDescent="0.25">
      <c r="B18" s="48"/>
      <c r="C18" s="50"/>
      <c r="D18" s="48"/>
      <c r="E18" s="7" t="s">
        <v>47</v>
      </c>
      <c r="F18" s="74"/>
      <c r="G18" s="53">
        <v>0</v>
      </c>
      <c r="H18" s="43">
        <v>2000000</v>
      </c>
      <c r="I18" s="40">
        <v>600</v>
      </c>
      <c r="J18" s="43">
        <v>5</v>
      </c>
      <c r="K18" s="43">
        <f t="shared" si="0"/>
        <v>3000</v>
      </c>
      <c r="L18" s="46"/>
      <c r="M18" s="43">
        <f t="shared" si="1"/>
        <v>0</v>
      </c>
      <c r="N18" s="43">
        <f t="shared" si="2"/>
        <v>2003000</v>
      </c>
      <c r="O18" s="37">
        <f t="shared" si="3"/>
        <v>2303450</v>
      </c>
    </row>
    <row r="19" spans="2:15" x14ac:dyDescent="0.25">
      <c r="B19" s="48"/>
      <c r="C19" s="50"/>
      <c r="D19" s="48"/>
      <c r="E19" s="7" t="s">
        <v>48</v>
      </c>
      <c r="F19" s="74"/>
      <c r="G19" s="53">
        <v>0</v>
      </c>
      <c r="H19" s="43">
        <v>2000000</v>
      </c>
      <c r="I19" s="40">
        <v>600</v>
      </c>
      <c r="J19" s="43">
        <v>5</v>
      </c>
      <c r="K19" s="43">
        <f t="shared" si="0"/>
        <v>3000</v>
      </c>
      <c r="L19" s="46"/>
      <c r="M19" s="43">
        <f t="shared" si="1"/>
        <v>0</v>
      </c>
      <c r="N19" s="43">
        <f t="shared" si="2"/>
        <v>2003000</v>
      </c>
      <c r="O19" s="37">
        <f t="shared" si="3"/>
        <v>2303450</v>
      </c>
    </row>
    <row r="20" spans="2:15" x14ac:dyDescent="0.25">
      <c r="B20" s="48"/>
      <c r="C20" s="50"/>
      <c r="D20" s="48"/>
      <c r="E20" s="7" t="s">
        <v>49</v>
      </c>
      <c r="F20" s="74"/>
      <c r="G20" s="53">
        <v>0</v>
      </c>
      <c r="H20" s="43">
        <v>2000000</v>
      </c>
      <c r="I20" s="40">
        <v>600</v>
      </c>
      <c r="J20" s="43">
        <v>5</v>
      </c>
      <c r="K20" s="43">
        <f t="shared" si="0"/>
        <v>3000</v>
      </c>
      <c r="L20" s="46"/>
      <c r="M20" s="43">
        <f t="shared" si="1"/>
        <v>0</v>
      </c>
      <c r="N20" s="43">
        <f t="shared" si="2"/>
        <v>2003000</v>
      </c>
      <c r="O20" s="37">
        <f t="shared" si="3"/>
        <v>2303450</v>
      </c>
    </row>
    <row r="21" spans="2:15" x14ac:dyDescent="0.25">
      <c r="B21" s="48"/>
      <c r="C21" s="50"/>
      <c r="D21" s="48"/>
      <c r="E21" s="7" t="s">
        <v>50</v>
      </c>
      <c r="F21" s="74"/>
      <c r="G21" s="53">
        <v>0</v>
      </c>
      <c r="H21" s="43">
        <v>2000000</v>
      </c>
      <c r="I21" s="40">
        <v>600</v>
      </c>
      <c r="J21" s="43">
        <v>5</v>
      </c>
      <c r="K21" s="43">
        <f t="shared" si="0"/>
        <v>3000</v>
      </c>
      <c r="L21" s="46"/>
      <c r="M21" s="43">
        <f t="shared" si="1"/>
        <v>0</v>
      </c>
      <c r="N21" s="43">
        <f t="shared" si="2"/>
        <v>2003000</v>
      </c>
      <c r="O21" s="37">
        <f t="shared" si="3"/>
        <v>2303450</v>
      </c>
    </row>
    <row r="22" spans="2:15" x14ac:dyDescent="0.25">
      <c r="B22" s="48"/>
      <c r="C22" s="50"/>
      <c r="D22" s="48"/>
      <c r="E22" s="7" t="s">
        <v>51</v>
      </c>
      <c r="F22" s="74"/>
      <c r="G22" s="53">
        <v>0</v>
      </c>
      <c r="H22" s="43">
        <v>2000000</v>
      </c>
      <c r="I22" s="40">
        <v>600</v>
      </c>
      <c r="J22" s="43">
        <v>5</v>
      </c>
      <c r="K22" s="43">
        <f t="shared" si="0"/>
        <v>3000</v>
      </c>
      <c r="L22" s="46"/>
      <c r="M22" s="43">
        <f t="shared" si="1"/>
        <v>0</v>
      </c>
      <c r="N22" s="43">
        <f t="shared" si="2"/>
        <v>2003000</v>
      </c>
      <c r="O22" s="37">
        <f t="shared" si="3"/>
        <v>2303450</v>
      </c>
    </row>
    <row r="23" spans="2:15" x14ac:dyDescent="0.25">
      <c r="B23" s="48"/>
      <c r="C23" s="51"/>
      <c r="D23" s="48"/>
      <c r="E23" s="7" t="s">
        <v>52</v>
      </c>
      <c r="F23" s="74"/>
      <c r="G23" s="54">
        <v>0</v>
      </c>
      <c r="H23" s="44">
        <v>2000000</v>
      </c>
      <c r="I23" s="41">
        <v>600</v>
      </c>
      <c r="J23" s="44">
        <v>5</v>
      </c>
      <c r="K23" s="44">
        <f t="shared" si="0"/>
        <v>3000</v>
      </c>
      <c r="L23" s="47"/>
      <c r="M23" s="44">
        <f t="shared" si="1"/>
        <v>0</v>
      </c>
      <c r="N23" s="44">
        <f t="shared" si="2"/>
        <v>2003000</v>
      </c>
      <c r="O23" s="38">
        <f t="shared" si="3"/>
        <v>2303450</v>
      </c>
    </row>
    <row r="24" spans="2:15" x14ac:dyDescent="0.25">
      <c r="B24" s="64">
        <v>5</v>
      </c>
      <c r="C24" s="65" t="s">
        <v>53</v>
      </c>
      <c r="D24" s="64" t="s">
        <v>54</v>
      </c>
      <c r="E24" s="3" t="s">
        <v>55</v>
      </c>
      <c r="F24" s="64">
        <v>3271</v>
      </c>
      <c r="G24" s="68">
        <v>166821000</v>
      </c>
      <c r="H24" s="55">
        <v>0</v>
      </c>
      <c r="I24" s="71">
        <v>0</v>
      </c>
      <c r="J24" s="55">
        <v>0</v>
      </c>
      <c r="K24" s="55">
        <f t="shared" si="0"/>
        <v>0</v>
      </c>
      <c r="L24" s="58"/>
      <c r="M24" s="55">
        <f t="shared" si="1"/>
        <v>0</v>
      </c>
      <c r="N24" s="55">
        <f t="shared" si="2"/>
        <v>0</v>
      </c>
      <c r="O24" s="61">
        <f t="shared" si="3"/>
        <v>0</v>
      </c>
    </row>
    <row r="25" spans="2:15" x14ac:dyDescent="0.25">
      <c r="B25" s="64"/>
      <c r="C25" s="66"/>
      <c r="D25" s="64"/>
      <c r="E25" s="3" t="s">
        <v>56</v>
      </c>
      <c r="F25" s="64"/>
      <c r="G25" s="69">
        <v>0</v>
      </c>
      <c r="H25" s="56">
        <v>2000000</v>
      </c>
      <c r="I25" s="72">
        <v>600</v>
      </c>
      <c r="J25" s="56">
        <v>5</v>
      </c>
      <c r="K25" s="56">
        <f t="shared" si="0"/>
        <v>3000</v>
      </c>
      <c r="L25" s="59"/>
      <c r="M25" s="56">
        <f t="shared" si="1"/>
        <v>0</v>
      </c>
      <c r="N25" s="56">
        <f t="shared" si="2"/>
        <v>2003000</v>
      </c>
      <c r="O25" s="62">
        <f t="shared" si="3"/>
        <v>2303450</v>
      </c>
    </row>
    <row r="26" spans="2:15" x14ac:dyDescent="0.25">
      <c r="B26" s="64"/>
      <c r="C26" s="67"/>
      <c r="D26" s="64"/>
      <c r="E26" s="3" t="s">
        <v>57</v>
      </c>
      <c r="F26" s="64"/>
      <c r="G26" s="70">
        <v>0</v>
      </c>
      <c r="H26" s="57">
        <v>2000000</v>
      </c>
      <c r="I26" s="73">
        <v>600</v>
      </c>
      <c r="J26" s="57">
        <v>5</v>
      </c>
      <c r="K26" s="57">
        <f t="shared" si="0"/>
        <v>3000</v>
      </c>
      <c r="L26" s="60"/>
      <c r="M26" s="57">
        <f t="shared" si="1"/>
        <v>0</v>
      </c>
      <c r="N26" s="57">
        <f t="shared" si="2"/>
        <v>2003000</v>
      </c>
      <c r="O26" s="63">
        <f t="shared" si="3"/>
        <v>2303450</v>
      </c>
    </row>
    <row r="27" spans="2:15" x14ac:dyDescent="0.25">
      <c r="B27" s="49">
        <v>6</v>
      </c>
      <c r="C27" s="11"/>
      <c r="D27" s="48" t="s">
        <v>54</v>
      </c>
      <c r="E27" s="7" t="s">
        <v>58</v>
      </c>
      <c r="F27" s="49">
        <v>3048</v>
      </c>
      <c r="G27" s="52">
        <v>155448000</v>
      </c>
      <c r="H27" s="42">
        <v>0</v>
      </c>
      <c r="I27" s="39">
        <v>0</v>
      </c>
      <c r="J27" s="42">
        <v>0</v>
      </c>
      <c r="K27" s="42">
        <f t="shared" si="0"/>
        <v>0</v>
      </c>
      <c r="L27" s="45"/>
      <c r="M27" s="42">
        <f t="shared" si="1"/>
        <v>0</v>
      </c>
      <c r="N27" s="42">
        <f t="shared" si="2"/>
        <v>0</v>
      </c>
      <c r="O27" s="36">
        <f t="shared" si="3"/>
        <v>0</v>
      </c>
    </row>
    <row r="28" spans="2:15" x14ac:dyDescent="0.25">
      <c r="B28" s="50"/>
      <c r="C28" s="12"/>
      <c r="D28" s="48"/>
      <c r="E28" s="7" t="s">
        <v>59</v>
      </c>
      <c r="F28" s="50"/>
      <c r="G28" s="53">
        <v>0</v>
      </c>
      <c r="H28" s="43">
        <v>2000000</v>
      </c>
      <c r="I28" s="40">
        <v>600</v>
      </c>
      <c r="J28" s="43">
        <v>5</v>
      </c>
      <c r="K28" s="43">
        <f t="shared" si="0"/>
        <v>3000</v>
      </c>
      <c r="L28" s="46"/>
      <c r="M28" s="43">
        <f t="shared" si="1"/>
        <v>0</v>
      </c>
      <c r="N28" s="43">
        <f t="shared" si="2"/>
        <v>2003000</v>
      </c>
      <c r="O28" s="37">
        <f t="shared" si="3"/>
        <v>2303450</v>
      </c>
    </row>
    <row r="29" spans="2:15" x14ac:dyDescent="0.25">
      <c r="B29" s="50"/>
      <c r="C29" s="12"/>
      <c r="D29" s="48"/>
      <c r="E29" s="7" t="s">
        <v>60</v>
      </c>
      <c r="F29" s="50"/>
      <c r="G29" s="53">
        <v>0</v>
      </c>
      <c r="H29" s="43">
        <v>2000000</v>
      </c>
      <c r="I29" s="40">
        <v>600</v>
      </c>
      <c r="J29" s="43">
        <v>5</v>
      </c>
      <c r="K29" s="43">
        <f t="shared" si="0"/>
        <v>3000</v>
      </c>
      <c r="L29" s="46"/>
      <c r="M29" s="43">
        <f t="shared" si="1"/>
        <v>0</v>
      </c>
      <c r="N29" s="43">
        <f t="shared" si="2"/>
        <v>2003000</v>
      </c>
      <c r="O29" s="37">
        <f t="shared" si="3"/>
        <v>2303450</v>
      </c>
    </row>
    <row r="30" spans="2:15" x14ac:dyDescent="0.25">
      <c r="B30" s="50"/>
      <c r="C30" s="12"/>
      <c r="D30" s="48"/>
      <c r="E30" s="7" t="s">
        <v>61</v>
      </c>
      <c r="F30" s="50"/>
      <c r="G30" s="53">
        <v>0</v>
      </c>
      <c r="H30" s="43">
        <v>2000000</v>
      </c>
      <c r="I30" s="40">
        <v>600</v>
      </c>
      <c r="J30" s="43">
        <v>5</v>
      </c>
      <c r="K30" s="43">
        <f t="shared" si="0"/>
        <v>3000</v>
      </c>
      <c r="L30" s="46"/>
      <c r="M30" s="43">
        <f t="shared" si="1"/>
        <v>0</v>
      </c>
      <c r="N30" s="43">
        <f t="shared" si="2"/>
        <v>2003000</v>
      </c>
      <c r="O30" s="37">
        <f t="shared" si="3"/>
        <v>2303450</v>
      </c>
    </row>
    <row r="31" spans="2:15" x14ac:dyDescent="0.25">
      <c r="B31" s="50"/>
      <c r="C31" s="12"/>
      <c r="D31" s="48"/>
      <c r="E31" s="7" t="s">
        <v>62</v>
      </c>
      <c r="F31" s="50"/>
      <c r="G31" s="53">
        <v>0</v>
      </c>
      <c r="H31" s="43">
        <v>2000000</v>
      </c>
      <c r="I31" s="40">
        <v>600</v>
      </c>
      <c r="J31" s="43">
        <v>5</v>
      </c>
      <c r="K31" s="43">
        <f t="shared" si="0"/>
        <v>3000</v>
      </c>
      <c r="L31" s="46"/>
      <c r="M31" s="43">
        <f t="shared" si="1"/>
        <v>0</v>
      </c>
      <c r="N31" s="43">
        <f t="shared" si="2"/>
        <v>2003000</v>
      </c>
      <c r="O31" s="37">
        <f t="shared" si="3"/>
        <v>2303450</v>
      </c>
    </row>
    <row r="32" spans="2:15" x14ac:dyDescent="0.25">
      <c r="B32" s="50"/>
      <c r="C32" s="12" t="s">
        <v>63</v>
      </c>
      <c r="D32" s="48"/>
      <c r="E32" s="7" t="s">
        <v>64</v>
      </c>
      <c r="F32" s="50"/>
      <c r="G32" s="53">
        <v>0</v>
      </c>
      <c r="H32" s="43">
        <v>2000000</v>
      </c>
      <c r="I32" s="40">
        <v>600</v>
      </c>
      <c r="J32" s="43">
        <v>5</v>
      </c>
      <c r="K32" s="43">
        <f t="shared" si="0"/>
        <v>3000</v>
      </c>
      <c r="L32" s="46"/>
      <c r="M32" s="43">
        <f t="shared" si="1"/>
        <v>0</v>
      </c>
      <c r="N32" s="43">
        <f t="shared" si="2"/>
        <v>2003000</v>
      </c>
      <c r="O32" s="37">
        <f t="shared" si="3"/>
        <v>2303450</v>
      </c>
    </row>
    <row r="33" spans="2:15" x14ac:dyDescent="0.25">
      <c r="B33" s="50"/>
      <c r="C33" s="12"/>
      <c r="D33" s="48"/>
      <c r="E33" s="7" t="s">
        <v>65</v>
      </c>
      <c r="F33" s="50"/>
      <c r="G33" s="53">
        <v>0</v>
      </c>
      <c r="H33" s="43">
        <v>2000000</v>
      </c>
      <c r="I33" s="40">
        <v>600</v>
      </c>
      <c r="J33" s="43">
        <v>5</v>
      </c>
      <c r="K33" s="43">
        <f t="shared" si="0"/>
        <v>3000</v>
      </c>
      <c r="L33" s="46"/>
      <c r="M33" s="43">
        <f t="shared" si="1"/>
        <v>0</v>
      </c>
      <c r="N33" s="43">
        <f t="shared" si="2"/>
        <v>2003000</v>
      </c>
      <c r="O33" s="37">
        <f t="shared" si="3"/>
        <v>2303450</v>
      </c>
    </row>
    <row r="34" spans="2:15" x14ac:dyDescent="0.25">
      <c r="B34" s="50"/>
      <c r="C34" s="12"/>
      <c r="D34" s="48"/>
      <c r="E34" s="7" t="s">
        <v>66</v>
      </c>
      <c r="F34" s="50"/>
      <c r="G34" s="53">
        <v>0</v>
      </c>
      <c r="H34" s="43">
        <v>2000000</v>
      </c>
      <c r="I34" s="40">
        <v>600</v>
      </c>
      <c r="J34" s="43">
        <v>5</v>
      </c>
      <c r="K34" s="43">
        <f t="shared" si="0"/>
        <v>3000</v>
      </c>
      <c r="L34" s="46"/>
      <c r="M34" s="43">
        <f t="shared" si="1"/>
        <v>0</v>
      </c>
      <c r="N34" s="43">
        <f t="shared" si="2"/>
        <v>2003000</v>
      </c>
      <c r="O34" s="37">
        <f t="shared" si="3"/>
        <v>2303450</v>
      </c>
    </row>
    <row r="35" spans="2:15" x14ac:dyDescent="0.25">
      <c r="B35" s="50"/>
      <c r="C35" s="12"/>
      <c r="D35" s="48"/>
      <c r="E35" s="7" t="s">
        <v>67</v>
      </c>
      <c r="F35" s="50"/>
      <c r="G35" s="53">
        <v>0</v>
      </c>
      <c r="H35" s="43">
        <v>2000000</v>
      </c>
      <c r="I35" s="40">
        <v>600</v>
      </c>
      <c r="J35" s="43">
        <v>5</v>
      </c>
      <c r="K35" s="43">
        <f t="shared" si="0"/>
        <v>3000</v>
      </c>
      <c r="L35" s="46"/>
      <c r="M35" s="43">
        <f t="shared" si="1"/>
        <v>0</v>
      </c>
      <c r="N35" s="43">
        <f t="shared" si="2"/>
        <v>2003000</v>
      </c>
      <c r="O35" s="37">
        <f t="shared" si="3"/>
        <v>2303450</v>
      </c>
    </row>
    <row r="36" spans="2:15" x14ac:dyDescent="0.25">
      <c r="B36" s="50"/>
      <c r="C36" s="12"/>
      <c r="D36" s="48"/>
      <c r="E36" s="7" t="s">
        <v>68</v>
      </c>
      <c r="F36" s="50"/>
      <c r="G36" s="53">
        <v>0</v>
      </c>
      <c r="H36" s="43">
        <v>2000000</v>
      </c>
      <c r="I36" s="40">
        <v>600</v>
      </c>
      <c r="J36" s="43">
        <v>5</v>
      </c>
      <c r="K36" s="43">
        <f t="shared" si="0"/>
        <v>3000</v>
      </c>
      <c r="L36" s="46"/>
      <c r="M36" s="43">
        <f t="shared" si="1"/>
        <v>0</v>
      </c>
      <c r="N36" s="43">
        <f t="shared" si="2"/>
        <v>2003000</v>
      </c>
      <c r="O36" s="37">
        <f t="shared" si="3"/>
        <v>2303450</v>
      </c>
    </row>
    <row r="37" spans="2:15" x14ac:dyDescent="0.25">
      <c r="B37" s="51"/>
      <c r="C37" s="13"/>
      <c r="D37" s="48"/>
      <c r="E37" s="7" t="s">
        <v>69</v>
      </c>
      <c r="F37" s="51"/>
      <c r="G37" s="54">
        <v>0</v>
      </c>
      <c r="H37" s="44">
        <v>2000000</v>
      </c>
      <c r="I37" s="41">
        <v>600</v>
      </c>
      <c r="J37" s="44">
        <v>5</v>
      </c>
      <c r="K37" s="44">
        <f t="shared" si="0"/>
        <v>3000</v>
      </c>
      <c r="L37" s="47"/>
      <c r="M37" s="44">
        <f t="shared" si="1"/>
        <v>0</v>
      </c>
      <c r="N37" s="44">
        <f t="shared" si="2"/>
        <v>2003000</v>
      </c>
      <c r="O37" s="38">
        <f t="shared" si="3"/>
        <v>2303450</v>
      </c>
    </row>
    <row r="38" spans="2:15" x14ac:dyDescent="0.25">
      <c r="B38" s="64">
        <v>7</v>
      </c>
      <c r="C38" s="65" t="s">
        <v>70</v>
      </c>
      <c r="D38" s="64" t="s">
        <v>71</v>
      </c>
      <c r="E38" s="3" t="s">
        <v>72</v>
      </c>
      <c r="F38" s="64">
        <v>4434</v>
      </c>
      <c r="G38" s="68">
        <v>226134000</v>
      </c>
      <c r="H38" s="55">
        <v>0</v>
      </c>
      <c r="I38" s="71">
        <v>0</v>
      </c>
      <c r="J38" s="55">
        <v>0</v>
      </c>
      <c r="K38" s="55">
        <f t="shared" si="0"/>
        <v>0</v>
      </c>
      <c r="L38" s="58"/>
      <c r="M38" s="55">
        <f t="shared" si="1"/>
        <v>0</v>
      </c>
      <c r="N38" s="55">
        <f t="shared" si="2"/>
        <v>0</v>
      </c>
      <c r="O38" s="61">
        <f t="shared" si="3"/>
        <v>0</v>
      </c>
    </row>
    <row r="39" spans="2:15" x14ac:dyDescent="0.25">
      <c r="B39" s="64"/>
      <c r="C39" s="66"/>
      <c r="D39" s="64"/>
      <c r="E39" s="3" t="s">
        <v>73</v>
      </c>
      <c r="F39" s="64"/>
      <c r="G39" s="69">
        <v>0</v>
      </c>
      <c r="H39" s="56">
        <v>2000000</v>
      </c>
      <c r="I39" s="72">
        <v>600</v>
      </c>
      <c r="J39" s="56">
        <v>5</v>
      </c>
      <c r="K39" s="56">
        <f t="shared" si="0"/>
        <v>3000</v>
      </c>
      <c r="L39" s="59"/>
      <c r="M39" s="56">
        <f t="shared" si="1"/>
        <v>0</v>
      </c>
      <c r="N39" s="56">
        <f t="shared" si="2"/>
        <v>2003000</v>
      </c>
      <c r="O39" s="62">
        <f t="shared" si="3"/>
        <v>2303450</v>
      </c>
    </row>
    <row r="40" spans="2:15" x14ac:dyDescent="0.25">
      <c r="B40" s="64"/>
      <c r="C40" s="66"/>
      <c r="D40" s="64"/>
      <c r="E40" s="3" t="s">
        <v>74</v>
      </c>
      <c r="F40" s="64"/>
      <c r="G40" s="69">
        <v>0</v>
      </c>
      <c r="H40" s="56">
        <v>2000000</v>
      </c>
      <c r="I40" s="72">
        <v>600</v>
      </c>
      <c r="J40" s="56">
        <v>5</v>
      </c>
      <c r="K40" s="56">
        <f t="shared" si="0"/>
        <v>3000</v>
      </c>
      <c r="L40" s="59"/>
      <c r="M40" s="56">
        <f t="shared" si="1"/>
        <v>0</v>
      </c>
      <c r="N40" s="56">
        <f t="shared" si="2"/>
        <v>2003000</v>
      </c>
      <c r="O40" s="62">
        <f t="shared" si="3"/>
        <v>2303450</v>
      </c>
    </row>
    <row r="41" spans="2:15" x14ac:dyDescent="0.25">
      <c r="B41" s="64"/>
      <c r="C41" s="66"/>
      <c r="D41" s="64"/>
      <c r="E41" s="3" t="s">
        <v>75</v>
      </c>
      <c r="F41" s="64"/>
      <c r="G41" s="69">
        <v>0</v>
      </c>
      <c r="H41" s="56">
        <v>2000000</v>
      </c>
      <c r="I41" s="72">
        <v>600</v>
      </c>
      <c r="J41" s="56">
        <v>5</v>
      </c>
      <c r="K41" s="56">
        <f t="shared" si="0"/>
        <v>3000</v>
      </c>
      <c r="L41" s="59"/>
      <c r="M41" s="56">
        <f t="shared" si="1"/>
        <v>0</v>
      </c>
      <c r="N41" s="56">
        <f t="shared" si="2"/>
        <v>2003000</v>
      </c>
      <c r="O41" s="62">
        <f t="shared" si="3"/>
        <v>2303450</v>
      </c>
    </row>
    <row r="42" spans="2:15" x14ac:dyDescent="0.25">
      <c r="B42" s="64"/>
      <c r="C42" s="66"/>
      <c r="D42" s="64"/>
      <c r="E42" s="3" t="s">
        <v>76</v>
      </c>
      <c r="F42" s="64"/>
      <c r="G42" s="69">
        <v>0</v>
      </c>
      <c r="H42" s="56">
        <v>2000000</v>
      </c>
      <c r="I42" s="72">
        <v>600</v>
      </c>
      <c r="J42" s="56">
        <v>5</v>
      </c>
      <c r="K42" s="56">
        <f t="shared" si="0"/>
        <v>3000</v>
      </c>
      <c r="L42" s="59"/>
      <c r="M42" s="56">
        <f t="shared" si="1"/>
        <v>0</v>
      </c>
      <c r="N42" s="56">
        <f t="shared" si="2"/>
        <v>2003000</v>
      </c>
      <c r="O42" s="62">
        <f t="shared" si="3"/>
        <v>2303450</v>
      </c>
    </row>
    <row r="43" spans="2:15" x14ac:dyDescent="0.25">
      <c r="B43" s="64"/>
      <c r="C43" s="66"/>
      <c r="D43" s="64"/>
      <c r="E43" s="3" t="s">
        <v>77</v>
      </c>
      <c r="F43" s="64"/>
      <c r="G43" s="69">
        <v>0</v>
      </c>
      <c r="H43" s="56">
        <v>2000000</v>
      </c>
      <c r="I43" s="72">
        <v>600</v>
      </c>
      <c r="J43" s="56">
        <v>5</v>
      </c>
      <c r="K43" s="56">
        <f t="shared" si="0"/>
        <v>3000</v>
      </c>
      <c r="L43" s="59"/>
      <c r="M43" s="56">
        <f t="shared" si="1"/>
        <v>0</v>
      </c>
      <c r="N43" s="56">
        <f t="shared" si="2"/>
        <v>2003000</v>
      </c>
      <c r="O43" s="62">
        <f t="shared" si="3"/>
        <v>2303450</v>
      </c>
    </row>
    <row r="44" spans="2:15" x14ac:dyDescent="0.25">
      <c r="B44" s="64"/>
      <c r="C44" s="66"/>
      <c r="D44" s="64"/>
      <c r="E44" s="3" t="s">
        <v>78</v>
      </c>
      <c r="F44" s="64"/>
      <c r="G44" s="69">
        <v>0</v>
      </c>
      <c r="H44" s="56">
        <v>2000000</v>
      </c>
      <c r="I44" s="72">
        <v>600</v>
      </c>
      <c r="J44" s="56">
        <v>5</v>
      </c>
      <c r="K44" s="56">
        <f t="shared" si="0"/>
        <v>3000</v>
      </c>
      <c r="L44" s="59"/>
      <c r="M44" s="56">
        <f t="shared" si="1"/>
        <v>0</v>
      </c>
      <c r="N44" s="56">
        <f t="shared" si="2"/>
        <v>2003000</v>
      </c>
      <c r="O44" s="62">
        <f t="shared" si="3"/>
        <v>2303450</v>
      </c>
    </row>
    <row r="45" spans="2:15" x14ac:dyDescent="0.25">
      <c r="B45" s="64"/>
      <c r="C45" s="66"/>
      <c r="D45" s="64"/>
      <c r="E45" s="3" t="s">
        <v>79</v>
      </c>
      <c r="F45" s="64"/>
      <c r="G45" s="69">
        <v>0</v>
      </c>
      <c r="H45" s="56">
        <v>2000000</v>
      </c>
      <c r="I45" s="72">
        <v>600</v>
      </c>
      <c r="J45" s="56">
        <v>5</v>
      </c>
      <c r="K45" s="56">
        <f t="shared" si="0"/>
        <v>3000</v>
      </c>
      <c r="L45" s="59"/>
      <c r="M45" s="56">
        <f t="shared" si="1"/>
        <v>0</v>
      </c>
      <c r="N45" s="56">
        <f t="shared" si="2"/>
        <v>2003000</v>
      </c>
      <c r="O45" s="62">
        <f t="shared" si="3"/>
        <v>2303450</v>
      </c>
    </row>
    <row r="46" spans="2:15" x14ac:dyDescent="0.25">
      <c r="B46" s="64"/>
      <c r="C46" s="66"/>
      <c r="D46" s="64"/>
      <c r="E46" s="3" t="s">
        <v>80</v>
      </c>
      <c r="F46" s="64"/>
      <c r="G46" s="69">
        <v>0</v>
      </c>
      <c r="H46" s="56">
        <v>2000000</v>
      </c>
      <c r="I46" s="72">
        <v>600</v>
      </c>
      <c r="J46" s="56">
        <v>5</v>
      </c>
      <c r="K46" s="56">
        <f t="shared" si="0"/>
        <v>3000</v>
      </c>
      <c r="L46" s="59"/>
      <c r="M46" s="56">
        <f t="shared" si="1"/>
        <v>0</v>
      </c>
      <c r="N46" s="56">
        <f t="shared" si="2"/>
        <v>2003000</v>
      </c>
      <c r="O46" s="62">
        <f t="shared" si="3"/>
        <v>2303450</v>
      </c>
    </row>
    <row r="47" spans="2:15" x14ac:dyDescent="0.25">
      <c r="B47" s="64"/>
      <c r="C47" s="67"/>
      <c r="D47" s="64"/>
      <c r="E47" s="3" t="s">
        <v>81</v>
      </c>
      <c r="F47" s="64"/>
      <c r="G47" s="70">
        <v>0</v>
      </c>
      <c r="H47" s="57">
        <v>2000000</v>
      </c>
      <c r="I47" s="73">
        <v>600</v>
      </c>
      <c r="J47" s="57">
        <v>5</v>
      </c>
      <c r="K47" s="57">
        <f t="shared" si="0"/>
        <v>3000</v>
      </c>
      <c r="L47" s="60"/>
      <c r="M47" s="57">
        <f t="shared" si="1"/>
        <v>0</v>
      </c>
      <c r="N47" s="57">
        <f t="shared" si="2"/>
        <v>2003000</v>
      </c>
      <c r="O47" s="63">
        <f t="shared" si="3"/>
        <v>2303450</v>
      </c>
    </row>
    <row r="48" spans="2:15" x14ac:dyDescent="0.25">
      <c r="B48" s="14">
        <v>8</v>
      </c>
      <c r="C48" s="14" t="s">
        <v>82</v>
      </c>
      <c r="D48" s="7" t="s">
        <v>71</v>
      </c>
      <c r="E48" s="7" t="s">
        <v>83</v>
      </c>
      <c r="F48" s="14">
        <v>3375</v>
      </c>
      <c r="G48" s="15">
        <v>172125000</v>
      </c>
      <c r="H48" s="25">
        <v>0</v>
      </c>
      <c r="I48" s="16">
        <v>0</v>
      </c>
      <c r="J48" s="25">
        <v>0</v>
      </c>
      <c r="K48" s="25">
        <f t="shared" si="0"/>
        <v>0</v>
      </c>
      <c r="L48" s="34"/>
      <c r="M48" s="25">
        <f t="shared" si="1"/>
        <v>0</v>
      </c>
      <c r="N48" s="25">
        <f t="shared" si="2"/>
        <v>0</v>
      </c>
      <c r="O48" s="31">
        <f t="shared" si="3"/>
        <v>0</v>
      </c>
    </row>
    <row r="49" spans="2:15" x14ac:dyDescent="0.25">
      <c r="B49" s="17">
        <v>9</v>
      </c>
      <c r="C49" s="17" t="s">
        <v>84</v>
      </c>
      <c r="D49" s="3" t="s">
        <v>71</v>
      </c>
      <c r="E49" s="3" t="s">
        <v>83</v>
      </c>
      <c r="F49" s="17">
        <v>3374</v>
      </c>
      <c r="G49" s="18">
        <v>172074000</v>
      </c>
      <c r="H49" s="26">
        <v>0</v>
      </c>
      <c r="I49" s="19">
        <v>0</v>
      </c>
      <c r="J49" s="26">
        <v>0</v>
      </c>
      <c r="K49" s="26">
        <f t="shared" si="0"/>
        <v>0</v>
      </c>
      <c r="L49" s="35"/>
      <c r="M49" s="26">
        <f t="shared" si="1"/>
        <v>0</v>
      </c>
      <c r="N49" s="26">
        <f t="shared" si="2"/>
        <v>0</v>
      </c>
      <c r="O49" s="29">
        <f t="shared" si="3"/>
        <v>0</v>
      </c>
    </row>
    <row r="50" spans="2:15" x14ac:dyDescent="0.25">
      <c r="B50" s="48">
        <v>10</v>
      </c>
      <c r="C50" s="49" t="s">
        <v>85</v>
      </c>
      <c r="D50" s="48" t="s">
        <v>86</v>
      </c>
      <c r="E50" s="7" t="s">
        <v>87</v>
      </c>
      <c r="F50" s="48">
        <v>3678</v>
      </c>
      <c r="G50" s="52">
        <v>187578000</v>
      </c>
      <c r="H50" s="42">
        <v>0</v>
      </c>
      <c r="I50" s="39">
        <v>0</v>
      </c>
      <c r="J50" s="42">
        <v>0</v>
      </c>
      <c r="K50" s="42">
        <f t="shared" si="0"/>
        <v>0</v>
      </c>
      <c r="L50" s="45"/>
      <c r="M50" s="42">
        <f t="shared" si="1"/>
        <v>0</v>
      </c>
      <c r="N50" s="42">
        <f t="shared" si="2"/>
        <v>0</v>
      </c>
      <c r="O50" s="36">
        <f t="shared" si="3"/>
        <v>0</v>
      </c>
    </row>
    <row r="51" spans="2:15" x14ac:dyDescent="0.25">
      <c r="B51" s="48"/>
      <c r="C51" s="50"/>
      <c r="D51" s="48"/>
      <c r="E51" s="7" t="s">
        <v>88</v>
      </c>
      <c r="F51" s="48"/>
      <c r="G51" s="53">
        <v>0</v>
      </c>
      <c r="H51" s="43">
        <v>2000000</v>
      </c>
      <c r="I51" s="40">
        <v>600</v>
      </c>
      <c r="J51" s="43">
        <v>5</v>
      </c>
      <c r="K51" s="43">
        <f t="shared" si="0"/>
        <v>3000</v>
      </c>
      <c r="L51" s="46"/>
      <c r="M51" s="43">
        <f t="shared" si="1"/>
        <v>0</v>
      </c>
      <c r="N51" s="43">
        <f t="shared" si="2"/>
        <v>2003000</v>
      </c>
      <c r="O51" s="37">
        <f t="shared" si="3"/>
        <v>2303450</v>
      </c>
    </row>
    <row r="52" spans="2:15" x14ac:dyDescent="0.25">
      <c r="B52" s="48"/>
      <c r="C52" s="50"/>
      <c r="D52" s="48"/>
      <c r="E52" s="7" t="s">
        <v>89</v>
      </c>
      <c r="F52" s="48"/>
      <c r="G52" s="53">
        <v>0</v>
      </c>
      <c r="H52" s="43">
        <v>2000000</v>
      </c>
      <c r="I52" s="40">
        <v>600</v>
      </c>
      <c r="J52" s="43">
        <v>5</v>
      </c>
      <c r="K52" s="43">
        <f t="shared" si="0"/>
        <v>3000</v>
      </c>
      <c r="L52" s="46"/>
      <c r="M52" s="43">
        <f t="shared" si="1"/>
        <v>0</v>
      </c>
      <c r="N52" s="43">
        <f t="shared" si="2"/>
        <v>2003000</v>
      </c>
      <c r="O52" s="37">
        <f t="shared" si="3"/>
        <v>2303450</v>
      </c>
    </row>
    <row r="53" spans="2:15" x14ac:dyDescent="0.25">
      <c r="B53" s="48"/>
      <c r="C53" s="50"/>
      <c r="D53" s="48"/>
      <c r="E53" s="7" t="s">
        <v>65</v>
      </c>
      <c r="F53" s="48"/>
      <c r="G53" s="53">
        <v>0</v>
      </c>
      <c r="H53" s="43">
        <v>2000000</v>
      </c>
      <c r="I53" s="40">
        <v>600</v>
      </c>
      <c r="J53" s="43">
        <v>5</v>
      </c>
      <c r="K53" s="43">
        <f t="shared" si="0"/>
        <v>3000</v>
      </c>
      <c r="L53" s="46"/>
      <c r="M53" s="43">
        <f t="shared" si="1"/>
        <v>0</v>
      </c>
      <c r="N53" s="43">
        <f t="shared" si="2"/>
        <v>2003000</v>
      </c>
      <c r="O53" s="37">
        <f t="shared" si="3"/>
        <v>2303450</v>
      </c>
    </row>
    <row r="54" spans="2:15" x14ac:dyDescent="0.25">
      <c r="B54" s="48"/>
      <c r="C54" s="50"/>
      <c r="D54" s="48"/>
      <c r="E54" s="7" t="s">
        <v>77</v>
      </c>
      <c r="F54" s="48"/>
      <c r="G54" s="53">
        <v>0</v>
      </c>
      <c r="H54" s="43">
        <v>2000000</v>
      </c>
      <c r="I54" s="40">
        <v>600</v>
      </c>
      <c r="J54" s="43">
        <v>5</v>
      </c>
      <c r="K54" s="43">
        <f t="shared" si="0"/>
        <v>3000</v>
      </c>
      <c r="L54" s="46"/>
      <c r="M54" s="43">
        <f t="shared" si="1"/>
        <v>0</v>
      </c>
      <c r="N54" s="43">
        <f t="shared" si="2"/>
        <v>2003000</v>
      </c>
      <c r="O54" s="37">
        <f t="shared" si="3"/>
        <v>2303450</v>
      </c>
    </row>
    <row r="55" spans="2:15" x14ac:dyDescent="0.25">
      <c r="B55" s="48"/>
      <c r="C55" s="50"/>
      <c r="D55" s="48"/>
      <c r="E55" s="7" t="s">
        <v>90</v>
      </c>
      <c r="F55" s="48"/>
      <c r="G55" s="53">
        <v>0</v>
      </c>
      <c r="H55" s="43">
        <v>2000000</v>
      </c>
      <c r="I55" s="40">
        <v>600</v>
      </c>
      <c r="J55" s="43">
        <v>5</v>
      </c>
      <c r="K55" s="43">
        <f t="shared" si="0"/>
        <v>3000</v>
      </c>
      <c r="L55" s="46"/>
      <c r="M55" s="43">
        <f t="shared" si="1"/>
        <v>0</v>
      </c>
      <c r="N55" s="43">
        <f t="shared" si="2"/>
        <v>2003000</v>
      </c>
      <c r="O55" s="37">
        <f t="shared" si="3"/>
        <v>2303450</v>
      </c>
    </row>
    <row r="56" spans="2:15" x14ac:dyDescent="0.25">
      <c r="B56" s="48"/>
      <c r="C56" s="50"/>
      <c r="D56" s="48"/>
      <c r="E56" s="7" t="s">
        <v>91</v>
      </c>
      <c r="F56" s="48"/>
      <c r="G56" s="53">
        <v>0</v>
      </c>
      <c r="H56" s="43">
        <v>2000000</v>
      </c>
      <c r="I56" s="40">
        <v>600</v>
      </c>
      <c r="J56" s="43">
        <v>5</v>
      </c>
      <c r="K56" s="43">
        <f t="shared" si="0"/>
        <v>3000</v>
      </c>
      <c r="L56" s="46"/>
      <c r="M56" s="43">
        <f t="shared" si="1"/>
        <v>0</v>
      </c>
      <c r="N56" s="43">
        <f t="shared" si="2"/>
        <v>2003000</v>
      </c>
      <c r="O56" s="37">
        <f t="shared" si="3"/>
        <v>2303450</v>
      </c>
    </row>
    <row r="57" spans="2:15" x14ac:dyDescent="0.25">
      <c r="B57" s="48"/>
      <c r="C57" s="50"/>
      <c r="D57" s="48"/>
      <c r="E57" s="7" t="s">
        <v>92</v>
      </c>
      <c r="F57" s="48"/>
      <c r="G57" s="53">
        <v>0</v>
      </c>
      <c r="H57" s="43">
        <v>2000000</v>
      </c>
      <c r="I57" s="40">
        <v>600</v>
      </c>
      <c r="J57" s="43">
        <v>5</v>
      </c>
      <c r="K57" s="43">
        <f t="shared" si="0"/>
        <v>3000</v>
      </c>
      <c r="L57" s="46"/>
      <c r="M57" s="43">
        <f t="shared" si="1"/>
        <v>0</v>
      </c>
      <c r="N57" s="43">
        <f t="shared" si="2"/>
        <v>2003000</v>
      </c>
      <c r="O57" s="37">
        <f t="shared" si="3"/>
        <v>2303450</v>
      </c>
    </row>
    <row r="58" spans="2:15" x14ac:dyDescent="0.25">
      <c r="B58" s="48"/>
      <c r="C58" s="51"/>
      <c r="D58" s="48"/>
      <c r="E58" s="7" t="s">
        <v>93</v>
      </c>
      <c r="F58" s="48"/>
      <c r="G58" s="54">
        <v>0</v>
      </c>
      <c r="H58" s="44">
        <v>2000000</v>
      </c>
      <c r="I58" s="41">
        <v>600</v>
      </c>
      <c r="J58" s="44">
        <v>5</v>
      </c>
      <c r="K58" s="44">
        <f t="shared" si="0"/>
        <v>3000</v>
      </c>
      <c r="L58" s="47"/>
      <c r="M58" s="44">
        <f t="shared" si="1"/>
        <v>0</v>
      </c>
      <c r="N58" s="44">
        <f t="shared" si="2"/>
        <v>2003000</v>
      </c>
      <c r="O58" s="38">
        <f t="shared" si="3"/>
        <v>2303450</v>
      </c>
    </row>
  </sheetData>
  <mergeCells count="77">
    <mergeCell ref="H7:H10"/>
    <mergeCell ref="B7:B10"/>
    <mergeCell ref="C7:C10"/>
    <mergeCell ref="D7:D10"/>
    <mergeCell ref="F7:F10"/>
    <mergeCell ref="G7:G10"/>
    <mergeCell ref="O7:O10"/>
    <mergeCell ref="B11:B23"/>
    <mergeCell ref="C11:C23"/>
    <mergeCell ref="D11:D23"/>
    <mergeCell ref="F11:F23"/>
    <mergeCell ref="G11:G23"/>
    <mergeCell ref="H11:H23"/>
    <mergeCell ref="I11:I23"/>
    <mergeCell ref="J11:J23"/>
    <mergeCell ref="K11:K23"/>
    <mergeCell ref="I7:I10"/>
    <mergeCell ref="J7:J10"/>
    <mergeCell ref="K7:K10"/>
    <mergeCell ref="L7:L10"/>
    <mergeCell ref="M7:M10"/>
    <mergeCell ref="N7:N10"/>
    <mergeCell ref="L11:L23"/>
    <mergeCell ref="M11:M23"/>
    <mergeCell ref="N11:N23"/>
    <mergeCell ref="O11:O23"/>
    <mergeCell ref="B24:B26"/>
    <mergeCell ref="C24:C26"/>
    <mergeCell ref="D24:D26"/>
    <mergeCell ref="F24:F26"/>
    <mergeCell ref="G24:G26"/>
    <mergeCell ref="H24:H26"/>
    <mergeCell ref="O24:O26"/>
    <mergeCell ref="B27:B37"/>
    <mergeCell ref="D27:D37"/>
    <mergeCell ref="F27:F37"/>
    <mergeCell ref="G27:G37"/>
    <mergeCell ref="H27:H37"/>
    <mergeCell ref="I27:I37"/>
    <mergeCell ref="J27:J37"/>
    <mergeCell ref="K27:K37"/>
    <mergeCell ref="L27:L37"/>
    <mergeCell ref="I24:I26"/>
    <mergeCell ref="J24:J26"/>
    <mergeCell ref="K24:K26"/>
    <mergeCell ref="L24:L26"/>
    <mergeCell ref="M24:M26"/>
    <mergeCell ref="N24:N26"/>
    <mergeCell ref="B38:B47"/>
    <mergeCell ref="C38:C47"/>
    <mergeCell ref="D38:D47"/>
    <mergeCell ref="F38:F47"/>
    <mergeCell ref="G38:G47"/>
    <mergeCell ref="N38:N47"/>
    <mergeCell ref="O38:O47"/>
    <mergeCell ref="M27:M37"/>
    <mergeCell ref="N27:N37"/>
    <mergeCell ref="O27:O37"/>
    <mergeCell ref="H50:H58"/>
    <mergeCell ref="J38:J47"/>
    <mergeCell ref="K38:K47"/>
    <mergeCell ref="L38:L47"/>
    <mergeCell ref="M38:M47"/>
    <mergeCell ref="H38:H47"/>
    <mergeCell ref="I38:I47"/>
    <mergeCell ref="B50:B58"/>
    <mergeCell ref="C50:C58"/>
    <mergeCell ref="D50:D58"/>
    <mergeCell ref="F50:F58"/>
    <mergeCell ref="G50:G58"/>
    <mergeCell ref="O50:O58"/>
    <mergeCell ref="I50:I58"/>
    <mergeCell ref="J50:J58"/>
    <mergeCell ref="K50:K58"/>
    <mergeCell ref="L50:L58"/>
    <mergeCell ref="M50:M58"/>
    <mergeCell ref="N50:N58"/>
  </mergeCells>
  <pageMargins left="0.7" right="0.7" top="0.75" bottom="0.75" header="0.3" footer="0.3"/>
  <pageSetup scale="41" orientation="landscape" r:id="rId1"/>
  <colBreaks count="1" manualBreakCount="1">
    <brk id="8" max="5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Table in RFP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Divan Le Roux</dc:creator>
  <cp:lastModifiedBy>Divan Le Roux</cp:lastModifiedBy>
  <cp:lastPrinted>2023-02-13T07:16:52Z</cp:lastPrinted>
  <dcterms:created xsi:type="dcterms:W3CDTF">2023-02-13T07:02:11Z</dcterms:created>
  <dcterms:modified xsi:type="dcterms:W3CDTF">2023-02-13T07:16:59Z</dcterms:modified>
</cp:coreProperties>
</file>