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heckCompatibility="1" defaultThemeVersion="124226"/>
  <mc:AlternateContent xmlns:mc="http://schemas.openxmlformats.org/markup-compatibility/2006">
    <mc:Choice Requires="x15">
      <x15ac:absPath xmlns:x15ac="http://schemas.microsoft.com/office/spreadsheetml/2010/11/ac" url="C:\Users\Dikgalt\Documents\1. Work\00 NTCSA\1. Projects\41. Power telecoms cable\"/>
    </mc:Choice>
  </mc:AlternateContent>
  <xr:revisionPtr revIDLastSave="0" documentId="13_ncr:1_{65C501FB-78E8-4CEF-9310-8A78DF1BF2E1}" xr6:coauthVersionLast="47" xr6:coauthVersionMax="47" xr10:uidLastSave="{00000000-0000-0000-0000-000000000000}"/>
  <bookViews>
    <workbookView xWindow="-110" yWindow="-110" windowWidth="19420" windowHeight="10300" tabRatio="764" xr2:uid="{00000000-000D-0000-FFFF-FFFF00000000}"/>
  </bookViews>
  <sheets>
    <sheet name="Instructions" sheetId="59" r:id="rId1"/>
    <sheet name="Cover Page" sheetId="50" r:id="rId2"/>
    <sheet name="PS5" sheetId="45" r:id="rId3"/>
    <sheet name="PRICE LIST" sheetId="47" r:id="rId4"/>
    <sheet name="Option X1 _ CPA Formulae" sheetId="64" r:id="rId5"/>
    <sheet name="Option X3 FOREX DATA" sheetId="49" r:id="rId6"/>
    <sheet name="Transport&amp; offloading Matrix" sheetId="65" r:id="rId7"/>
  </sheets>
  <externalReferences>
    <externalReference r:id="rId8"/>
  </externalReferences>
  <definedNames>
    <definedName name="_xlnm._FilterDatabase" localSheetId="3" hidden="1">'PRICE LIST'!$B$8:$AC$16</definedName>
    <definedName name="_Order1" hidden="1">255</definedName>
    <definedName name="a">#REF!</definedName>
    <definedName name="ACwvu.all." hidden="1">#REF!</definedName>
    <definedName name="ACwvu.prices." hidden="1">#REF!</definedName>
    <definedName name="ACwvu.summary." hidden="1">#REF!</definedName>
    <definedName name="Area_Print" localSheetId="4">#REF!</definedName>
    <definedName name="Area_Print">#REF!</definedName>
    <definedName name="b">#REF!</definedName>
    <definedName name="Clear_CAST_Price_Summary">[0]!Clear_CAST_Price_Summary</definedName>
    <definedName name="copy">#REF!</definedName>
    <definedName name="Corp_NO">#REF!</definedName>
    <definedName name="Cost_Allocation">#REF!</definedName>
    <definedName name="CPA_Data">#REF!</definedName>
    <definedName name="Currency_Allocated">#REF!</definedName>
    <definedName name="Cwvu.summary." hidden="1">#REF!</definedName>
    <definedName name="d">#REF!</definedName>
    <definedName name="Data" localSheetId="4">#REF!</definedName>
    <definedName name="Data">#REF!</definedName>
    <definedName name="Data_Daywork" localSheetId="4">#REF!</definedName>
    <definedName name="Data_Daywork">#REF!</definedName>
    <definedName name="Data_Opt_Bill5" localSheetId="4">#REF!</definedName>
    <definedName name="Data_Opt_Bill5">#REF!</definedName>
    <definedName name="e">#REF!</definedName>
    <definedName name="_xlnm.Print_Area" localSheetId="4">'Option X1 _ CPA Formulae'!$A$1:$O$155</definedName>
    <definedName name="_xlnm.Print_Area" localSheetId="3">'PRICE LIST'!$A$1:$AD$16</definedName>
    <definedName name="_xlnm.Print_Area" localSheetId="2">'PS5'!$A$1:$O$106</definedName>
    <definedName name="_xlnm.Print_Titles" localSheetId="2">'PS5'!$A:$I</definedName>
    <definedName name="PS5_Allocation">#REF!</definedName>
    <definedName name="Rwvu.all." hidden="1">#REF!,#REF!</definedName>
    <definedName name="Rwvu.prices." hidden="1">#REF!,#REF!</definedName>
    <definedName name="Rwvu.summary."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4">#REF!</definedName>
    <definedName name="Sort_Data">#REF!</definedName>
    <definedName name="Swvu.all." hidden="1">#REF!</definedName>
    <definedName name="Swvu.prices." hidden="1">#REF!</definedName>
    <definedName name="Swvu.summary." hidden="1">#REF!</definedName>
    <definedName name="w" localSheetId="4">#REF!</definedName>
    <definedName name="w">[0]!w</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15" i="47" l="1"/>
  <c r="Z14" i="47"/>
  <c r="Z13" i="47"/>
  <c r="Z12" i="47"/>
  <c r="Z11" i="47"/>
  <c r="Z10" i="47"/>
  <c r="X15" i="47"/>
  <c r="X14" i="47"/>
  <c r="X13" i="47"/>
  <c r="X12" i="47"/>
  <c r="X11" i="47"/>
  <c r="X10" i="47"/>
  <c r="U15" i="47"/>
  <c r="U14" i="47"/>
  <c r="U13" i="47"/>
  <c r="U12" i="47"/>
  <c r="U11" i="47"/>
  <c r="U10" i="47"/>
  <c r="S15" i="47"/>
  <c r="S14" i="47"/>
  <c r="S13" i="47"/>
  <c r="S12" i="47"/>
  <c r="S11" i="47"/>
  <c r="S10" i="47"/>
  <c r="P15" i="47"/>
  <c r="P14" i="47"/>
  <c r="P13" i="47"/>
  <c r="P12" i="47"/>
  <c r="P11" i="47"/>
  <c r="P10" i="47"/>
  <c r="N15" i="47"/>
  <c r="N14" i="47"/>
  <c r="N13" i="47"/>
  <c r="N12" i="47"/>
  <c r="N11" i="47"/>
  <c r="N10" i="47"/>
  <c r="K15" i="47"/>
  <c r="K14" i="47"/>
  <c r="K13" i="47"/>
  <c r="K12" i="47"/>
  <c r="K11" i="47"/>
  <c r="K10" i="47"/>
  <c r="J15" i="47"/>
  <c r="J14" i="47"/>
  <c r="J13" i="47"/>
  <c r="J12" i="47"/>
  <c r="J11" i="47"/>
  <c r="J10" i="47"/>
  <c r="AA15" i="47" l="1"/>
  <c r="Q15" i="47"/>
  <c r="V15" i="47"/>
  <c r="O100" i="45" l="1"/>
  <c r="O97" i="45"/>
  <c r="O96" i="45"/>
  <c r="O93" i="45"/>
  <c r="O86" i="45"/>
  <c r="O79" i="45"/>
  <c r="O94" i="45" s="1"/>
  <c r="O64" i="45"/>
  <c r="O48" i="45"/>
  <c r="O45" i="45"/>
  <c r="O40" i="45"/>
  <c r="O37" i="45"/>
  <c r="O41" i="45" s="1"/>
  <c r="O31" i="45"/>
  <c r="O28" i="45"/>
  <c r="O22" i="45"/>
  <c r="O13" i="45"/>
  <c r="O69" i="45" s="1"/>
  <c r="E11" i="47"/>
  <c r="E12" i="47"/>
  <c r="E13" i="47"/>
  <c r="E14" i="47"/>
  <c r="E15" i="47"/>
  <c r="E10" i="47"/>
  <c r="B15" i="47"/>
  <c r="C62" i="45"/>
  <c r="C6" i="45"/>
  <c r="N64" i="45"/>
  <c r="X7" i="47"/>
  <c r="O32" i="45" l="1"/>
  <c r="O49" i="45" s="1"/>
  <c r="O51" i="45" s="1"/>
  <c r="H15" i="47"/>
  <c r="L15" i="47" s="1"/>
  <c r="AB15" i="47" s="1"/>
  <c r="O14" i="45"/>
  <c r="O70" i="45" s="1"/>
  <c r="V7" i="47"/>
  <c r="U7" i="47"/>
  <c r="S7" i="47"/>
  <c r="C4" i="64"/>
  <c r="C3" i="64"/>
  <c r="C2" i="64"/>
  <c r="C1" i="64"/>
  <c r="B148" i="64"/>
  <c r="B137" i="64"/>
  <c r="B126" i="64"/>
  <c r="B115" i="64"/>
  <c r="B104" i="64"/>
  <c r="B93" i="64"/>
  <c r="B82" i="64"/>
  <c r="B71" i="64"/>
  <c r="B60" i="64"/>
  <c r="B49" i="64"/>
  <c r="C19" i="64"/>
  <c r="C18" i="64"/>
  <c r="C17" i="64"/>
  <c r="C16" i="64"/>
  <c r="C15" i="64"/>
  <c r="C14" i="64"/>
  <c r="C13" i="64"/>
  <c r="C12" i="64"/>
  <c r="C11" i="64"/>
  <c r="C10" i="64"/>
  <c r="N48" i="45" l="1"/>
  <c r="M48" i="45"/>
  <c r="L48" i="45"/>
  <c r="K48" i="45"/>
  <c r="N45" i="45"/>
  <c r="M45" i="45"/>
  <c r="L45" i="45"/>
  <c r="K45" i="45"/>
  <c r="N40" i="45"/>
  <c r="M40" i="45"/>
  <c r="L40" i="45"/>
  <c r="K40" i="45"/>
  <c r="N37" i="45"/>
  <c r="M37" i="45"/>
  <c r="L37" i="45"/>
  <c r="K37" i="45"/>
  <c r="N31" i="45"/>
  <c r="M31" i="45"/>
  <c r="L31" i="45"/>
  <c r="K31" i="45"/>
  <c r="N28" i="45"/>
  <c r="M28" i="45"/>
  <c r="L28" i="45"/>
  <c r="K28" i="45"/>
  <c r="N22" i="45"/>
  <c r="H14" i="47" s="1"/>
  <c r="M22" i="45"/>
  <c r="H13" i="47" s="1"/>
  <c r="L22" i="45"/>
  <c r="H12" i="47" s="1"/>
  <c r="K22" i="45"/>
  <c r="H11" i="47" s="1"/>
  <c r="J48" i="45"/>
  <c r="J45" i="45"/>
  <c r="J40" i="45"/>
  <c r="J37" i="45"/>
  <c r="J41" i="45" s="1"/>
  <c r="J31" i="45"/>
  <c r="J28" i="45"/>
  <c r="J22" i="45"/>
  <c r="H10" i="47" s="1"/>
  <c r="A6" i="45"/>
  <c r="N8" i="45"/>
  <c r="H16" i="47" l="1"/>
  <c r="K41" i="45"/>
  <c r="M41" i="45"/>
  <c r="L32" i="45"/>
  <c r="N41" i="45"/>
  <c r="K32" i="45"/>
  <c r="K49" i="45" s="1"/>
  <c r="K51" i="45" s="1"/>
  <c r="J32" i="45"/>
  <c r="J49" i="45" s="1"/>
  <c r="J51" i="45" s="1"/>
  <c r="M32" i="45"/>
  <c r="M49" i="45" s="1"/>
  <c r="M51" i="45" s="1"/>
  <c r="N32" i="45"/>
  <c r="N49" i="45" s="1"/>
  <c r="N51" i="45" s="1"/>
  <c r="L41" i="45"/>
  <c r="B11" i="47"/>
  <c r="B10" i="47"/>
  <c r="L49" i="45" l="1"/>
  <c r="L51" i="45" s="1"/>
  <c r="N100" i="45"/>
  <c r="M100" i="45"/>
  <c r="L100" i="45"/>
  <c r="K100" i="45"/>
  <c r="N97" i="45"/>
  <c r="M97" i="45"/>
  <c r="L97" i="45"/>
  <c r="K97" i="45"/>
  <c r="N96" i="45"/>
  <c r="M96" i="45"/>
  <c r="L96" i="45"/>
  <c r="K96" i="45"/>
  <c r="N93" i="45"/>
  <c r="M93" i="45"/>
  <c r="L93" i="45"/>
  <c r="K93" i="45"/>
  <c r="N86" i="45"/>
  <c r="M86" i="45"/>
  <c r="L86" i="45"/>
  <c r="K86" i="45"/>
  <c r="N79" i="45"/>
  <c r="M79" i="45"/>
  <c r="L79" i="45"/>
  <c r="K79" i="45"/>
  <c r="J100" i="45"/>
  <c r="J97" i="45"/>
  <c r="J96" i="45"/>
  <c r="J93" i="45"/>
  <c r="J86" i="45"/>
  <c r="J79" i="45"/>
  <c r="J94" i="45" l="1"/>
  <c r="K94" i="45"/>
  <c r="M94" i="45"/>
  <c r="L94" i="45"/>
  <c r="N94" i="45"/>
  <c r="B14" i="47" l="1"/>
  <c r="B13" i="47"/>
  <c r="B12" i="47"/>
  <c r="C3" i="47" l="1"/>
  <c r="C2" i="47"/>
  <c r="C1" i="47"/>
  <c r="C3" i="49"/>
  <c r="C2" i="49"/>
  <c r="C1" i="49"/>
  <c r="A8" i="45"/>
  <c r="J7" i="47"/>
  <c r="J14" i="45"/>
  <c r="K13" i="45"/>
  <c r="A64" i="45" l="1"/>
  <c r="K14" i="45"/>
  <c r="L13" i="45"/>
  <c r="AA10" i="47" l="1"/>
  <c r="AA11" i="47"/>
  <c r="V10" i="47"/>
  <c r="AA12" i="47"/>
  <c r="L11" i="47"/>
  <c r="V11" i="47"/>
  <c r="Q10" i="47"/>
  <c r="M13" i="45"/>
  <c r="L14" i="45"/>
  <c r="L12" i="47" l="1"/>
  <c r="L13" i="47"/>
  <c r="AA13" i="47"/>
  <c r="V12" i="47"/>
  <c r="N13" i="45"/>
  <c r="M14" i="45"/>
  <c r="L10" i="47" l="1"/>
  <c r="AA14" i="47"/>
  <c r="AA16" i="47" s="1"/>
  <c r="V13" i="47"/>
  <c r="N14" i="45"/>
  <c r="V14" i="47"/>
  <c r="AB10" i="47" l="1"/>
  <c r="L14" i="47"/>
  <c r="L16" i="47" s="1"/>
  <c r="V16" i="47"/>
  <c r="J70" i="45" l="1"/>
  <c r="N70" i="45"/>
  <c r="M70" i="45"/>
  <c r="L70" i="45"/>
  <c r="K70" i="45"/>
  <c r="N69" i="45"/>
  <c r="M69" i="45"/>
  <c r="L69" i="45"/>
  <c r="K69" i="45"/>
  <c r="J69" i="45"/>
  <c r="A62" i="45"/>
  <c r="Q11" i="47" l="1"/>
  <c r="AB11" i="47" s="1"/>
  <c r="Q12" i="47"/>
  <c r="AB12" i="47" s="1"/>
  <c r="Q14" i="47"/>
  <c r="AB14" i="47" s="1"/>
  <c r="Q13" i="47"/>
  <c r="AB13" i="47" s="1"/>
  <c r="AC10" i="47" l="1"/>
  <c r="AC13" i="47"/>
  <c r="AC14" i="47"/>
  <c r="AC11" i="47"/>
  <c r="AC12" i="47"/>
  <c r="AC16" i="47" l="1"/>
  <c r="C20" i="50" s="1"/>
  <c r="C28" i="50" s="1"/>
  <c r="Q16" i="47"/>
</calcChain>
</file>

<file path=xl/sharedStrings.xml><?xml version="1.0" encoding="utf-8"?>
<sst xmlns="http://schemas.openxmlformats.org/spreadsheetml/2006/main" count="637" uniqueCount="362">
  <si>
    <t>SUPPLIER:</t>
  </si>
  <si>
    <t xml:space="preserve"> PRICE SCHEDULE FOR GOODS MANUFACTURED IN AND OUTSIDE THE R.S.A.  PRICE PER UNIT FOR SUPPLY, DELIVERY AND ERECTION / INSTALLATION.  ALL AMOUNTS EXPRESSED IN RANDS</t>
  </si>
  <si>
    <t xml:space="preserve"> REMARKS</t>
  </si>
  <si>
    <t xml:space="preserve">                       ITEM NO</t>
  </si>
  <si>
    <t xml:space="preserve"> *Eskom may effect this insurance which includes war</t>
  </si>
  <si>
    <t xml:space="preserve">                  ITEM DESCRIPTION</t>
  </si>
  <si>
    <t xml:space="preserve">   risk insurance</t>
  </si>
  <si>
    <t>**Please specify</t>
  </si>
  <si>
    <t>SUPPLIED FROM OUTSIDE R.S.A.:</t>
  </si>
  <si>
    <t>1: F.O.B. PRICE</t>
  </si>
  <si>
    <t>2: COST OF SEA  FREIGHT</t>
  </si>
  <si>
    <t>3: COST OF AIR  FREIGHT</t>
  </si>
  <si>
    <t>4: COST OF MARINE INSURANCES *</t>
  </si>
  <si>
    <t>5: TOTAL PRICE DELIVERED PORT R.S.A. ...</t>
  </si>
  <si>
    <t>(1+2+3+4)</t>
  </si>
  <si>
    <t>6: WHARFAGE</t>
  </si>
  <si>
    <t>7: LANDING CHARGES</t>
  </si>
  <si>
    <t>8: CUSTOMS DUTIES</t>
  </si>
  <si>
    <t>9: IMPORT SURCHARGE</t>
  </si>
  <si>
    <t>10: OTHER**</t>
  </si>
  <si>
    <t>11: COST OF IMPORTATION ...</t>
  </si>
  <si>
    <t>(6+7+8+9+10)</t>
  </si>
  <si>
    <t>12: COST OF RAIL TRANSPORT IN R.S.A.</t>
  </si>
  <si>
    <t>13: COST OF ROAD TRANSPORT IN R.S.A.</t>
  </si>
  <si>
    <t>14: TOTAL COST OF TRANSPORT S.A. PORT TO WORK/SITE ...</t>
  </si>
  <si>
    <t>(12+13)</t>
  </si>
  <si>
    <t>15: TOTAL PRICE (F.O.B.) DELIVERED TO WORKS/SITE...</t>
  </si>
  <si>
    <t>(5+11+14)</t>
  </si>
  <si>
    <t>SUPPLIED FROM INSIDE R.S.A.</t>
  </si>
  <si>
    <t>16: F.O.R. PRICE-GOODS MANUFACTURED INSIDE R.S.A.</t>
  </si>
  <si>
    <t>17: F.O.R. PRICE-GOODS SUPPLIED FROM IMPORTED ITEMS</t>
  </si>
  <si>
    <t>18: TOTAL F.O.R. PRICE ...</t>
  </si>
  <si>
    <t>(16+17)</t>
  </si>
  <si>
    <t>19: COST OF RAIL TRANSPORT</t>
  </si>
  <si>
    <t>20: COST OF ROAD TRANSPORT</t>
  </si>
  <si>
    <t xml:space="preserve">21: COST OF TRANSPORT WORKS TO SITE ...          </t>
  </si>
  <si>
    <t>(19+20)</t>
  </si>
  <si>
    <t xml:space="preserve">22: PRICE (F.O.R.) DELIVERED TO SITE ...          </t>
  </si>
  <si>
    <t>(18+21)</t>
  </si>
  <si>
    <t xml:space="preserve"> SITE WORK (ERECTION / INSTALLATION INCL. COMMISSIONING) </t>
  </si>
  <si>
    <t>23: LOCAL LABOUR</t>
  </si>
  <si>
    <t>24: EXPATRIATE  LABOUR</t>
  </si>
  <si>
    <t xml:space="preserve">25: TOTAL PRICE FOR SITE WORK ...          </t>
  </si>
  <si>
    <t>(23+24)</t>
  </si>
  <si>
    <t>26: OVERSEAS ENGINEERING SERVICES</t>
  </si>
  <si>
    <t>27: LOCAL ENGINEERING SERVICES</t>
  </si>
  <si>
    <t>28: TOTAL PRICE FOR ENGINEERING SERVICES...</t>
  </si>
  <si>
    <t>(26+27)</t>
  </si>
  <si>
    <t>29. VAT</t>
  </si>
  <si>
    <t>30: TOTAL  PRICE DELIVERED TO SITE</t>
  </si>
  <si>
    <t>PRICE DELIVERED TO PORT R.S.A. (LINE 5)</t>
  </si>
  <si>
    <t>31: CURRENCY A   1 ZAR=............</t>
  </si>
  <si>
    <t>(FOB)</t>
  </si>
  <si>
    <t>32: CURRENCY B   1 ZAR=............</t>
  </si>
  <si>
    <t>33: CURRENCY C   1 ZAR=............</t>
  </si>
  <si>
    <t>34: CURRENCY D   1 ZAR=............</t>
  </si>
  <si>
    <t>(FREIGHT)</t>
  </si>
  <si>
    <t>35: CURRENCY E   1 ZAR=............</t>
  </si>
  <si>
    <t>(INSURANCE)</t>
  </si>
  <si>
    <t xml:space="preserve">36: TOTAL F.O.B. PRICE </t>
  </si>
  <si>
    <t>(5=31+32+33+34+35)</t>
  </si>
  <si>
    <t>PRICE EXPATRIATE LABOUR (LINE 25)</t>
  </si>
  <si>
    <t>37: CURRENCY A   1 ZAR=............</t>
  </si>
  <si>
    <t>38: CURRENCY B   1 ZAR=............</t>
  </si>
  <si>
    <t>39: CURRENCY C   1 ZAR=............</t>
  </si>
  <si>
    <t>40: CURRENCY D   1 ZAR=............</t>
  </si>
  <si>
    <t>41: CURRENCY E   1 ZAR=.............</t>
  </si>
  <si>
    <t xml:space="preserve">42.TOTAL PRICE EXPATRIATE LABOUR </t>
  </si>
  <si>
    <t>(24=37+38+39+40+41)</t>
  </si>
  <si>
    <t>PRICE OVERSEAS ENGINEERING SERVICES (LINE 27)</t>
  </si>
  <si>
    <t>43: CURRENCY A   1 ZAR=............</t>
  </si>
  <si>
    <t>44: CURRENCY B   1 ZAR=............</t>
  </si>
  <si>
    <t>45: CURRENCY C   1 ZAR=............</t>
  </si>
  <si>
    <t>46: CURRENCY D   1 ZAR=............</t>
  </si>
  <si>
    <t>47: CURRENCY E   1 ZAR=.............</t>
  </si>
  <si>
    <t xml:space="preserve">48: TOTAL PRICE OVERSEAS ENGINEERING SERVICES (LINE 26) </t>
  </si>
  <si>
    <t>(26=43+44+45+46+47)</t>
  </si>
  <si>
    <t>49: FOREIGN CONTENT OF TOTAL PRICE</t>
  </si>
  <si>
    <t>(36+42+48)</t>
  </si>
  <si>
    <t>LOCAL PREFERENCE FOR ELECTRONICS ONLY</t>
  </si>
  <si>
    <t>50. FOR PRICE GOODS MANUFACTURED IN R.S.A. (LINE 16)</t>
  </si>
  <si>
    <t xml:space="preserve">51. PRICE FOR LOCAL DESIGN / ENGINEERING SERVICES (LINE 27) </t>
  </si>
  <si>
    <t>52. PERCENTAGE PREFERENCE CLAIMED (=................) ON LINE 50</t>
  </si>
  <si>
    <t>53. PERCENTAGE PREFERENCE CLAIMED (=................) ON LINE 51</t>
  </si>
  <si>
    <t xml:space="preserve">54. TOTAL AMOUNT CLAIMED </t>
  </si>
  <si>
    <t>(52 + 53)</t>
  </si>
  <si>
    <t>SIGNATURE...................................................................</t>
  </si>
  <si>
    <t>CAPACITY........................................................................</t>
  </si>
  <si>
    <t>(In ZAR)</t>
  </si>
  <si>
    <t>(In Foreign Currency)</t>
  </si>
  <si>
    <t xml:space="preserve"> PRICE SCHEDULE FOR GOODS MANUFACTURED OUTSIDE THE R.S.A.  PRICE PER UNIT FOR ENGINEERING, MANUFACTURE, SUPPLY AND DELIVERY.  ALL AMOUNTS EXPRESSED IN FOREIGN CURRENCY (UP TO LINE 49).</t>
  </si>
  <si>
    <t xml:space="preserve">                                      PRICES INCLUSIVE OF VAT (VALUE ADDED TAX)</t>
  </si>
  <si>
    <t>28a: TOTAL PRICE DELIVERED TO SITE (EXCL VAT)</t>
  </si>
  <si>
    <t>(15+22+25+28)</t>
  </si>
  <si>
    <t>(28a+29)</t>
  </si>
  <si>
    <t>Item</t>
  </si>
  <si>
    <t xml:space="preserve">Total </t>
  </si>
  <si>
    <t>In Local Currency</t>
  </si>
  <si>
    <t>Total Unit Rate</t>
  </si>
  <si>
    <t>Total Amount (Excl.VAT)</t>
  </si>
  <si>
    <t>Fixed</t>
  </si>
  <si>
    <t>PRICING INFORMATION</t>
  </si>
  <si>
    <t>ENQUIRY No.</t>
  </si>
  <si>
    <t>NAME OF PACKAGE:</t>
  </si>
  <si>
    <t xml:space="preserve">TENDERER’S NAME:  </t>
  </si>
  <si>
    <t>CATEGORY OF OFFER (MAIN OFFER ONLY):</t>
  </si>
  <si>
    <t>Main Offer Only</t>
  </si>
  <si>
    <t>TENDERED PRICE:  IN ZAR</t>
  </si>
  <si>
    <t>(excluding VAT)</t>
  </si>
  <si>
    <t>RAND VALUE IN WORDS</t>
  </si>
  <si>
    <t>[Price in Words]</t>
  </si>
  <si>
    <t>(including VAT)</t>
  </si>
  <si>
    <t>DATE :</t>
  </si>
  <si>
    <t>FULL NAMES OF SIGNATORY:</t>
  </si>
  <si>
    <t>DESIGNATION OF SIGNATORY:</t>
  </si>
  <si>
    <t>SIGNATURE :</t>
  </si>
  <si>
    <t xml:space="preserve"> </t>
  </si>
  <si>
    <t>Enquiry No.</t>
  </si>
  <si>
    <t>Package Name:</t>
  </si>
  <si>
    <t>Tenderer's Name:</t>
  </si>
  <si>
    <t>Category of Offer:</t>
  </si>
  <si>
    <t>PART C_ CONTRACT PRICE ADJUSTMENT (CPA) FOR INFLATION</t>
  </si>
  <si>
    <t>No.</t>
  </si>
  <si>
    <t>Formula Code</t>
  </si>
  <si>
    <t>Summary of the description of the Tenderer's Formulae</t>
  </si>
  <si>
    <t xml:space="preserve">Firm and Fixed </t>
  </si>
  <si>
    <r>
      <t>Prices are 100 % fixed and firm. CPA is not applicable</t>
    </r>
    <r>
      <rPr>
        <sz val="12"/>
        <color indexed="10"/>
        <rFont val="Arial"/>
        <family val="2"/>
      </rPr>
      <t xml:space="preserve">. </t>
    </r>
    <r>
      <rPr>
        <b/>
        <sz val="10"/>
        <color indexed="10"/>
        <rFont val="Arial"/>
        <family val="2"/>
      </rPr>
      <t/>
    </r>
  </si>
  <si>
    <t>A</t>
  </si>
  <si>
    <t>Type in the description of each formula in the tables below</t>
  </si>
  <si>
    <t>B</t>
  </si>
  <si>
    <t>C</t>
  </si>
  <si>
    <t>D</t>
  </si>
  <si>
    <t>E</t>
  </si>
  <si>
    <t>F</t>
  </si>
  <si>
    <t>G</t>
  </si>
  <si>
    <t>H</t>
  </si>
  <si>
    <t>I</t>
  </si>
  <si>
    <t>J</t>
  </si>
  <si>
    <t>SPECIFIC REQUIREMENTS</t>
  </si>
  <si>
    <t>Only Main Offer is to be submitted. Main offer tenderers are to fully comply with the requirements in the General Notes and CPA Formulae Notes below.</t>
  </si>
  <si>
    <t>No ALTERNATIVE offers are accepted.</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</si>
  <si>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</si>
  <si>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</si>
  <si>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</si>
  <si>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</si>
  <si>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</si>
  <si>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</si>
  <si>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</si>
  <si>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</si>
  <si>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</si>
  <si>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t>Formula A</t>
  </si>
  <si>
    <t>Index Ref.</t>
  </si>
  <si>
    <t>Proportions / weightings for each index (refer note 1)</t>
  </si>
  <si>
    <t>Description / scope of index (e.g. Labour)</t>
  </si>
  <si>
    <t>Title/Definition : Linked to the index, e.g., Table C3, All hourly paid employees.  Must be completely defined</t>
  </si>
  <si>
    <t>Source/publisher of index (e.g. SEIFSA, StatsSA, LME)</t>
  </si>
  <si>
    <t>Base Month for CPA if not Base Date as defined (refer note 4)</t>
  </si>
  <si>
    <t>Base Date Index (refer note 5)</t>
  </si>
  <si>
    <t>Historical data provided (Yes or No- provide http link)</t>
  </si>
  <si>
    <t>yy/mm/dd</t>
  </si>
  <si>
    <t>A1</t>
  </si>
  <si>
    <t>A2</t>
  </si>
  <si>
    <t>A3</t>
  </si>
  <si>
    <t>A4</t>
  </si>
  <si>
    <t>A5</t>
  </si>
  <si>
    <t>A6</t>
  </si>
  <si>
    <t>Fixed 15% minimum not subject to CPA (0.150)</t>
  </si>
  <si>
    <t>Total</t>
  </si>
  <si>
    <t>This Total is to add up to 100% for each CPA formula submitted by tenderer</t>
  </si>
  <si>
    <t>Formula B</t>
  </si>
  <si>
    <t>Historical data provided (Yes or No- provide Internet address)</t>
  </si>
  <si>
    <t>B1</t>
  </si>
  <si>
    <t>B2</t>
  </si>
  <si>
    <t>B3</t>
  </si>
  <si>
    <t>B4</t>
  </si>
  <si>
    <t>B5</t>
  </si>
  <si>
    <t>B6</t>
  </si>
  <si>
    <t>Formula C</t>
  </si>
  <si>
    <t>C1</t>
  </si>
  <si>
    <t>C2</t>
  </si>
  <si>
    <t>C3</t>
  </si>
  <si>
    <t>C4</t>
  </si>
  <si>
    <t>C5</t>
  </si>
  <si>
    <t>C6</t>
  </si>
  <si>
    <t>Formula D</t>
  </si>
  <si>
    <t>D1</t>
  </si>
  <si>
    <t>D2</t>
  </si>
  <si>
    <t>D3</t>
  </si>
  <si>
    <t>D4</t>
  </si>
  <si>
    <t>D5</t>
  </si>
  <si>
    <t>D6</t>
  </si>
  <si>
    <t>Formula E</t>
  </si>
  <si>
    <t>E1</t>
  </si>
  <si>
    <t>E2</t>
  </si>
  <si>
    <t>E3</t>
  </si>
  <si>
    <t>E4</t>
  </si>
  <si>
    <t>E5</t>
  </si>
  <si>
    <t>E6</t>
  </si>
  <si>
    <t>Formula F</t>
  </si>
  <si>
    <t>F1</t>
  </si>
  <si>
    <t>F2</t>
  </si>
  <si>
    <t>F3</t>
  </si>
  <si>
    <t>F4</t>
  </si>
  <si>
    <t>F5</t>
  </si>
  <si>
    <t>F6</t>
  </si>
  <si>
    <t>Formula G</t>
  </si>
  <si>
    <t>G1</t>
  </si>
  <si>
    <t>G2</t>
  </si>
  <si>
    <t>G3</t>
  </si>
  <si>
    <t>G4</t>
  </si>
  <si>
    <t>G5</t>
  </si>
  <si>
    <t>G6</t>
  </si>
  <si>
    <t>Formula H</t>
  </si>
  <si>
    <t>H1</t>
  </si>
  <si>
    <t>H2</t>
  </si>
  <si>
    <t>H3</t>
  </si>
  <si>
    <t>H4</t>
  </si>
  <si>
    <t>H5</t>
  </si>
  <si>
    <t>H6</t>
  </si>
  <si>
    <t>Formula I</t>
  </si>
  <si>
    <t>I1</t>
  </si>
  <si>
    <t>I2</t>
  </si>
  <si>
    <t>I3</t>
  </si>
  <si>
    <t>I4</t>
  </si>
  <si>
    <t>I5</t>
  </si>
  <si>
    <t>I6</t>
  </si>
  <si>
    <t>Formula J</t>
  </si>
  <si>
    <t>J1</t>
  </si>
  <si>
    <t>J2</t>
  </si>
  <si>
    <t>J3</t>
  </si>
  <si>
    <t>J4</t>
  </si>
  <si>
    <t>J5</t>
  </si>
  <si>
    <t>J6</t>
  </si>
  <si>
    <t>PART E_ EXCHANGE RATES FOR MULTIPLE CURRENCIES</t>
  </si>
  <si>
    <t>NOTES:</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</si>
  <si>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</si>
  <si>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</si>
  <si>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</si>
  <si>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</si>
  <si>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</si>
  <si>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</si>
  <si>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PUBLISHED BY SARB</t>
  </si>
  <si>
    <t>NB: Tenderers must submit proof of the SARB rate (s) of exchange used.</t>
  </si>
  <si>
    <t>Date for which the rates are published :</t>
  </si>
  <si>
    <t>Date to be inserted in the following format: Day, Month and Year.
Must be the SARB rate at 12:00 on day of advertisement of bid</t>
  </si>
  <si>
    <t>No</t>
  </si>
  <si>
    <t>Currency Description</t>
  </si>
  <si>
    <t>Code</t>
  </si>
  <si>
    <t>Exchange Rate
Currency 1,00 = R Amount</t>
  </si>
  <si>
    <t>Payment Method 1a, 1b or 2</t>
  </si>
  <si>
    <t>Source</t>
  </si>
  <si>
    <t>South African Rand</t>
  </si>
  <si>
    <t>ZAR</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</si>
  <si>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</si>
  <si>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</si>
  <si>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</si>
  <si>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</si>
  <si>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</si>
  <si>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</si>
  <si>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</si>
  <si>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</si>
  <si>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</si>
  <si>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</si>
  <si>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</si>
  <si>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</si>
  <si>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</si>
  <si>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</si>
  <si>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</si>
  <si>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</si>
  <si>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</si>
  <si>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</si>
  <si>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</si>
  <si>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</si>
  <si>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</si>
  <si>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</si>
  <si>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</si>
  <si>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</si>
  <si>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</si>
  <si>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USD</t>
  </si>
  <si>
    <t>The Supplier must complete the following Sheets:</t>
  </si>
  <si>
    <t>NOTE:  If the above sheets are not complete, the tender will be disqualified</t>
  </si>
  <si>
    <t>Drop-down items are provided in cells highlighted in light blue</t>
  </si>
  <si>
    <t>The Supplier shall verify the values in the PS5 Schedule</t>
  </si>
  <si>
    <t>The sheet 'Option X3' defines the different currencies and ruling Rates of Exchange (RoE) to be used as part of the contract.</t>
  </si>
  <si>
    <t>The sheet 'Option X1' defines the formulas that shall be used for the calculation of price adjustments.</t>
  </si>
  <si>
    <t>Cover Page</t>
  </si>
  <si>
    <r>
      <t xml:space="preserve">The table below needs to be completed if the Employer will be exposed to any currency fluctuation as stipulated in Secondary Clause X3.  For conversion of the foreign portions to Rand, please use the </t>
    </r>
    <r>
      <rPr>
        <b/>
        <sz val="10"/>
        <color indexed="10"/>
        <rFont val="Arial"/>
        <family val="2"/>
      </rPr>
      <t>South African Reserve Bank's (SARB) exchange rate at 12:00 on the day of advertisement of the bid</t>
    </r>
    <r>
      <rPr>
        <sz val="10"/>
        <rFont val="Arial"/>
        <family val="2"/>
      </rPr>
      <t xml:space="preserve">.  This is in terms of the Preferential Procurement Policy Framework Act (PPPFA) with which the Employer has to comply.
NB: Tenderers must submit proof of the SARB rate(s) of exchange used  </t>
    </r>
  </si>
  <si>
    <r>
      <rPr>
        <sz val="10"/>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0"/>
        <rFont val="Arial"/>
        <family val="2"/>
      </rPr>
      <t xml:space="preserve">
</t>
    </r>
  </si>
  <si>
    <t>The following URL (electronic route) is to be followed to access the relevant SARB rates on their web pages</t>
  </si>
  <si>
    <t>Name of supplier &amp; factory of origin:</t>
  </si>
  <si>
    <t>SAP numbers</t>
  </si>
  <si>
    <t>INSTRUCTIONS FOR COMPLETING THE PRICING SCHEDULE:</t>
  </si>
  <si>
    <t>CPA Formula ref (Goods supplied from outside RSA)</t>
  </si>
  <si>
    <r>
      <t xml:space="preserve">CPA Formula ref </t>
    </r>
    <r>
      <rPr>
        <i/>
        <sz val="12"/>
        <rFont val="Arial"/>
        <family val="2"/>
      </rPr>
      <t>(Goods supplied from outside RSA)</t>
    </r>
  </si>
  <si>
    <r>
      <t xml:space="preserve">CPA Formula ref </t>
    </r>
    <r>
      <rPr>
        <i/>
        <sz val="12"/>
        <rFont val="Arial"/>
        <family val="2"/>
      </rPr>
      <t>(Local In-Land transportation for goods supplied from Outside RSA)</t>
    </r>
  </si>
  <si>
    <r>
      <t xml:space="preserve">CPA Formula ref </t>
    </r>
    <r>
      <rPr>
        <i/>
        <sz val="12"/>
        <rFont val="Arial"/>
        <family val="2"/>
      </rPr>
      <t>(Goods supplied from inside RSA)</t>
    </r>
  </si>
  <si>
    <r>
      <t xml:space="preserve">CPA Formula ref </t>
    </r>
    <r>
      <rPr>
        <i/>
        <sz val="12"/>
        <rFont val="Arial"/>
        <family val="2"/>
      </rPr>
      <t>(Site Work, Local Labour &amp; Local Engineering)</t>
    </r>
  </si>
  <si>
    <r>
      <t xml:space="preserve">CPA Formula ref </t>
    </r>
    <r>
      <rPr>
        <i/>
        <sz val="12"/>
        <rFont val="Arial"/>
        <family val="2"/>
      </rPr>
      <t>(Site Work, Expatriate Labour &amp; Expatriate Engineering)</t>
    </r>
  </si>
  <si>
    <t>Price List</t>
  </si>
  <si>
    <t>Option X3 FOREX Data</t>
  </si>
  <si>
    <t>SIGNATURE......................................................................</t>
  </si>
  <si>
    <t xml:space="preserve">The worksheet  Option X1 has to be populated by the tenderer (Formulae below, columns B - J),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</si>
  <si>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t>CPA will kick in after sixteen (16) months from the base date (of one month prior to enquiry closing) for commodities with prices that are less volatile. The sixteen months comprises of one (1) month prior to enquiry closing, three (3) months normal tender validity period as prescribed by the CIDB Act, and the twelve (12) months being the first twelve (12) months of the contract period.</t>
  </si>
  <si>
    <t>The CPA escalation will be calculated as follows: The CPA escalation shall be calculated using the latest available index at the time of completion of each activity, subject to item 5 above. The base index shall be the index published one month prior to the tender closing date.</t>
  </si>
  <si>
    <t>CPA Formula ref (Local In-Land transportation for goods supplied from Outside RSA)</t>
  </si>
  <si>
    <t>CPA Formula ref (Site Work, Off-loading)</t>
  </si>
  <si>
    <t>CPA Formula ref (Site Work, Erection, Local Labour &amp; Local Engineering)</t>
  </si>
  <si>
    <t>CPA Formula ref (Site Work, Erection, Expatriate Labour &amp; Expatriate Engineering)</t>
  </si>
  <si>
    <t>CPA Formula ref (Site Work, Commissioning, De-Comissioning)</t>
  </si>
  <si>
    <t>Option X1 CPA Formulae</t>
  </si>
  <si>
    <t>Qty</t>
  </si>
  <si>
    <t>DESCRIPTION</t>
  </si>
  <si>
    <t>Unit of measurement</t>
  </si>
  <si>
    <t>Item Description</t>
  </si>
  <si>
    <t>PS5</t>
  </si>
  <si>
    <t>The cells highlighted in light green are cells the Supplier can edit/manual inputs</t>
  </si>
  <si>
    <t>Load, Transport &amp; Off-load on Site</t>
  </si>
  <si>
    <t xml:space="preserve"> ENQUIRY NO</t>
  </si>
  <si>
    <t>COMMODITY</t>
  </si>
  <si>
    <t>SUPPLIER</t>
  </si>
  <si>
    <r>
      <t>DISTANCE WITHIN A GIVEN RADIUS</t>
    </r>
    <r>
      <rPr>
        <sz val="12"/>
        <rFont val="Arial"/>
        <family val="2"/>
      </rPr>
      <t xml:space="preserve"> (Return Trip from Dispath)</t>
    </r>
  </si>
  <si>
    <t>PER UNIT PRICE IN SOUTH AFRICAN CURRENCY EXCLUDING VAT</t>
  </si>
  <si>
    <t>TRANSPORT TO SITE OR GRID STORE</t>
  </si>
  <si>
    <r>
      <t xml:space="preserve">NUMBER OF UNITS TO BE TRANSPORTED DURING ONE SITE VISIT </t>
    </r>
    <r>
      <rPr>
        <sz val="12"/>
        <rFont val="Arial"/>
        <family val="2"/>
      </rPr>
      <t>(Sum/Load for qtys indicated below)</t>
    </r>
  </si>
  <si>
    <t>7 to 9</t>
  </si>
  <si>
    <t>10 to 12</t>
  </si>
  <si>
    <t>13 to 18</t>
  </si>
  <si>
    <t>19 or more</t>
  </si>
  <si>
    <t>0 - 100</t>
  </si>
  <si>
    <t>101 - 200</t>
  </si>
  <si>
    <t>201 - 300</t>
  </si>
  <si>
    <t>301 - 400</t>
  </si>
  <si>
    <t>401 - 500</t>
  </si>
  <si>
    <t>501 - 600</t>
  </si>
  <si>
    <t>601 - 700</t>
  </si>
  <si>
    <t>701 - 800</t>
  </si>
  <si>
    <t>801 - 900</t>
  </si>
  <si>
    <t>901 - 1000</t>
  </si>
  <si>
    <t>1001 - 1100</t>
  </si>
  <si>
    <t>1101 - 1200</t>
  </si>
  <si>
    <t>1201 - 1300</t>
  </si>
  <si>
    <t>1301 - 1400</t>
  </si>
  <si>
    <t>1401 - 1500</t>
  </si>
  <si>
    <t>CPA Formula:</t>
  </si>
  <si>
    <t>ADDITIONAL NOTES:</t>
  </si>
  <si>
    <r>
      <t xml:space="preserve">CPA Formula ref </t>
    </r>
    <r>
      <rPr>
        <i/>
        <sz val="12"/>
        <rFont val="Arial"/>
        <family val="2"/>
      </rPr>
      <t>(Local In-Land transportation for goods supplied from Inside RSA)</t>
    </r>
  </si>
  <si>
    <r>
      <t xml:space="preserve">CPA Formula ref </t>
    </r>
    <r>
      <rPr>
        <i/>
        <sz val="12"/>
        <rFont val="Arial"/>
        <family val="2"/>
      </rPr>
      <t>(Overseas Engineering Services)</t>
    </r>
  </si>
  <si>
    <r>
      <t xml:space="preserve">CPA Formula ref </t>
    </r>
    <r>
      <rPr>
        <i/>
        <sz val="12"/>
        <rFont val="Arial"/>
        <family val="2"/>
      </rPr>
      <t>(Local  Engineering Services)</t>
    </r>
  </si>
  <si>
    <r>
      <t xml:space="preserve">The tenderer must populate the CPA formula codes listed above in cells B9 to B19, in  </t>
    </r>
    <r>
      <rPr>
        <i/>
        <sz val="12"/>
        <color rgb="FFFF0000"/>
        <rFont val="Arial"/>
        <family val="2"/>
      </rPr>
      <t>Columns G, I, M, O, R, T, W &amp; Y, of the "PRICE LIST" tab And Transport and Offloading Matrix Tabs line 39</t>
    </r>
    <r>
      <rPr>
        <sz val="12"/>
        <rFont val="Arial"/>
        <family val="2"/>
      </rPr>
      <t>. This is to be done by selecting the appropriate CPA formula codes (e.g., Formula A–J) from the dropdown list developed by the tenderer in the Option X1_CPA Formulae worksheet.</t>
    </r>
  </si>
  <si>
    <t>TELEPHONE CABLE - 10 PAIR</t>
  </si>
  <si>
    <t>TELEPHONE CABLE - 25 PAIR</t>
  </si>
  <si>
    <t>TELEPHONE CABLE - 50 PAIR</t>
  </si>
  <si>
    <t>COAXIAL CABLE - 75 OHM</t>
  </si>
  <si>
    <t>DATA CABLE - X.21 </t>
  </si>
  <si>
    <t>18Z CABLE - </t>
  </si>
  <si>
    <t>0014666</t>
  </si>
  <si>
    <t>0014667</t>
  </si>
  <si>
    <t>0014668</t>
  </si>
  <si>
    <t>'0404126</t>
  </si>
  <si>
    <t>'0014716</t>
  </si>
  <si>
    <t>'0229241</t>
  </si>
  <si>
    <t>refer to Transport matrix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</si>
</sst>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 #,##0.00_ ;_ * \-#,##0.00_ ;_ * &quot;-&quot;??_ ;_ @_ "/>
    <numFmt numFmtId="165" formatCode="_(* #,##0.00_);_(* \(#,##0.00\);_(* &quot;-&quot;??_);_(@_)"/>
    <numFmt numFmtId="166" formatCode="_-[$R-1C09]* #,##0.00_-;\-[$R-1C09]* #,##0.00_-;_-[$R-1C09]* &quot;-&quot;??_-;_-@_-"/>
    <numFmt numFmtId="167" formatCode="###\ ###\ ##0\ \ &quot;RAND&quot;;\-###\ ###\ ##0\ &quot;RAND&quot;"/>
    <numFmt numFmtId="168" formatCode="#,##0.000"/>
    <numFmt numFmtId="169" formatCode="0."/>
    <numFmt numFmtId="170" formatCode="[$-409]mmm\-yy;@"/>
    <numFmt numFmtId="171" formatCode="mmm\-yyyy"/>
    <numFmt numFmtId="172" formatCode="&quot;R&quot;\ #,##0.000000"/>
    <numFmt numFmtId="173" formatCode="_(* #,##0.0000_);_(* \(#,##0.0000\);_(* &quot;-&quot;??_);_(@_)"/>
    <numFmt numFmtId="174" formatCode="&quot;R&quot;\ #,##0.00"/>
    <numFmt numFmtId="175" formatCode="dd\-mmmm\-yyyy"/>
  </numFmts>
  <fonts count="43" x14ac:knownFonts="1">
    <font>
      <sz val="10"/>
      <name val="Arial"/>
    </font>
    <font>
      <sz val="11"/>
      <color theme="1"/>
      <name val="Calibri"/>
      <family val="2"/>
      <scheme val="minor"/>
    </font>
    <font>
      <b/>
      <sz val="10"/>
      <name val="Arial"/>
      <family val="2"/>
    </font>
    <font>
      <sz val="10"/>
      <name val="Arial"/>
      <family val="2"/>
    </font>
    <font>
      <sz val="10"/>
      <name val="MS Sans Serif"/>
      <family val="2"/>
    </font>
    <font>
      <sz val="9"/>
      <name val="MS Sans Serif"/>
      <family val="2"/>
    </font>
    <font>
      <b/>
      <u/>
      <sz val="10"/>
      <name val="Arial"/>
      <family val="2"/>
    </font>
    <font>
      <sz val="8"/>
      <name val="Arial"/>
      <family val="2"/>
    </font>
    <font>
      <sz val="8"/>
      <name val="Arial"/>
      <family val="2"/>
    </font>
    <font>
      <sz val="10"/>
      <name val="Arial"/>
      <family val="2"/>
    </font>
    <font>
      <b/>
      <sz val="12"/>
      <name val="Arial"/>
      <family val="2"/>
    </font>
    <font>
      <sz val="11"/>
      <color theme="1"/>
      <name val="Calibri"/>
      <family val="2"/>
      <scheme val="minor"/>
    </font>
    <font>
      <sz val="12"/>
      <color theme="1"/>
      <name val="Arial"/>
      <family val="2"/>
    </font>
    <font>
      <sz val="10"/>
      <color theme="1"/>
      <name val="Arial"/>
      <family val="2"/>
    </font>
    <font>
      <sz val="10"/>
      <color indexed="10"/>
      <name val="Arial"/>
      <family val="2"/>
    </font>
    <font>
      <b/>
      <sz val="10"/>
      <name val="Arial"/>
      <family val="2"/>
    </font>
    <font>
      <sz val="12"/>
      <name val="Arial"/>
      <family val="2"/>
    </font>
    <font>
      <b/>
      <sz val="10"/>
      <color indexed="10"/>
      <name val="Arial"/>
      <family val="2"/>
    </font>
    <font>
      <sz val="12"/>
      <color indexed="12"/>
      <name val="Arial"/>
      <family val="2"/>
    </font>
    <font>
      <sz val="12"/>
      <color indexed="10"/>
      <name val="Arial"/>
      <family val="2"/>
    </font>
    <font>
      <b/>
      <sz val="12"/>
      <color indexed="10"/>
      <name val="Arial"/>
      <family val="2"/>
    </font>
    <font>
      <b/>
      <sz val="12"/>
      <color indexed="8"/>
      <name val="Arial"/>
      <family val="2"/>
    </font>
    <font>
      <u/>
      <sz val="9"/>
      <color theme="10"/>
      <name val="Arial"/>
      <family val="2"/>
    </font>
    <font>
      <sz val="10"/>
      <color theme="0"/>
      <name val="Arial"/>
      <family val="2"/>
    </font>
    <font>
      <sz val="10"/>
      <color indexed="12"/>
      <name val="Arial"/>
      <family val="2"/>
    </font>
    <font>
      <sz val="10"/>
      <color indexed="17"/>
      <name val="Arial"/>
      <family val="2"/>
    </font>
    <font>
      <u/>
      <sz val="10"/>
      <color indexed="12"/>
      <name val="Arial"/>
      <family val="2"/>
    </font>
    <font>
      <b/>
      <sz val="10"/>
      <color indexed="60"/>
      <name val="Arial"/>
      <family val="2"/>
    </font>
    <font>
      <b/>
      <u/>
      <sz val="12"/>
      <color theme="1"/>
      <name val="Arial"/>
      <family val="2"/>
    </font>
    <font>
      <b/>
      <sz val="12"/>
      <color theme="1"/>
      <name val="Arial"/>
      <family val="2"/>
    </font>
    <font>
      <i/>
      <sz val="12"/>
      <name val="Arial"/>
      <family val="2"/>
    </font>
    <font>
      <b/>
      <sz val="10"/>
      <color theme="1"/>
      <name val="Arial"/>
      <family val="2"/>
    </font>
    <font>
      <b/>
      <sz val="9"/>
      <name val="Arial"/>
      <family val="2"/>
    </font>
    <font>
      <sz val="26"/>
      <name val="Arial"/>
      <family val="2"/>
    </font>
    <font>
      <b/>
      <sz val="20"/>
      <name val="Arial"/>
      <family val="2"/>
    </font>
    <font>
      <b/>
      <sz val="14"/>
      <name val="Arial"/>
      <family val="2"/>
    </font>
    <font>
      <b/>
      <sz val="14"/>
      <color indexed="10"/>
      <name val="Arial"/>
      <family val="2"/>
    </font>
    <font>
      <b/>
      <u/>
      <sz val="16"/>
      <name val="Arial"/>
      <family val="2"/>
    </font>
    <font>
      <sz val="14"/>
      <name val="Arial"/>
      <family val="2"/>
    </font>
    <font>
      <b/>
      <u/>
      <sz val="14"/>
      <color indexed="10"/>
      <name val="Arial"/>
      <family val="2"/>
    </font>
    <font>
      <i/>
      <sz val="12"/>
      <color rgb="FFFF0000"/>
      <name val="Arial"/>
      <family val="2"/>
    </font>
    <font>
      <b/>
      <sz val="12"/>
      <color rgb="FFFF0000"/>
      <name val="Arial"/>
      <family val="2"/>
    </font>
    <font>
      <sz val="12"/>
      <name val="Calibri"/>
      <family val="2"/>
      <scheme val="minor"/>
    </font>
  </fonts>
  <fills count="13">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rgb="FF00B0F0"/>
        <bgColor indexed="64"/>
      </patternFill>
    </fill>
    <fill>
      <patternFill patternType="solid">
        <fgColor rgb="FFCCFFCC"/>
        <bgColor indexed="64"/>
      </patternFill>
    </fill>
    <fill>
      <patternFill patternType="solid">
        <fgColor indexed="42"/>
        <bgColor indexed="64"/>
      </patternFill>
    </fill>
    <fill>
      <patternFill patternType="solid">
        <fgColor indexed="55"/>
        <bgColor indexed="64"/>
      </patternFill>
    </fill>
    <fill>
      <patternFill patternType="solid">
        <fgColor indexed="50"/>
        <bgColor indexed="64"/>
      </patternFill>
    </fill>
    <fill>
      <patternFill patternType="solid">
        <fgColor indexed="10"/>
        <bgColor indexed="64"/>
      </patternFill>
    </fill>
    <fill>
      <patternFill patternType="solid">
        <fgColor indexed="8"/>
        <bgColor indexed="64"/>
      </patternFill>
    </fill>
    <fill>
      <patternFill patternType="solid">
        <fgColor theme="0"/>
        <bgColor indexed="64"/>
      </patternFill>
    </fill>
    <fill>
      <patternFill patternType="solid">
        <fgColor theme="2" tint="-9.9978637043366805E-2"/>
        <bgColor indexed="64"/>
      </patternFill>
    </fill>
  </fills>
  <borders count="136">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ck">
        <color indexed="64"/>
      </left>
      <right style="thick">
        <color indexed="64"/>
      </right>
      <top style="medium">
        <color indexed="64"/>
      </top>
      <bottom/>
      <diagonal/>
    </border>
    <border>
      <left style="thick">
        <color indexed="64"/>
      </left>
      <right style="thick">
        <color indexed="64"/>
      </right>
      <top/>
      <bottom/>
      <diagonal/>
    </border>
    <border>
      <left style="medium">
        <color indexed="64"/>
      </left>
      <right style="medium">
        <color indexed="64"/>
      </right>
      <top/>
      <bottom/>
      <diagonal/>
    </border>
    <border>
      <left style="double">
        <color indexed="64"/>
      </left>
      <right style="thin">
        <color indexed="64"/>
      </right>
      <top style="medium">
        <color indexed="64"/>
      </top>
      <bottom/>
      <diagonal/>
    </border>
    <border>
      <left/>
      <right style="thin">
        <color indexed="64"/>
      </right>
      <top style="medium">
        <color indexed="64"/>
      </top>
      <bottom/>
      <diagonal/>
    </border>
    <border>
      <left style="double">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double">
        <color indexed="64"/>
      </left>
      <right style="thin">
        <color indexed="64"/>
      </right>
      <top/>
      <bottom style="medium">
        <color indexed="64"/>
      </bottom>
      <diagonal/>
    </border>
    <border>
      <left style="double">
        <color indexed="64"/>
      </left>
      <right style="medium">
        <color indexed="64"/>
      </right>
      <top/>
      <bottom style="medium">
        <color indexed="64"/>
      </bottom>
      <diagonal/>
    </border>
    <border>
      <left style="thick">
        <color indexed="64"/>
      </left>
      <right style="thick">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medium">
        <color indexed="64"/>
      </left>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medium">
        <color indexed="64"/>
      </left>
      <right style="medium">
        <color indexed="64"/>
      </right>
      <top style="dotted">
        <color indexed="64"/>
      </top>
      <bottom style="dotted">
        <color indexed="64"/>
      </bottom>
      <diagonal/>
    </border>
    <border>
      <left style="double">
        <color indexed="64"/>
      </left>
      <right style="medium">
        <color indexed="64"/>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dotted">
        <color indexed="64"/>
      </bottom>
      <diagonal/>
    </border>
    <border>
      <left style="thick">
        <color indexed="64"/>
      </left>
      <right style="thick">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style="medium">
        <color indexed="64"/>
      </left>
      <right/>
      <top style="dotted">
        <color indexed="64"/>
      </top>
      <bottom style="medium">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style="medium">
        <color indexed="64"/>
      </left>
      <right/>
      <top style="dotted">
        <color indexed="64"/>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style="medium">
        <color indexed="64"/>
      </left>
      <right/>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top style="medium">
        <color indexed="64"/>
      </top>
      <bottom style="medium">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thin">
        <color indexed="64"/>
      </bottom>
      <diagonal/>
    </border>
    <border>
      <left/>
      <right/>
      <top style="dashed">
        <color indexed="64"/>
      </top>
      <bottom style="thin">
        <color indexed="64"/>
      </bottom>
      <diagonal/>
    </border>
    <border>
      <left style="thick">
        <color indexed="64"/>
      </left>
      <right style="medium">
        <color indexed="64"/>
      </right>
      <top style="medium">
        <color indexed="64"/>
      </top>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diagonal/>
    </border>
    <border>
      <left style="double">
        <color indexed="64"/>
      </left>
      <right style="thin">
        <color indexed="64"/>
      </right>
      <top/>
      <bottom/>
      <diagonal/>
    </border>
    <border>
      <left style="double">
        <color indexed="64"/>
      </left>
      <right style="medium">
        <color indexed="64"/>
      </right>
      <top/>
      <bottom/>
      <diagonal/>
    </border>
    <border>
      <left style="medium">
        <color indexed="64"/>
      </left>
      <right style="double">
        <color indexed="64"/>
      </right>
      <top/>
      <bottom style="medium">
        <color indexed="64"/>
      </bottom>
      <diagonal/>
    </border>
    <border>
      <left style="medium">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style="medium">
        <color indexed="64"/>
      </left>
      <right style="medium">
        <color indexed="64"/>
      </right>
      <top style="thin">
        <color indexed="64"/>
      </top>
      <bottom style="dotted">
        <color indexed="64"/>
      </bottom>
      <diagonal/>
    </border>
    <border>
      <left style="double">
        <color indexed="64"/>
      </left>
      <right style="thin">
        <color indexed="64"/>
      </right>
      <top style="thin">
        <color indexed="64"/>
      </top>
      <bottom style="dotted">
        <color indexed="64"/>
      </bottom>
      <diagonal/>
    </border>
    <border>
      <left/>
      <right style="medium">
        <color indexed="64"/>
      </right>
      <top style="thin">
        <color indexed="64"/>
      </top>
      <bottom style="dotted">
        <color indexed="64"/>
      </bottom>
      <diagonal/>
    </border>
    <border>
      <left style="double">
        <color indexed="64"/>
      </left>
      <right style="medium">
        <color indexed="64"/>
      </right>
      <top style="thin">
        <color indexed="64"/>
      </top>
      <bottom style="dotted">
        <color indexed="64"/>
      </bottom>
      <diagonal/>
    </border>
    <border>
      <left style="thick">
        <color indexed="64"/>
      </left>
      <right style="thick">
        <color indexed="64"/>
      </right>
      <top style="thin">
        <color indexed="64"/>
      </top>
      <bottom style="dotted">
        <color indexed="64"/>
      </bottom>
      <diagonal/>
    </border>
    <border>
      <left style="medium">
        <color indexed="64"/>
      </left>
      <right style="double">
        <color indexed="64"/>
      </right>
      <top style="medium">
        <color indexed="64"/>
      </top>
      <bottom/>
      <diagonal/>
    </border>
    <border>
      <left style="thick">
        <color indexed="64"/>
      </left>
      <right style="thick">
        <color indexed="64"/>
      </right>
      <top style="medium">
        <color indexed="64"/>
      </top>
      <bottom style="thin">
        <color indexed="64"/>
      </bottom>
      <diagonal/>
    </border>
    <border>
      <left style="medium">
        <color indexed="64"/>
      </left>
      <right style="medium">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medium">
        <color indexed="64"/>
      </right>
      <top/>
      <bottom style="thin">
        <color indexed="64"/>
      </bottom>
      <diagonal/>
    </border>
    <border>
      <left style="thick">
        <color indexed="64"/>
      </left>
      <right style="thick">
        <color indexed="64"/>
      </right>
      <top/>
      <bottom style="thin">
        <color indexed="64"/>
      </bottom>
      <diagonal/>
    </border>
  </borders>
  <cellStyleXfs count="13">
    <xf numFmtId="0" fontId="0" fillId="0" borderId="0"/>
    <xf numFmtId="165" fontId="3" fillId="0" borderId="0" applyFont="0" applyFill="0" applyBorder="0" applyAlignment="0" applyProtection="0"/>
    <xf numFmtId="0" fontId="3" fillId="0" borderId="0"/>
    <xf numFmtId="0" fontId="11" fillId="0" borderId="0"/>
    <xf numFmtId="164" fontId="1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3" fillId="0" borderId="0" applyFont="0" applyFill="0" applyBorder="0" applyAlignment="0" applyProtection="0"/>
    <xf numFmtId="0" fontId="3" fillId="0" borderId="0"/>
    <xf numFmtId="0" fontId="3" fillId="0" borderId="0"/>
    <xf numFmtId="0" fontId="22" fillId="0" borderId="0" applyNumberFormat="0" applyFill="0" applyBorder="0" applyAlignment="0" applyProtection="0">
      <alignment vertical="top"/>
      <protection locked="0"/>
    </xf>
    <xf numFmtId="0" fontId="1" fillId="0" borderId="0"/>
  </cellStyleXfs>
  <cellXfs count="565">
    <xf numFmtId="0" fontId="0" fillId="0" borderId="0" xfId="0"/>
    <xf numFmtId="0" fontId="0" fillId="0" borderId="1" xfId="0" applyBorder="1"/>
    <xf numFmtId="0" fontId="0" fillId="0" borderId="2" xfId="0" quotePrefix="1" applyBorder="1" applyAlignment="1">
      <alignment horizontal="left"/>
    </xf>
    <xf numFmtId="0" fontId="0" fillId="0" borderId="0" xfId="0" quotePrefix="1" applyAlignment="1">
      <alignment horizontal="left"/>
    </xf>
    <xf numFmtId="0" fontId="0" fillId="0" borderId="2" xfId="0" applyBorder="1"/>
    <xf numFmtId="0" fontId="0" fillId="0" borderId="2" xfId="0" applyBorder="1" applyAlignment="1">
      <alignment horizontal="left"/>
    </xf>
    <xf numFmtId="0" fontId="4" fillId="0" borderId="2" xfId="0" applyFont="1" applyBorder="1"/>
    <xf numFmtId="0" fontId="5" fillId="0" borderId="7" xfId="0" quotePrefix="1" applyFont="1" applyBorder="1" applyAlignment="1">
      <alignment horizontal="left"/>
    </xf>
    <xf numFmtId="2" fontId="0" fillId="0" borderId="8" xfId="0" applyNumberFormat="1" applyBorder="1" applyProtection="1">
      <protection locked="0"/>
    </xf>
    <xf numFmtId="0" fontId="0" fillId="0" borderId="7" xfId="0" quotePrefix="1" applyBorder="1" applyAlignment="1">
      <alignment horizontal="left"/>
    </xf>
    <xf numFmtId="0" fontId="4" fillId="0" borderId="10" xfId="0" applyFont="1" applyBorder="1"/>
    <xf numFmtId="0" fontId="4" fillId="0" borderId="11" xfId="0" applyFont="1" applyBorder="1"/>
    <xf numFmtId="0" fontId="0" fillId="0" borderId="12" xfId="0" applyBorder="1"/>
    <xf numFmtId="0" fontId="0" fillId="0" borderId="11" xfId="0" applyBorder="1"/>
    <xf numFmtId="0" fontId="0" fillId="0" borderId="13" xfId="0" applyBorder="1"/>
    <xf numFmtId="2" fontId="0" fillId="0" borderId="14" xfId="0" applyNumberFormat="1" applyBorder="1" applyProtection="1">
      <protection locked="0"/>
    </xf>
    <xf numFmtId="2" fontId="0" fillId="0" borderId="15" xfId="0" applyNumberFormat="1" applyBorder="1"/>
    <xf numFmtId="2" fontId="0" fillId="0" borderId="8" xfId="0" applyNumberFormat="1" applyBorder="1"/>
    <xf numFmtId="0" fontId="2" fillId="0" borderId="2" xfId="0" quotePrefix="1" applyFont="1" applyBorder="1" applyAlignment="1">
      <alignment horizontal="left"/>
    </xf>
    <xf numFmtId="0" fontId="0" fillId="0" borderId="18" xfId="0" applyBorder="1"/>
    <xf numFmtId="0" fontId="4" fillId="0" borderId="18" xfId="0" applyFont="1" applyBorder="1"/>
    <xf numFmtId="0" fontId="5" fillId="0" borderId="18" xfId="0" applyFont="1" applyBorder="1"/>
    <xf numFmtId="0" fontId="4" fillId="0" borderId="13" xfId="0" applyFont="1" applyBorder="1"/>
    <xf numFmtId="0" fontId="0" fillId="0" borderId="20" xfId="0" applyBorder="1"/>
    <xf numFmtId="0" fontId="0" fillId="0" borderId="21" xfId="0" applyBorder="1"/>
    <xf numFmtId="2" fontId="0" fillId="0" borderId="22" xfId="0" applyNumberFormat="1" applyBorder="1"/>
    <xf numFmtId="0" fontId="2" fillId="0" borderId="2" xfId="0" applyFont="1" applyBorder="1"/>
    <xf numFmtId="0" fontId="2" fillId="0" borderId="4" xfId="0" quotePrefix="1" applyFont="1" applyBorder="1" applyAlignment="1">
      <alignment horizontal="left"/>
    </xf>
    <xf numFmtId="0" fontId="2" fillId="0" borderId="2" xfId="0" applyFont="1" applyBorder="1" applyAlignment="1">
      <alignment horizontal="left"/>
    </xf>
    <xf numFmtId="0" fontId="2" fillId="0" borderId="4" xfId="0" applyFont="1" applyBorder="1" applyAlignment="1">
      <alignment horizontal="left"/>
    </xf>
    <xf numFmtId="0" fontId="2" fillId="0" borderId="26" xfId="0" quotePrefix="1" applyFont="1" applyBorder="1" applyAlignment="1">
      <alignment horizontal="left"/>
    </xf>
    <xf numFmtId="0" fontId="0" fillId="0" borderId="10" xfId="0" applyBorder="1"/>
    <xf numFmtId="0" fontId="0" fillId="0" borderId="15" xfId="0" applyBorder="1"/>
    <xf numFmtId="0" fontId="4" fillId="0" borderId="2" xfId="0" applyFont="1" applyBorder="1" applyAlignment="1">
      <alignment vertical="top"/>
    </xf>
    <xf numFmtId="0" fontId="10" fillId="0" borderId="0" xfId="5" applyFont="1" applyAlignment="1">
      <alignment vertical="center"/>
    </xf>
    <xf numFmtId="0" fontId="16" fillId="0" borderId="0" xfId="5" applyFont="1" applyAlignment="1">
      <alignment vertical="center"/>
    </xf>
    <xf numFmtId="0" fontId="18" fillId="0" borderId="0" xfId="5" applyFont="1" applyAlignment="1">
      <alignment vertical="center"/>
    </xf>
    <xf numFmtId="10" fontId="16" fillId="0" borderId="0" xfId="5" applyNumberFormat="1" applyFont="1" applyAlignment="1">
      <alignment vertical="center"/>
    </xf>
    <xf numFmtId="10" fontId="18" fillId="0" borderId="0" xfId="5" applyNumberFormat="1" applyFont="1" applyAlignment="1">
      <alignment vertical="center"/>
    </xf>
    <xf numFmtId="0" fontId="10" fillId="0" borderId="0" xfId="5" applyFont="1" applyAlignment="1">
      <alignment vertical="center" wrapText="1"/>
    </xf>
    <xf numFmtId="0" fontId="10" fillId="0" borderId="0" xfId="5" applyFont="1" applyAlignment="1">
      <alignment horizontal="left" vertical="center"/>
    </xf>
    <xf numFmtId="0" fontId="10" fillId="7" borderId="51" xfId="5" applyFont="1" applyFill="1" applyBorder="1" applyAlignment="1">
      <alignment vertical="center" wrapText="1"/>
    </xf>
    <xf numFmtId="0" fontId="10" fillId="7" borderId="58" xfId="5" applyFont="1" applyFill="1" applyBorder="1" applyAlignment="1">
      <alignment horizontal="center" vertical="center" wrapText="1"/>
    </xf>
    <xf numFmtId="0" fontId="10" fillId="7" borderId="21" xfId="5" applyFont="1" applyFill="1" applyBorder="1" applyAlignment="1">
      <alignment vertical="center"/>
    </xf>
    <xf numFmtId="0" fontId="10" fillId="7" borderId="58" xfId="5" applyFont="1" applyFill="1" applyBorder="1" applyAlignment="1">
      <alignment vertical="center"/>
    </xf>
    <xf numFmtId="0" fontId="16" fillId="0" borderId="56" xfId="5" applyFont="1" applyBorder="1" applyAlignment="1">
      <alignment vertical="center"/>
    </xf>
    <xf numFmtId="0" fontId="16" fillId="0" borderId="41" xfId="5" applyFont="1" applyBorder="1" applyAlignment="1">
      <alignment horizontal="center" vertical="center"/>
    </xf>
    <xf numFmtId="0" fontId="10" fillId="0" borderId="41" xfId="5" applyFont="1" applyBorder="1" applyAlignment="1">
      <alignment vertical="center"/>
    </xf>
    <xf numFmtId="0" fontId="16" fillId="0" borderId="57" xfId="5" applyFont="1" applyBorder="1" applyAlignment="1">
      <alignment vertical="center"/>
    </xf>
    <xf numFmtId="0" fontId="16" fillId="0" borderId="42" xfId="5" applyFont="1" applyBorder="1" applyAlignment="1">
      <alignment horizontal="center" vertical="center"/>
    </xf>
    <xf numFmtId="0" fontId="16" fillId="0" borderId="59" xfId="5" applyFont="1" applyBorder="1" applyAlignment="1">
      <alignment vertical="center"/>
    </xf>
    <xf numFmtId="0" fontId="16" fillId="0" borderId="45" xfId="5" applyFont="1" applyBorder="1" applyAlignment="1">
      <alignment horizontal="center" vertical="center"/>
    </xf>
    <xf numFmtId="0" fontId="16" fillId="0" borderId="0" xfId="5" applyFont="1" applyAlignment="1">
      <alignment horizontal="left" vertical="center"/>
    </xf>
    <xf numFmtId="0" fontId="10" fillId="0" borderId="0" xfId="5" applyFont="1" applyAlignment="1">
      <alignment wrapText="1"/>
    </xf>
    <xf numFmtId="0" fontId="16" fillId="0" borderId="0" xfId="5" applyFont="1"/>
    <xf numFmtId="169" fontId="16" fillId="0" borderId="15" xfId="5" applyNumberFormat="1" applyFont="1" applyBorder="1" applyAlignment="1">
      <alignment horizontal="left" wrapText="1"/>
    </xf>
    <xf numFmtId="169" fontId="10" fillId="0" borderId="0" xfId="5" applyNumberFormat="1" applyFont="1" applyAlignment="1">
      <alignment horizontal="left" wrapText="1"/>
    </xf>
    <xf numFmtId="0" fontId="10" fillId="0" borderId="0" xfId="5" applyFont="1"/>
    <xf numFmtId="0" fontId="16" fillId="0" borderId="15" xfId="5" applyFont="1" applyBorder="1" applyAlignment="1">
      <alignment horizontal="left" vertical="top" wrapText="1"/>
    </xf>
    <xf numFmtId="0" fontId="16" fillId="0" borderId="0" xfId="5" applyFont="1" applyAlignment="1">
      <alignment horizontal="center" vertical="center"/>
    </xf>
    <xf numFmtId="0" fontId="16" fillId="0" borderId="15" xfId="5" quotePrefix="1" applyFont="1" applyBorder="1" applyAlignment="1">
      <alignment horizontal="left" vertical="top" wrapText="1"/>
    </xf>
    <xf numFmtId="0" fontId="16" fillId="0" borderId="0" xfId="5" applyFont="1" applyAlignment="1">
      <alignment horizontal="left" vertical="center" wrapText="1"/>
    </xf>
    <xf numFmtId="0" fontId="16" fillId="0" borderId="0" xfId="5" applyFont="1" applyAlignment="1">
      <alignment horizontal="left" wrapText="1"/>
    </xf>
    <xf numFmtId="0" fontId="16" fillId="0" borderId="0" xfId="5" quotePrefix="1" applyFont="1" applyAlignment="1">
      <alignment horizontal="left" vertical="top" wrapText="1"/>
    </xf>
    <xf numFmtId="0" fontId="16" fillId="0" borderId="0" xfId="5" applyFont="1" applyAlignment="1">
      <alignment horizontal="left" vertical="top" wrapText="1"/>
    </xf>
    <xf numFmtId="0" fontId="16" fillId="0" borderId="0" xfId="5" applyFont="1" applyAlignment="1">
      <alignment vertical="center" wrapText="1"/>
    </xf>
    <xf numFmtId="0" fontId="10" fillId="0" borderId="0" xfId="5" quotePrefix="1" applyFont="1" applyAlignment="1">
      <alignment horizontal="center" vertical="center" wrapText="1"/>
    </xf>
    <xf numFmtId="0" fontId="10" fillId="8" borderId="15" xfId="5" applyFont="1" applyFill="1" applyBorder="1" applyAlignment="1">
      <alignment horizontal="center" vertical="center" wrapText="1"/>
    </xf>
    <xf numFmtId="0" fontId="10" fillId="7" borderId="15" xfId="5" applyFont="1" applyFill="1" applyBorder="1" applyAlignment="1">
      <alignment horizontal="center" vertical="center" wrapText="1"/>
    </xf>
    <xf numFmtId="0" fontId="10" fillId="7" borderId="15" xfId="5" quotePrefix="1" applyFont="1" applyFill="1" applyBorder="1" applyAlignment="1">
      <alignment horizontal="center" vertical="center" wrapText="1"/>
    </xf>
    <xf numFmtId="0" fontId="10" fillId="7" borderId="34" xfId="5" quotePrefix="1" applyFont="1" applyFill="1" applyBorder="1" applyAlignment="1">
      <alignment horizontal="center" vertical="center" wrapText="1"/>
    </xf>
    <xf numFmtId="170" fontId="16" fillId="7" borderId="19" xfId="5" applyNumberFormat="1" applyFont="1" applyFill="1" applyBorder="1" applyAlignment="1">
      <alignment horizontal="center" vertical="center"/>
    </xf>
    <xf numFmtId="0" fontId="16" fillId="0" borderId="15" xfId="5" applyFont="1" applyBorder="1" applyAlignment="1">
      <alignment horizontal="center" vertical="center" wrapText="1"/>
    </xf>
    <xf numFmtId="9" fontId="19" fillId="6" borderId="15" xfId="6" applyFont="1" applyFill="1" applyBorder="1" applyAlignment="1">
      <alignment horizontal="center" vertical="center"/>
    </xf>
    <xf numFmtId="0" fontId="19" fillId="6" borderId="15" xfId="5" applyFont="1" applyFill="1" applyBorder="1" applyAlignment="1">
      <alignment vertical="center"/>
    </xf>
    <xf numFmtId="0" fontId="19" fillId="6" borderId="34" xfId="5" applyFont="1" applyFill="1" applyBorder="1" applyAlignment="1">
      <alignment vertical="center"/>
    </xf>
    <xf numFmtId="171" fontId="19" fillId="6" borderId="34" xfId="5" applyNumberFormat="1" applyFont="1" applyFill="1" applyBorder="1" applyAlignment="1">
      <alignment vertical="center"/>
    </xf>
    <xf numFmtId="0" fontId="19" fillId="6" borderId="15" xfId="5" applyFont="1" applyFill="1" applyBorder="1" applyAlignment="1">
      <alignment horizontal="center" vertical="center"/>
    </xf>
    <xf numFmtId="0" fontId="19" fillId="6" borderId="34" xfId="5" applyFont="1" applyFill="1" applyBorder="1" applyAlignment="1">
      <alignment horizontal="center" vertical="center"/>
    </xf>
    <xf numFmtId="0" fontId="19" fillId="6" borderId="19" xfId="5" applyFont="1" applyFill="1" applyBorder="1" applyAlignment="1">
      <alignment vertical="center"/>
    </xf>
    <xf numFmtId="0" fontId="19" fillId="0" borderId="0" xfId="5" applyFont="1" applyAlignment="1">
      <alignment vertical="center"/>
    </xf>
    <xf numFmtId="171" fontId="19" fillId="6" borderId="15" xfId="5" applyNumberFormat="1" applyFont="1" applyFill="1" applyBorder="1" applyAlignment="1">
      <alignment vertical="center"/>
    </xf>
    <xf numFmtId="9" fontId="10" fillId="0" borderId="15" xfId="6" applyFont="1" applyBorder="1" applyAlignment="1">
      <alignment horizontal="center" vertical="center"/>
    </xf>
    <xf numFmtId="0" fontId="10" fillId="0" borderId="15" xfId="5" quotePrefix="1" applyFont="1" applyBorder="1" applyAlignment="1">
      <alignment horizontal="left" vertical="center"/>
    </xf>
    <xf numFmtId="0" fontId="16" fillId="0" borderId="15" xfId="5" applyFont="1" applyBorder="1" applyAlignment="1">
      <alignment vertical="center"/>
    </xf>
    <xf numFmtId="0" fontId="16" fillId="0" borderId="37" xfId="5" applyFont="1" applyBorder="1" applyAlignment="1">
      <alignment vertical="center"/>
    </xf>
    <xf numFmtId="0" fontId="10" fillId="0" borderId="15" xfId="5" applyFont="1" applyBorder="1" applyAlignment="1">
      <alignment vertical="center"/>
    </xf>
    <xf numFmtId="0" fontId="21" fillId="6" borderId="15" xfId="5" applyFont="1" applyFill="1" applyBorder="1" applyAlignment="1">
      <alignment vertical="center"/>
    </xf>
    <xf numFmtId="0" fontId="16" fillId="0" borderId="0" xfId="5" applyFont="1" applyAlignment="1">
      <alignment horizontal="center" vertical="center" wrapText="1"/>
    </xf>
    <xf numFmtId="2" fontId="0" fillId="5" borderId="8" xfId="0" applyNumberFormat="1" applyFill="1" applyBorder="1" applyProtection="1">
      <protection locked="0"/>
    </xf>
    <xf numFmtId="2" fontId="0" fillId="5" borderId="8" xfId="0" applyNumberFormat="1" applyFill="1" applyBorder="1"/>
    <xf numFmtId="0" fontId="10" fillId="0" borderId="0" xfId="2" applyFont="1"/>
    <xf numFmtId="0" fontId="16" fillId="0" borderId="0" xfId="2" applyFont="1"/>
    <xf numFmtId="0" fontId="20" fillId="0" borderId="0" xfId="2" applyFont="1"/>
    <xf numFmtId="0" fontId="19" fillId="4" borderId="0" xfId="2" applyFont="1" applyFill="1"/>
    <xf numFmtId="0" fontId="16" fillId="4" borderId="0" xfId="2" applyFont="1" applyFill="1"/>
    <xf numFmtId="0" fontId="16" fillId="5" borderId="0" xfId="2" applyFont="1" applyFill="1"/>
    <xf numFmtId="0" fontId="16" fillId="0" borderId="0" xfId="2" applyFont="1" applyAlignment="1">
      <alignment horizontal="left" indent="1"/>
    </xf>
    <xf numFmtId="164" fontId="3" fillId="0" borderId="0" xfId="7" applyNumberFormat="1" applyAlignment="1">
      <alignment vertical="center"/>
    </xf>
    <xf numFmtId="0" fontId="3" fillId="0" borderId="0" xfId="7" applyAlignment="1">
      <alignment vertical="center"/>
    </xf>
    <xf numFmtId="0" fontId="24" fillId="0" borderId="0" xfId="7" applyFont="1" applyAlignment="1">
      <alignment vertical="center"/>
    </xf>
    <xf numFmtId="172" fontId="25" fillId="0" borderId="0" xfId="7" applyNumberFormat="1" applyFont="1" applyAlignment="1">
      <alignment vertical="center" wrapText="1"/>
    </xf>
    <xf numFmtId="0" fontId="24" fillId="0" borderId="0" xfId="7" applyFont="1" applyAlignment="1">
      <alignment horizontal="center" vertical="center"/>
    </xf>
    <xf numFmtId="0" fontId="14" fillId="0" borderId="0" xfId="7" applyFont="1" applyAlignment="1">
      <alignment vertical="center"/>
    </xf>
    <xf numFmtId="39" fontId="14" fillId="0" borderId="0" xfId="7" applyNumberFormat="1" applyFont="1" applyAlignment="1">
      <alignment vertical="center"/>
    </xf>
    <xf numFmtId="0" fontId="25" fillId="0" borderId="0" xfId="7" applyFont="1" applyAlignment="1">
      <alignment vertical="center"/>
    </xf>
    <xf numFmtId="0" fontId="13" fillId="0" borderId="0" xfId="0" applyFont="1"/>
    <xf numFmtId="0" fontId="3" fillId="0" borderId="0" xfId="0" applyFont="1"/>
    <xf numFmtId="10" fontId="3" fillId="0" borderId="0" xfId="7" applyNumberFormat="1" applyAlignment="1">
      <alignment vertical="center"/>
    </xf>
    <xf numFmtId="10" fontId="24" fillId="0" borderId="0" xfId="7" applyNumberFormat="1" applyFont="1" applyAlignment="1">
      <alignment vertical="center"/>
    </xf>
    <xf numFmtId="173" fontId="25" fillId="0" borderId="0" xfId="8" applyNumberFormat="1" applyFont="1" applyFill="1" applyBorder="1" applyAlignment="1">
      <alignment vertical="center"/>
    </xf>
    <xf numFmtId="0" fontId="15" fillId="2" borderId="0" xfId="9" applyFont="1" applyFill="1" applyAlignment="1">
      <alignment horizontal="left" vertical="center"/>
    </xf>
    <xf numFmtId="0" fontId="17" fillId="2" borderId="0" xfId="9" applyFont="1" applyFill="1" applyAlignment="1">
      <alignment horizontal="left" vertical="top"/>
    </xf>
    <xf numFmtId="0" fontId="17" fillId="2" borderId="0" xfId="9" applyFont="1" applyFill="1"/>
    <xf numFmtId="0" fontId="3" fillId="2" borderId="0" xfId="9" applyFill="1"/>
    <xf numFmtId="0" fontId="3" fillId="0" borderId="0" xfId="10"/>
    <xf numFmtId="0" fontId="15" fillId="0" borderId="0" xfId="10" applyFont="1" applyAlignment="1">
      <alignment horizontal="left" vertical="center"/>
    </xf>
    <xf numFmtId="0" fontId="3" fillId="0" borderId="0" xfId="10" applyAlignment="1">
      <alignment horizontal="left" vertical="top"/>
    </xf>
    <xf numFmtId="0" fontId="3" fillId="0" borderId="0" xfId="10" applyAlignment="1">
      <alignment vertical="center"/>
    </xf>
    <xf numFmtId="0" fontId="3" fillId="0" borderId="0" xfId="10" applyAlignment="1">
      <alignment vertical="center" wrapText="1" shrinkToFit="1"/>
    </xf>
    <xf numFmtId="0" fontId="15" fillId="0" borderId="0" xfId="9" quotePrefix="1" applyFont="1" applyAlignment="1">
      <alignment horizontal="left"/>
    </xf>
    <xf numFmtId="1" fontId="15" fillId="0" borderId="0" xfId="10" applyNumberFormat="1" applyFont="1" applyAlignment="1">
      <alignment vertical="center"/>
    </xf>
    <xf numFmtId="0" fontId="15" fillId="0" borderId="38" xfId="9" quotePrefix="1" applyFont="1" applyBorder="1" applyAlignment="1">
      <alignment horizontal="left" vertical="center"/>
    </xf>
    <xf numFmtId="0" fontId="15" fillId="0" borderId="36" xfId="9" quotePrefix="1" applyFont="1" applyBorder="1" applyAlignment="1">
      <alignment horizontal="left" vertical="center"/>
    </xf>
    <xf numFmtId="0" fontId="17" fillId="2" borderId="0" xfId="9" applyFont="1" applyFill="1" applyAlignment="1">
      <alignment vertical="center" wrapText="1"/>
    </xf>
    <xf numFmtId="0" fontId="3" fillId="2" borderId="0" xfId="9" applyFill="1" applyAlignment="1">
      <alignment vertical="center" wrapText="1"/>
    </xf>
    <xf numFmtId="0" fontId="15" fillId="0" borderId="0" xfId="9" quotePrefix="1" applyFont="1" applyAlignment="1">
      <alignment vertical="center"/>
    </xf>
    <xf numFmtId="0" fontId="3" fillId="0" borderId="0" xfId="9"/>
    <xf numFmtId="0" fontId="15" fillId="0" borderId="0" xfId="9" quotePrefix="1" applyFont="1" applyAlignment="1">
      <alignment horizontal="left" vertical="center"/>
    </xf>
    <xf numFmtId="0" fontId="27" fillId="0" borderId="0" xfId="9" applyFont="1" applyAlignment="1">
      <alignment horizontal="left" vertical="top"/>
    </xf>
    <xf numFmtId="0" fontId="3" fillId="0" borderId="0" xfId="9" applyAlignment="1">
      <alignment horizontal="left" vertical="top"/>
    </xf>
    <xf numFmtId="0" fontId="15" fillId="0" borderId="0" xfId="9" applyFont="1" applyAlignment="1">
      <alignment horizontal="left" vertical="top"/>
    </xf>
    <xf numFmtId="0" fontId="15" fillId="0" borderId="0" xfId="9" applyFont="1" applyAlignment="1">
      <alignment vertical="center"/>
    </xf>
    <xf numFmtId="0" fontId="3" fillId="0" borderId="0" xfId="9" applyAlignment="1">
      <alignment vertical="center"/>
    </xf>
    <xf numFmtId="0" fontId="15" fillId="0" borderId="20" xfId="9" applyFont="1" applyBorder="1"/>
    <xf numFmtId="0" fontId="3" fillId="0" borderId="21" xfId="9" applyBorder="1" applyAlignment="1">
      <alignment horizontal="left" vertical="top"/>
    </xf>
    <xf numFmtId="0" fontId="15" fillId="0" borderId="21" xfId="9" quotePrefix="1" applyFont="1" applyBorder="1" applyAlignment="1">
      <alignment horizontal="right" vertical="center"/>
    </xf>
    <xf numFmtId="0" fontId="3" fillId="0" borderId="20" xfId="9" applyBorder="1"/>
    <xf numFmtId="0" fontId="15" fillId="0" borderId="58" xfId="9" applyFont="1" applyBorder="1" applyAlignment="1">
      <alignment horizontal="right" vertical="center"/>
    </xf>
    <xf numFmtId="175" fontId="15" fillId="6" borderId="58" xfId="9" applyNumberFormat="1" applyFont="1" applyFill="1" applyBorder="1" applyAlignment="1">
      <alignment vertical="center"/>
    </xf>
    <xf numFmtId="0" fontId="15" fillId="0" borderId="47" xfId="9" applyFont="1" applyBorder="1" applyAlignment="1">
      <alignment horizontal="center" vertical="center"/>
    </xf>
    <xf numFmtId="0" fontId="15" fillId="0" borderId="23" xfId="9" quotePrefix="1" applyFont="1" applyBorder="1" applyAlignment="1">
      <alignment horizontal="left" vertical="top"/>
    </xf>
    <xf numFmtId="0" fontId="15" fillId="0" borderId="52" xfId="9" applyFont="1" applyBorder="1" applyAlignment="1">
      <alignment horizontal="center" vertical="center"/>
    </xf>
    <xf numFmtId="2" fontId="15" fillId="0" borderId="63" xfId="9" quotePrefix="1" applyNumberFormat="1" applyFont="1" applyBorder="1" applyAlignment="1">
      <alignment horizontal="center" vertical="center" wrapText="1"/>
    </xf>
    <xf numFmtId="0" fontId="15" fillId="0" borderId="58" xfId="9" applyFont="1" applyBorder="1" applyAlignment="1">
      <alignment horizontal="center" vertical="center" wrapText="1"/>
    </xf>
    <xf numFmtId="0" fontId="15" fillId="0" borderId="55" xfId="9" applyFont="1" applyBorder="1" applyAlignment="1">
      <alignment vertical="top" wrapText="1"/>
    </xf>
    <xf numFmtId="0" fontId="3" fillId="0" borderId="0" xfId="9" applyAlignment="1">
      <alignment vertical="top" wrapText="1"/>
    </xf>
    <xf numFmtId="0" fontId="15" fillId="0" borderId="36" xfId="9" applyFont="1" applyBorder="1" applyAlignment="1">
      <alignment horizontal="center" vertical="center"/>
    </xf>
    <xf numFmtId="3" fontId="3" fillId="0" borderId="49" xfId="9" applyNumberFormat="1" applyBorder="1" applyAlignment="1">
      <alignment horizontal="left" vertical="top"/>
    </xf>
    <xf numFmtId="3" fontId="3" fillId="0" borderId="50" xfId="9" applyNumberFormat="1" applyBorder="1" applyAlignment="1">
      <alignment horizontal="center" vertical="center"/>
    </xf>
    <xf numFmtId="174" fontId="3" fillId="6" borderId="38" xfId="9" applyNumberFormat="1" applyFill="1" applyBorder="1" applyAlignment="1">
      <alignment horizontal="right" vertical="center"/>
    </xf>
    <xf numFmtId="174" fontId="3" fillId="10" borderId="41" xfId="9" applyNumberFormat="1" applyFill="1" applyBorder="1" applyAlignment="1">
      <alignment horizontal="center"/>
    </xf>
    <xf numFmtId="0" fontId="3" fillId="6" borderId="42" xfId="9" applyFill="1" applyBorder="1" applyAlignment="1">
      <alignment horizontal="center"/>
    </xf>
    <xf numFmtId="3" fontId="3" fillId="0" borderId="15" xfId="9" applyNumberFormat="1" applyBorder="1" applyAlignment="1">
      <alignment horizontal="left" vertical="top"/>
    </xf>
    <xf numFmtId="3" fontId="3" fillId="0" borderId="16" xfId="9" applyNumberFormat="1" applyBorder="1" applyAlignment="1">
      <alignment horizontal="center" vertical="center"/>
    </xf>
    <xf numFmtId="174" fontId="3" fillId="6" borderId="33" xfId="9" applyNumberFormat="1" applyFill="1" applyBorder="1" applyAlignment="1">
      <alignment horizontal="right" vertical="center"/>
    </xf>
    <xf numFmtId="0" fontId="3" fillId="6" borderId="15" xfId="9" applyFill="1" applyBorder="1" applyAlignment="1">
      <alignment horizontal="center"/>
    </xf>
    <xf numFmtId="0" fontId="15" fillId="0" borderId="0" xfId="9" applyFont="1" applyAlignment="1">
      <alignment horizontal="left"/>
    </xf>
    <xf numFmtId="0" fontId="15" fillId="2" borderId="0" xfId="9" applyFont="1" applyFill="1" applyAlignment="1">
      <alignment vertical="center" wrapText="1"/>
    </xf>
    <xf numFmtId="0" fontId="15" fillId="0" borderId="0" xfId="9" quotePrefix="1" applyFont="1" applyAlignment="1">
      <alignment horizontal="center" vertical="center"/>
    </xf>
    <xf numFmtId="0" fontId="13" fillId="0" borderId="0" xfId="0" applyFont="1" applyAlignment="1">
      <alignment vertical="center"/>
    </xf>
    <xf numFmtId="0" fontId="3" fillId="0" borderId="0" xfId="0" applyFont="1" applyAlignment="1">
      <alignment vertical="center"/>
    </xf>
    <xf numFmtId="174" fontId="3" fillId="0" borderId="0" xfId="9" applyNumberFormat="1" applyAlignment="1">
      <alignment vertical="center"/>
    </xf>
    <xf numFmtId="0" fontId="3" fillId="2" borderId="0" xfId="9" applyFill="1" applyAlignment="1">
      <alignment vertical="center"/>
    </xf>
    <xf numFmtId="0" fontId="3" fillId="5" borderId="2" xfId="0" quotePrefix="1" applyFont="1" applyFill="1" applyBorder="1" applyAlignment="1">
      <alignment horizontal="left"/>
    </xf>
    <xf numFmtId="0" fontId="12" fillId="0" borderId="0" xfId="3" applyFont="1" applyAlignment="1">
      <alignment vertical="center"/>
    </xf>
    <xf numFmtId="0" fontId="10" fillId="0" borderId="6" xfId="0" applyFont="1" applyBorder="1" applyAlignment="1">
      <alignment horizontal="left" vertical="center"/>
    </xf>
    <xf numFmtId="0" fontId="12" fillId="0" borderId="0" xfId="3" applyFont="1" applyAlignment="1">
      <alignment horizontal="center" vertical="center"/>
    </xf>
    <xf numFmtId="0" fontId="29" fillId="0" borderId="71" xfId="3" applyFont="1" applyBorder="1" applyAlignment="1">
      <alignment horizontal="center" vertical="center"/>
    </xf>
    <xf numFmtId="0" fontId="29" fillId="0" borderId="0" xfId="3" applyFont="1" applyAlignment="1">
      <alignment vertical="center"/>
    </xf>
    <xf numFmtId="166" fontId="16" fillId="0" borderId="71" xfId="1" applyNumberFormat="1" applyFont="1" applyFill="1" applyBorder="1" applyAlignment="1" applyProtection="1">
      <alignment horizontal="center" vertical="center"/>
    </xf>
    <xf numFmtId="0" fontId="0" fillId="0" borderId="31" xfId="0" applyBorder="1"/>
    <xf numFmtId="4" fontId="0" fillId="0" borderId="15" xfId="0" applyNumberFormat="1" applyBorder="1"/>
    <xf numFmtId="0" fontId="29" fillId="0" borderId="48" xfId="3" applyFont="1" applyBorder="1" applyAlignment="1">
      <alignment vertical="center"/>
    </xf>
    <xf numFmtId="0" fontId="29" fillId="0" borderId="23" xfId="3" applyFont="1" applyBorder="1" applyAlignment="1">
      <alignment vertical="center"/>
    </xf>
    <xf numFmtId="0" fontId="10" fillId="0" borderId="23" xfId="3" applyFont="1" applyBorder="1" applyAlignment="1">
      <alignment vertical="center" wrapText="1"/>
    </xf>
    <xf numFmtId="0" fontId="29" fillId="0" borderId="54" xfId="3" applyFont="1" applyBorder="1" applyAlignment="1">
      <alignment horizontal="center" vertical="center"/>
    </xf>
    <xf numFmtId="165" fontId="10" fillId="0" borderId="48" xfId="1" applyFont="1" applyFill="1" applyBorder="1" applyAlignment="1" applyProtection="1">
      <alignment horizontal="center" vertical="center"/>
    </xf>
    <xf numFmtId="166" fontId="16" fillId="0" borderId="72" xfId="1" applyNumberFormat="1" applyFont="1" applyFill="1" applyBorder="1" applyAlignment="1" applyProtection="1">
      <alignment horizontal="center" vertical="center"/>
    </xf>
    <xf numFmtId="166" fontId="16" fillId="0" borderId="54" xfId="1" applyNumberFormat="1" applyFont="1" applyFill="1" applyBorder="1" applyAlignment="1" applyProtection="1">
      <alignment horizontal="center" vertical="center"/>
    </xf>
    <xf numFmtId="166" fontId="16" fillId="0" borderId="73" xfId="1" applyNumberFormat="1" applyFont="1" applyFill="1" applyBorder="1" applyAlignment="1" applyProtection="1">
      <alignment horizontal="center" vertical="center"/>
    </xf>
    <xf numFmtId="166" fontId="16" fillId="0" borderId="29" xfId="1" applyNumberFormat="1" applyFont="1" applyFill="1" applyBorder="1" applyAlignment="1" applyProtection="1">
      <alignment horizontal="center" vertical="center"/>
    </xf>
    <xf numFmtId="166" fontId="16" fillId="0" borderId="74" xfId="1" applyNumberFormat="1" applyFont="1" applyFill="1" applyBorder="1" applyAlignment="1">
      <alignment horizontal="center" vertical="center"/>
    </xf>
    <xf numFmtId="166" fontId="16" fillId="2" borderId="81" xfId="1" applyNumberFormat="1" applyFont="1" applyFill="1" applyBorder="1" applyAlignment="1" applyProtection="1">
      <alignment horizontal="center" vertical="center"/>
    </xf>
    <xf numFmtId="166" fontId="16" fillId="2" borderId="82" xfId="1" applyNumberFormat="1" applyFont="1" applyFill="1" applyBorder="1" applyAlignment="1" applyProtection="1">
      <alignment horizontal="center" vertical="center"/>
    </xf>
    <xf numFmtId="166" fontId="16" fillId="2" borderId="84" xfId="1" applyNumberFormat="1" applyFont="1" applyFill="1" applyBorder="1" applyAlignment="1" applyProtection="1">
      <alignment horizontal="center" vertical="center"/>
    </xf>
    <xf numFmtId="166" fontId="16" fillId="2" borderId="86" xfId="1" applyNumberFormat="1" applyFont="1" applyFill="1" applyBorder="1" applyAlignment="1">
      <alignment horizontal="center" vertical="center"/>
    </xf>
    <xf numFmtId="0" fontId="29" fillId="3" borderId="48" xfId="0" applyFont="1" applyFill="1" applyBorder="1" applyAlignment="1">
      <alignment horizontal="center" vertical="center"/>
    </xf>
    <xf numFmtId="0" fontId="29" fillId="3" borderId="23" xfId="0" applyFont="1" applyFill="1" applyBorder="1" applyAlignment="1">
      <alignment horizontal="center" vertical="center" wrapText="1"/>
    </xf>
    <xf numFmtId="0" fontId="29" fillId="3" borderId="1" xfId="0" applyFont="1" applyFill="1" applyBorder="1" applyAlignment="1">
      <alignment horizontal="center" vertical="center" wrapText="1"/>
    </xf>
    <xf numFmtId="165" fontId="10" fillId="0" borderId="25" xfId="1" applyFont="1" applyFill="1" applyBorder="1" applyAlignment="1" applyProtection="1">
      <alignment horizontal="center" vertical="center"/>
    </xf>
    <xf numFmtId="166" fontId="16" fillId="2" borderId="99" xfId="1" applyNumberFormat="1" applyFont="1" applyFill="1" applyBorder="1" applyAlignment="1" applyProtection="1">
      <alignment horizontal="center" vertical="center"/>
    </xf>
    <xf numFmtId="0" fontId="0" fillId="5" borderId="0" xfId="0" applyFill="1"/>
    <xf numFmtId="2" fontId="0" fillId="0" borderId="7" xfId="0" applyNumberFormat="1" applyBorder="1" applyProtection="1">
      <protection locked="0"/>
    </xf>
    <xf numFmtId="2" fontId="0" fillId="5" borderId="7" xfId="0" applyNumberFormat="1" applyFill="1" applyBorder="1" applyProtection="1">
      <protection locked="0"/>
    </xf>
    <xf numFmtId="2" fontId="0" fillId="0" borderId="7" xfId="0" applyNumberFormat="1" applyBorder="1"/>
    <xf numFmtId="2" fontId="0" fillId="0" borderId="100" xfId="0" applyNumberFormat="1" applyBorder="1"/>
    <xf numFmtId="2" fontId="0" fillId="5" borderId="7" xfId="0" applyNumberFormat="1" applyFill="1" applyBorder="1"/>
    <xf numFmtId="0" fontId="23" fillId="0" borderId="0" xfId="0" applyFont="1"/>
    <xf numFmtId="0" fontId="0" fillId="5" borderId="0" xfId="0" quotePrefix="1" applyFill="1" applyAlignment="1" applyProtection="1">
      <alignment horizontal="left"/>
      <protection locked="0"/>
    </xf>
    <xf numFmtId="0" fontId="0" fillId="5" borderId="0" xfId="0" applyFill="1" applyProtection="1">
      <protection locked="0"/>
    </xf>
    <xf numFmtId="0" fontId="9" fillId="5" borderId="0" xfId="0" applyFont="1" applyFill="1" applyProtection="1">
      <protection locked="0"/>
    </xf>
    <xf numFmtId="0" fontId="3" fillId="5" borderId="0" xfId="0" applyFont="1" applyFill="1"/>
    <xf numFmtId="0" fontId="0" fillId="11" borderId="0" xfId="0" applyFill="1"/>
    <xf numFmtId="0" fontId="0" fillId="5" borderId="0" xfId="0" applyFill="1" applyAlignment="1">
      <alignment horizontal="left"/>
    </xf>
    <xf numFmtId="0" fontId="3" fillId="5" borderId="0" xfId="0" quotePrefix="1" applyFont="1" applyFill="1" applyAlignment="1">
      <alignment horizontal="left"/>
    </xf>
    <xf numFmtId="0" fontId="3" fillId="5" borderId="0" xfId="0" applyFont="1" applyFill="1" applyAlignment="1" applyProtection="1">
      <alignment horizontal="center"/>
      <protection locked="0"/>
    </xf>
    <xf numFmtId="0" fontId="3" fillId="0" borderId="0" xfId="0" quotePrefix="1" applyFont="1" applyAlignment="1">
      <alignment horizontal="left"/>
    </xf>
    <xf numFmtId="0" fontId="23" fillId="0" borderId="0" xfId="0" applyFont="1" applyAlignment="1" applyProtection="1">
      <alignment horizontal="center"/>
      <protection locked="0"/>
    </xf>
    <xf numFmtId="0" fontId="23" fillId="0" borderId="0" xfId="0" quotePrefix="1" applyFont="1" applyAlignment="1">
      <alignment horizontal="center"/>
    </xf>
    <xf numFmtId="0" fontId="23" fillId="0" borderId="0" xfId="0" applyFont="1" applyAlignment="1">
      <alignment horizontal="center"/>
    </xf>
    <xf numFmtId="0" fontId="3" fillId="0" borderId="20" xfId="0" applyFont="1" applyBorder="1"/>
    <xf numFmtId="0" fontId="3" fillId="0" borderId="21" xfId="0" applyFont="1" applyBorder="1"/>
    <xf numFmtId="0" fontId="3" fillId="0" borderId="64" xfId="0" applyFont="1" applyBorder="1"/>
    <xf numFmtId="0" fontId="3" fillId="0" borderId="100" xfId="0" applyFont="1" applyBorder="1"/>
    <xf numFmtId="1" fontId="3" fillId="0" borderId="22" xfId="0" quotePrefix="1" applyNumberFormat="1" applyFont="1" applyBorder="1" applyAlignment="1" applyProtection="1">
      <alignment horizontal="center"/>
      <protection locked="0"/>
    </xf>
    <xf numFmtId="1" fontId="3" fillId="0" borderId="100" xfId="0" quotePrefix="1" applyNumberFormat="1" applyFont="1" applyBorder="1" applyAlignment="1" applyProtection="1">
      <alignment horizontal="center"/>
      <protection locked="0"/>
    </xf>
    <xf numFmtId="2" fontId="0" fillId="0" borderId="37" xfId="0" applyNumberFormat="1" applyBorder="1" applyProtection="1">
      <protection locked="0"/>
    </xf>
    <xf numFmtId="4" fontId="0" fillId="0" borderId="6" xfId="0" applyNumberFormat="1" applyBorder="1"/>
    <xf numFmtId="0" fontId="6" fillId="0" borderId="0" xfId="0" applyFont="1"/>
    <xf numFmtId="0" fontId="0" fillId="0" borderId="98" xfId="0" applyBorder="1"/>
    <xf numFmtId="0" fontId="0" fillId="0" borderId="97" xfId="0" applyBorder="1"/>
    <xf numFmtId="2" fontId="0" fillId="5" borderId="95" xfId="0" applyNumberFormat="1" applyFill="1" applyBorder="1" applyProtection="1">
      <protection locked="0"/>
    </xf>
    <xf numFmtId="2" fontId="0" fillId="5" borderId="96" xfId="0" applyNumberFormat="1" applyFill="1" applyBorder="1" applyProtection="1">
      <protection locked="0"/>
    </xf>
    <xf numFmtId="0" fontId="0" fillId="0" borderId="85" xfId="0" applyBorder="1"/>
    <xf numFmtId="0" fontId="0" fillId="0" borderId="83" xfId="0" applyBorder="1"/>
    <xf numFmtId="0" fontId="13" fillId="5" borderId="79" xfId="0" applyFont="1" applyFill="1" applyBorder="1" applyAlignment="1">
      <alignment horizontal="right"/>
    </xf>
    <xf numFmtId="0" fontId="13" fillId="5" borderId="80" xfId="0" applyFont="1" applyFill="1" applyBorder="1" applyAlignment="1">
      <alignment horizontal="right"/>
    </xf>
    <xf numFmtId="0" fontId="0" fillId="0" borderId="94" xfId="0" applyBorder="1"/>
    <xf numFmtId="0" fontId="0" fillId="0" borderId="93" xfId="0" applyBorder="1"/>
    <xf numFmtId="0" fontId="13" fillId="5" borderId="101" xfId="0" applyFont="1" applyFill="1" applyBorder="1" applyAlignment="1">
      <alignment horizontal="right"/>
    </xf>
    <xf numFmtId="0" fontId="13" fillId="5" borderId="102" xfId="0" applyFont="1" applyFill="1" applyBorder="1" applyAlignment="1">
      <alignment horizontal="right"/>
    </xf>
    <xf numFmtId="2" fontId="0" fillId="5" borderId="79" xfId="0" applyNumberFormat="1" applyFill="1" applyBorder="1" applyProtection="1">
      <protection locked="0"/>
    </xf>
    <xf numFmtId="2" fontId="0" fillId="5" borderId="80" xfId="0" applyNumberFormat="1" applyFill="1" applyBorder="1" applyProtection="1">
      <protection locked="0"/>
    </xf>
    <xf numFmtId="2" fontId="0" fillId="5" borderId="91" xfId="0" applyNumberFormat="1" applyFill="1" applyBorder="1" applyProtection="1">
      <protection locked="0"/>
    </xf>
    <xf numFmtId="2" fontId="0" fillId="5" borderId="92" xfId="0" applyNumberFormat="1" applyFill="1" applyBorder="1" applyProtection="1">
      <protection locked="0"/>
    </xf>
    <xf numFmtId="0" fontId="0" fillId="0" borderId="103" xfId="0" quotePrefix="1" applyBorder="1" applyAlignment="1">
      <alignment horizontal="left"/>
    </xf>
    <xf numFmtId="0" fontId="0" fillId="0" borderId="104" xfId="0" applyBorder="1"/>
    <xf numFmtId="2" fontId="0" fillId="5" borderId="101" xfId="0" applyNumberFormat="1" applyFill="1" applyBorder="1" applyProtection="1">
      <protection locked="0"/>
    </xf>
    <xf numFmtId="2" fontId="0" fillId="5" borderId="102" xfId="0" applyNumberFormat="1" applyFill="1" applyBorder="1" applyProtection="1">
      <protection locked="0"/>
    </xf>
    <xf numFmtId="0" fontId="0" fillId="0" borderId="78" xfId="0" quotePrefix="1" applyBorder="1" applyAlignment="1">
      <alignment horizontal="left"/>
    </xf>
    <xf numFmtId="0" fontId="0" fillId="0" borderId="77" xfId="0" applyBorder="1"/>
    <xf numFmtId="2" fontId="0" fillId="5" borderId="75" xfId="0" applyNumberFormat="1" applyFill="1" applyBorder="1" applyProtection="1">
      <protection locked="0"/>
    </xf>
    <xf numFmtId="2" fontId="0" fillId="5" borderId="76" xfId="0" applyNumberFormat="1" applyFill="1" applyBorder="1" applyProtection="1">
      <protection locked="0"/>
    </xf>
    <xf numFmtId="0" fontId="0" fillId="0" borderId="90" xfId="0" quotePrefix="1" applyBorder="1" applyAlignment="1">
      <alignment horizontal="left"/>
    </xf>
    <xf numFmtId="0" fontId="0" fillId="0" borderId="89" xfId="0" applyBorder="1"/>
    <xf numFmtId="0" fontId="0" fillId="0" borderId="89" xfId="0" quotePrefix="1" applyBorder="1" applyAlignment="1">
      <alignment horizontal="left"/>
    </xf>
    <xf numFmtId="2" fontId="0" fillId="5" borderId="87" xfId="0" applyNumberFormat="1" applyFill="1" applyBorder="1"/>
    <xf numFmtId="2" fontId="0" fillId="5" borderId="88" xfId="0" applyNumberFormat="1" applyFill="1" applyBorder="1"/>
    <xf numFmtId="0" fontId="0" fillId="5" borderId="85" xfId="0" quotePrefix="1" applyFill="1" applyBorder="1" applyAlignment="1">
      <alignment horizontal="left"/>
    </xf>
    <xf numFmtId="0" fontId="0" fillId="5" borderId="83" xfId="0" applyFill="1" applyBorder="1"/>
    <xf numFmtId="0" fontId="0" fillId="5" borderId="83" xfId="0" applyFill="1" applyBorder="1" applyProtection="1">
      <protection locked="0"/>
    </xf>
    <xf numFmtId="0" fontId="0" fillId="0" borderId="83" xfId="0" applyBorder="1" applyProtection="1">
      <protection locked="0"/>
    </xf>
    <xf numFmtId="0" fontId="0" fillId="5" borderId="103" xfId="0" quotePrefix="1" applyFill="1" applyBorder="1" applyAlignment="1">
      <alignment horizontal="left"/>
    </xf>
    <xf numFmtId="0" fontId="0" fillId="5" borderId="104" xfId="0" applyFill="1" applyBorder="1"/>
    <xf numFmtId="0" fontId="0" fillId="5" borderId="104" xfId="0" applyFill="1" applyBorder="1" applyProtection="1">
      <protection locked="0"/>
    </xf>
    <xf numFmtId="0" fontId="0" fillId="0" borderId="104" xfId="0" applyBorder="1" applyProtection="1">
      <protection locked="0"/>
    </xf>
    <xf numFmtId="0" fontId="0" fillId="5" borderId="83" xfId="0" quotePrefix="1" applyFill="1" applyBorder="1" applyAlignment="1">
      <alignment horizontal="left"/>
    </xf>
    <xf numFmtId="0" fontId="0" fillId="5" borderId="104" xfId="0" quotePrefix="1" applyFill="1" applyBorder="1" applyAlignment="1">
      <alignment horizontal="left"/>
    </xf>
    <xf numFmtId="2" fontId="0" fillId="0" borderId="14" xfId="0" applyNumberFormat="1" applyBorder="1"/>
    <xf numFmtId="2" fontId="0" fillId="0" borderId="37" xfId="0" applyNumberFormat="1" applyBorder="1"/>
    <xf numFmtId="2" fontId="0" fillId="5" borderId="79" xfId="0" applyNumberFormat="1" applyFill="1" applyBorder="1"/>
    <xf numFmtId="2" fontId="0" fillId="5" borderId="80" xfId="0" applyNumberFormat="1" applyFill="1" applyBorder="1"/>
    <xf numFmtId="0" fontId="0" fillId="5" borderId="79" xfId="0" applyFill="1" applyBorder="1"/>
    <xf numFmtId="0" fontId="0" fillId="5" borderId="80" xfId="0" applyFill="1" applyBorder="1"/>
    <xf numFmtId="0" fontId="0" fillId="5" borderId="101" xfId="0" applyFill="1" applyBorder="1"/>
    <xf numFmtId="0" fontId="0" fillId="5" borderId="102" xfId="0" applyFill="1" applyBorder="1"/>
    <xf numFmtId="0" fontId="2" fillId="0" borderId="4" xfId="0" applyFont="1" applyBorder="1"/>
    <xf numFmtId="0" fontId="2" fillId="0" borderId="5" xfId="0" applyFont="1" applyBorder="1"/>
    <xf numFmtId="0" fontId="2" fillId="0" borderId="0" xfId="0" applyFont="1"/>
    <xf numFmtId="2" fontId="31" fillId="0" borderId="15" xfId="0" applyNumberFormat="1" applyFont="1" applyBorder="1"/>
    <xf numFmtId="2" fontId="31" fillId="0" borderId="6" xfId="0" applyNumberFormat="1" applyFont="1" applyBorder="1"/>
    <xf numFmtId="2" fontId="2" fillId="0" borderId="15" xfId="0" applyNumberFormat="1" applyFont="1" applyBorder="1"/>
    <xf numFmtId="2" fontId="2" fillId="0" borderId="6" xfId="0" applyNumberFormat="1" applyFont="1" applyBorder="1"/>
    <xf numFmtId="0" fontId="2" fillId="0" borderId="1" xfId="0" applyFont="1" applyBorder="1"/>
    <xf numFmtId="2" fontId="2" fillId="0" borderId="8" xfId="0" applyNumberFormat="1" applyFont="1" applyBorder="1"/>
    <xf numFmtId="2" fontId="2" fillId="0" borderId="7" xfId="0" applyNumberFormat="1" applyFont="1" applyBorder="1"/>
    <xf numFmtId="0" fontId="2" fillId="0" borderId="5" xfId="0" quotePrefix="1" applyFont="1" applyBorder="1" applyAlignment="1">
      <alignment horizontal="left"/>
    </xf>
    <xf numFmtId="0" fontId="2" fillId="0" borderId="30" xfId="0" quotePrefix="1" applyFont="1" applyBorder="1" applyAlignment="1">
      <alignment horizontal="left"/>
    </xf>
    <xf numFmtId="0" fontId="2" fillId="0" borderId="31" xfId="0" quotePrefix="1" applyFont="1" applyBorder="1" applyAlignment="1">
      <alignment horizontal="left"/>
    </xf>
    <xf numFmtId="0" fontId="2" fillId="0" borderId="20" xfId="0" quotePrefix="1" applyFont="1" applyBorder="1" applyAlignment="1">
      <alignment horizontal="left"/>
    </xf>
    <xf numFmtId="0" fontId="2" fillId="0" borderId="21" xfId="0" applyFont="1" applyBorder="1"/>
    <xf numFmtId="0" fontId="2" fillId="0" borderId="21" xfId="0" quotePrefix="1" applyFont="1" applyBorder="1" applyAlignment="1">
      <alignment horizontal="left"/>
    </xf>
    <xf numFmtId="2" fontId="2" fillId="0" borderId="22" xfId="0" applyNumberFormat="1" applyFont="1" applyBorder="1"/>
    <xf numFmtId="2" fontId="2" fillId="0" borderId="100" xfId="0" applyNumberFormat="1" applyFont="1" applyBorder="1"/>
    <xf numFmtId="0" fontId="2" fillId="0" borderId="5" xfId="0" applyFont="1" applyBorder="1" applyAlignment="1">
      <alignment horizontal="left"/>
    </xf>
    <xf numFmtId="0" fontId="32" fillId="0" borderId="5" xfId="0" quotePrefix="1" applyFont="1" applyBorder="1" applyAlignment="1">
      <alignment horizontal="left"/>
    </xf>
    <xf numFmtId="4" fontId="2" fillId="0" borderId="15" xfId="0" applyNumberFormat="1" applyFont="1" applyBorder="1"/>
    <xf numFmtId="4" fontId="2" fillId="0" borderId="6" xfId="0" applyNumberFormat="1" applyFont="1" applyBorder="1"/>
    <xf numFmtId="0" fontId="2" fillId="0" borderId="1" xfId="0" quotePrefix="1" applyFont="1" applyBorder="1" applyAlignment="1">
      <alignment horizontal="left"/>
    </xf>
    <xf numFmtId="2" fontId="2" fillId="0" borderId="27" xfId="0" applyNumberFormat="1" applyFont="1" applyBorder="1"/>
    <xf numFmtId="4" fontId="2" fillId="0" borderId="27" xfId="0" applyNumberFormat="1" applyFont="1" applyBorder="1"/>
    <xf numFmtId="4" fontId="2" fillId="0" borderId="43" xfId="0" applyNumberFormat="1" applyFont="1" applyBorder="1"/>
    <xf numFmtId="0" fontId="2" fillId="0" borderId="15" xfId="0" applyFont="1" applyBorder="1"/>
    <xf numFmtId="0" fontId="3" fillId="0" borderId="32" xfId="5" applyBorder="1" applyAlignment="1">
      <alignment vertical="center"/>
    </xf>
    <xf numFmtId="0" fontId="3" fillId="0" borderId="17" xfId="5" applyBorder="1" applyAlignment="1">
      <alignment vertical="center"/>
    </xf>
    <xf numFmtId="0" fontId="3" fillId="0" borderId="24" xfId="5" applyBorder="1" applyAlignment="1">
      <alignment vertical="center"/>
    </xf>
    <xf numFmtId="0" fontId="3" fillId="0" borderId="0" xfId="5" applyAlignment="1">
      <alignment vertical="center"/>
    </xf>
    <xf numFmtId="0" fontId="3" fillId="0" borderId="2" xfId="5" applyBorder="1" applyAlignment="1">
      <alignment vertical="center"/>
    </xf>
    <xf numFmtId="0" fontId="3" fillId="0" borderId="3" xfId="5" applyBorder="1" applyAlignment="1">
      <alignment vertical="center"/>
    </xf>
    <xf numFmtId="0" fontId="3" fillId="0" borderId="0" xfId="5" applyAlignment="1">
      <alignment horizontal="center" vertical="center"/>
    </xf>
    <xf numFmtId="0" fontId="33" fillId="0" borderId="0" xfId="5" applyFont="1" applyAlignment="1">
      <alignment horizontal="centerContinuous" vertical="center"/>
    </xf>
    <xf numFmtId="0" fontId="34" fillId="0" borderId="0" xfId="5" applyFont="1" applyAlignment="1">
      <alignment horizontal="centerContinuous" vertical="center"/>
    </xf>
    <xf numFmtId="0" fontId="35" fillId="0" borderId="0" xfId="5" applyFont="1" applyAlignment="1">
      <alignment horizontal="left" vertical="center"/>
    </xf>
    <xf numFmtId="0" fontId="36" fillId="6" borderId="0" xfId="5" applyFont="1" applyFill="1" applyAlignment="1">
      <alignment vertical="center"/>
    </xf>
    <xf numFmtId="0" fontId="2" fillId="0" borderId="0" xfId="5" applyFont="1" applyAlignment="1">
      <alignment vertical="center"/>
    </xf>
    <xf numFmtId="0" fontId="37" fillId="0" borderId="0" xfId="5" applyFont="1" applyAlignment="1">
      <alignment horizontal="centerContinuous" vertical="center"/>
    </xf>
    <xf numFmtId="0" fontId="38" fillId="0" borderId="0" xfId="5" applyFont="1" applyAlignment="1">
      <alignment vertical="center"/>
    </xf>
    <xf numFmtId="0" fontId="37" fillId="0" borderId="0" xfId="5" applyFont="1" applyAlignment="1">
      <alignment vertical="center"/>
    </xf>
    <xf numFmtId="0" fontId="35" fillId="0" borderId="0" xfId="5" applyFont="1" applyAlignment="1">
      <alignment horizontal="left" vertical="center" wrapText="1"/>
    </xf>
    <xf numFmtId="0" fontId="35" fillId="0" borderId="0" xfId="5" applyFont="1" applyAlignment="1">
      <alignment horizontal="center" vertical="center"/>
    </xf>
    <xf numFmtId="166" fontId="39" fillId="0" borderId="0" xfId="1" applyNumberFormat="1" applyFont="1" applyAlignment="1">
      <alignment horizontal="right" vertical="center"/>
    </xf>
    <xf numFmtId="0" fontId="10" fillId="0" borderId="0" xfId="5" applyFont="1" applyAlignment="1">
      <alignment vertical="top"/>
    </xf>
    <xf numFmtId="0" fontId="17" fillId="0" borderId="0" xfId="5" applyFont="1" applyAlignment="1">
      <alignment horizontal="justify" vertical="center"/>
    </xf>
    <xf numFmtId="167" fontId="39" fillId="6" borderId="0" xfId="5" applyNumberFormat="1" applyFont="1" applyFill="1" applyAlignment="1">
      <alignment horizontal="left" vertical="center"/>
    </xf>
    <xf numFmtId="0" fontId="2" fillId="0" borderId="0" xfId="5" applyFont="1" applyAlignment="1">
      <alignment horizontal="left" vertical="center"/>
    </xf>
    <xf numFmtId="0" fontId="35" fillId="0" borderId="0" xfId="5" applyFont="1" applyAlignment="1">
      <alignment vertical="center"/>
    </xf>
    <xf numFmtId="14" fontId="36" fillId="6" borderId="0" xfId="5" applyNumberFormat="1" applyFont="1" applyFill="1" applyAlignment="1">
      <alignment horizontal="left" vertical="center"/>
    </xf>
    <xf numFmtId="14" fontId="36" fillId="0" borderId="0" xfId="5" applyNumberFormat="1" applyFont="1" applyAlignment="1">
      <alignment horizontal="left" vertical="center"/>
    </xf>
    <xf numFmtId="0" fontId="35" fillId="0" borderId="0" xfId="5" applyFont="1" applyAlignment="1">
      <alignment vertical="center" wrapText="1"/>
    </xf>
    <xf numFmtId="0" fontId="36" fillId="0" borderId="0" xfId="5" applyFont="1" applyAlignment="1">
      <alignment vertical="center"/>
    </xf>
    <xf numFmtId="0" fontId="3" fillId="0" borderId="25" xfId="5" applyBorder="1" applyAlignment="1">
      <alignment vertical="center"/>
    </xf>
    <xf numFmtId="0" fontId="3" fillId="0" borderId="1" xfId="5" applyBorder="1" applyAlignment="1">
      <alignment vertical="center"/>
    </xf>
    <xf numFmtId="0" fontId="36" fillId="0" borderId="1" xfId="5" applyFont="1" applyBorder="1" applyAlignment="1">
      <alignment horizontal="left" vertical="center"/>
    </xf>
    <xf numFmtId="0" fontId="3" fillId="0" borderId="29" xfId="5" applyBorder="1" applyAlignment="1">
      <alignment vertical="center"/>
    </xf>
    <xf numFmtId="0" fontId="36" fillId="0" borderId="0" xfId="5" applyFont="1" applyAlignment="1">
      <alignment horizontal="left" vertical="center"/>
    </xf>
    <xf numFmtId="0" fontId="10" fillId="0" borderId="15" xfId="5" applyFont="1" applyBorder="1" applyAlignment="1">
      <alignment horizontal="left" vertical="center"/>
    </xf>
    <xf numFmtId="0" fontId="10" fillId="0" borderId="15" xfId="5" applyFont="1" applyBorder="1" applyAlignment="1">
      <alignment vertical="center" wrapText="1"/>
    </xf>
    <xf numFmtId="0" fontId="16" fillId="0" borderId="5" xfId="5" applyFont="1" applyBorder="1" applyAlignment="1">
      <alignment vertical="center"/>
    </xf>
    <xf numFmtId="0" fontId="16" fillId="0" borderId="19" xfId="5" applyFont="1" applyBorder="1" applyAlignment="1">
      <alignment vertical="center"/>
    </xf>
    <xf numFmtId="0" fontId="12" fillId="3" borderId="9" xfId="3" applyFont="1" applyFill="1" applyBorder="1" applyAlignment="1">
      <alignment horizontal="center" vertical="center" wrapText="1"/>
    </xf>
    <xf numFmtId="0" fontId="10" fillId="2" borderId="66" xfId="0" applyFont="1" applyFill="1" applyBorder="1" applyAlignment="1">
      <alignment horizontal="center" vertical="center" wrapText="1"/>
    </xf>
    <xf numFmtId="0" fontId="16" fillId="0" borderId="105" xfId="0" applyFont="1" applyBorder="1" applyAlignment="1">
      <alignment horizontal="center" vertical="center"/>
    </xf>
    <xf numFmtId="0" fontId="12" fillId="0" borderId="107" xfId="3" applyFont="1" applyBorder="1" applyAlignment="1">
      <alignment horizontal="left" vertical="center" wrapText="1"/>
    </xf>
    <xf numFmtId="0" fontId="12" fillId="0" borderId="108" xfId="3" applyFont="1" applyBorder="1" applyAlignment="1">
      <alignment horizontal="center" vertical="center"/>
    </xf>
    <xf numFmtId="0" fontId="16" fillId="0" borderId="109" xfId="0" applyFont="1" applyBorder="1" applyAlignment="1">
      <alignment horizontal="center" vertical="center"/>
    </xf>
    <xf numFmtId="0" fontId="12" fillId="0" borderId="110" xfId="3" applyFont="1" applyBorder="1" applyAlignment="1">
      <alignment horizontal="left" vertical="center" wrapText="1"/>
    </xf>
    <xf numFmtId="0" fontId="12" fillId="3" borderId="67" xfId="3" applyFont="1" applyFill="1" applyBorder="1" applyAlignment="1">
      <alignment horizontal="center" vertical="center" wrapText="1"/>
    </xf>
    <xf numFmtId="0" fontId="4" fillId="0" borderId="0" xfId="0" applyFont="1"/>
    <xf numFmtId="0" fontId="5" fillId="0" borderId="0" xfId="0" applyFont="1"/>
    <xf numFmtId="0" fontId="0" fillId="0" borderId="0" xfId="0" applyProtection="1">
      <protection locked="0"/>
    </xf>
    <xf numFmtId="0" fontId="2" fillId="0" borderId="0" xfId="0" quotePrefix="1" applyFont="1" applyAlignment="1">
      <alignment horizontal="left"/>
    </xf>
    <xf numFmtId="0" fontId="12" fillId="2" borderId="0" xfId="12" applyFont="1" applyFill="1"/>
    <xf numFmtId="0" fontId="10" fillId="5" borderId="0" xfId="12" applyFont="1" applyFill="1"/>
    <xf numFmtId="0" fontId="12" fillId="5" borderId="0" xfId="12" applyFont="1" applyFill="1"/>
    <xf numFmtId="0" fontId="12" fillId="0" borderId="0" xfId="12" applyFont="1"/>
    <xf numFmtId="0" fontId="12" fillId="2" borderId="33" xfId="12" applyFont="1" applyFill="1" applyBorder="1"/>
    <xf numFmtId="0" fontId="12" fillId="2" borderId="34" xfId="12" applyFont="1" applyFill="1" applyBorder="1" applyAlignment="1">
      <alignment horizontal="center"/>
    </xf>
    <xf numFmtId="16" fontId="12" fillId="2" borderId="34" xfId="12" applyNumberFormat="1" applyFont="1" applyFill="1" applyBorder="1" applyAlignment="1">
      <alignment horizontal="center"/>
    </xf>
    <xf numFmtId="0" fontId="12" fillId="2" borderId="35" xfId="12" applyFont="1" applyFill="1" applyBorder="1" applyAlignment="1">
      <alignment horizontal="center"/>
    </xf>
    <xf numFmtId="0" fontId="12" fillId="2" borderId="36" xfId="12" applyFont="1" applyFill="1" applyBorder="1" applyAlignment="1">
      <alignment horizontal="center"/>
    </xf>
    <xf numFmtId="0" fontId="12" fillId="5" borderId="15" xfId="12" applyFont="1" applyFill="1" applyBorder="1" applyProtection="1">
      <protection locked="0"/>
    </xf>
    <xf numFmtId="0" fontId="12" fillId="5" borderId="16" xfId="12" applyFont="1" applyFill="1" applyBorder="1" applyProtection="1">
      <protection locked="0"/>
    </xf>
    <xf numFmtId="0" fontId="12" fillId="2" borderId="114" xfId="12" applyFont="1" applyFill="1" applyBorder="1" applyAlignment="1">
      <alignment horizontal="center"/>
    </xf>
    <xf numFmtId="0" fontId="12" fillId="5" borderId="27" xfId="12" applyFont="1" applyFill="1" applyBorder="1" applyProtection="1">
      <protection locked="0"/>
    </xf>
    <xf numFmtId="0" fontId="12" fillId="5" borderId="28" xfId="12" applyFont="1" applyFill="1" applyBorder="1" applyProtection="1">
      <protection locked="0"/>
    </xf>
    <xf numFmtId="0" fontId="29" fillId="3" borderId="47" xfId="0" applyFont="1" applyFill="1" applyBorder="1" applyAlignment="1">
      <alignment horizontal="center" vertical="center"/>
    </xf>
    <xf numFmtId="0" fontId="29" fillId="3" borderId="8" xfId="0" applyFont="1" applyFill="1" applyBorder="1" applyAlignment="1">
      <alignment horizontal="center" vertical="center" wrapText="1"/>
    </xf>
    <xf numFmtId="0" fontId="29" fillId="3" borderId="0" xfId="0" applyFont="1" applyFill="1" applyAlignment="1">
      <alignment horizontal="center" vertical="center" wrapText="1"/>
    </xf>
    <xf numFmtId="0" fontId="10" fillId="2" borderId="2" xfId="4" applyNumberFormat="1" applyFont="1" applyFill="1" applyBorder="1" applyAlignment="1" applyProtection="1">
      <alignment horizontal="center" vertical="center" wrapText="1"/>
    </xf>
    <xf numFmtId="164" fontId="16" fillId="2" borderId="117" xfId="4" applyFont="1" applyFill="1" applyBorder="1" applyAlignment="1" applyProtection="1">
      <alignment horizontal="center" vertical="center" wrapText="1"/>
    </xf>
    <xf numFmtId="164" fontId="10" fillId="2" borderId="67" xfId="4" applyFont="1" applyFill="1" applyBorder="1" applyAlignment="1" applyProtection="1">
      <alignment horizontal="center" vertical="center" wrapText="1"/>
    </xf>
    <xf numFmtId="164" fontId="16" fillId="2" borderId="3" xfId="4" applyFont="1" applyFill="1" applyBorder="1" applyAlignment="1" applyProtection="1">
      <alignment horizontal="center" vertical="center" wrapText="1"/>
    </xf>
    <xf numFmtId="164" fontId="16" fillId="2" borderId="118" xfId="4" applyFont="1" applyFill="1" applyBorder="1" applyAlignment="1" applyProtection="1">
      <alignment horizontal="center" vertical="center" wrapText="1"/>
    </xf>
    <xf numFmtId="0" fontId="10" fillId="2" borderId="47" xfId="4" applyNumberFormat="1" applyFont="1" applyFill="1" applyBorder="1" applyAlignment="1" applyProtection="1">
      <alignment horizontal="center" vertical="center" wrapText="1"/>
    </xf>
    <xf numFmtId="164" fontId="10" fillId="2" borderId="3" xfId="4" applyFont="1" applyFill="1" applyBorder="1" applyAlignment="1" applyProtection="1">
      <alignment horizontal="center" vertical="center" wrapText="1"/>
    </xf>
    <xf numFmtId="0" fontId="10" fillId="2" borderId="2" xfId="0" applyFont="1" applyFill="1" applyBorder="1" applyAlignment="1">
      <alignment horizontal="center" vertical="center" wrapText="1"/>
    </xf>
    <xf numFmtId="0" fontId="10" fillId="2" borderId="0" xfId="4" applyNumberFormat="1" applyFont="1" applyFill="1" applyBorder="1" applyAlignment="1" applyProtection="1">
      <alignment horizontal="center" vertical="center" wrapText="1"/>
    </xf>
    <xf numFmtId="165" fontId="10" fillId="0" borderId="1" xfId="1" applyFont="1" applyFill="1" applyBorder="1" applyAlignment="1" applyProtection="1">
      <alignment horizontal="center" vertical="center"/>
    </xf>
    <xf numFmtId="0" fontId="16" fillId="0" borderId="120" xfId="0" applyFont="1" applyBorder="1" applyAlignment="1">
      <alignment horizontal="center" vertical="center"/>
    </xf>
    <xf numFmtId="0" fontId="12" fillId="0" borderId="122" xfId="3" applyFont="1" applyBorder="1" applyAlignment="1">
      <alignment horizontal="left" vertical="center" wrapText="1"/>
    </xf>
    <xf numFmtId="0" fontId="12" fillId="0" borderId="123" xfId="3" applyFont="1" applyBorder="1" applyAlignment="1">
      <alignment horizontal="center" vertical="center"/>
    </xf>
    <xf numFmtId="0" fontId="12" fillId="0" borderId="124" xfId="3" applyFont="1" applyBorder="1" applyAlignment="1">
      <alignment horizontal="center" vertical="center"/>
    </xf>
    <xf numFmtId="166" fontId="16" fillId="2" borderId="125" xfId="1" applyNumberFormat="1" applyFont="1" applyFill="1" applyBorder="1" applyAlignment="1" applyProtection="1">
      <alignment horizontal="center" vertical="center"/>
    </xf>
    <xf numFmtId="166" fontId="16" fillId="2" borderId="126" xfId="1" applyNumberFormat="1" applyFont="1" applyFill="1" applyBorder="1" applyAlignment="1" applyProtection="1">
      <alignment horizontal="center" vertical="center"/>
    </xf>
    <xf numFmtId="166" fontId="16" fillId="2" borderId="127" xfId="1" applyNumberFormat="1" applyFont="1" applyFill="1" applyBorder="1" applyAlignment="1" applyProtection="1">
      <alignment horizontal="center" vertical="center"/>
    </xf>
    <xf numFmtId="166" fontId="16" fillId="2" borderId="128" xfId="1" applyNumberFormat="1" applyFont="1" applyFill="1" applyBorder="1" applyAlignment="1" applyProtection="1">
      <alignment horizontal="center" vertical="center"/>
    </xf>
    <xf numFmtId="166" fontId="16" fillId="2" borderId="129" xfId="1" applyNumberFormat="1" applyFont="1" applyFill="1" applyBorder="1" applyAlignment="1">
      <alignment horizontal="center" vertical="center"/>
    </xf>
    <xf numFmtId="165" fontId="10" fillId="0" borderId="77" xfId="1" applyFont="1" applyFill="1" applyBorder="1" applyAlignment="1" applyProtection="1">
      <alignment horizontal="center" vertical="center"/>
    </xf>
    <xf numFmtId="165" fontId="10" fillId="0" borderId="83" xfId="1" applyFont="1" applyFill="1" applyBorder="1" applyAlignment="1" applyProtection="1">
      <alignment horizontal="center" vertical="center"/>
    </xf>
    <xf numFmtId="0" fontId="10" fillId="2" borderId="130" xfId="4" applyNumberFormat="1" applyFont="1" applyFill="1" applyBorder="1" applyAlignment="1" applyProtection="1">
      <alignment horizontal="center" vertical="center" wrapText="1"/>
    </xf>
    <xf numFmtId="165" fontId="10" fillId="0" borderId="119" xfId="1" applyFont="1" applyFill="1" applyBorder="1" applyAlignment="1" applyProtection="1">
      <alignment horizontal="center" vertical="center"/>
    </xf>
    <xf numFmtId="0" fontId="10" fillId="2" borderId="131" xfId="0" applyFont="1" applyFill="1" applyBorder="1" applyAlignment="1">
      <alignment horizontal="center" vertical="center" wrapText="1"/>
    </xf>
    <xf numFmtId="166" fontId="29" fillId="0" borderId="0" xfId="3" applyNumberFormat="1" applyFont="1" applyAlignment="1">
      <alignment vertical="center"/>
    </xf>
    <xf numFmtId="165" fontId="10" fillId="4" borderId="78" xfId="1" applyFont="1" applyFill="1" applyBorder="1" applyAlignment="1" applyProtection="1">
      <alignment horizontal="center" vertical="center"/>
    </xf>
    <xf numFmtId="165" fontId="10" fillId="4" borderId="85" xfId="1" applyFont="1" applyFill="1" applyBorder="1" applyAlignment="1" applyProtection="1">
      <alignment horizontal="center" vertical="center"/>
    </xf>
    <xf numFmtId="165" fontId="10" fillId="4" borderId="10" xfId="1" applyFont="1" applyFill="1" applyBorder="1" applyAlignment="1" applyProtection="1">
      <alignment horizontal="center" vertical="center"/>
    </xf>
    <xf numFmtId="166" fontId="16" fillId="2" borderId="132" xfId="1" applyNumberFormat="1" applyFont="1" applyFill="1" applyBorder="1" applyAlignment="1" applyProtection="1">
      <alignment horizontal="center" vertical="center"/>
    </xf>
    <xf numFmtId="166" fontId="16" fillId="2" borderId="133" xfId="1" applyNumberFormat="1" applyFont="1" applyFill="1" applyBorder="1" applyAlignment="1" applyProtection="1">
      <alignment horizontal="center" vertical="center"/>
    </xf>
    <xf numFmtId="166" fontId="16" fillId="2" borderId="62" xfId="1" applyNumberFormat="1" applyFont="1" applyFill="1" applyBorder="1" applyAlignment="1" applyProtection="1">
      <alignment horizontal="center" vertical="center"/>
    </xf>
    <xf numFmtId="166" fontId="16" fillId="2" borderId="134" xfId="1" applyNumberFormat="1" applyFont="1" applyFill="1" applyBorder="1" applyAlignment="1" applyProtection="1">
      <alignment horizontal="center" vertical="center"/>
    </xf>
    <xf numFmtId="165" fontId="10" fillId="0" borderId="11" xfId="1" applyFont="1" applyFill="1" applyBorder="1" applyAlignment="1" applyProtection="1">
      <alignment horizontal="center" vertical="center"/>
    </xf>
    <xf numFmtId="166" fontId="16" fillId="2" borderId="135" xfId="1" applyNumberFormat="1" applyFont="1" applyFill="1" applyBorder="1" applyAlignment="1">
      <alignment horizontal="center" vertical="center"/>
    </xf>
    <xf numFmtId="49" fontId="42" fillId="0" borderId="121" xfId="0" applyNumberFormat="1" applyFont="1" applyBorder="1" applyAlignment="1">
      <alignment vertical="center"/>
    </xf>
    <xf numFmtId="49" fontId="42" fillId="0" borderId="106" xfId="0" applyNumberFormat="1" applyFont="1" applyBorder="1" applyAlignment="1">
      <alignment vertical="center"/>
    </xf>
    <xf numFmtId="166" fontId="16" fillId="2" borderId="81" xfId="1" quotePrefix="1" applyNumberFormat="1" applyFont="1" applyFill="1" applyBorder="1" applyAlignment="1" applyProtection="1">
      <alignment horizontal="center" vertical="center"/>
    </xf>
    <xf numFmtId="2" fontId="7" fillId="0" borderId="8" xfId="0" applyNumberFormat="1" applyFont="1" applyBorder="1" applyAlignment="1" applyProtection="1">
      <alignment horizontal="center" vertical="center" wrapText="1"/>
      <protection locked="0"/>
    </xf>
    <xf numFmtId="2" fontId="8" fillId="0" borderId="8" xfId="0" applyNumberFormat="1" applyFont="1" applyBorder="1" applyAlignment="1" applyProtection="1">
      <alignment horizontal="center" vertical="center" wrapText="1"/>
      <protection locked="0"/>
    </xf>
    <xf numFmtId="2" fontId="8" fillId="0" borderId="34" xfId="0" applyNumberFormat="1" applyFont="1" applyBorder="1" applyAlignment="1" applyProtection="1">
      <alignment horizontal="center" vertical="center" wrapText="1"/>
      <protection locked="0"/>
    </xf>
    <xf numFmtId="2" fontId="7" fillId="0" borderId="14" xfId="0" applyNumberFormat="1" applyFont="1" applyBorder="1" applyAlignment="1" applyProtection="1">
      <alignment horizontal="center" vertical="center" wrapText="1"/>
      <protection locked="0"/>
    </xf>
    <xf numFmtId="2" fontId="7" fillId="0" borderId="37" xfId="0" applyNumberFormat="1" applyFont="1" applyBorder="1" applyAlignment="1" applyProtection="1">
      <alignment horizontal="center" vertical="center" wrapText="1"/>
      <protection locked="0"/>
    </xf>
    <xf numFmtId="2" fontId="8" fillId="0" borderId="7" xfId="0" applyNumberFormat="1" applyFont="1" applyBorder="1" applyAlignment="1" applyProtection="1">
      <alignment horizontal="center" vertical="center" wrapText="1"/>
      <protection locked="0"/>
    </xf>
    <xf numFmtId="2" fontId="8" fillId="0" borderId="12" xfId="0" applyNumberFormat="1" applyFont="1" applyBorder="1" applyAlignment="1" applyProtection="1">
      <alignment horizontal="center" vertical="center" wrapText="1"/>
      <protection locked="0"/>
    </xf>
    <xf numFmtId="2" fontId="7" fillId="0" borderId="7" xfId="0" applyNumberFormat="1" applyFont="1" applyBorder="1" applyAlignment="1" applyProtection="1">
      <alignment horizontal="center" vertical="center" wrapText="1"/>
      <protection locked="0"/>
    </xf>
    <xf numFmtId="0" fontId="10" fillId="0" borderId="32"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32" xfId="4" applyNumberFormat="1" applyFont="1" applyFill="1" applyBorder="1" applyAlignment="1" applyProtection="1">
      <alignment horizontal="center" vertical="center" wrapText="1"/>
    </xf>
    <xf numFmtId="0" fontId="10" fillId="0" borderId="25" xfId="4" applyNumberFormat="1" applyFont="1" applyFill="1" applyBorder="1" applyAlignment="1" applyProtection="1">
      <alignment horizontal="center" vertical="center" wrapText="1"/>
    </xf>
    <xf numFmtId="164" fontId="16" fillId="0" borderId="70" xfId="4" applyFont="1" applyFill="1" applyBorder="1" applyAlignment="1" applyProtection="1">
      <alignment horizontal="center" vertical="center" wrapText="1"/>
    </xf>
    <xf numFmtId="164" fontId="16" fillId="0" borderId="73" xfId="4" applyFont="1" applyFill="1" applyBorder="1" applyAlignment="1" applyProtection="1">
      <alignment horizontal="center" vertical="center" wrapText="1"/>
    </xf>
    <xf numFmtId="164" fontId="16" fillId="0" borderId="68" xfId="4" applyFont="1" applyFill="1" applyBorder="1" applyAlignment="1" applyProtection="1">
      <alignment horizontal="center" vertical="center" wrapText="1"/>
    </xf>
    <xf numFmtId="164" fontId="16" fillId="0" borderId="72" xfId="4" applyFont="1" applyFill="1" applyBorder="1" applyAlignment="1" applyProtection="1">
      <alignment horizontal="center" vertical="center" wrapText="1"/>
    </xf>
    <xf numFmtId="164" fontId="10" fillId="0" borderId="24" xfId="4" applyFont="1" applyFill="1" applyBorder="1" applyAlignment="1" applyProtection="1">
      <alignment horizontal="center" vertical="center" wrapText="1"/>
    </xf>
    <xf numFmtId="164" fontId="10" fillId="0" borderId="29" xfId="4" applyFont="1" applyFill="1" applyBorder="1" applyAlignment="1" applyProtection="1">
      <alignment horizontal="center" vertical="center" wrapText="1"/>
    </xf>
    <xf numFmtId="0" fontId="10" fillId="5" borderId="6" xfId="0" applyFont="1" applyFill="1" applyBorder="1" applyAlignment="1">
      <alignment horizontal="left" vertical="center"/>
    </xf>
    <xf numFmtId="0" fontId="10" fillId="5" borderId="19" xfId="0" applyFont="1" applyFill="1" applyBorder="1" applyAlignment="1">
      <alignment horizontal="left" vertical="center"/>
    </xf>
    <xf numFmtId="0" fontId="10" fillId="5" borderId="6" xfId="0" applyFont="1" applyFill="1" applyBorder="1" applyAlignment="1">
      <alignment horizontal="left" vertical="center" wrapText="1"/>
    </xf>
    <xf numFmtId="0" fontId="10" fillId="5" borderId="19" xfId="0" applyFont="1" applyFill="1" applyBorder="1" applyAlignment="1">
      <alignment horizontal="left" vertical="center" wrapText="1"/>
    </xf>
    <xf numFmtId="164" fontId="10" fillId="2" borderId="53" xfId="4" applyFont="1" applyFill="1" applyBorder="1" applyAlignment="1" applyProtection="1">
      <alignment horizontal="center" vertical="center"/>
    </xf>
    <xf numFmtId="164" fontId="10" fillId="2" borderId="40" xfId="4" applyFont="1" applyFill="1" applyBorder="1" applyAlignment="1" applyProtection="1">
      <alignment horizontal="center" vertical="center"/>
    </xf>
    <xf numFmtId="164" fontId="10" fillId="2" borderId="41" xfId="4" applyFont="1" applyFill="1" applyBorder="1" applyAlignment="1" applyProtection="1">
      <alignment horizontal="center" vertical="center"/>
    </xf>
    <xf numFmtId="0" fontId="28" fillId="3" borderId="32" xfId="0" applyFont="1" applyFill="1" applyBorder="1" applyAlignment="1">
      <alignment horizontal="center" vertical="center" wrapText="1"/>
    </xf>
    <xf numFmtId="0" fontId="28" fillId="3" borderId="17" xfId="0" applyFont="1" applyFill="1" applyBorder="1" applyAlignment="1">
      <alignment horizontal="center" vertical="center" wrapText="1"/>
    </xf>
    <xf numFmtId="0" fontId="28" fillId="3" borderId="69" xfId="0" applyFont="1" applyFill="1" applyBorder="1" applyAlignment="1">
      <alignment horizontal="center" vertical="center" wrapText="1"/>
    </xf>
    <xf numFmtId="0" fontId="28" fillId="3" borderId="2" xfId="0" applyFont="1" applyFill="1" applyBorder="1" applyAlignment="1">
      <alignment horizontal="center" vertical="center" wrapText="1"/>
    </xf>
    <xf numFmtId="0" fontId="28" fillId="3" borderId="0" xfId="0" applyFont="1" applyFill="1" applyAlignment="1">
      <alignment horizontal="center" vertical="center" wrapText="1"/>
    </xf>
    <xf numFmtId="0" fontId="28" fillId="3" borderId="18" xfId="0" applyFont="1" applyFill="1" applyBorder="1" applyAlignment="1">
      <alignment horizontal="center" vertical="center" wrapText="1"/>
    </xf>
    <xf numFmtId="0" fontId="28" fillId="3" borderId="10" xfId="0" applyFont="1" applyFill="1" applyBorder="1" applyAlignment="1">
      <alignment horizontal="center" vertical="center" wrapText="1"/>
    </xf>
    <xf numFmtId="0" fontId="28" fillId="3" borderId="11" xfId="0" applyFont="1" applyFill="1" applyBorder="1" applyAlignment="1">
      <alignment horizontal="center" vertical="center" wrapText="1"/>
    </xf>
    <xf numFmtId="0" fontId="28" fillId="3" borderId="13" xfId="0" applyFont="1" applyFill="1" applyBorder="1" applyAlignment="1">
      <alignment horizontal="center" vertical="center" wrapText="1"/>
    </xf>
    <xf numFmtId="0" fontId="12" fillId="3" borderId="60"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12" fillId="3" borderId="52" xfId="3" applyFont="1" applyFill="1" applyBorder="1" applyAlignment="1">
      <alignment horizontal="center" vertical="center" wrapText="1"/>
    </xf>
    <xf numFmtId="0" fontId="12" fillId="3" borderId="55" xfId="3" applyFont="1" applyFill="1" applyBorder="1" applyAlignment="1">
      <alignment horizontal="center" vertical="center" wrapText="1"/>
    </xf>
    <xf numFmtId="0" fontId="12" fillId="3" borderId="67" xfId="3" applyFont="1" applyFill="1" applyBorder="1" applyAlignment="1">
      <alignment horizontal="center" vertical="center" wrapText="1"/>
    </xf>
    <xf numFmtId="0" fontId="12" fillId="3" borderId="71" xfId="3" applyFont="1" applyFill="1" applyBorder="1" applyAlignment="1">
      <alignment horizontal="center" vertical="center" wrapText="1"/>
    </xf>
    <xf numFmtId="164" fontId="10" fillId="0" borderId="55" xfId="4" applyFont="1" applyFill="1" applyBorder="1" applyAlignment="1" applyProtection="1">
      <alignment horizontal="center" vertical="center" wrapText="1"/>
    </xf>
    <xf numFmtId="164" fontId="10" fillId="0" borderId="71" xfId="4" applyFont="1" applyFill="1" applyBorder="1" applyAlignment="1" applyProtection="1">
      <alignment horizontal="center" vertical="center" wrapText="1"/>
    </xf>
    <xf numFmtId="4" fontId="10" fillId="2" borderId="26" xfId="0" applyNumberFormat="1" applyFont="1" applyFill="1" applyBorder="1" applyAlignment="1">
      <alignment horizontal="center" vertical="center"/>
    </xf>
    <xf numFmtId="4" fontId="10" fillId="2" borderId="44" xfId="0" applyNumberFormat="1" applyFont="1" applyFill="1" applyBorder="1" applyAlignment="1">
      <alignment horizontal="center" vertical="center"/>
    </xf>
    <xf numFmtId="4" fontId="10" fillId="2" borderId="45" xfId="0" applyNumberFormat="1" applyFont="1" applyFill="1" applyBorder="1" applyAlignment="1">
      <alignment horizontal="center" vertical="center"/>
    </xf>
    <xf numFmtId="164" fontId="16" fillId="0" borderId="24" xfId="4" applyFont="1" applyFill="1" applyBorder="1" applyAlignment="1" applyProtection="1">
      <alignment horizontal="center" vertical="center" wrapText="1"/>
    </xf>
    <xf numFmtId="164" fontId="16" fillId="0" borderId="29" xfId="4" applyFont="1" applyFill="1" applyBorder="1" applyAlignment="1" applyProtection="1">
      <alignment horizontal="center" vertical="center" wrapText="1"/>
    </xf>
    <xf numFmtId="0" fontId="10" fillId="2" borderId="111" xfId="0" applyFont="1" applyFill="1" applyBorder="1" applyAlignment="1">
      <alignment horizontal="center" vertical="center" wrapText="1"/>
    </xf>
    <xf numFmtId="0" fontId="10" fillId="2" borderId="112" xfId="0" applyFont="1" applyFill="1" applyBorder="1" applyAlignment="1">
      <alignment horizontal="center" vertical="center" wrapText="1"/>
    </xf>
    <xf numFmtId="0" fontId="10" fillId="2" borderId="113" xfId="0" applyFont="1" applyFill="1" applyBorder="1" applyAlignment="1">
      <alignment horizontal="center" vertical="center" wrapText="1"/>
    </xf>
    <xf numFmtId="0" fontId="10" fillId="2" borderId="32" xfId="4" applyNumberFormat="1" applyFont="1" applyFill="1" applyBorder="1" applyAlignment="1" applyProtection="1">
      <alignment horizontal="center" vertical="center" wrapText="1"/>
    </xf>
    <xf numFmtId="0" fontId="10" fillId="2" borderId="25" xfId="4" applyNumberFormat="1" applyFont="1" applyFill="1" applyBorder="1" applyAlignment="1" applyProtection="1">
      <alignment horizontal="center" vertical="center" wrapText="1"/>
    </xf>
    <xf numFmtId="0" fontId="10" fillId="0" borderId="46" xfId="4" applyNumberFormat="1" applyFont="1" applyFill="1" applyBorder="1" applyAlignment="1" applyProtection="1">
      <alignment horizontal="center" vertical="center" wrapText="1"/>
    </xf>
    <xf numFmtId="0" fontId="10" fillId="0" borderId="48" xfId="4" applyNumberFormat="1" applyFont="1" applyFill="1" applyBorder="1" applyAlignment="1" applyProtection="1">
      <alignment horizontal="center" vertical="center" wrapText="1"/>
    </xf>
    <xf numFmtId="0" fontId="10" fillId="2" borderId="65" xfId="0" applyFont="1" applyFill="1" applyBorder="1" applyAlignment="1">
      <alignment horizontal="center" vertical="center" wrapText="1"/>
    </xf>
    <xf numFmtId="0" fontId="10" fillId="2" borderId="66" xfId="0" applyFont="1" applyFill="1" applyBorder="1" applyAlignment="1">
      <alignment horizontal="center" vertical="center" wrapText="1"/>
    </xf>
    <xf numFmtId="0" fontId="10" fillId="2" borderId="74" xfId="0" applyFont="1" applyFill="1" applyBorder="1" applyAlignment="1">
      <alignment horizontal="center" vertical="center" wrapText="1"/>
    </xf>
    <xf numFmtId="164" fontId="16" fillId="0" borderId="32" xfId="4" applyFont="1" applyFill="1" applyBorder="1" applyAlignment="1" applyProtection="1">
      <alignment horizontal="center" vertical="center" wrapText="1"/>
    </xf>
    <xf numFmtId="0" fontId="16" fillId="0" borderId="25" xfId="4" applyNumberFormat="1" applyFont="1" applyFill="1" applyBorder="1" applyAlignment="1" applyProtection="1">
      <alignment horizontal="center" vertical="center" wrapText="1"/>
    </xf>
    <xf numFmtId="164" fontId="16" fillId="0" borderId="60" xfId="4" applyFont="1" applyFill="1" applyBorder="1" applyAlignment="1" applyProtection="1">
      <alignment horizontal="center" vertical="center" wrapText="1"/>
    </xf>
    <xf numFmtId="164" fontId="16" fillId="0" borderId="52" xfId="4" applyFont="1" applyFill="1" applyBorder="1" applyAlignment="1" applyProtection="1">
      <alignment horizontal="center" vertical="center" wrapText="1"/>
    </xf>
    <xf numFmtId="0" fontId="16" fillId="0" borderId="15" xfId="5" applyFont="1" applyBorder="1" applyAlignment="1">
      <alignment horizontal="left" vertical="top" wrapText="1"/>
    </xf>
    <xf numFmtId="168" fontId="20" fillId="6" borderId="6" xfId="5" applyNumberFormat="1" applyFont="1" applyFill="1" applyBorder="1" applyAlignment="1">
      <alignment horizontal="left" vertical="center"/>
    </xf>
    <xf numFmtId="168" fontId="20" fillId="6" borderId="5" xfId="5" applyNumberFormat="1" applyFont="1" applyFill="1" applyBorder="1" applyAlignment="1">
      <alignment horizontal="left" vertical="center"/>
    </xf>
    <xf numFmtId="0" fontId="10" fillId="0" borderId="6" xfId="5" applyFont="1" applyBorder="1" applyAlignment="1">
      <alignment horizontal="center" vertical="center"/>
    </xf>
    <xf numFmtId="0" fontId="10" fillId="0" borderId="5" xfId="5" applyFont="1" applyBorder="1" applyAlignment="1">
      <alignment horizontal="center" vertical="center"/>
    </xf>
    <xf numFmtId="0" fontId="10" fillId="0" borderId="19" xfId="5" applyFont="1" applyBorder="1" applyAlignment="1">
      <alignment horizontal="center" vertical="center"/>
    </xf>
    <xf numFmtId="0" fontId="16" fillId="0" borderId="5" xfId="5" applyFont="1" applyBorder="1" applyAlignment="1">
      <alignment horizontal="left" vertical="center"/>
    </xf>
    <xf numFmtId="0" fontId="16" fillId="0" borderId="42" xfId="5" applyFont="1" applyBorder="1" applyAlignment="1">
      <alignment horizontal="left" vertical="center"/>
    </xf>
    <xf numFmtId="0" fontId="16" fillId="0" borderId="40" xfId="5" applyFont="1" applyBorder="1" applyAlignment="1">
      <alignment horizontal="left" vertical="center"/>
    </xf>
    <xf numFmtId="0" fontId="16" fillId="0" borderId="44" xfId="5" applyFont="1" applyBorder="1" applyAlignment="1">
      <alignment horizontal="left" vertical="center"/>
    </xf>
    <xf numFmtId="0" fontId="16" fillId="0" borderId="45" xfId="5" applyFont="1" applyBorder="1" applyAlignment="1">
      <alignment horizontal="left" vertical="center"/>
    </xf>
    <xf numFmtId="0" fontId="10" fillId="0" borderId="6" xfId="5" quotePrefix="1" applyFont="1" applyBorder="1" applyAlignment="1">
      <alignment horizontal="left" wrapText="1"/>
    </xf>
    <xf numFmtId="0" fontId="10" fillId="0" borderId="5" xfId="5" quotePrefix="1" applyFont="1" applyBorder="1" applyAlignment="1">
      <alignment horizontal="left" wrapText="1"/>
    </xf>
    <xf numFmtId="0" fontId="10" fillId="0" borderId="19" xfId="5" quotePrefix="1" applyFont="1" applyBorder="1" applyAlignment="1">
      <alignment horizontal="left" wrapText="1"/>
    </xf>
    <xf numFmtId="0" fontId="10" fillId="0" borderId="6" xfId="5" applyFont="1" applyBorder="1" applyAlignment="1">
      <alignment horizontal="left"/>
    </xf>
    <xf numFmtId="0" fontId="10" fillId="0" borderId="5" xfId="5" applyFont="1" applyBorder="1" applyAlignment="1">
      <alignment horizontal="left"/>
    </xf>
    <xf numFmtId="0" fontId="10" fillId="0" borderId="19" xfId="5" applyFont="1" applyBorder="1" applyAlignment="1">
      <alignment horizontal="left"/>
    </xf>
    <xf numFmtId="0" fontId="10" fillId="0" borderId="6" xfId="5" applyFont="1" applyBorder="1" applyAlignment="1">
      <alignment horizontal="left" vertical="center"/>
    </xf>
    <xf numFmtId="0" fontId="10" fillId="0" borderId="19" xfId="5" applyFont="1" applyBorder="1" applyAlignment="1">
      <alignment horizontal="left" vertical="center"/>
    </xf>
    <xf numFmtId="0" fontId="10" fillId="0" borderId="0" xfId="5" applyFont="1" applyAlignment="1">
      <alignment horizontal="left" vertical="center" wrapText="1"/>
    </xf>
    <xf numFmtId="0" fontId="16" fillId="0" borderId="20" xfId="5" applyFont="1" applyBorder="1" applyAlignment="1">
      <alignment horizontal="left" vertical="top"/>
    </xf>
    <xf numFmtId="0" fontId="16" fillId="0" borderId="21" xfId="5" applyFont="1" applyBorder="1" applyAlignment="1">
      <alignment horizontal="left" vertical="top"/>
    </xf>
    <xf numFmtId="0" fontId="16" fillId="0" borderId="58" xfId="5" applyFont="1" applyBorder="1" applyAlignment="1">
      <alignment horizontal="left" vertical="top"/>
    </xf>
    <xf numFmtId="168" fontId="16" fillId="0" borderId="5" xfId="5" applyNumberFormat="1" applyFont="1" applyBorder="1" applyAlignment="1">
      <alignment horizontal="left" vertical="center"/>
    </xf>
    <xf numFmtId="0" fontId="16" fillId="7" borderId="32" xfId="5" applyFont="1" applyFill="1" applyBorder="1" applyAlignment="1">
      <alignment horizontal="center" vertical="center"/>
    </xf>
    <xf numFmtId="0" fontId="16" fillId="7" borderId="17" xfId="5" applyFont="1" applyFill="1" applyBorder="1" applyAlignment="1">
      <alignment horizontal="center" vertical="center"/>
    </xf>
    <xf numFmtId="0" fontId="16" fillId="7" borderId="24" xfId="5" applyFont="1" applyFill="1" applyBorder="1" applyAlignment="1">
      <alignment horizontal="center" vertical="center"/>
    </xf>
    <xf numFmtId="0" fontId="16" fillId="7" borderId="2" xfId="5" applyFont="1" applyFill="1" applyBorder="1" applyAlignment="1">
      <alignment horizontal="center" vertical="center"/>
    </xf>
    <xf numFmtId="0" fontId="16" fillId="7" borderId="0" xfId="5" applyFont="1" applyFill="1" applyAlignment="1">
      <alignment horizontal="center" vertical="center"/>
    </xf>
    <xf numFmtId="0" fontId="16" fillId="7" borderId="3" xfId="5" applyFont="1" applyFill="1" applyBorder="1" applyAlignment="1">
      <alignment horizontal="center" vertical="center"/>
    </xf>
    <xf numFmtId="0" fontId="16" fillId="7" borderId="25" xfId="5" applyFont="1" applyFill="1" applyBorder="1" applyAlignment="1">
      <alignment horizontal="center" vertical="center"/>
    </xf>
    <xf numFmtId="0" fontId="16" fillId="7" borderId="1" xfId="5" applyFont="1" applyFill="1" applyBorder="1" applyAlignment="1">
      <alignment horizontal="center" vertical="center"/>
    </xf>
    <xf numFmtId="0" fontId="16" fillId="7" borderId="29" xfId="5" applyFont="1" applyFill="1" applyBorder="1" applyAlignment="1">
      <alignment horizontal="center" vertical="center"/>
    </xf>
    <xf numFmtId="0" fontId="15" fillId="9" borderId="2" xfId="9" applyFont="1" applyFill="1" applyBorder="1" applyAlignment="1">
      <alignment vertical="center" wrapText="1"/>
    </xf>
    <xf numFmtId="0" fontId="3" fillId="9" borderId="0" xfId="9" applyFill="1" applyAlignment="1">
      <alignment vertical="center" wrapText="1"/>
    </xf>
    <xf numFmtId="0" fontId="3" fillId="2" borderId="34" xfId="9" quotePrefix="1" applyFill="1" applyBorder="1" applyAlignment="1">
      <alignment horizontal="left" vertical="center" wrapText="1"/>
    </xf>
    <xf numFmtId="0" fontId="3" fillId="2" borderId="34" xfId="9" applyFill="1" applyBorder="1" applyAlignment="1">
      <alignment horizontal="left" vertical="center" wrapText="1"/>
    </xf>
    <xf numFmtId="0" fontId="3" fillId="2" borderId="35" xfId="9" applyFill="1" applyBorder="1" applyAlignment="1">
      <alignment horizontal="left" vertical="center" wrapText="1"/>
    </xf>
    <xf numFmtId="0" fontId="15" fillId="2" borderId="6" xfId="9" quotePrefix="1" applyFont="1" applyFill="1" applyBorder="1" applyAlignment="1">
      <alignment horizontal="left" vertical="center" wrapText="1"/>
    </xf>
    <xf numFmtId="0" fontId="15" fillId="2" borderId="5" xfId="9" applyFont="1" applyFill="1" applyBorder="1" applyAlignment="1">
      <alignment horizontal="left" vertical="center" wrapText="1"/>
    </xf>
    <xf numFmtId="0" fontId="15" fillId="2" borderId="42" xfId="9" applyFont="1" applyFill="1" applyBorder="1" applyAlignment="1">
      <alignment horizontal="left" vertical="center" wrapText="1"/>
    </xf>
    <xf numFmtId="0" fontId="15" fillId="0" borderId="15" xfId="9" quotePrefix="1" applyFont="1" applyBorder="1" applyAlignment="1">
      <alignment horizontal="left" vertical="center" wrapText="1"/>
    </xf>
    <xf numFmtId="0" fontId="3" fillId="2" borderId="15" xfId="9" quotePrefix="1" applyFill="1" applyBorder="1" applyAlignment="1">
      <alignment horizontal="left" vertical="center" wrapText="1"/>
    </xf>
    <xf numFmtId="0" fontId="3" fillId="2" borderId="15" xfId="9" applyFill="1" applyBorder="1" applyAlignment="1">
      <alignment horizontal="left" vertical="center" wrapText="1"/>
    </xf>
    <xf numFmtId="0" fontId="3" fillId="2" borderId="16" xfId="9" applyFill="1" applyBorder="1" applyAlignment="1">
      <alignment horizontal="left" vertical="center" wrapText="1"/>
    </xf>
    <xf numFmtId="0" fontId="3" fillId="2" borderId="27" xfId="9" quotePrefix="1" applyFill="1" applyBorder="1" applyAlignment="1">
      <alignment horizontal="left" vertical="center" wrapText="1"/>
    </xf>
    <xf numFmtId="0" fontId="3" fillId="2" borderId="27" xfId="9" applyFill="1" applyBorder="1" applyAlignment="1">
      <alignment horizontal="left" vertical="center" wrapText="1"/>
    </xf>
    <xf numFmtId="0" fontId="3" fillId="2" borderId="28" xfId="9" applyFill="1" applyBorder="1" applyAlignment="1">
      <alignment horizontal="left" vertical="center" wrapText="1"/>
    </xf>
    <xf numFmtId="0" fontId="3" fillId="2" borderId="39" xfId="9" quotePrefix="1" applyFill="1" applyBorder="1" applyAlignment="1">
      <alignment horizontal="left" vertical="center" wrapText="1"/>
    </xf>
    <xf numFmtId="0" fontId="3" fillId="2" borderId="39" xfId="9" applyFill="1" applyBorder="1" applyAlignment="1">
      <alignment horizontal="left" vertical="center" wrapText="1"/>
    </xf>
    <xf numFmtId="0" fontId="3" fillId="2" borderId="60" xfId="9" applyFill="1" applyBorder="1" applyAlignment="1">
      <alignment horizontal="left" vertical="center" wrapText="1"/>
    </xf>
    <xf numFmtId="0" fontId="15" fillId="0" borderId="36" xfId="9" quotePrefix="1" applyFont="1" applyBorder="1" applyAlignment="1">
      <alignment horizontal="left" vertical="center" wrapText="1"/>
    </xf>
    <xf numFmtId="0" fontId="3" fillId="2" borderId="37" xfId="9" quotePrefix="1" applyFill="1" applyBorder="1" applyAlignment="1">
      <alignment horizontal="left" vertical="center" wrapText="1"/>
    </xf>
    <xf numFmtId="0" fontId="3" fillId="2" borderId="31" xfId="9" applyFill="1" applyBorder="1" applyAlignment="1">
      <alignment horizontal="left" vertical="center" wrapText="1"/>
    </xf>
    <xf numFmtId="0" fontId="3" fillId="2" borderId="61" xfId="9" applyFill="1" applyBorder="1" applyAlignment="1">
      <alignment horizontal="left" vertical="center" wrapText="1"/>
    </xf>
    <xf numFmtId="0" fontId="3" fillId="2" borderId="0" xfId="9" quotePrefix="1" applyFill="1" applyAlignment="1">
      <alignment horizontal="left" vertical="center" wrapText="1"/>
    </xf>
    <xf numFmtId="0" fontId="3" fillId="2" borderId="0" xfId="9" applyFill="1" applyAlignment="1">
      <alignment horizontal="left" vertical="center" wrapText="1"/>
    </xf>
    <xf numFmtId="0" fontId="26" fillId="2" borderId="7" xfId="11" quotePrefix="1" applyFont="1" applyFill="1" applyBorder="1" applyAlignment="1" applyProtection="1">
      <alignment horizontal="left" vertical="center" wrapText="1"/>
    </xf>
    <xf numFmtId="0" fontId="3" fillId="2" borderId="3" xfId="9" applyFill="1" applyBorder="1" applyAlignment="1">
      <alignment horizontal="left" vertical="center" wrapText="1"/>
    </xf>
    <xf numFmtId="0" fontId="3" fillId="2" borderId="12" xfId="9" quotePrefix="1" applyFill="1" applyBorder="1" applyAlignment="1">
      <alignment horizontal="left" vertical="center" wrapText="1"/>
    </xf>
    <xf numFmtId="0" fontId="3" fillId="2" borderId="11" xfId="9" applyFill="1" applyBorder="1" applyAlignment="1">
      <alignment horizontal="left" vertical="center" wrapText="1"/>
    </xf>
    <xf numFmtId="0" fontId="3" fillId="2" borderId="62" xfId="9" applyFill="1" applyBorder="1" applyAlignment="1">
      <alignment horizontal="left" vertical="center" wrapText="1"/>
    </xf>
    <xf numFmtId="0" fontId="15" fillId="0" borderId="6" xfId="0" applyFont="1" applyBorder="1" applyAlignment="1">
      <alignment horizontal="left" vertical="center"/>
    </xf>
    <xf numFmtId="0" fontId="15" fillId="0" borderId="19" xfId="0" applyFont="1" applyBorder="1" applyAlignment="1">
      <alignment horizontal="left" vertical="center"/>
    </xf>
    <xf numFmtId="0" fontId="15" fillId="5" borderId="6" xfId="0" applyFont="1" applyFill="1" applyBorder="1" applyAlignment="1">
      <alignment horizontal="left" vertical="center"/>
    </xf>
    <xf numFmtId="0" fontId="15" fillId="5" borderId="5" xfId="0" applyFont="1" applyFill="1" applyBorder="1" applyAlignment="1">
      <alignment horizontal="left" vertical="center"/>
    </xf>
    <xf numFmtId="0" fontId="15" fillId="5" borderId="19" xfId="0" applyFont="1" applyFill="1" applyBorder="1" applyAlignment="1">
      <alignment horizontal="left" vertical="center"/>
    </xf>
    <xf numFmtId="0" fontId="15" fillId="5" borderId="6" xfId="0" applyFont="1" applyFill="1" applyBorder="1" applyAlignment="1">
      <alignment horizontal="left" vertical="center" wrapText="1"/>
    </xf>
    <xf numFmtId="0" fontId="15" fillId="5" borderId="5" xfId="0" applyFont="1" applyFill="1" applyBorder="1" applyAlignment="1">
      <alignment horizontal="left" vertical="center" wrapText="1"/>
    </xf>
    <xf numFmtId="0" fontId="15" fillId="5" borderId="19" xfId="0" applyFont="1" applyFill="1" applyBorder="1" applyAlignment="1">
      <alignment horizontal="left" vertical="center" wrapText="1"/>
    </xf>
    <xf numFmtId="0" fontId="12" fillId="5" borderId="37" xfId="12" applyFont="1" applyFill="1" applyBorder="1" applyAlignment="1" applyProtection="1">
      <alignment vertical="top" wrapText="1"/>
      <protection locked="0"/>
    </xf>
    <xf numFmtId="0" fontId="12" fillId="5" borderId="31" xfId="12" applyFont="1" applyFill="1" applyBorder="1" applyAlignment="1" applyProtection="1">
      <alignment vertical="top" wrapText="1"/>
      <protection locked="0"/>
    </xf>
    <xf numFmtId="0" fontId="12" fillId="5" borderId="116" xfId="12" applyFont="1" applyFill="1" applyBorder="1" applyAlignment="1" applyProtection="1">
      <alignment vertical="top" wrapText="1"/>
      <protection locked="0"/>
    </xf>
    <xf numFmtId="0" fontId="12" fillId="5" borderId="12" xfId="12" applyFont="1" applyFill="1" applyBorder="1" applyAlignment="1" applyProtection="1">
      <alignment vertical="top" wrapText="1"/>
      <protection locked="0"/>
    </xf>
    <xf numFmtId="0" fontId="12" fillId="5" borderId="11" xfId="12" applyFont="1" applyFill="1" applyBorder="1" applyAlignment="1" applyProtection="1">
      <alignment vertical="top" wrapText="1"/>
      <protection locked="0"/>
    </xf>
    <xf numFmtId="0" fontId="12" fillId="5" borderId="13" xfId="12" applyFont="1" applyFill="1" applyBorder="1" applyAlignment="1" applyProtection="1">
      <alignment vertical="top" wrapText="1"/>
      <protection locked="0"/>
    </xf>
    <xf numFmtId="0" fontId="10" fillId="2" borderId="46" xfId="12" applyFont="1" applyFill="1" applyBorder="1" applyAlignment="1">
      <alignment horizontal="center" wrapText="1"/>
    </xf>
    <xf numFmtId="0" fontId="10" fillId="2" borderId="47" xfId="12" applyFont="1" applyFill="1" applyBorder="1" applyAlignment="1">
      <alignment horizontal="center" wrapText="1"/>
    </xf>
    <xf numFmtId="0" fontId="10" fillId="2" borderId="48" xfId="12" applyFont="1" applyFill="1" applyBorder="1" applyAlignment="1">
      <alignment horizontal="center" wrapText="1"/>
    </xf>
    <xf numFmtId="0" fontId="10" fillId="2" borderId="49" xfId="12" applyFont="1" applyFill="1" applyBorder="1" applyAlignment="1">
      <alignment horizontal="center"/>
    </xf>
    <xf numFmtId="0" fontId="10" fillId="2" borderId="50" xfId="12" applyFont="1" applyFill="1" applyBorder="1" applyAlignment="1">
      <alignment horizontal="center"/>
    </xf>
    <xf numFmtId="0" fontId="10" fillId="2" borderId="15" xfId="12" applyFont="1" applyFill="1" applyBorder="1" applyAlignment="1">
      <alignment horizontal="center"/>
    </xf>
    <xf numFmtId="0" fontId="10" fillId="2" borderId="16" xfId="12" applyFont="1" applyFill="1" applyBorder="1" applyAlignment="1">
      <alignment horizontal="center"/>
    </xf>
    <xf numFmtId="0" fontId="10" fillId="2" borderId="27" xfId="12" applyFont="1" applyFill="1" applyBorder="1" applyAlignment="1">
      <alignment horizontal="center"/>
    </xf>
    <xf numFmtId="0" fontId="10" fillId="2" borderId="28" xfId="12" applyFont="1" applyFill="1" applyBorder="1" applyAlignment="1">
      <alignment horizontal="center"/>
    </xf>
    <xf numFmtId="0" fontId="41" fillId="0" borderId="11" xfId="12" applyFont="1" applyBorder="1" applyAlignment="1">
      <alignment horizontal="center" wrapText="1"/>
    </xf>
    <xf numFmtId="0" fontId="12" fillId="4" borderId="43" xfId="12" applyFont="1" applyFill="1" applyBorder="1" applyAlignment="1" applyProtection="1">
      <alignment horizontal="center" vertical="center"/>
      <protection locked="0"/>
    </xf>
    <xf numFmtId="0" fontId="12" fillId="4" borderId="44" xfId="12" applyFont="1" applyFill="1" applyBorder="1" applyAlignment="1" applyProtection="1">
      <alignment horizontal="center" vertical="center"/>
      <protection locked="0"/>
    </xf>
    <xf numFmtId="0" fontId="12" fillId="4" borderId="115" xfId="12" applyFont="1" applyFill="1" applyBorder="1" applyAlignment="1" applyProtection="1">
      <alignment horizontal="center" vertical="center"/>
      <protection locked="0"/>
    </xf>
    <xf numFmtId="0" fontId="10" fillId="2" borderId="32" xfId="12" applyFont="1" applyFill="1" applyBorder="1" applyAlignment="1">
      <alignment horizontal="center"/>
    </xf>
    <xf numFmtId="0" fontId="10" fillId="2" borderId="17" xfId="12" applyFont="1" applyFill="1" applyBorder="1" applyAlignment="1">
      <alignment horizontal="center"/>
    </xf>
    <xf numFmtId="0" fontId="10" fillId="2" borderId="24" xfId="12" applyFont="1" applyFill="1" applyBorder="1" applyAlignment="1">
      <alignment horizontal="center"/>
    </xf>
    <xf numFmtId="0" fontId="10" fillId="2" borderId="25" xfId="12" applyFont="1" applyFill="1" applyBorder="1" applyAlignment="1">
      <alignment horizontal="center"/>
    </xf>
    <xf numFmtId="0" fontId="10" fillId="2" borderId="1" xfId="12" applyFont="1" applyFill="1" applyBorder="1" applyAlignment="1">
      <alignment horizontal="center"/>
    </xf>
    <xf numFmtId="0" fontId="10" fillId="2" borderId="29" xfId="12" applyFont="1" applyFill="1" applyBorder="1" applyAlignment="1">
      <alignment horizontal="center"/>
    </xf>
    <xf numFmtId="0" fontId="10" fillId="5" borderId="32" xfId="12" applyFont="1" applyFill="1" applyBorder="1" applyAlignment="1">
      <alignment horizontal="center"/>
    </xf>
    <xf numFmtId="0" fontId="10" fillId="5" borderId="17" xfId="12" applyFont="1" applyFill="1" applyBorder="1" applyAlignment="1">
      <alignment horizontal="center"/>
    </xf>
    <xf numFmtId="0" fontId="10" fillId="5" borderId="24" xfId="12" applyFont="1" applyFill="1" applyBorder="1" applyAlignment="1">
      <alignment horizontal="center"/>
    </xf>
    <xf numFmtId="0" fontId="10" fillId="5" borderId="25" xfId="12" applyFont="1" applyFill="1" applyBorder="1" applyAlignment="1">
      <alignment horizontal="center"/>
    </xf>
    <xf numFmtId="0" fontId="10" fillId="5" borderId="1" xfId="12" applyFont="1" applyFill="1" applyBorder="1" applyAlignment="1">
      <alignment horizontal="center"/>
    </xf>
    <xf numFmtId="0" fontId="10" fillId="5" borderId="29" xfId="12" applyFont="1" applyFill="1" applyBorder="1" applyAlignment="1">
      <alignment horizontal="center"/>
    </xf>
    <xf numFmtId="0" fontId="10" fillId="5" borderId="32" xfId="12" applyFont="1" applyFill="1" applyBorder="1" applyAlignment="1">
      <alignment horizontal="center" wrapText="1"/>
    </xf>
    <xf numFmtId="0" fontId="41" fillId="0" borderId="5" xfId="0" applyFont="1" applyBorder="1"/>
    <xf numFmtId="0" fontId="41" fillId="0" borderId="11" xfId="0" applyFont="1" applyBorder="1"/>
    <xf numFmtId="2" fontId="0" fillId="12" borderId="75" xfId="0" applyNumberFormat="1" applyFill="1" applyBorder="1" applyProtection="1">
      <protection locked="0"/>
    </xf>
    <xf numFmtId="2" fontId="0" fillId="12" borderId="76" xfId="0" applyNumberFormat="1" applyFill="1" applyBorder="1" applyProtection="1">
      <protection locked="0"/>
    </xf>
    <xf numFmtId="2" fontId="0" fillId="12" borderId="8" xfId="0" applyNumberFormat="1" applyFill="1" applyBorder="1" applyProtection="1">
      <protection locked="0"/>
    </xf>
    <xf numFmtId="2" fontId="0" fillId="12" borderId="7" xfId="0" applyNumberFormat="1" applyFill="1" applyBorder="1" applyProtection="1">
      <protection locked="0"/>
    </xf>
  </cellXfs>
  <cellStyles count="13">
    <cellStyle name="Comma" xfId="1" builtinId="3"/>
    <cellStyle name="Comma 2" xfId="8" xr:uid="{00000000-0005-0000-0000-000001000000}"/>
    <cellStyle name="Comma 3" xfId="4" xr:uid="{00000000-0005-0000-0000-000002000000}"/>
    <cellStyle name="Hyperlink 2" xfId="11" xr:uid="{00000000-0005-0000-0000-000003000000}"/>
    <cellStyle name="Normal" xfId="0" builtinId="0"/>
    <cellStyle name="Normal 2" xfId="2" xr:uid="{00000000-0005-0000-0000-000005000000}"/>
    <cellStyle name="Normal 2 2" xfId="5" xr:uid="{00000000-0005-0000-0000-000006000000}"/>
    <cellStyle name="Normal 2 2 2 2" xfId="9" xr:uid="{00000000-0005-0000-0000-000007000000}"/>
    <cellStyle name="Normal 3" xfId="3" xr:uid="{00000000-0005-0000-0000-000008000000}"/>
    <cellStyle name="Normal 4" xfId="12" xr:uid="{4AF4BF5A-538C-4D9C-9026-086020FDD3D2}"/>
    <cellStyle name="Normal 47" xfId="10" xr:uid="{00000000-0005-0000-0000-000009000000}"/>
    <cellStyle name="Normal 51" xfId="7" xr:uid="{00000000-0005-0000-0000-00000A000000}"/>
    <cellStyle name="Percent 2 2 2" xfId="6" xr:uid="{00000000-0005-0000-0000-00000B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ikgalt\Documents\1.%20Work\00%20NTCSA\1.%20Projects\41.%20Power%20telecoms%20cable\Power%20telecomms%20Cables%20QS%20ESTIMATE.xlsx" TargetMode="External"/><Relationship Id="rId1" Type="http://schemas.openxmlformats.org/officeDocument/2006/relationships/externalLinkPath" Target="Power%20telecomms%20Cables%20QS%20ESTIM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ver page "/>
      <sheetName val="Summary"/>
    </sheetNames>
    <sheetDataSet>
      <sheetData sheetId="0"/>
      <sheetData sheetId="1">
        <row r="3">
          <cell r="D3">
            <v>58800</v>
          </cell>
        </row>
        <row r="4">
          <cell r="D4">
            <v>29400</v>
          </cell>
        </row>
        <row r="5">
          <cell r="D5">
            <v>9800</v>
          </cell>
        </row>
        <row r="6">
          <cell r="D6">
            <v>117600</v>
          </cell>
        </row>
        <row r="7">
          <cell r="D7">
            <v>49000</v>
          </cell>
        </row>
        <row r="8">
          <cell r="D8">
            <v>68600</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K37"/>
  <sheetViews>
    <sheetView showGridLines="0" tabSelected="1" view="pageBreakPreview" topLeftCell="A16" zoomScaleNormal="100" zoomScaleSheetLayoutView="100" workbookViewId="0">
      <selection activeCell="C18" sqref="C18"/>
    </sheetView>
  </sheetViews>
  <sheetFormatPr defaultColWidth="8.90625" defaultRowHeight="15.5" x14ac:dyDescent="0.35"/>
  <cols>
    <col min="1" max="1" width="5" style="92" customWidth="1"/>
    <col min="2" max="2" width="8" style="92" customWidth="1"/>
    <col min="3" max="3" width="34.453125" style="92" customWidth="1"/>
    <col min="4" max="7" width="8.90625" style="92"/>
    <col min="8" max="8" width="9" style="92" customWidth="1"/>
    <col min="9" max="11" width="8.90625" style="92"/>
    <col min="12" max="12" width="10" style="92" customWidth="1"/>
    <col min="13" max="16384" width="8.90625" style="92"/>
  </cols>
  <sheetData>
    <row r="2" spans="1:6" s="91" customFormat="1" x14ac:dyDescent="0.35">
      <c r="B2" s="91" t="s">
        <v>291</v>
      </c>
    </row>
    <row r="4" spans="1:6" x14ac:dyDescent="0.35">
      <c r="A4" s="92">
        <v>1</v>
      </c>
      <c r="B4" s="92" t="s">
        <v>279</v>
      </c>
    </row>
    <row r="6" spans="1:6" x14ac:dyDescent="0.35">
      <c r="B6" s="97" t="s">
        <v>285</v>
      </c>
    </row>
    <row r="7" spans="1:6" x14ac:dyDescent="0.35">
      <c r="B7" s="97" t="s">
        <v>314</v>
      </c>
    </row>
    <row r="8" spans="1:6" x14ac:dyDescent="0.35">
      <c r="B8" s="97" t="s">
        <v>298</v>
      </c>
    </row>
    <row r="9" spans="1:6" x14ac:dyDescent="0.35">
      <c r="B9" s="97" t="s">
        <v>309</v>
      </c>
    </row>
    <row r="10" spans="1:6" x14ac:dyDescent="0.35">
      <c r="B10" s="97" t="s">
        <v>299</v>
      </c>
    </row>
    <row r="13" spans="1:6" ht="6.75" customHeight="1" x14ac:dyDescent="0.35"/>
    <row r="14" spans="1:6" x14ac:dyDescent="0.35">
      <c r="B14" s="93" t="s">
        <v>280</v>
      </c>
    </row>
    <row r="16" spans="1:6" x14ac:dyDescent="0.35">
      <c r="A16" s="92">
        <v>2</v>
      </c>
      <c r="B16" s="94" t="s">
        <v>281</v>
      </c>
      <c r="C16" s="95"/>
      <c r="D16" s="95"/>
      <c r="E16" s="95"/>
      <c r="F16" s="95"/>
    </row>
    <row r="17" spans="1:6" ht="6.75" customHeight="1" x14ac:dyDescent="0.35"/>
    <row r="18" spans="1:6" x14ac:dyDescent="0.35">
      <c r="A18" s="92">
        <v>3</v>
      </c>
      <c r="B18" s="96" t="s">
        <v>315</v>
      </c>
      <c r="C18" s="96"/>
      <c r="D18" s="96"/>
      <c r="E18" s="96"/>
      <c r="F18" s="96"/>
    </row>
    <row r="19" spans="1:6" ht="6.75" customHeight="1" x14ac:dyDescent="0.35"/>
    <row r="20" spans="1:6" x14ac:dyDescent="0.35">
      <c r="A20" s="92">
        <v>5</v>
      </c>
      <c r="B20" s="92" t="s">
        <v>282</v>
      </c>
    </row>
    <row r="21" spans="1:6" ht="6.75" customHeight="1" x14ac:dyDescent="0.35"/>
    <row r="22" spans="1:6" x14ac:dyDescent="0.35">
      <c r="A22" s="92">
        <v>6</v>
      </c>
      <c r="B22" s="92" t="s">
        <v>283</v>
      </c>
    </row>
    <row r="23" spans="1:6" ht="6.75" customHeight="1" x14ac:dyDescent="0.35"/>
    <row r="24" spans="1:6" x14ac:dyDescent="0.35">
      <c r="A24" s="92">
        <v>7</v>
      </c>
      <c r="B24" s="92" t="s">
        <v>284</v>
      </c>
    </row>
    <row r="37" spans="2:11" x14ac:dyDescent="0.35">
      <c r="B37" s="96" t="s">
        <v>289</v>
      </c>
      <c r="C37" s="96"/>
      <c r="D37" s="96"/>
      <c r="E37" s="96"/>
      <c r="F37" s="96"/>
      <c r="G37" s="96"/>
      <c r="H37" s="96"/>
      <c r="I37" s="96"/>
      <c r="J37" s="96"/>
      <c r="K37" s="96"/>
    </row>
  </sheetData>
  <sheetProtection selectLockedCells="1"/>
  <pageMargins left="0.32" right="0.46" top="0.39" bottom="0.36" header="0.26" footer="0.26"/>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V45"/>
  <sheetViews>
    <sheetView view="pageBreakPreview" topLeftCell="A12" zoomScale="80" zoomScaleNormal="100" zoomScaleSheetLayoutView="80" workbookViewId="0">
      <selection activeCell="C20" sqref="C20"/>
    </sheetView>
  </sheetViews>
  <sheetFormatPr defaultColWidth="9.08984375" defaultRowHeight="12.5" x14ac:dyDescent="0.25"/>
  <cols>
    <col min="1" max="1" width="4.08984375" style="297" customWidth="1"/>
    <col min="2" max="2" width="54.90625" style="297" customWidth="1"/>
    <col min="3" max="3" width="59" style="297" customWidth="1"/>
    <col min="4" max="4" width="4.08984375" style="297" customWidth="1"/>
    <col min="5" max="256" width="9.08984375" style="297"/>
    <col min="257" max="16384" width="9.08984375" style="107"/>
  </cols>
  <sheetData>
    <row r="1" spans="1:10" x14ac:dyDescent="0.25">
      <c r="A1" s="294"/>
      <c r="B1" s="295"/>
      <c r="C1" s="295"/>
      <c r="D1" s="296"/>
    </row>
    <row r="2" spans="1:10" x14ac:dyDescent="0.25">
      <c r="A2" s="298"/>
      <c r="D2" s="299"/>
    </row>
    <row r="3" spans="1:10" x14ac:dyDescent="0.25">
      <c r="A3" s="298"/>
      <c r="D3" s="299"/>
    </row>
    <row r="4" spans="1:10" x14ac:dyDescent="0.25">
      <c r="A4" s="298"/>
      <c r="D4" s="299"/>
    </row>
    <row r="5" spans="1:10" x14ac:dyDescent="0.25">
      <c r="A5" s="298"/>
      <c r="D5" s="299"/>
    </row>
    <row r="6" spans="1:10" x14ac:dyDescent="0.25">
      <c r="A6" s="298"/>
      <c r="D6" s="299"/>
    </row>
    <row r="7" spans="1:10" x14ac:dyDescent="0.25">
      <c r="A7" s="298"/>
      <c r="D7" s="299"/>
    </row>
    <row r="8" spans="1:10" x14ac:dyDescent="0.25">
      <c r="A8" s="298"/>
      <c r="D8" s="299"/>
    </row>
    <row r="9" spans="1:10" x14ac:dyDescent="0.25">
      <c r="A9" s="298"/>
      <c r="B9" s="300"/>
      <c r="D9" s="299"/>
    </row>
    <row r="10" spans="1:10" ht="32.5" x14ac:dyDescent="0.25">
      <c r="A10" s="298"/>
      <c r="B10" s="301" t="s">
        <v>101</v>
      </c>
      <c r="C10" s="301"/>
      <c r="D10" s="299"/>
    </row>
    <row r="11" spans="1:10" ht="25" x14ac:dyDescent="0.25">
      <c r="A11" s="298"/>
      <c r="B11" s="302"/>
      <c r="C11" s="302"/>
      <c r="D11" s="299"/>
    </row>
    <row r="12" spans="1:10" ht="18" x14ac:dyDescent="0.25">
      <c r="A12" s="298"/>
      <c r="B12" s="303" t="s">
        <v>102</v>
      </c>
      <c r="C12" s="304"/>
      <c r="D12" s="299"/>
    </row>
    <row r="13" spans="1:10" ht="18" x14ac:dyDescent="0.25">
      <c r="A13" s="298"/>
      <c r="B13" s="303"/>
      <c r="C13" s="305"/>
      <c r="D13" s="299"/>
    </row>
    <row r="14" spans="1:10" ht="18" x14ac:dyDescent="0.25">
      <c r="A14" s="298"/>
      <c r="B14" s="303" t="s">
        <v>103</v>
      </c>
      <c r="C14" s="304"/>
      <c r="D14" s="299"/>
    </row>
    <row r="15" spans="1:10" ht="20" x14ac:dyDescent="0.25">
      <c r="A15" s="298"/>
      <c r="B15" s="303"/>
      <c r="C15" s="306"/>
      <c r="D15" s="299"/>
    </row>
    <row r="16" spans="1:10" ht="18" x14ac:dyDescent="0.25">
      <c r="A16" s="298"/>
      <c r="B16" s="303" t="s">
        <v>104</v>
      </c>
      <c r="C16" s="304"/>
      <c r="D16" s="299"/>
      <c r="J16" s="307"/>
    </row>
    <row r="17" spans="1:10" ht="20" x14ac:dyDescent="0.25">
      <c r="A17" s="298"/>
      <c r="B17" s="303"/>
      <c r="C17" s="308"/>
      <c r="D17" s="299"/>
      <c r="J17" s="307"/>
    </row>
    <row r="18" spans="1:10" ht="36" x14ac:dyDescent="0.25">
      <c r="A18" s="298"/>
      <c r="B18" s="309" t="s">
        <v>105</v>
      </c>
      <c r="C18" s="304" t="s">
        <v>106</v>
      </c>
      <c r="D18" s="299"/>
    </row>
    <row r="19" spans="1:10" ht="18" x14ac:dyDescent="0.25">
      <c r="A19" s="298"/>
      <c r="B19" s="310"/>
      <c r="C19" s="305"/>
      <c r="D19" s="299"/>
    </row>
    <row r="20" spans="1:10" ht="18" x14ac:dyDescent="0.25">
      <c r="A20" s="298"/>
      <c r="B20" s="303" t="s">
        <v>107</v>
      </c>
      <c r="C20" s="311">
        <f>'PRICE LIST'!AC16</f>
        <v>0</v>
      </c>
      <c r="D20" s="299"/>
    </row>
    <row r="21" spans="1:10" ht="15.5" x14ac:dyDescent="0.25">
      <c r="A21" s="298"/>
      <c r="B21" s="312" t="s">
        <v>108</v>
      </c>
      <c r="C21" s="313"/>
      <c r="D21" s="299"/>
    </row>
    <row r="22" spans="1:10" ht="15.5" x14ac:dyDescent="0.25">
      <c r="A22" s="298"/>
      <c r="B22" s="312"/>
      <c r="C22" s="313"/>
      <c r="D22" s="299"/>
    </row>
    <row r="23" spans="1:10" ht="18" x14ac:dyDescent="0.25">
      <c r="A23" s="298"/>
      <c r="B23" s="303" t="s">
        <v>109</v>
      </c>
      <c r="C23" s="314" t="s">
        <v>110</v>
      </c>
      <c r="D23" s="299"/>
    </row>
    <row r="24" spans="1:10" ht="18" x14ac:dyDescent="0.25">
      <c r="A24" s="298"/>
      <c r="B24" s="303"/>
      <c r="C24" s="314"/>
      <c r="D24" s="299"/>
    </row>
    <row r="25" spans="1:10" ht="18" x14ac:dyDescent="0.25">
      <c r="A25" s="298"/>
      <c r="B25" s="303"/>
      <c r="C25" s="314"/>
      <c r="D25" s="299"/>
    </row>
    <row r="26" spans="1:10" ht="13" x14ac:dyDescent="0.25">
      <c r="A26" s="298"/>
      <c r="B26" s="315"/>
      <c r="C26" s="313"/>
      <c r="D26" s="299"/>
    </row>
    <row r="27" spans="1:10" ht="13" x14ac:dyDescent="0.25">
      <c r="A27" s="298"/>
      <c r="B27" s="315"/>
      <c r="C27" s="313"/>
      <c r="D27" s="299"/>
    </row>
    <row r="28" spans="1:10" ht="18" x14ac:dyDescent="0.25">
      <c r="A28" s="298"/>
      <c r="B28" s="303" t="s">
        <v>107</v>
      </c>
      <c r="C28" s="311">
        <f>C20*1.15</f>
        <v>0</v>
      </c>
      <c r="D28" s="299"/>
    </row>
    <row r="29" spans="1:10" ht="15.5" x14ac:dyDescent="0.25">
      <c r="A29" s="298"/>
      <c r="B29" s="312" t="s">
        <v>111</v>
      </c>
      <c r="C29" s="313"/>
      <c r="D29" s="299"/>
    </row>
    <row r="30" spans="1:10" ht="15.5" x14ac:dyDescent="0.25">
      <c r="A30" s="298"/>
      <c r="C30" s="34"/>
      <c r="D30" s="299"/>
    </row>
    <row r="31" spans="1:10" ht="18" x14ac:dyDescent="0.25">
      <c r="A31" s="298"/>
      <c r="B31" s="316" t="s">
        <v>112</v>
      </c>
      <c r="C31" s="317"/>
      <c r="D31" s="299"/>
    </row>
    <row r="32" spans="1:10" ht="18" x14ac:dyDescent="0.25">
      <c r="A32" s="298"/>
      <c r="B32" s="316"/>
      <c r="C32" s="318"/>
      <c r="D32" s="299"/>
    </row>
    <row r="33" spans="1:4" ht="18" x14ac:dyDescent="0.25">
      <c r="A33" s="298"/>
      <c r="B33" s="319"/>
      <c r="C33" s="318"/>
      <c r="D33" s="299"/>
    </row>
    <row r="34" spans="1:4" ht="15.5" x14ac:dyDescent="0.25">
      <c r="A34" s="298"/>
      <c r="B34" s="34"/>
      <c r="C34" s="34"/>
      <c r="D34" s="299"/>
    </row>
    <row r="35" spans="1:4" ht="18" x14ac:dyDescent="0.25">
      <c r="A35" s="298"/>
      <c r="B35" s="316" t="s">
        <v>113</v>
      </c>
      <c r="C35" s="304"/>
      <c r="D35" s="299"/>
    </row>
    <row r="36" spans="1:4" ht="15.5" x14ac:dyDescent="0.25">
      <c r="A36" s="298"/>
      <c r="B36" s="34"/>
      <c r="C36" s="34"/>
      <c r="D36" s="299"/>
    </row>
    <row r="37" spans="1:4" ht="13" x14ac:dyDescent="0.25">
      <c r="A37" s="298"/>
      <c r="C37" s="305"/>
      <c r="D37" s="299"/>
    </row>
    <row r="38" spans="1:4" ht="15.5" x14ac:dyDescent="0.25">
      <c r="A38" s="298"/>
      <c r="B38" s="34"/>
      <c r="C38" s="34"/>
      <c r="D38" s="299"/>
    </row>
    <row r="39" spans="1:4" ht="18" x14ac:dyDescent="0.25">
      <c r="A39" s="298"/>
      <c r="B39" s="316" t="s">
        <v>114</v>
      </c>
      <c r="C39" s="304"/>
      <c r="D39" s="299"/>
    </row>
    <row r="40" spans="1:4" ht="18" x14ac:dyDescent="0.25">
      <c r="A40" s="298"/>
      <c r="C40" s="320"/>
      <c r="D40" s="299"/>
    </row>
    <row r="41" spans="1:4" ht="18" x14ac:dyDescent="0.25">
      <c r="A41" s="298"/>
      <c r="C41" s="320"/>
      <c r="D41" s="299"/>
    </row>
    <row r="42" spans="1:4" x14ac:dyDescent="0.25">
      <c r="A42" s="298"/>
      <c r="D42" s="299"/>
    </row>
    <row r="43" spans="1:4" ht="18" x14ac:dyDescent="0.25">
      <c r="A43" s="298"/>
      <c r="B43" s="316" t="s">
        <v>115</v>
      </c>
      <c r="C43" s="304"/>
      <c r="D43" s="299"/>
    </row>
    <row r="44" spans="1:4" ht="18.5" thickBot="1" x14ac:dyDescent="0.3">
      <c r="A44" s="321"/>
      <c r="B44" s="322"/>
      <c r="C44" s="323"/>
      <c r="D44" s="324" t="s">
        <v>116</v>
      </c>
    </row>
    <row r="45" spans="1:4" ht="18" x14ac:dyDescent="0.25">
      <c r="C45" s="325"/>
    </row>
  </sheetData>
  <pageMargins left="0.25" right="0.25" top="0.75" bottom="0.75" header="0.3" footer="0.3"/>
  <pageSetup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6:P105"/>
  <sheetViews>
    <sheetView view="pageBreakPreview" topLeftCell="A24" zoomScale="80" zoomScaleNormal="70" zoomScaleSheetLayoutView="80" workbookViewId="0">
      <selection activeCell="A70" sqref="A70"/>
    </sheetView>
  </sheetViews>
  <sheetFormatPr defaultRowHeight="12.5" x14ac:dyDescent="0.25"/>
  <cols>
    <col min="3" max="3" width="11" customWidth="1"/>
    <col min="6" max="6" width="10.08984375" customWidth="1"/>
    <col min="9" max="9" width="8.90625" customWidth="1"/>
    <col min="10" max="12" width="17.90625" customWidth="1"/>
    <col min="13" max="15" width="18" customWidth="1"/>
    <col min="16" max="32" width="10.90625" customWidth="1"/>
  </cols>
  <sheetData>
    <row r="6" spans="1:15" x14ac:dyDescent="0.25">
      <c r="A6" s="205" t="str">
        <f>"ENQUIRY NUMBER : "&amp;'Cover Page'!C12</f>
        <v xml:space="preserve">ENQUIRY NUMBER : </v>
      </c>
      <c r="B6" s="192"/>
      <c r="C6" s="200">
        <f>'Cover Page'!C12</f>
        <v>0</v>
      </c>
      <c r="D6" s="206"/>
      <c r="E6" s="200" t="s">
        <v>91</v>
      </c>
      <c r="F6" s="203"/>
    </row>
    <row r="8" spans="1:15" x14ac:dyDescent="0.25">
      <c r="A8" s="207" t="str">
        <f>" PRICE SCHEDULE : C (PS5) : "&amp;'Cover Page'!C14</f>
        <v xml:space="preserve"> PRICE SCHEDULE : C (PS5) : </v>
      </c>
      <c r="M8" s="192" t="s">
        <v>0</v>
      </c>
      <c r="N8" s="204">
        <f>'Cover Page'!$C$16</f>
        <v>0</v>
      </c>
    </row>
    <row r="10" spans="1:15" x14ac:dyDescent="0.25">
      <c r="A10" s="3" t="s">
        <v>1</v>
      </c>
    </row>
    <row r="12" spans="1:15" s="198" customFormat="1" ht="13" thickBot="1" x14ac:dyDescent="0.3">
      <c r="A12" s="209">
        <v>1</v>
      </c>
      <c r="B12" s="210">
        <v>2</v>
      </c>
      <c r="C12" s="208">
        <v>3</v>
      </c>
      <c r="D12" s="208">
        <v>4</v>
      </c>
      <c r="E12" s="209">
        <v>5</v>
      </c>
      <c r="F12" s="210">
        <v>6</v>
      </c>
      <c r="G12" s="208">
        <v>7</v>
      </c>
      <c r="H12" s="208">
        <v>8</v>
      </c>
      <c r="I12" s="209">
        <v>9</v>
      </c>
      <c r="J12" s="210">
        <v>10</v>
      </c>
      <c r="K12" s="208">
        <v>11</v>
      </c>
      <c r="L12" s="208">
        <v>12</v>
      </c>
      <c r="M12" s="209">
        <v>13</v>
      </c>
      <c r="N12" s="210">
        <v>14</v>
      </c>
      <c r="O12" s="209">
        <v>15</v>
      </c>
    </row>
    <row r="13" spans="1:15" s="107" customFormat="1" ht="13" thickBot="1" x14ac:dyDescent="0.3">
      <c r="A13" s="211" t="s">
        <v>2</v>
      </c>
      <c r="B13" s="212"/>
      <c r="C13" s="212"/>
      <c r="D13" s="212"/>
      <c r="E13" s="212"/>
      <c r="F13" s="213"/>
      <c r="G13" s="214" t="s">
        <v>3</v>
      </c>
      <c r="H13" s="212"/>
      <c r="I13" s="213"/>
      <c r="J13" s="215">
        <v>1</v>
      </c>
      <c r="K13" s="215">
        <f>J13+1</f>
        <v>2</v>
      </c>
      <c r="L13" s="216">
        <f t="shared" ref="L13:O13" si="0">K13+1</f>
        <v>3</v>
      </c>
      <c r="M13" s="215">
        <f t="shared" si="0"/>
        <v>4</v>
      </c>
      <c r="N13" s="215">
        <f t="shared" si="0"/>
        <v>5</v>
      </c>
      <c r="O13" s="215">
        <f t="shared" si="0"/>
        <v>6</v>
      </c>
    </row>
    <row r="14" spans="1:15" ht="18" customHeight="1" x14ac:dyDescent="0.35">
      <c r="A14" s="6" t="s">
        <v>4</v>
      </c>
      <c r="B14" s="338"/>
      <c r="C14" s="338"/>
      <c r="D14" s="338"/>
      <c r="E14" s="338"/>
      <c r="F14" s="20"/>
      <c r="G14" s="7" t="s">
        <v>5</v>
      </c>
      <c r="H14" s="339"/>
      <c r="I14" s="21"/>
      <c r="J14" s="396" t="str">
        <f>IFERROR(INDEX('PRICE LIST'!$D:$D,MATCH('PS5'!J$13,'PRICE LIST'!$B:$B,0)),"")</f>
        <v>TELEPHONE CABLE - 10 PAIR</v>
      </c>
      <c r="K14" s="396" t="str">
        <f>IFERROR(INDEX('PRICE LIST'!$D:$D,MATCH('PS5'!K$13,'PRICE LIST'!$B:$B,0)),"")</f>
        <v>TELEPHONE CABLE - 25 PAIR</v>
      </c>
      <c r="L14" s="403" t="str">
        <f>IFERROR(INDEX('PRICE LIST'!$D:$D,MATCH('PS5'!L$13,'PRICE LIST'!$B:$B,0)),"")</f>
        <v>TELEPHONE CABLE - 50 PAIR</v>
      </c>
      <c r="M14" s="396" t="str">
        <f>IFERROR(INDEX('PRICE LIST'!$D:$D,MATCH('PS5'!M$13,'PRICE LIST'!$B:$B,0)),"")</f>
        <v>COAXIAL CABLE - 75 OHM</v>
      </c>
      <c r="N14" s="396" t="str">
        <f>IFERROR(INDEX('PRICE LIST'!$D:$D,MATCH('PS5'!N$13,'PRICE LIST'!$B:$B,0)),"")</f>
        <v>DATA CABLE - X.21 </v>
      </c>
      <c r="O14" s="396" t="str">
        <f>IFERROR(INDEX('PRICE LIST'!$D:$D,MATCH('PS5'!O$13,'PRICE LIST'!$B:$B,0)),"")</f>
        <v>18Z CABLE - </v>
      </c>
    </row>
    <row r="15" spans="1:15" ht="18" customHeight="1" x14ac:dyDescent="0.3">
      <c r="A15" s="33" t="s">
        <v>6</v>
      </c>
      <c r="B15" s="338"/>
      <c r="C15" s="338"/>
      <c r="D15" s="338"/>
      <c r="E15" s="338"/>
      <c r="F15" s="20"/>
      <c r="G15" s="9"/>
      <c r="I15" s="19"/>
      <c r="J15" s="397"/>
      <c r="K15" s="397"/>
      <c r="L15" s="401"/>
      <c r="M15" s="397"/>
      <c r="N15" s="397"/>
      <c r="O15" s="397"/>
    </row>
    <row r="16" spans="1:15" ht="42" customHeight="1" x14ac:dyDescent="0.3">
      <c r="A16" s="10" t="s">
        <v>7</v>
      </c>
      <c r="B16" s="11"/>
      <c r="C16" s="11"/>
      <c r="D16" s="11"/>
      <c r="E16" s="11"/>
      <c r="F16" s="22"/>
      <c r="G16" s="12"/>
      <c r="H16" s="13"/>
      <c r="I16" s="14"/>
      <c r="J16" s="398"/>
      <c r="K16" s="398"/>
      <c r="L16" s="402"/>
      <c r="M16" s="398"/>
      <c r="N16" s="398"/>
      <c r="O16" s="398"/>
    </row>
    <row r="17" spans="1:15" x14ac:dyDescent="0.25">
      <c r="A17" s="4" t="s">
        <v>8</v>
      </c>
      <c r="I17" t="s">
        <v>88</v>
      </c>
      <c r="J17" s="8"/>
      <c r="K17" s="8"/>
      <c r="L17" s="193"/>
      <c r="M17" s="8"/>
      <c r="N17" s="8"/>
      <c r="O17" s="8"/>
    </row>
    <row r="18" spans="1:15" x14ac:dyDescent="0.25">
      <c r="A18" s="224" t="s">
        <v>9</v>
      </c>
      <c r="B18" s="225"/>
      <c r="C18" s="225"/>
      <c r="D18" s="225"/>
      <c r="E18" s="225"/>
      <c r="F18" s="225"/>
      <c r="G18" s="225"/>
      <c r="H18" s="225"/>
      <c r="I18" s="225" t="s">
        <v>88</v>
      </c>
      <c r="J18" s="226"/>
      <c r="K18" s="226"/>
      <c r="L18" s="226"/>
      <c r="M18" s="226"/>
      <c r="N18" s="226"/>
      <c r="O18" s="226"/>
    </row>
    <row r="19" spans="1:15" x14ac:dyDescent="0.25">
      <c r="A19" s="224" t="s">
        <v>10</v>
      </c>
      <c r="B19" s="225"/>
      <c r="C19" s="225"/>
      <c r="D19" s="225"/>
      <c r="E19" s="225"/>
      <c r="F19" s="225"/>
      <c r="G19" s="225"/>
      <c r="H19" s="225"/>
      <c r="I19" s="225" t="s">
        <v>88</v>
      </c>
      <c r="J19" s="226"/>
      <c r="K19" s="226"/>
      <c r="L19" s="227"/>
      <c r="M19" s="226"/>
      <c r="N19" s="226"/>
      <c r="O19" s="226"/>
    </row>
    <row r="20" spans="1:15" x14ac:dyDescent="0.25">
      <c r="A20" s="224" t="s">
        <v>11</v>
      </c>
      <c r="B20" s="225"/>
      <c r="C20" s="225"/>
      <c r="D20" s="225"/>
      <c r="E20" s="225"/>
      <c r="F20" s="225"/>
      <c r="G20" s="225"/>
      <c r="H20" s="225"/>
      <c r="I20" s="225" t="s">
        <v>88</v>
      </c>
      <c r="J20" s="226"/>
      <c r="K20" s="226"/>
      <c r="L20" s="227"/>
      <c r="M20" s="226"/>
      <c r="N20" s="226"/>
      <c r="O20" s="226"/>
    </row>
    <row r="21" spans="1:15" x14ac:dyDescent="0.25">
      <c r="A21" s="228" t="s">
        <v>12</v>
      </c>
      <c r="B21" s="229"/>
      <c r="C21" s="229"/>
      <c r="D21" s="229"/>
      <c r="E21" s="229"/>
      <c r="F21" s="229"/>
      <c r="G21" s="229"/>
      <c r="H21" s="229"/>
      <c r="I21" s="229" t="s">
        <v>88</v>
      </c>
      <c r="J21" s="230"/>
      <c r="K21" s="230"/>
      <c r="L21" s="231"/>
      <c r="M21" s="230"/>
      <c r="N21" s="230"/>
      <c r="O21" s="230"/>
    </row>
    <row r="22" spans="1:15" s="269" customFormat="1" ht="13" x14ac:dyDescent="0.3">
      <c r="A22" s="267" t="s">
        <v>13</v>
      </c>
      <c r="B22" s="268"/>
      <c r="C22" s="268"/>
      <c r="D22" s="268"/>
      <c r="E22" s="268"/>
      <c r="F22" s="268"/>
      <c r="G22" s="268" t="s">
        <v>14</v>
      </c>
      <c r="H22" s="268"/>
      <c r="I22" s="269" t="s">
        <v>88</v>
      </c>
      <c r="J22" s="270">
        <f t="shared" ref="J22:N22" si="1">SUM(J18:J21)</f>
        <v>0</v>
      </c>
      <c r="K22" s="270">
        <f t="shared" si="1"/>
        <v>0</v>
      </c>
      <c r="L22" s="271">
        <f t="shared" si="1"/>
        <v>0</v>
      </c>
      <c r="M22" s="270">
        <f t="shared" si="1"/>
        <v>0</v>
      </c>
      <c r="N22" s="270">
        <f t="shared" si="1"/>
        <v>0</v>
      </c>
      <c r="O22" s="270">
        <f t="shared" ref="O22" si="2">SUM(O18:O21)</f>
        <v>0</v>
      </c>
    </row>
    <row r="23" spans="1:15" x14ac:dyDescent="0.25">
      <c r="A23" s="220" t="s">
        <v>15</v>
      </c>
      <c r="B23" s="221"/>
      <c r="C23" s="221"/>
      <c r="D23" s="221"/>
      <c r="E23" s="221"/>
      <c r="F23" s="221"/>
      <c r="G23" s="221"/>
      <c r="H23" s="221"/>
      <c r="I23" s="221" t="s">
        <v>88</v>
      </c>
      <c r="J23" s="222"/>
      <c r="K23" s="222"/>
      <c r="L23" s="223"/>
      <c r="M23" s="222"/>
      <c r="N23" s="222"/>
      <c r="O23" s="222"/>
    </row>
    <row r="24" spans="1:15" x14ac:dyDescent="0.25">
      <c r="A24" s="224" t="s">
        <v>16</v>
      </c>
      <c r="B24" s="225"/>
      <c r="C24" s="225"/>
      <c r="D24" s="225"/>
      <c r="E24" s="225"/>
      <c r="F24" s="225"/>
      <c r="G24" s="225"/>
      <c r="H24" s="225"/>
      <c r="I24" s="225" t="s">
        <v>88</v>
      </c>
      <c r="J24" s="232"/>
      <c r="K24" s="232"/>
      <c r="L24" s="226"/>
      <c r="M24" s="226"/>
      <c r="N24" s="226"/>
      <c r="O24" s="226"/>
    </row>
    <row r="25" spans="1:15" x14ac:dyDescent="0.25">
      <c r="A25" s="224" t="s">
        <v>17</v>
      </c>
      <c r="B25" s="225"/>
      <c r="C25" s="225"/>
      <c r="D25" s="225"/>
      <c r="E25" s="225"/>
      <c r="F25" s="225"/>
      <c r="G25" s="225"/>
      <c r="H25" s="225"/>
      <c r="I25" s="225" t="s">
        <v>88</v>
      </c>
      <c r="J25" s="232"/>
      <c r="K25" s="232"/>
      <c r="L25" s="233"/>
      <c r="M25" s="232"/>
      <c r="N25" s="232"/>
      <c r="O25" s="232"/>
    </row>
    <row r="26" spans="1:15" x14ac:dyDescent="0.25">
      <c r="A26" s="224" t="s">
        <v>18</v>
      </c>
      <c r="B26" s="225"/>
      <c r="C26" s="225"/>
      <c r="D26" s="225"/>
      <c r="E26" s="225"/>
      <c r="F26" s="225"/>
      <c r="G26" s="225"/>
      <c r="H26" s="225"/>
      <c r="I26" s="225" t="s">
        <v>88</v>
      </c>
      <c r="J26" s="232"/>
      <c r="K26" s="232"/>
      <c r="L26" s="233"/>
      <c r="M26" s="232"/>
      <c r="N26" s="232"/>
      <c r="O26" s="232"/>
    </row>
    <row r="27" spans="1:15" x14ac:dyDescent="0.25">
      <c r="A27" s="228" t="s">
        <v>19</v>
      </c>
      <c r="B27" s="229"/>
      <c r="C27" s="229"/>
      <c r="D27" s="229"/>
      <c r="E27" s="229"/>
      <c r="F27" s="229"/>
      <c r="G27" s="229"/>
      <c r="H27" s="229"/>
      <c r="I27" s="229" t="s">
        <v>88</v>
      </c>
      <c r="J27" s="234"/>
      <c r="K27" s="234"/>
      <c r="L27" s="235"/>
      <c r="M27" s="234"/>
      <c r="N27" s="234"/>
      <c r="O27" s="234"/>
    </row>
    <row r="28" spans="1:15" s="269" customFormat="1" ht="13" x14ac:dyDescent="0.3">
      <c r="A28" s="267" t="s">
        <v>20</v>
      </c>
      <c r="B28" s="268"/>
      <c r="C28" s="268"/>
      <c r="D28" s="268"/>
      <c r="E28" s="268"/>
      <c r="F28" s="268"/>
      <c r="G28" s="268" t="s">
        <v>21</v>
      </c>
      <c r="H28" s="268"/>
      <c r="I28" s="269" t="s">
        <v>88</v>
      </c>
      <c r="J28" s="272">
        <f t="shared" ref="J28:N28" si="3">SUM(J23:J27)</f>
        <v>0</v>
      </c>
      <c r="K28" s="272">
        <f t="shared" si="3"/>
        <v>0</v>
      </c>
      <c r="L28" s="273">
        <f t="shared" si="3"/>
        <v>0</v>
      </c>
      <c r="M28" s="272">
        <f t="shared" si="3"/>
        <v>0</v>
      </c>
      <c r="N28" s="272">
        <f t="shared" si="3"/>
        <v>0</v>
      </c>
      <c r="O28" s="272">
        <f t="shared" ref="O28" si="4">SUM(O23:O27)</f>
        <v>0</v>
      </c>
    </row>
    <row r="29" spans="1:15" x14ac:dyDescent="0.25">
      <c r="A29" s="220" t="s">
        <v>22</v>
      </c>
      <c r="B29" s="221"/>
      <c r="C29" s="221"/>
      <c r="D29" s="221"/>
      <c r="E29" s="221"/>
      <c r="F29" s="221"/>
      <c r="G29" s="221"/>
      <c r="H29" s="221"/>
      <c r="I29" s="221" t="s">
        <v>88</v>
      </c>
      <c r="J29" s="222"/>
      <c r="K29" s="222"/>
      <c r="L29" s="223"/>
      <c r="M29" s="222"/>
      <c r="N29" s="222"/>
      <c r="O29" s="222"/>
    </row>
    <row r="30" spans="1:15" x14ac:dyDescent="0.25">
      <c r="A30" s="228" t="s">
        <v>23</v>
      </c>
      <c r="B30" s="229"/>
      <c r="C30" s="229"/>
      <c r="D30" s="229"/>
      <c r="E30" s="229"/>
      <c r="F30" s="229"/>
      <c r="G30" s="229"/>
      <c r="H30" s="229"/>
      <c r="I30" s="229" t="s">
        <v>88</v>
      </c>
      <c r="J30" s="234"/>
      <c r="K30" s="234"/>
      <c r="L30" s="226"/>
      <c r="M30" s="226"/>
      <c r="N30" s="226"/>
      <c r="O30" s="226"/>
    </row>
    <row r="31" spans="1:15" s="269" customFormat="1" ht="13" x14ac:dyDescent="0.3">
      <c r="A31" s="267" t="s">
        <v>24</v>
      </c>
      <c r="B31" s="268"/>
      <c r="C31" s="268"/>
      <c r="D31" s="268"/>
      <c r="E31" s="268"/>
      <c r="F31" s="268"/>
      <c r="G31" s="268" t="s">
        <v>25</v>
      </c>
      <c r="H31" s="268"/>
      <c r="I31" s="269" t="s">
        <v>88</v>
      </c>
      <c r="J31" s="272">
        <f t="shared" ref="J31:N31" si="5">SUM(J29:J30)</f>
        <v>0</v>
      </c>
      <c r="K31" s="272">
        <f t="shared" si="5"/>
        <v>0</v>
      </c>
      <c r="L31" s="273">
        <f t="shared" si="5"/>
        <v>0</v>
      </c>
      <c r="M31" s="272">
        <f t="shared" si="5"/>
        <v>0</v>
      </c>
      <c r="N31" s="272">
        <f t="shared" si="5"/>
        <v>0</v>
      </c>
      <c r="O31" s="272">
        <f t="shared" ref="O31" si="6">SUM(O29:O30)</f>
        <v>0</v>
      </c>
    </row>
    <row r="32" spans="1:15" s="269" customFormat="1" ht="13.5" thickBot="1" x14ac:dyDescent="0.35">
      <c r="A32" s="26" t="s">
        <v>26</v>
      </c>
      <c r="F32" s="274"/>
      <c r="G32" s="269" t="s">
        <v>27</v>
      </c>
      <c r="I32" s="269" t="s">
        <v>88</v>
      </c>
      <c r="J32" s="275">
        <f t="shared" ref="J32:N32" si="7">SUM(J22+J28+J31)</f>
        <v>0</v>
      </c>
      <c r="K32" s="275">
        <f t="shared" si="7"/>
        <v>0</v>
      </c>
      <c r="L32" s="276">
        <f t="shared" si="7"/>
        <v>0</v>
      </c>
      <c r="M32" s="275">
        <f t="shared" si="7"/>
        <v>0</v>
      </c>
      <c r="N32" s="275">
        <f t="shared" si="7"/>
        <v>0</v>
      </c>
      <c r="O32" s="275">
        <f t="shared" ref="O32" si="8">SUM(O22+O28+O31)</f>
        <v>0</v>
      </c>
    </row>
    <row r="33" spans="1:15" ht="13" thickBot="1" x14ac:dyDescent="0.3">
      <c r="A33" s="23"/>
      <c r="B33" s="24"/>
      <c r="C33" s="24"/>
      <c r="D33" s="24"/>
      <c r="E33" s="24"/>
      <c r="F33" s="1"/>
      <c r="G33" s="24"/>
      <c r="H33" s="24"/>
      <c r="I33" s="24"/>
      <c r="J33" s="25"/>
      <c r="K33" s="25"/>
      <c r="L33" s="196"/>
      <c r="M33" s="25"/>
      <c r="N33" s="25"/>
      <c r="O33" s="25"/>
    </row>
    <row r="34" spans="1:15" x14ac:dyDescent="0.25">
      <c r="A34" s="4" t="s">
        <v>28</v>
      </c>
      <c r="J34" s="8"/>
      <c r="K34" s="8"/>
      <c r="L34" s="193"/>
      <c r="M34" s="8"/>
      <c r="N34" s="8"/>
      <c r="O34" s="8"/>
    </row>
    <row r="35" spans="1:15" x14ac:dyDescent="0.25">
      <c r="A35" s="224" t="s">
        <v>29</v>
      </c>
      <c r="B35" s="225"/>
      <c r="C35" s="225"/>
      <c r="D35" s="225"/>
      <c r="E35" s="225"/>
      <c r="F35" s="225"/>
      <c r="G35" s="225"/>
      <c r="H35" s="225"/>
      <c r="I35" s="225"/>
      <c r="J35" s="232"/>
      <c r="K35" s="232"/>
      <c r="L35" s="233"/>
      <c r="M35" s="232"/>
      <c r="N35" s="232"/>
      <c r="O35" s="232"/>
    </row>
    <row r="36" spans="1:15" x14ac:dyDescent="0.25">
      <c r="A36" s="236" t="s">
        <v>30</v>
      </c>
      <c r="B36" s="237"/>
      <c r="C36" s="237"/>
      <c r="D36" s="237"/>
      <c r="E36" s="237"/>
      <c r="F36" s="237"/>
      <c r="G36" s="237"/>
      <c r="H36" s="237"/>
      <c r="I36" s="237"/>
      <c r="J36" s="238"/>
      <c r="K36" s="238"/>
      <c r="L36" s="239"/>
      <c r="M36" s="238"/>
      <c r="N36" s="238"/>
      <c r="O36" s="238"/>
    </row>
    <row r="37" spans="1:15" s="269" customFormat="1" ht="13" x14ac:dyDescent="0.3">
      <c r="A37" s="27" t="s">
        <v>31</v>
      </c>
      <c r="B37" s="268"/>
      <c r="C37" s="268"/>
      <c r="D37" s="277"/>
      <c r="E37" s="268"/>
      <c r="F37" s="268"/>
      <c r="G37" s="277" t="s">
        <v>32</v>
      </c>
      <c r="H37" s="268"/>
      <c r="I37" s="268"/>
      <c r="J37" s="272">
        <f t="shared" ref="J37:N37" si="9">SUM(J35:J36)</f>
        <v>0</v>
      </c>
      <c r="K37" s="272">
        <f t="shared" si="9"/>
        <v>0</v>
      </c>
      <c r="L37" s="273">
        <f t="shared" si="9"/>
        <v>0</v>
      </c>
      <c r="M37" s="272">
        <f t="shared" si="9"/>
        <v>0</v>
      </c>
      <c r="N37" s="272">
        <f t="shared" si="9"/>
        <v>0</v>
      </c>
      <c r="O37" s="272">
        <f t="shared" ref="O37" si="10">SUM(O35:O36)</f>
        <v>0</v>
      </c>
    </row>
    <row r="38" spans="1:15" ht="15.5" x14ac:dyDescent="0.35">
      <c r="A38" s="240" t="s">
        <v>33</v>
      </c>
      <c r="B38" s="241"/>
      <c r="C38" s="241"/>
      <c r="D38" s="241"/>
      <c r="E38" s="241"/>
      <c r="F38" s="241"/>
      <c r="G38" s="241"/>
      <c r="H38" s="559" t="s">
        <v>361</v>
      </c>
      <c r="I38" s="241"/>
      <c r="J38" s="561"/>
      <c r="K38" s="561"/>
      <c r="L38" s="562"/>
      <c r="M38" s="561"/>
      <c r="N38" s="561"/>
      <c r="O38" s="561"/>
    </row>
    <row r="39" spans="1:15" ht="15.5" x14ac:dyDescent="0.35">
      <c r="A39" s="2" t="s">
        <v>34</v>
      </c>
      <c r="H39" s="560" t="s">
        <v>361</v>
      </c>
      <c r="J39" s="563"/>
      <c r="K39" s="563"/>
      <c r="L39" s="564"/>
      <c r="M39" s="563"/>
      <c r="N39" s="563"/>
      <c r="O39" s="563"/>
    </row>
    <row r="40" spans="1:15" s="269" customFormat="1" ht="13" x14ac:dyDescent="0.3">
      <c r="A40" s="27" t="s">
        <v>35</v>
      </c>
      <c r="B40" s="268"/>
      <c r="C40" s="268"/>
      <c r="D40" s="268"/>
      <c r="E40" s="268"/>
      <c r="F40" s="268"/>
      <c r="G40" s="268" t="s">
        <v>36</v>
      </c>
      <c r="H40" s="268"/>
      <c r="I40" s="268"/>
      <c r="J40" s="272">
        <f t="shared" ref="J40:N40" si="11">SUM(J38:J39)</f>
        <v>0</v>
      </c>
      <c r="K40" s="272">
        <f t="shared" si="11"/>
        <v>0</v>
      </c>
      <c r="L40" s="273">
        <f t="shared" si="11"/>
        <v>0</v>
      </c>
      <c r="M40" s="272">
        <f t="shared" si="11"/>
        <v>0</v>
      </c>
      <c r="N40" s="272">
        <f t="shared" si="11"/>
        <v>0</v>
      </c>
      <c r="O40" s="272">
        <f t="shared" ref="O40" si="12">SUM(O38:O39)</f>
        <v>0</v>
      </c>
    </row>
    <row r="41" spans="1:15" s="269" customFormat="1" ht="13" x14ac:dyDescent="0.3">
      <c r="A41" s="27" t="s">
        <v>37</v>
      </c>
      <c r="B41" s="268"/>
      <c r="C41" s="268"/>
      <c r="D41" s="268"/>
      <c r="E41" s="268"/>
      <c r="F41" s="268"/>
      <c r="G41" s="268" t="s">
        <v>38</v>
      </c>
      <c r="H41" s="268"/>
      <c r="I41" s="268"/>
      <c r="J41" s="272">
        <f t="shared" ref="J41:N41" si="13">SUM(J37,J40)</f>
        <v>0</v>
      </c>
      <c r="K41" s="272">
        <f t="shared" si="13"/>
        <v>0</v>
      </c>
      <c r="L41" s="273">
        <f t="shared" si="13"/>
        <v>0</v>
      </c>
      <c r="M41" s="272">
        <f t="shared" si="13"/>
        <v>0</v>
      </c>
      <c r="N41" s="272">
        <f t="shared" si="13"/>
        <v>0</v>
      </c>
      <c r="O41" s="272">
        <f t="shared" ref="O41" si="14">SUM(O37,O40)</f>
        <v>0</v>
      </c>
    </row>
    <row r="42" spans="1:15" ht="16" customHeight="1" x14ac:dyDescent="0.25">
      <c r="A42" s="5" t="s">
        <v>39</v>
      </c>
      <c r="J42" s="17"/>
      <c r="K42" s="17"/>
      <c r="L42" s="195"/>
      <c r="M42" s="17"/>
      <c r="N42" s="17"/>
      <c r="O42" s="17"/>
    </row>
    <row r="43" spans="1:15" ht="16" customHeight="1" x14ac:dyDescent="0.25">
      <c r="A43" s="224" t="s">
        <v>40</v>
      </c>
      <c r="B43" s="225"/>
      <c r="C43" s="225"/>
      <c r="D43" s="225"/>
      <c r="E43" s="225"/>
      <c r="F43" s="225"/>
      <c r="G43" s="225"/>
      <c r="H43" s="225"/>
      <c r="I43" s="225"/>
      <c r="J43" s="232"/>
      <c r="K43" s="232"/>
      <c r="L43" s="233"/>
      <c r="M43" s="232"/>
      <c r="N43" s="232"/>
      <c r="O43" s="232"/>
    </row>
    <row r="44" spans="1:15" ht="16" customHeight="1" x14ac:dyDescent="0.25">
      <c r="A44" s="2" t="s">
        <v>41</v>
      </c>
      <c r="J44" s="90"/>
      <c r="K44" s="90"/>
      <c r="L44" s="197"/>
      <c r="M44" s="90"/>
      <c r="N44" s="90"/>
      <c r="O44" s="90"/>
    </row>
    <row r="45" spans="1:15" s="269" customFormat="1" ht="16" customHeight="1" x14ac:dyDescent="0.3">
      <c r="A45" s="27" t="s">
        <v>42</v>
      </c>
      <c r="B45" s="268"/>
      <c r="C45" s="268"/>
      <c r="D45" s="268"/>
      <c r="E45" s="268"/>
      <c r="F45" s="268"/>
      <c r="G45" s="268" t="s">
        <v>43</v>
      </c>
      <c r="H45" s="268"/>
      <c r="I45" s="268"/>
      <c r="J45" s="272">
        <f t="shared" ref="J45:N45" si="15">SUM(J43:J44)</f>
        <v>0</v>
      </c>
      <c r="K45" s="272">
        <f t="shared" si="15"/>
        <v>0</v>
      </c>
      <c r="L45" s="273">
        <f t="shared" si="15"/>
        <v>0</v>
      </c>
      <c r="M45" s="272">
        <f t="shared" si="15"/>
        <v>0</v>
      </c>
      <c r="N45" s="272">
        <f t="shared" si="15"/>
        <v>0</v>
      </c>
      <c r="O45" s="272">
        <f t="shared" ref="O45" si="16">SUM(O43:O44)</f>
        <v>0</v>
      </c>
    </row>
    <row r="46" spans="1:15" ht="16" customHeight="1" x14ac:dyDescent="0.25">
      <c r="A46" s="240" t="s">
        <v>44</v>
      </c>
      <c r="B46" s="241"/>
      <c r="C46" s="241"/>
      <c r="D46" s="241"/>
      <c r="E46" s="241"/>
      <c r="F46" s="241"/>
      <c r="G46" s="241"/>
      <c r="H46" s="241"/>
      <c r="I46" s="241"/>
      <c r="J46" s="242"/>
      <c r="K46" s="242"/>
      <c r="L46" s="243"/>
      <c r="M46" s="242"/>
      <c r="N46" s="242"/>
      <c r="O46" s="242"/>
    </row>
    <row r="47" spans="1:15" ht="16" customHeight="1" x14ac:dyDescent="0.25">
      <c r="A47" s="2" t="s">
        <v>45</v>
      </c>
      <c r="J47" s="89"/>
      <c r="K47" s="89"/>
      <c r="L47" s="194"/>
      <c r="M47" s="89"/>
      <c r="N47" s="89"/>
      <c r="O47" s="89"/>
    </row>
    <row r="48" spans="1:15" s="269" customFormat="1" ht="16" customHeight="1" x14ac:dyDescent="0.3">
      <c r="A48" s="27" t="s">
        <v>46</v>
      </c>
      <c r="B48" s="268"/>
      <c r="C48" s="268"/>
      <c r="D48" s="268"/>
      <c r="E48" s="268"/>
      <c r="F48" s="277"/>
      <c r="G48" s="277" t="s">
        <v>47</v>
      </c>
      <c r="H48" s="268"/>
      <c r="I48" s="268"/>
      <c r="J48" s="272">
        <f t="shared" ref="J48:N48" si="17">SUM(J46:J47)</f>
        <v>0</v>
      </c>
      <c r="K48" s="272">
        <f t="shared" si="17"/>
        <v>0</v>
      </c>
      <c r="L48" s="273">
        <f t="shared" si="17"/>
        <v>0</v>
      </c>
      <c r="M48" s="272">
        <f t="shared" si="17"/>
        <v>0</v>
      </c>
      <c r="N48" s="272">
        <f t="shared" si="17"/>
        <v>0</v>
      </c>
      <c r="O48" s="272">
        <f t="shared" ref="O48" si="18">SUM(O46:O47)</f>
        <v>0</v>
      </c>
    </row>
    <row r="49" spans="1:16" s="269" customFormat="1" ht="13" x14ac:dyDescent="0.3">
      <c r="A49" s="278" t="s">
        <v>92</v>
      </c>
      <c r="F49" s="341"/>
      <c r="G49" s="279" t="s">
        <v>93</v>
      </c>
      <c r="J49" s="275">
        <f t="shared" ref="J49:N49" si="19">SUM(J32+J41+J45+J48)</f>
        <v>0</v>
      </c>
      <c r="K49" s="275">
        <f t="shared" si="19"/>
        <v>0</v>
      </c>
      <c r="L49" s="276">
        <f t="shared" si="19"/>
        <v>0</v>
      </c>
      <c r="M49" s="275">
        <f t="shared" si="19"/>
        <v>0</v>
      </c>
      <c r="N49" s="275">
        <f t="shared" si="19"/>
        <v>0</v>
      </c>
      <c r="O49" s="275">
        <f t="shared" ref="O49" si="20">SUM(O32+O41+O45+O48)</f>
        <v>0</v>
      </c>
      <c r="P49"/>
    </row>
    <row r="50" spans="1:16" ht="13" thickBot="1" x14ac:dyDescent="0.3">
      <c r="A50" s="244" t="s">
        <v>48</v>
      </c>
      <c r="B50" s="245"/>
      <c r="C50" s="245"/>
      <c r="D50" s="245"/>
      <c r="E50" s="245"/>
      <c r="F50" s="246"/>
      <c r="G50" s="246"/>
      <c r="H50" s="245"/>
      <c r="I50" s="245"/>
      <c r="J50" s="247"/>
      <c r="K50" s="247"/>
      <c r="L50" s="248"/>
      <c r="M50" s="247"/>
      <c r="N50" s="247"/>
      <c r="O50" s="247"/>
    </row>
    <row r="51" spans="1:16" s="269" customFormat="1" ht="13.5" thickBot="1" x14ac:dyDescent="0.35">
      <c r="A51" s="280" t="s">
        <v>49</v>
      </c>
      <c r="B51" s="281"/>
      <c r="C51" s="281"/>
      <c r="D51" s="281"/>
      <c r="E51" s="281"/>
      <c r="F51" s="281"/>
      <c r="G51" s="282" t="s">
        <v>94</v>
      </c>
      <c r="H51" s="281"/>
      <c r="I51" s="281"/>
      <c r="J51" s="283">
        <f t="shared" ref="J51:N51" si="21">SUM(J49:J50)</f>
        <v>0</v>
      </c>
      <c r="K51" s="283">
        <f t="shared" si="21"/>
        <v>0</v>
      </c>
      <c r="L51" s="284">
        <f t="shared" si="21"/>
        <v>0</v>
      </c>
      <c r="M51" s="283">
        <f t="shared" si="21"/>
        <v>0</v>
      </c>
      <c r="N51" s="283">
        <f t="shared" si="21"/>
        <v>0</v>
      </c>
      <c r="O51" s="283">
        <f t="shared" ref="O51" si="22">SUM(O49:O50)</f>
        <v>0</v>
      </c>
      <c r="P51"/>
    </row>
    <row r="53" spans="1:16" ht="13" x14ac:dyDescent="0.3">
      <c r="A53" s="219"/>
    </row>
    <row r="56" spans="1:16" x14ac:dyDescent="0.25">
      <c r="K56" s="107"/>
      <c r="N56" s="107"/>
      <c r="O56" s="107"/>
    </row>
    <row r="58" spans="1:16" x14ac:dyDescent="0.25">
      <c r="A58" s="4"/>
    </row>
    <row r="59" spans="1:16" x14ac:dyDescent="0.25">
      <c r="A59" s="4"/>
    </row>
    <row r="60" spans="1:16" x14ac:dyDescent="0.25">
      <c r="A60" s="4"/>
    </row>
    <row r="61" spans="1:16" x14ac:dyDescent="0.25">
      <c r="A61" s="4"/>
    </row>
    <row r="62" spans="1:16" x14ac:dyDescent="0.25">
      <c r="A62" s="164" t="str">
        <f>A6</f>
        <v xml:space="preserve">ENQUIRY NUMBER : </v>
      </c>
      <c r="B62" s="192"/>
      <c r="C62" s="199">
        <f>C6</f>
        <v>0</v>
      </c>
      <c r="D62" s="200"/>
      <c r="E62" s="201" t="s">
        <v>91</v>
      </c>
      <c r="F62" s="203"/>
    </row>
    <row r="63" spans="1:16" x14ac:dyDescent="0.25">
      <c r="A63" s="4"/>
    </row>
    <row r="64" spans="1:16" x14ac:dyDescent="0.25">
      <c r="A64" s="207" t="str">
        <f>A8</f>
        <v xml:space="preserve"> PRICE SCHEDULE : C (PS5) : </v>
      </c>
      <c r="M64" s="192" t="s">
        <v>0</v>
      </c>
      <c r="N64" s="204">
        <f>'Cover Page'!$C$16</f>
        <v>0</v>
      </c>
      <c r="O64" s="204">
        <f>'Cover Page'!$C$16</f>
        <v>0</v>
      </c>
    </row>
    <row r="65" spans="1:15" x14ac:dyDescent="0.25">
      <c r="A65" s="4"/>
    </row>
    <row r="66" spans="1:15" x14ac:dyDescent="0.25">
      <c r="A66" s="2" t="s">
        <v>90</v>
      </c>
    </row>
    <row r="67" spans="1:15" x14ac:dyDescent="0.25">
      <c r="A67" s="2"/>
    </row>
    <row r="68" spans="1:15" ht="13" thickBot="1" x14ac:dyDescent="0.3">
      <c r="A68" s="2"/>
    </row>
    <row r="69" spans="1:15" s="107" customFormat="1" ht="13" thickBot="1" x14ac:dyDescent="0.3">
      <c r="A69" s="211" t="s">
        <v>2</v>
      </c>
      <c r="B69" s="212"/>
      <c r="C69" s="212"/>
      <c r="D69" s="212"/>
      <c r="E69" s="212"/>
      <c r="F69" s="213"/>
      <c r="G69" s="214" t="s">
        <v>3</v>
      </c>
      <c r="H69" s="212"/>
      <c r="I69" s="213"/>
      <c r="J69" s="215">
        <f t="shared" ref="J69:N70" si="23">J13</f>
        <v>1</v>
      </c>
      <c r="K69" s="215">
        <f t="shared" si="23"/>
        <v>2</v>
      </c>
      <c r="L69" s="216">
        <f t="shared" si="23"/>
        <v>3</v>
      </c>
      <c r="M69" s="215">
        <f t="shared" si="23"/>
        <v>4</v>
      </c>
      <c r="N69" s="215">
        <f t="shared" si="23"/>
        <v>5</v>
      </c>
      <c r="O69" s="215">
        <f t="shared" ref="O69" si="24">O13</f>
        <v>6</v>
      </c>
    </row>
    <row r="70" spans="1:15" ht="18" customHeight="1" x14ac:dyDescent="0.35">
      <c r="A70" s="6" t="s">
        <v>4</v>
      </c>
      <c r="B70" s="338"/>
      <c r="C70" s="338"/>
      <c r="D70" s="338"/>
      <c r="E70" s="338"/>
      <c r="F70" s="338"/>
      <c r="G70" s="7" t="s">
        <v>5</v>
      </c>
      <c r="H70" s="339"/>
      <c r="I70" s="339"/>
      <c r="J70" s="399" t="str">
        <f t="shared" si="23"/>
        <v>TELEPHONE CABLE - 10 PAIR</v>
      </c>
      <c r="K70" s="399" t="str">
        <f t="shared" si="23"/>
        <v>TELEPHONE CABLE - 25 PAIR</v>
      </c>
      <c r="L70" s="400" t="str">
        <f t="shared" si="23"/>
        <v>TELEPHONE CABLE - 50 PAIR</v>
      </c>
      <c r="M70" s="399" t="str">
        <f t="shared" si="23"/>
        <v>COAXIAL CABLE - 75 OHM</v>
      </c>
      <c r="N70" s="399" t="str">
        <f t="shared" si="23"/>
        <v>DATA CABLE - X.21 </v>
      </c>
      <c r="O70" s="399" t="str">
        <f t="shared" ref="O70" si="25">O14</f>
        <v>18Z CABLE - </v>
      </c>
    </row>
    <row r="71" spans="1:15" ht="18" customHeight="1" x14ac:dyDescent="0.3">
      <c r="A71" s="33" t="s">
        <v>6</v>
      </c>
      <c r="B71" s="338"/>
      <c r="C71" s="338"/>
      <c r="D71" s="338"/>
      <c r="E71" s="338"/>
      <c r="F71" s="338"/>
      <c r="G71" s="9"/>
      <c r="J71" s="397"/>
      <c r="K71" s="397"/>
      <c r="L71" s="401"/>
      <c r="M71" s="397"/>
      <c r="N71" s="397"/>
      <c r="O71" s="397"/>
    </row>
    <row r="72" spans="1:15" ht="33.9" customHeight="1" x14ac:dyDescent="0.3">
      <c r="A72" s="10" t="s">
        <v>7</v>
      </c>
      <c r="B72" s="11"/>
      <c r="C72" s="11"/>
      <c r="D72" s="11"/>
      <c r="E72" s="11"/>
      <c r="F72" s="11"/>
      <c r="G72" s="12"/>
      <c r="H72" s="13"/>
      <c r="I72" s="14"/>
      <c r="J72" s="398"/>
      <c r="K72" s="398"/>
      <c r="L72" s="402"/>
      <c r="M72" s="398"/>
      <c r="N72" s="398"/>
      <c r="O72" s="398"/>
    </row>
    <row r="73" spans="1:15" ht="13" x14ac:dyDescent="0.3">
      <c r="A73" s="26" t="s">
        <v>50</v>
      </c>
      <c r="H73" s="340" t="s">
        <v>89</v>
      </c>
      <c r="J73" s="15"/>
      <c r="K73" s="15"/>
      <c r="L73" s="217"/>
      <c r="M73" s="15"/>
      <c r="N73" s="15"/>
      <c r="O73" s="15"/>
    </row>
    <row r="74" spans="1:15" x14ac:dyDescent="0.25">
      <c r="A74" s="249" t="s">
        <v>51</v>
      </c>
      <c r="B74" s="250"/>
      <c r="C74" s="250"/>
      <c r="D74" s="251" t="s">
        <v>52</v>
      </c>
      <c r="E74" s="251"/>
      <c r="F74" s="251"/>
      <c r="G74" s="251"/>
      <c r="H74" s="252" t="s">
        <v>89</v>
      </c>
      <c r="I74" s="252"/>
      <c r="J74" s="232"/>
      <c r="K74" s="232"/>
      <c r="L74" s="233"/>
      <c r="M74" s="232"/>
      <c r="N74" s="232"/>
      <c r="O74" s="232"/>
    </row>
    <row r="75" spans="1:15" x14ac:dyDescent="0.25">
      <c r="A75" s="249" t="s">
        <v>53</v>
      </c>
      <c r="B75" s="250"/>
      <c r="C75" s="250"/>
      <c r="D75" s="251" t="s">
        <v>52</v>
      </c>
      <c r="E75" s="251"/>
      <c r="F75" s="251"/>
      <c r="G75" s="251"/>
      <c r="H75" s="252" t="s">
        <v>89</v>
      </c>
      <c r="I75" s="252"/>
      <c r="J75" s="232"/>
      <c r="K75" s="232"/>
      <c r="L75" s="233"/>
      <c r="M75" s="232"/>
      <c r="N75" s="232"/>
      <c r="O75" s="232"/>
    </row>
    <row r="76" spans="1:15" x14ac:dyDescent="0.25">
      <c r="A76" s="249" t="s">
        <v>54</v>
      </c>
      <c r="B76" s="250"/>
      <c r="C76" s="250"/>
      <c r="D76" s="251" t="s">
        <v>52</v>
      </c>
      <c r="E76" s="251"/>
      <c r="F76" s="251"/>
      <c r="G76" s="251"/>
      <c r="H76" s="252" t="s">
        <v>89</v>
      </c>
      <c r="I76" s="252"/>
      <c r="J76" s="232"/>
      <c r="K76" s="232"/>
      <c r="L76" s="233"/>
      <c r="M76" s="232"/>
      <c r="N76" s="232"/>
      <c r="O76" s="232"/>
    </row>
    <row r="77" spans="1:15" x14ac:dyDescent="0.25">
      <c r="A77" s="249" t="s">
        <v>55</v>
      </c>
      <c r="B77" s="250"/>
      <c r="C77" s="250"/>
      <c r="D77" s="251" t="s">
        <v>56</v>
      </c>
      <c r="E77" s="251"/>
      <c r="F77" s="251"/>
      <c r="G77" s="251"/>
      <c r="H77" s="252" t="s">
        <v>89</v>
      </c>
      <c r="I77" s="252"/>
      <c r="J77" s="232"/>
      <c r="K77" s="232"/>
      <c r="L77" s="233"/>
      <c r="M77" s="232"/>
      <c r="N77" s="232"/>
      <c r="O77" s="232"/>
    </row>
    <row r="78" spans="1:15" x14ac:dyDescent="0.25">
      <c r="A78" s="253" t="s">
        <v>57</v>
      </c>
      <c r="B78" s="254"/>
      <c r="C78" s="254"/>
      <c r="D78" s="255" t="s">
        <v>58</v>
      </c>
      <c r="E78" s="255"/>
      <c r="F78" s="255"/>
      <c r="G78" s="255"/>
      <c r="H78" s="256" t="s">
        <v>89</v>
      </c>
      <c r="I78" s="256"/>
      <c r="J78" s="238"/>
      <c r="K78" s="238"/>
      <c r="L78" s="239"/>
      <c r="M78" s="238"/>
      <c r="N78" s="238"/>
      <c r="O78" s="238"/>
    </row>
    <row r="79" spans="1:15" s="269" customFormat="1" ht="13" x14ac:dyDescent="0.3">
      <c r="A79" s="27" t="s">
        <v>59</v>
      </c>
      <c r="B79" s="268"/>
      <c r="C79" s="268"/>
      <c r="D79" s="268"/>
      <c r="E79" s="268"/>
      <c r="F79" s="268"/>
      <c r="G79" s="277" t="s">
        <v>60</v>
      </c>
      <c r="H79" s="268"/>
      <c r="I79" s="268"/>
      <c r="J79" s="272">
        <f>SUM(J74:J78)</f>
        <v>0</v>
      </c>
      <c r="K79" s="272">
        <f t="shared" ref="K79:N79" si="26">SUM(K74:K78)</f>
        <v>0</v>
      </c>
      <c r="L79" s="273">
        <f t="shared" si="26"/>
        <v>0</v>
      </c>
      <c r="M79" s="272">
        <f t="shared" si="26"/>
        <v>0</v>
      </c>
      <c r="N79" s="272">
        <f t="shared" si="26"/>
        <v>0</v>
      </c>
      <c r="O79" s="272">
        <f t="shared" ref="O79" si="27">SUM(O74:O78)</f>
        <v>0</v>
      </c>
    </row>
    <row r="80" spans="1:15" ht="13" x14ac:dyDescent="0.3">
      <c r="A80" s="28" t="s">
        <v>61</v>
      </c>
      <c r="G80" s="3"/>
      <c r="H80" s="340" t="s">
        <v>89</v>
      </c>
      <c r="J80" s="8"/>
      <c r="K80" s="8"/>
      <c r="L80" s="193"/>
      <c r="M80" s="8"/>
      <c r="N80" s="8"/>
      <c r="O80" s="8"/>
    </row>
    <row r="81" spans="1:15" x14ac:dyDescent="0.25">
      <c r="A81" s="249" t="s">
        <v>62</v>
      </c>
      <c r="B81" s="250"/>
      <c r="C81" s="250"/>
      <c r="D81" s="250"/>
      <c r="E81" s="250"/>
      <c r="F81" s="250"/>
      <c r="G81" s="257"/>
      <c r="H81" s="252" t="s">
        <v>89</v>
      </c>
      <c r="I81" s="225"/>
      <c r="J81" s="232"/>
      <c r="K81" s="232"/>
      <c r="L81" s="233"/>
      <c r="M81" s="232"/>
      <c r="N81" s="232"/>
      <c r="O81" s="232"/>
    </row>
    <row r="82" spans="1:15" x14ac:dyDescent="0.25">
      <c r="A82" s="249" t="s">
        <v>63</v>
      </c>
      <c r="B82" s="250"/>
      <c r="C82" s="250"/>
      <c r="D82" s="250"/>
      <c r="E82" s="250"/>
      <c r="F82" s="250"/>
      <c r="G82" s="257"/>
      <c r="H82" s="252" t="s">
        <v>89</v>
      </c>
      <c r="I82" s="225"/>
      <c r="J82" s="232"/>
      <c r="K82" s="232"/>
      <c r="L82" s="233"/>
      <c r="M82" s="232"/>
      <c r="N82" s="232"/>
      <c r="O82" s="232"/>
    </row>
    <row r="83" spans="1:15" x14ac:dyDescent="0.25">
      <c r="A83" s="249" t="s">
        <v>64</v>
      </c>
      <c r="B83" s="250"/>
      <c r="C83" s="250"/>
      <c r="D83" s="250"/>
      <c r="E83" s="250"/>
      <c r="F83" s="250"/>
      <c r="G83" s="257"/>
      <c r="H83" s="252" t="s">
        <v>89</v>
      </c>
      <c r="I83" s="225"/>
      <c r="J83" s="232"/>
      <c r="K83" s="232"/>
      <c r="L83" s="233"/>
      <c r="M83" s="232"/>
      <c r="N83" s="232"/>
      <c r="O83" s="232"/>
    </row>
    <row r="84" spans="1:15" x14ac:dyDescent="0.25">
      <c r="A84" s="249" t="s">
        <v>65</v>
      </c>
      <c r="B84" s="250"/>
      <c r="C84" s="250"/>
      <c r="D84" s="250"/>
      <c r="E84" s="250"/>
      <c r="F84" s="250"/>
      <c r="G84" s="257"/>
      <c r="H84" s="252" t="s">
        <v>89</v>
      </c>
      <c r="I84" s="225"/>
      <c r="J84" s="232"/>
      <c r="K84" s="232"/>
      <c r="L84" s="233"/>
      <c r="M84" s="232"/>
      <c r="N84" s="232"/>
      <c r="O84" s="232"/>
    </row>
    <row r="85" spans="1:15" x14ac:dyDescent="0.25">
      <c r="A85" s="253" t="s">
        <v>66</v>
      </c>
      <c r="B85" s="254"/>
      <c r="C85" s="254"/>
      <c r="D85" s="254"/>
      <c r="E85" s="254"/>
      <c r="F85" s="254"/>
      <c r="G85" s="258"/>
      <c r="H85" s="256" t="s">
        <v>89</v>
      </c>
      <c r="I85" s="237"/>
      <c r="J85" s="238"/>
      <c r="K85" s="238"/>
      <c r="L85" s="239"/>
      <c r="M85" s="238"/>
      <c r="N85" s="238"/>
      <c r="O85" s="238"/>
    </row>
    <row r="86" spans="1:15" s="269" customFormat="1" ht="13" x14ac:dyDescent="0.3">
      <c r="A86" s="29" t="s">
        <v>67</v>
      </c>
      <c r="B86" s="268"/>
      <c r="C86" s="268"/>
      <c r="D86" s="268"/>
      <c r="E86" s="268"/>
      <c r="F86" s="268"/>
      <c r="G86" s="285" t="s">
        <v>68</v>
      </c>
      <c r="H86" s="268"/>
      <c r="I86" s="268"/>
      <c r="J86" s="272">
        <f>SUM(J81:J85)</f>
        <v>0</v>
      </c>
      <c r="K86" s="272">
        <f t="shared" ref="K86:N86" si="28">SUM(K81:K85)</f>
        <v>0</v>
      </c>
      <c r="L86" s="273">
        <f t="shared" si="28"/>
        <v>0</v>
      </c>
      <c r="M86" s="272">
        <f t="shared" si="28"/>
        <v>0</v>
      </c>
      <c r="N86" s="272">
        <f t="shared" si="28"/>
        <v>0</v>
      </c>
      <c r="O86" s="272">
        <f t="shared" ref="O86" si="29">SUM(O81:O85)</f>
        <v>0</v>
      </c>
    </row>
    <row r="87" spans="1:15" ht="13" x14ac:dyDescent="0.3">
      <c r="A87" s="18" t="s">
        <v>69</v>
      </c>
      <c r="H87" s="340" t="s">
        <v>89</v>
      </c>
      <c r="J87" s="259"/>
      <c r="K87" s="259"/>
      <c r="L87" s="260"/>
      <c r="M87" s="259"/>
      <c r="N87" s="259"/>
      <c r="O87" s="259"/>
    </row>
    <row r="88" spans="1:15" x14ac:dyDescent="0.25">
      <c r="A88" s="249" t="s">
        <v>70</v>
      </c>
      <c r="B88" s="250"/>
      <c r="C88" s="250"/>
      <c r="D88" s="251"/>
      <c r="E88" s="251"/>
      <c r="F88" s="251"/>
      <c r="G88" s="251"/>
      <c r="H88" s="252" t="s">
        <v>89</v>
      </c>
      <c r="I88" s="252"/>
      <c r="J88" s="261"/>
      <c r="K88" s="261"/>
      <c r="L88" s="262"/>
      <c r="M88" s="261"/>
      <c r="N88" s="261"/>
      <c r="O88" s="261"/>
    </row>
    <row r="89" spans="1:15" x14ac:dyDescent="0.25">
      <c r="A89" s="249" t="s">
        <v>71</v>
      </c>
      <c r="B89" s="250"/>
      <c r="C89" s="250"/>
      <c r="D89" s="251"/>
      <c r="E89" s="251"/>
      <c r="F89" s="251"/>
      <c r="G89" s="251"/>
      <c r="H89" s="252" t="s">
        <v>89</v>
      </c>
      <c r="I89" s="252"/>
      <c r="J89" s="261"/>
      <c r="K89" s="261"/>
      <c r="L89" s="262"/>
      <c r="M89" s="261"/>
      <c r="N89" s="261"/>
      <c r="O89" s="261"/>
    </row>
    <row r="90" spans="1:15" x14ac:dyDescent="0.25">
      <c r="A90" s="249" t="s">
        <v>72</v>
      </c>
      <c r="B90" s="250"/>
      <c r="C90" s="250"/>
      <c r="D90" s="251"/>
      <c r="E90" s="251"/>
      <c r="F90" s="251"/>
      <c r="G90" s="251"/>
      <c r="H90" s="252" t="s">
        <v>89</v>
      </c>
      <c r="I90" s="252"/>
      <c r="J90" s="261"/>
      <c r="K90" s="261"/>
      <c r="L90" s="262"/>
      <c r="M90" s="261"/>
      <c r="N90" s="261"/>
      <c r="O90" s="261"/>
    </row>
    <row r="91" spans="1:15" x14ac:dyDescent="0.25">
      <c r="A91" s="249" t="s">
        <v>73</v>
      </c>
      <c r="B91" s="250"/>
      <c r="C91" s="250"/>
      <c r="D91" s="251"/>
      <c r="E91" s="251"/>
      <c r="F91" s="251"/>
      <c r="G91" s="251"/>
      <c r="H91" s="252" t="s">
        <v>89</v>
      </c>
      <c r="I91" s="252"/>
      <c r="J91" s="263"/>
      <c r="K91" s="263"/>
      <c r="L91" s="264"/>
      <c r="M91" s="263"/>
      <c r="N91" s="263"/>
      <c r="O91" s="263"/>
    </row>
    <row r="92" spans="1:15" x14ac:dyDescent="0.25">
      <c r="A92" s="253" t="s">
        <v>74</v>
      </c>
      <c r="B92" s="254"/>
      <c r="C92" s="254"/>
      <c r="D92" s="255"/>
      <c r="E92" s="255"/>
      <c r="F92" s="255"/>
      <c r="G92" s="255"/>
      <c r="H92" s="256" t="s">
        <v>89</v>
      </c>
      <c r="I92" s="256"/>
      <c r="J92" s="265"/>
      <c r="K92" s="265"/>
      <c r="L92" s="266"/>
      <c r="M92" s="265"/>
      <c r="N92" s="265"/>
      <c r="O92" s="265"/>
    </row>
    <row r="93" spans="1:15" s="269" customFormat="1" ht="13" x14ac:dyDescent="0.3">
      <c r="A93" s="27" t="s">
        <v>75</v>
      </c>
      <c r="B93" s="268"/>
      <c r="C93" s="268"/>
      <c r="D93" s="268"/>
      <c r="E93" s="268"/>
      <c r="F93" s="268"/>
      <c r="G93" s="268"/>
      <c r="H93" s="286" t="s">
        <v>76</v>
      </c>
      <c r="I93" s="277"/>
      <c r="J93" s="272">
        <f>SUM(J88:J92)</f>
        <v>0</v>
      </c>
      <c r="K93" s="287">
        <f t="shared" ref="K93:N93" si="30">SUM(K88:K92)</f>
        <v>0</v>
      </c>
      <c r="L93" s="288">
        <f t="shared" si="30"/>
        <v>0</v>
      </c>
      <c r="M93" s="287">
        <f t="shared" si="30"/>
        <v>0</v>
      </c>
      <c r="N93" s="287">
        <f t="shared" si="30"/>
        <v>0</v>
      </c>
      <c r="O93" s="287">
        <f t="shared" ref="O93" si="31">SUM(O88:O92)</f>
        <v>0</v>
      </c>
    </row>
    <row r="94" spans="1:15" s="269" customFormat="1" ht="13.5" thickBot="1" x14ac:dyDescent="0.35">
      <c r="A94" s="30" t="s">
        <v>77</v>
      </c>
      <c r="B94" s="274"/>
      <c r="C94" s="274"/>
      <c r="D94" s="274"/>
      <c r="E94" s="274"/>
      <c r="F94" s="274"/>
      <c r="G94" s="289" t="s">
        <v>78</v>
      </c>
      <c r="H94" s="274"/>
      <c r="I94" s="274"/>
      <c r="J94" s="290">
        <f>J79+J86+J93</f>
        <v>0</v>
      </c>
      <c r="K94" s="291">
        <f t="shared" ref="K94:N94" si="32">K79+K86+K93</f>
        <v>0</v>
      </c>
      <c r="L94" s="292">
        <f t="shared" si="32"/>
        <v>0</v>
      </c>
      <c r="M94" s="291">
        <f t="shared" si="32"/>
        <v>0</v>
      </c>
      <c r="N94" s="291">
        <f t="shared" si="32"/>
        <v>0</v>
      </c>
      <c r="O94" s="291">
        <f t="shared" ref="O94" si="33">O79+O86+O93</f>
        <v>0</v>
      </c>
    </row>
    <row r="95" spans="1:15" s="269" customFormat="1" ht="13" x14ac:dyDescent="0.3">
      <c r="A95" s="26" t="s">
        <v>79</v>
      </c>
      <c r="J95" s="293"/>
      <c r="K95" s="287"/>
      <c r="L95" s="288"/>
      <c r="M95" s="287"/>
      <c r="N95" s="287"/>
      <c r="O95" s="287"/>
    </row>
    <row r="96" spans="1:15" x14ac:dyDescent="0.25">
      <c r="A96" s="4" t="s">
        <v>80</v>
      </c>
      <c r="J96" s="16">
        <f>J35</f>
        <v>0</v>
      </c>
      <c r="K96" s="172">
        <f t="shared" ref="K96:N96" si="34">K35</f>
        <v>0</v>
      </c>
      <c r="L96" s="218">
        <f t="shared" si="34"/>
        <v>0</v>
      </c>
      <c r="M96" s="172">
        <f t="shared" si="34"/>
        <v>0</v>
      </c>
      <c r="N96" s="172">
        <f t="shared" si="34"/>
        <v>0</v>
      </c>
      <c r="O96" s="172">
        <f t="shared" ref="O96" si="35">O35</f>
        <v>0</v>
      </c>
    </row>
    <row r="97" spans="1:15" x14ac:dyDescent="0.25">
      <c r="A97" s="31" t="s">
        <v>81</v>
      </c>
      <c r="B97" s="13"/>
      <c r="C97" s="13"/>
      <c r="D97" s="13"/>
      <c r="E97" s="13"/>
      <c r="F97" s="13"/>
      <c r="G97" s="13"/>
      <c r="H97" s="13"/>
      <c r="I97" s="13"/>
      <c r="J97" s="16">
        <f>J47</f>
        <v>0</v>
      </c>
      <c r="K97" s="172">
        <f t="shared" ref="K97:N97" si="36">K47</f>
        <v>0</v>
      </c>
      <c r="L97" s="218">
        <f t="shared" si="36"/>
        <v>0</v>
      </c>
      <c r="M97" s="172">
        <f t="shared" si="36"/>
        <v>0</v>
      </c>
      <c r="N97" s="172">
        <f t="shared" si="36"/>
        <v>0</v>
      </c>
      <c r="O97" s="172">
        <f t="shared" ref="O97" si="37">O47</f>
        <v>0</v>
      </c>
    </row>
    <row r="98" spans="1:15" x14ac:dyDescent="0.25">
      <c r="A98" s="4" t="s">
        <v>82</v>
      </c>
      <c r="J98" s="32"/>
      <c r="K98" s="172"/>
      <c r="L98" s="218"/>
      <c r="M98" s="172"/>
      <c r="N98" s="172"/>
      <c r="O98" s="172"/>
    </row>
    <row r="99" spans="1:15" ht="13" thickBot="1" x14ac:dyDescent="0.3">
      <c r="A99" s="31" t="s">
        <v>83</v>
      </c>
      <c r="B99" s="13"/>
      <c r="C99" s="13"/>
      <c r="D99" s="13"/>
      <c r="E99" s="13"/>
      <c r="F99" s="13"/>
      <c r="G99" s="13"/>
      <c r="H99" s="13"/>
      <c r="I99" s="13"/>
      <c r="J99" s="32"/>
      <c r="K99" s="172"/>
      <c r="L99" s="218"/>
      <c r="M99" s="172"/>
      <c r="N99" s="172"/>
      <c r="O99" s="172"/>
    </row>
    <row r="100" spans="1:15" s="269" customFormat="1" ht="13.5" thickBot="1" x14ac:dyDescent="0.35">
      <c r="A100" s="280" t="s">
        <v>84</v>
      </c>
      <c r="B100" s="281"/>
      <c r="C100" s="281"/>
      <c r="D100" s="281" t="s">
        <v>85</v>
      </c>
      <c r="E100" s="281"/>
      <c r="F100" s="281"/>
      <c r="G100" s="282"/>
      <c r="H100" s="281"/>
      <c r="I100" s="281"/>
      <c r="J100" s="283">
        <f>J98+J99</f>
        <v>0</v>
      </c>
      <c r="K100" s="283">
        <f t="shared" ref="K100:N100" si="38">K98+K99</f>
        <v>0</v>
      </c>
      <c r="L100" s="284">
        <f t="shared" si="38"/>
        <v>0</v>
      </c>
      <c r="M100" s="283">
        <f t="shared" si="38"/>
        <v>0</v>
      </c>
      <c r="N100" s="283">
        <f t="shared" si="38"/>
        <v>0</v>
      </c>
      <c r="O100" s="283">
        <f t="shared" ref="O100" si="39">O98+O99</f>
        <v>0</v>
      </c>
    </row>
    <row r="101" spans="1:15" x14ac:dyDescent="0.25">
      <c r="L101" s="171"/>
      <c r="M101" s="171"/>
      <c r="N101" s="171"/>
    </row>
    <row r="102" spans="1:15" ht="13" x14ac:dyDescent="0.3">
      <c r="A102" s="219"/>
    </row>
    <row r="103" spans="1:15" x14ac:dyDescent="0.25">
      <c r="A103" s="192" t="s">
        <v>86</v>
      </c>
      <c r="B103" s="192"/>
      <c r="C103" s="192"/>
      <c r="D103" s="192"/>
      <c r="E103" s="192"/>
      <c r="F103" s="192"/>
      <c r="L103" s="192" t="s">
        <v>87</v>
      </c>
      <c r="M103" s="192"/>
      <c r="N103" s="192"/>
      <c r="O103" s="192"/>
    </row>
    <row r="105" spans="1:15" x14ac:dyDescent="0.25">
      <c r="L105" s="202" t="s">
        <v>300</v>
      </c>
      <c r="M105" s="192"/>
      <c r="N105" s="192"/>
      <c r="O105" s="192"/>
    </row>
  </sheetData>
  <mergeCells count="12">
    <mergeCell ref="J70:J72"/>
    <mergeCell ref="J14:J16"/>
    <mergeCell ref="K14:K16"/>
    <mergeCell ref="L14:L16"/>
    <mergeCell ref="M14:M16"/>
    <mergeCell ref="O14:O16"/>
    <mergeCell ref="O70:O72"/>
    <mergeCell ref="N14:N16"/>
    <mergeCell ref="K70:K72"/>
    <mergeCell ref="L70:L72"/>
    <mergeCell ref="M70:M72"/>
    <mergeCell ref="N70:N72"/>
  </mergeCells>
  <pageMargins left="0.23622047244094491" right="0.23622047244094491" top="0.74803149606299213" bottom="0.74803149606299213" header="0.31496062992125984" footer="0.31496062992125984"/>
  <pageSetup paperSize="9" scale="5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'PRICE LIST'!$B$10:$B$16</xm:f>
          </x14:formula1>
          <xm:sqref>J13:O13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E16"/>
  <sheetViews>
    <sheetView zoomScale="50" zoomScaleNormal="50" zoomScaleSheetLayoutView="72" workbookViewId="0">
      <selection activeCell="E15" sqref="E10:E15"/>
    </sheetView>
  </sheetViews>
  <sheetFormatPr defaultColWidth="8.90625" defaultRowHeight="18" customHeight="1" outlineLevelCol="1" x14ac:dyDescent="0.25"/>
  <cols>
    <col min="1" max="1" width="3.90625" style="165" customWidth="1"/>
    <col min="2" max="2" width="23.453125" style="165" customWidth="1"/>
    <col min="3" max="3" width="14.54296875" style="165" customWidth="1"/>
    <col min="4" max="4" width="83.08984375" style="165" customWidth="1"/>
    <col min="5" max="5" width="13.54296875" style="167" customWidth="1"/>
    <col min="6" max="6" width="15.90625" style="167" customWidth="1"/>
    <col min="7" max="7" width="23.7265625" style="167" customWidth="1" outlineLevel="1"/>
    <col min="8" max="19" width="26.1796875" style="167" customWidth="1" outlineLevel="1"/>
    <col min="20" max="20" width="26.36328125" style="167" customWidth="1" outlineLevel="1"/>
    <col min="21" max="21" width="26.1796875" style="167" customWidth="1" outlineLevel="1"/>
    <col min="22" max="27" width="25.6328125" style="167" customWidth="1" outlineLevel="1"/>
    <col min="28" max="29" width="26.1796875" style="167" customWidth="1"/>
    <col min="30" max="30" width="6.453125" style="165" customWidth="1"/>
    <col min="31" max="31" width="20.36328125" style="165" customWidth="1"/>
    <col min="32" max="16384" width="8.90625" style="165"/>
  </cols>
  <sheetData>
    <row r="1" spans="2:31" ht="18" customHeight="1" x14ac:dyDescent="0.25">
      <c r="B1" s="166" t="s">
        <v>117</v>
      </c>
      <c r="C1" s="414">
        <f>'Cover Page'!C12</f>
        <v>0</v>
      </c>
      <c r="D1" s="415"/>
    </row>
    <row r="2" spans="2:31" ht="18" customHeight="1" x14ac:dyDescent="0.25">
      <c r="B2" s="166" t="s">
        <v>118</v>
      </c>
      <c r="C2" s="416">
        <f>'Cover Page'!C14</f>
        <v>0</v>
      </c>
      <c r="D2" s="417"/>
    </row>
    <row r="3" spans="2:31" ht="18" customHeight="1" x14ac:dyDescent="0.25">
      <c r="B3" s="166" t="s">
        <v>119</v>
      </c>
      <c r="C3" s="414">
        <f>'Cover Page'!C16</f>
        <v>0</v>
      </c>
      <c r="D3" s="415"/>
    </row>
    <row r="4" spans="2:31" ht="18" customHeight="1" thickBot="1" x14ac:dyDescent="0.3"/>
    <row r="5" spans="2:31" ht="57" customHeight="1" x14ac:dyDescent="0.25">
      <c r="B5" s="421" t="s">
        <v>311</v>
      </c>
      <c r="C5" s="422"/>
      <c r="D5" s="423"/>
      <c r="E5" s="430" t="s">
        <v>310</v>
      </c>
      <c r="F5" s="433" t="s">
        <v>312</v>
      </c>
      <c r="G5" s="418" t="s">
        <v>8</v>
      </c>
      <c r="H5" s="419"/>
      <c r="I5" s="419"/>
      <c r="J5" s="419"/>
      <c r="K5" s="419"/>
      <c r="L5" s="420"/>
      <c r="M5" s="418" t="s">
        <v>28</v>
      </c>
      <c r="N5" s="419"/>
      <c r="O5" s="419"/>
      <c r="P5" s="419"/>
      <c r="Q5" s="420"/>
      <c r="R5" s="418" t="s">
        <v>39</v>
      </c>
      <c r="S5" s="419"/>
      <c r="T5" s="419"/>
      <c r="U5" s="419"/>
      <c r="V5" s="419"/>
      <c r="W5" s="419"/>
      <c r="X5" s="419"/>
      <c r="Y5" s="419"/>
      <c r="Z5" s="419"/>
      <c r="AA5" s="419"/>
      <c r="AB5" s="450" t="s">
        <v>98</v>
      </c>
      <c r="AC5" s="443" t="s">
        <v>99</v>
      </c>
    </row>
    <row r="6" spans="2:31" ht="19.5" customHeight="1" thickBot="1" x14ac:dyDescent="0.3">
      <c r="B6" s="424"/>
      <c r="C6" s="425"/>
      <c r="D6" s="426"/>
      <c r="E6" s="431"/>
      <c r="F6" s="434"/>
      <c r="G6" s="438" t="s">
        <v>97</v>
      </c>
      <c r="H6" s="439"/>
      <c r="I6" s="439"/>
      <c r="J6" s="439"/>
      <c r="K6" s="439"/>
      <c r="L6" s="440"/>
      <c r="M6" s="438" t="s">
        <v>97</v>
      </c>
      <c r="N6" s="439"/>
      <c r="O6" s="439"/>
      <c r="P6" s="439"/>
      <c r="Q6" s="440"/>
      <c r="R6" s="438" t="s">
        <v>97</v>
      </c>
      <c r="S6" s="439"/>
      <c r="T6" s="439"/>
      <c r="U6" s="439"/>
      <c r="V6" s="439"/>
      <c r="W6" s="439"/>
      <c r="X6" s="439"/>
      <c r="Y6" s="439"/>
      <c r="Z6" s="439"/>
      <c r="AA6" s="439"/>
      <c r="AB6" s="451"/>
      <c r="AC6" s="444"/>
    </row>
    <row r="7" spans="2:31" ht="72.650000000000006" customHeight="1" x14ac:dyDescent="0.25">
      <c r="B7" s="427"/>
      <c r="C7" s="428"/>
      <c r="D7" s="429"/>
      <c r="E7" s="431"/>
      <c r="F7" s="434"/>
      <c r="G7" s="446" t="s">
        <v>293</v>
      </c>
      <c r="H7" s="436" t="s">
        <v>13</v>
      </c>
      <c r="I7" s="406" t="s">
        <v>294</v>
      </c>
      <c r="J7" s="410" t="str">
        <f>'PS5'!A28</f>
        <v>11: COST OF IMPORTATION ...</v>
      </c>
      <c r="K7" s="441" t="s">
        <v>24</v>
      </c>
      <c r="L7" s="436" t="s">
        <v>26</v>
      </c>
      <c r="M7" s="406" t="s">
        <v>295</v>
      </c>
      <c r="N7" s="408" t="s">
        <v>31</v>
      </c>
      <c r="O7" s="448" t="s">
        <v>345</v>
      </c>
      <c r="P7" s="408" t="s">
        <v>35</v>
      </c>
      <c r="Q7" s="412" t="s">
        <v>37</v>
      </c>
      <c r="R7" s="406" t="s">
        <v>296</v>
      </c>
      <c r="S7" s="410" t="str">
        <f>'PS5'!A43</f>
        <v>23: LOCAL LABOUR</v>
      </c>
      <c r="T7" s="406" t="s">
        <v>297</v>
      </c>
      <c r="U7" s="408" t="str">
        <f>'PS5'!A44</f>
        <v>24: EXPATRIATE  LABOUR</v>
      </c>
      <c r="V7" s="412" t="str">
        <f>'PS5'!A45</f>
        <v xml:space="preserve">25: TOTAL PRICE FOR SITE WORK ...          </v>
      </c>
      <c r="W7" s="406" t="s">
        <v>346</v>
      </c>
      <c r="X7" s="453" t="str">
        <f>'PS5'!A46</f>
        <v>26: OVERSEAS ENGINEERING SERVICES</v>
      </c>
      <c r="Y7" s="406" t="s">
        <v>347</v>
      </c>
      <c r="Z7" s="455" t="s">
        <v>45</v>
      </c>
      <c r="AA7" s="404" t="s">
        <v>46</v>
      </c>
      <c r="AB7" s="451"/>
      <c r="AC7" s="444"/>
    </row>
    <row r="8" spans="2:31" ht="46.5" customHeight="1" thickBot="1" x14ac:dyDescent="0.3">
      <c r="B8" s="187" t="s">
        <v>95</v>
      </c>
      <c r="C8" s="188" t="s">
        <v>290</v>
      </c>
      <c r="D8" s="189" t="s">
        <v>313</v>
      </c>
      <c r="E8" s="432"/>
      <c r="F8" s="435"/>
      <c r="G8" s="447"/>
      <c r="H8" s="437"/>
      <c r="I8" s="407"/>
      <c r="J8" s="411"/>
      <c r="K8" s="442"/>
      <c r="L8" s="437"/>
      <c r="M8" s="407"/>
      <c r="N8" s="409"/>
      <c r="O8" s="449"/>
      <c r="P8" s="409"/>
      <c r="Q8" s="413"/>
      <c r="R8" s="407"/>
      <c r="S8" s="411"/>
      <c r="T8" s="407"/>
      <c r="U8" s="409"/>
      <c r="V8" s="413"/>
      <c r="W8" s="407"/>
      <c r="X8" s="454"/>
      <c r="Y8" s="407"/>
      <c r="Z8" s="456"/>
      <c r="AA8" s="405"/>
      <c r="AB8" s="452"/>
      <c r="AC8" s="445"/>
    </row>
    <row r="9" spans="2:31" ht="46.5" hidden="1" customHeight="1" x14ac:dyDescent="0.25">
      <c r="B9" s="356"/>
      <c r="C9" s="357"/>
      <c r="D9" s="358"/>
      <c r="E9" s="330"/>
      <c r="F9" s="337"/>
      <c r="G9" s="359"/>
      <c r="H9" s="361" t="s">
        <v>14</v>
      </c>
      <c r="I9" s="359"/>
      <c r="J9" s="360" t="s">
        <v>21</v>
      </c>
      <c r="K9" s="362" t="s">
        <v>25</v>
      </c>
      <c r="L9" s="361" t="s">
        <v>27</v>
      </c>
      <c r="M9" s="359"/>
      <c r="N9" s="363" t="s">
        <v>32</v>
      </c>
      <c r="O9" s="364"/>
      <c r="P9" s="363" t="s">
        <v>36</v>
      </c>
      <c r="Q9" s="365" t="s">
        <v>38</v>
      </c>
      <c r="R9" s="359"/>
      <c r="S9" s="360"/>
      <c r="T9" s="359"/>
      <c r="U9" s="363"/>
      <c r="V9" s="365" t="s">
        <v>43</v>
      </c>
      <c r="W9" s="380"/>
      <c r="X9" s="367"/>
      <c r="Y9" s="359"/>
      <c r="Z9" s="360"/>
      <c r="AA9" s="366" t="s">
        <v>47</v>
      </c>
      <c r="AB9" s="331"/>
      <c r="AC9" s="382"/>
    </row>
    <row r="10" spans="2:31" ht="35.4" customHeight="1" x14ac:dyDescent="0.25">
      <c r="B10" s="369">
        <f>IF(D10="","",COUNTA($D$10:$D10))</f>
        <v>1</v>
      </c>
      <c r="C10" s="393" t="s">
        <v>355</v>
      </c>
      <c r="D10" s="370" t="s">
        <v>349</v>
      </c>
      <c r="E10" s="371">
        <f>[1]Summary!$D3</f>
        <v>58800</v>
      </c>
      <c r="F10" s="372" t="s">
        <v>245</v>
      </c>
      <c r="G10" s="384"/>
      <c r="H10" s="395">
        <f>VLOOKUP(H$7,'PS5'!$A:$O,INDEX('PS5'!$12:$12,MATCH('PRICE LIST'!$B10,'PS5'!$13:$13,0)),FALSE)</f>
        <v>0</v>
      </c>
      <c r="I10" s="384"/>
      <c r="J10" s="374">
        <f>VLOOKUP(J$7,'PS5'!$A:$O,INDEX('PS5'!$12:$12,MATCH('PRICE LIST'!$B10,'PS5'!$13:$13,0)),FALSE)</f>
        <v>0</v>
      </c>
      <c r="K10" s="375">
        <f>VLOOKUP(K$7,'PS5'!$A:$O,INDEX('PS5'!$12:$12,MATCH('PRICE LIST'!$B10,'PS5'!$13:$13,0)),FALSE)</f>
        <v>0</v>
      </c>
      <c r="L10" s="373">
        <f t="shared" ref="L10:L15" si="0">H10+J10+K10</f>
        <v>0</v>
      </c>
      <c r="M10" s="384"/>
      <c r="N10" s="376">
        <f>VLOOKUP(N$7,'PS5'!$A:$O,INDEX('PS5'!$12:$12,MATCH('PRICE LIST'!$B10,'PS5'!$13:$13,0)),FALSE)</f>
        <v>0</v>
      </c>
      <c r="O10" s="384"/>
      <c r="P10" s="376">
        <f>VLOOKUP(P$7,'PS5'!$A:$O,INDEX('PS5'!$12:$12,MATCH('PRICE LIST'!$B10,'PS5'!$13:$13,0)),FALSE)</f>
        <v>0</v>
      </c>
      <c r="Q10" s="373">
        <f>N10+P10</f>
        <v>0</v>
      </c>
      <c r="R10" s="384"/>
      <c r="S10" s="374">
        <f>VLOOKUP(S$7,'PS5'!$A:$O,INDEX('PS5'!$12:$12,MATCH('PRICE LIST'!$B10,'PS5'!$13:$13,0)),FALSE)</f>
        <v>0</v>
      </c>
      <c r="T10" s="384"/>
      <c r="U10" s="376">
        <f>VLOOKUP(U$7,'PS5'!$A:$O,INDEX('PS5'!$12:$12,MATCH('PRICE LIST'!$B10,'PS5'!$13:$13,0)),FALSE)</f>
        <v>0</v>
      </c>
      <c r="V10" s="373">
        <f>S10+U10</f>
        <v>0</v>
      </c>
      <c r="W10" s="384"/>
      <c r="X10" s="378">
        <f>VLOOKUP(X$7,'PS5'!$A:$O,INDEX('PS5'!$12:$12,MATCH('PRICE LIST'!$B10,'PS5'!$13:$13,0)),FALSE)</f>
        <v>0</v>
      </c>
      <c r="Y10" s="384"/>
      <c r="Z10" s="374">
        <f>VLOOKUP(Z$7,'PS5'!$A:$O,INDEX('PS5'!$12:$12,MATCH('PRICE LIST'!$B10,'PS5'!$13:$13,0)),FALSE)</f>
        <v>0</v>
      </c>
      <c r="AA10" s="374">
        <f>X10+Z10</f>
        <v>0</v>
      </c>
      <c r="AB10" s="377">
        <f>L10+Q10+V10+AA10</f>
        <v>0</v>
      </c>
      <c r="AC10" s="377">
        <f>AB10*E10</f>
        <v>0</v>
      </c>
    </row>
    <row r="11" spans="2:31" ht="35.4" customHeight="1" x14ac:dyDescent="0.25">
      <c r="B11" s="332">
        <f>IF(D11="","",COUNTA($D$10:$D11))</f>
        <v>2</v>
      </c>
      <c r="C11" s="394" t="s">
        <v>356</v>
      </c>
      <c r="D11" s="333" t="s">
        <v>350</v>
      </c>
      <c r="E11" s="371">
        <f>[1]Summary!$D4</f>
        <v>29400</v>
      </c>
      <c r="F11" s="334" t="s">
        <v>245</v>
      </c>
      <c r="G11" s="385"/>
      <c r="H11" s="183">
        <f>VLOOKUP(H$7,'PS5'!$A:$O,INDEX('PS5'!$12:$12,MATCH('PRICE LIST'!$B11,'PS5'!$13:$13,0)),FALSE)</f>
        <v>0</v>
      </c>
      <c r="I11" s="385"/>
      <c r="J11" s="191">
        <f>VLOOKUP(J$7,'PS5'!$A:$O,INDEX('PS5'!$12:$12,MATCH('PRICE LIST'!$B11,'PS5'!$13:$13,0)),FALSE)</f>
        <v>0</v>
      </c>
      <c r="K11" s="185">
        <f>VLOOKUP(K$7,'PS5'!$A:$O,INDEX('PS5'!$12:$12,MATCH('PRICE LIST'!$B11,'PS5'!$13:$13,0)),FALSE)</f>
        <v>0</v>
      </c>
      <c r="L11" s="183">
        <f t="shared" si="0"/>
        <v>0</v>
      </c>
      <c r="M11" s="385"/>
      <c r="N11" s="184">
        <f>VLOOKUP(N$7,'PS5'!$A:$O,INDEX('PS5'!$12:$12,MATCH('PRICE LIST'!$B11,'PS5'!$13:$13,0)),FALSE)</f>
        <v>0</v>
      </c>
      <c r="O11" s="385"/>
      <c r="P11" s="184">
        <f>VLOOKUP(P$7,'PS5'!$A:$O,INDEX('PS5'!$12:$12,MATCH('PRICE LIST'!$B11,'PS5'!$13:$13,0)),FALSE)</f>
        <v>0</v>
      </c>
      <c r="Q11" s="183">
        <f t="shared" ref="Q11:Q15" si="1">N11+P11</f>
        <v>0</v>
      </c>
      <c r="R11" s="385"/>
      <c r="S11" s="191">
        <f>VLOOKUP(S$7,'PS5'!$A:$O,INDEX('PS5'!$12:$12,MATCH('PRICE LIST'!$B11,'PS5'!$13:$13,0)),FALSE)</f>
        <v>0</v>
      </c>
      <c r="T11" s="385"/>
      <c r="U11" s="184">
        <f>VLOOKUP(U$7,'PS5'!$A:$O,INDEX('PS5'!$12:$12,MATCH('PRICE LIST'!$B11,'PS5'!$13:$13,0)),FALSE)</f>
        <v>0</v>
      </c>
      <c r="V11" s="183">
        <f t="shared" ref="V11:V13" si="2">S11+U11</f>
        <v>0</v>
      </c>
      <c r="W11" s="385"/>
      <c r="X11" s="379">
        <f>VLOOKUP(X$7,'PS5'!$A:$O,INDEX('PS5'!$12:$12,MATCH('PRICE LIST'!$B11,'PS5'!$13:$13,0)),FALSE)</f>
        <v>0</v>
      </c>
      <c r="Y11" s="385"/>
      <c r="Z11" s="191">
        <f>VLOOKUP(Z$7,'PS5'!$A:$O,INDEX('PS5'!$12:$12,MATCH('PRICE LIST'!$B11,'PS5'!$13:$13,0)),FALSE)</f>
        <v>0</v>
      </c>
      <c r="AA11" s="191">
        <f t="shared" ref="AA11:AA15" si="3">X11+Z11</f>
        <v>0</v>
      </c>
      <c r="AB11" s="186">
        <f t="shared" ref="AB11:AB15" si="4">L11+Q11+V11+AA11</f>
        <v>0</v>
      </c>
      <c r="AC11" s="186">
        <f>AB11*E11</f>
        <v>0</v>
      </c>
    </row>
    <row r="12" spans="2:31" ht="35.4" customHeight="1" x14ac:dyDescent="0.25">
      <c r="B12" s="332">
        <f>IF(D12="","",COUNTA($D$10:$D12))</f>
        <v>3</v>
      </c>
      <c r="C12" s="394" t="s">
        <v>357</v>
      </c>
      <c r="D12" s="333" t="s">
        <v>351</v>
      </c>
      <c r="E12" s="371">
        <f>[1]Summary!$D5</f>
        <v>9800</v>
      </c>
      <c r="F12" s="334" t="s">
        <v>245</v>
      </c>
      <c r="G12" s="385"/>
      <c r="H12" s="183">
        <f>VLOOKUP(H$7,'PS5'!$A:$O,INDEX('PS5'!$12:$12,MATCH('PRICE LIST'!$B12,'PS5'!$13:$13,0)),FALSE)</f>
        <v>0</v>
      </c>
      <c r="I12" s="385"/>
      <c r="J12" s="191">
        <f>VLOOKUP(J$7,'PS5'!$A:$O,INDEX('PS5'!$12:$12,MATCH('PRICE LIST'!$B12,'PS5'!$13:$13,0)),FALSE)</f>
        <v>0</v>
      </c>
      <c r="K12" s="185">
        <f>VLOOKUP(K$7,'PS5'!$A:$O,INDEX('PS5'!$12:$12,MATCH('PRICE LIST'!$B12,'PS5'!$13:$13,0)),FALSE)</f>
        <v>0</v>
      </c>
      <c r="L12" s="183">
        <f t="shared" si="0"/>
        <v>0</v>
      </c>
      <c r="M12" s="385"/>
      <c r="N12" s="184">
        <f>VLOOKUP(N$7,'PS5'!$A:$O,INDEX('PS5'!$12:$12,MATCH('PRICE LIST'!$B12,'PS5'!$13:$13,0)),FALSE)</f>
        <v>0</v>
      </c>
      <c r="O12" s="385"/>
      <c r="P12" s="184">
        <f>VLOOKUP(P$7,'PS5'!$A:$O,INDEX('PS5'!$12:$12,MATCH('PRICE LIST'!$B12,'PS5'!$13:$13,0)),FALSE)</f>
        <v>0</v>
      </c>
      <c r="Q12" s="183">
        <f t="shared" si="1"/>
        <v>0</v>
      </c>
      <c r="R12" s="385"/>
      <c r="S12" s="191">
        <f>VLOOKUP(S$7,'PS5'!$A:$O,INDEX('PS5'!$12:$12,MATCH('PRICE LIST'!$B12,'PS5'!$13:$13,0)),FALSE)</f>
        <v>0</v>
      </c>
      <c r="T12" s="385"/>
      <c r="U12" s="184">
        <f>VLOOKUP(U$7,'PS5'!$A:$O,INDEX('PS5'!$12:$12,MATCH('PRICE LIST'!$B12,'PS5'!$13:$13,0)),FALSE)</f>
        <v>0</v>
      </c>
      <c r="V12" s="183">
        <f t="shared" si="2"/>
        <v>0</v>
      </c>
      <c r="W12" s="385"/>
      <c r="X12" s="379">
        <f>VLOOKUP(X$7,'PS5'!$A:$O,INDEX('PS5'!$12:$12,MATCH('PRICE LIST'!$B12,'PS5'!$13:$13,0)),FALSE)</f>
        <v>0</v>
      </c>
      <c r="Y12" s="385"/>
      <c r="Z12" s="191">
        <f>VLOOKUP(Z$7,'PS5'!$A:$O,INDEX('PS5'!$12:$12,MATCH('PRICE LIST'!$B12,'PS5'!$13:$13,0)),FALSE)</f>
        <v>0</v>
      </c>
      <c r="AA12" s="191">
        <f t="shared" si="3"/>
        <v>0</v>
      </c>
      <c r="AB12" s="186">
        <f t="shared" si="4"/>
        <v>0</v>
      </c>
      <c r="AC12" s="186">
        <f>AB12*E12</f>
        <v>0</v>
      </c>
    </row>
    <row r="13" spans="2:31" ht="35.4" customHeight="1" x14ac:dyDescent="0.25">
      <c r="B13" s="332">
        <f>IF(D13="","",COUNTA($D$10:$D13))</f>
        <v>4</v>
      </c>
      <c r="C13" s="394" t="s">
        <v>358</v>
      </c>
      <c r="D13" s="333" t="s">
        <v>352</v>
      </c>
      <c r="E13" s="371">
        <f>[1]Summary!$D6</f>
        <v>117600</v>
      </c>
      <c r="F13" s="334" t="s">
        <v>245</v>
      </c>
      <c r="G13" s="385"/>
      <c r="H13" s="183">
        <f>VLOOKUP(H$7,'PS5'!$A:$O,INDEX('PS5'!$12:$12,MATCH('PRICE LIST'!$B13,'PS5'!$13:$13,0)),FALSE)</f>
        <v>0</v>
      </c>
      <c r="I13" s="385"/>
      <c r="J13" s="191">
        <f>VLOOKUP(J$7,'PS5'!$A:$O,INDEX('PS5'!$12:$12,MATCH('PRICE LIST'!$B13,'PS5'!$13:$13,0)),FALSE)</f>
        <v>0</v>
      </c>
      <c r="K13" s="185">
        <f>VLOOKUP(K$7,'PS5'!$A:$O,INDEX('PS5'!$12:$12,MATCH('PRICE LIST'!$B13,'PS5'!$13:$13,0)),FALSE)</f>
        <v>0</v>
      </c>
      <c r="L13" s="183">
        <f t="shared" si="0"/>
        <v>0</v>
      </c>
      <c r="M13" s="385"/>
      <c r="N13" s="184">
        <f>VLOOKUP(N$7,'PS5'!$A:$O,INDEX('PS5'!$12:$12,MATCH('PRICE LIST'!$B13,'PS5'!$13:$13,0)),FALSE)</f>
        <v>0</v>
      </c>
      <c r="O13" s="385"/>
      <c r="P13" s="184">
        <f>VLOOKUP(P$7,'PS5'!$A:$O,INDEX('PS5'!$12:$12,MATCH('PRICE LIST'!$B13,'PS5'!$13:$13,0)),FALSE)</f>
        <v>0</v>
      </c>
      <c r="Q13" s="183">
        <f t="shared" si="1"/>
        <v>0</v>
      </c>
      <c r="R13" s="385"/>
      <c r="S13" s="191">
        <f>VLOOKUP(S$7,'PS5'!$A:$O,INDEX('PS5'!$12:$12,MATCH('PRICE LIST'!$B13,'PS5'!$13:$13,0)),FALSE)</f>
        <v>0</v>
      </c>
      <c r="T13" s="385"/>
      <c r="U13" s="184">
        <f>VLOOKUP(U$7,'PS5'!$A:$O,INDEX('PS5'!$12:$12,MATCH('PRICE LIST'!$B13,'PS5'!$13:$13,0)),FALSE)</f>
        <v>0</v>
      </c>
      <c r="V13" s="183">
        <f t="shared" si="2"/>
        <v>0</v>
      </c>
      <c r="W13" s="385"/>
      <c r="X13" s="379">
        <f>VLOOKUP(X$7,'PS5'!$A:$O,INDEX('PS5'!$12:$12,MATCH('PRICE LIST'!$B13,'PS5'!$13:$13,0)),FALSE)</f>
        <v>0</v>
      </c>
      <c r="Y13" s="385"/>
      <c r="Z13" s="191">
        <f>VLOOKUP(Z$7,'PS5'!$A:$O,INDEX('PS5'!$12:$12,MATCH('PRICE LIST'!$B13,'PS5'!$13:$13,0)),FALSE)</f>
        <v>0</v>
      </c>
      <c r="AA13" s="191">
        <f t="shared" si="3"/>
        <v>0</v>
      </c>
      <c r="AB13" s="186">
        <f t="shared" si="4"/>
        <v>0</v>
      </c>
      <c r="AC13" s="186">
        <f>AB13*E13</f>
        <v>0</v>
      </c>
    </row>
    <row r="14" spans="2:31" ht="35.4" customHeight="1" x14ac:dyDescent="0.25">
      <c r="B14" s="332">
        <f>IF(D14="","",COUNTA($D$10:$D14))</f>
        <v>5</v>
      </c>
      <c r="C14" s="394" t="s">
        <v>359</v>
      </c>
      <c r="D14" s="333" t="s">
        <v>353</v>
      </c>
      <c r="E14" s="371">
        <f>[1]Summary!$D7</f>
        <v>49000</v>
      </c>
      <c r="F14" s="334" t="s">
        <v>245</v>
      </c>
      <c r="G14" s="385"/>
      <c r="H14" s="183">
        <f>VLOOKUP(H$7,'PS5'!$A:$O,INDEX('PS5'!$12:$12,MATCH('PRICE LIST'!$B14,'PS5'!$13:$13,0)),FALSE)</f>
        <v>0</v>
      </c>
      <c r="I14" s="385"/>
      <c r="J14" s="191">
        <f>VLOOKUP(J$7,'PS5'!$A:$O,INDEX('PS5'!$12:$12,MATCH('PRICE LIST'!$B14,'PS5'!$13:$13,0)),FALSE)</f>
        <v>0</v>
      </c>
      <c r="K14" s="185">
        <f>VLOOKUP(K$7,'PS5'!$A:$O,INDEX('PS5'!$12:$12,MATCH('PRICE LIST'!$B14,'PS5'!$13:$13,0)),FALSE)</f>
        <v>0</v>
      </c>
      <c r="L14" s="183">
        <f t="shared" si="0"/>
        <v>0</v>
      </c>
      <c r="M14" s="385"/>
      <c r="N14" s="184">
        <f>VLOOKUP(N$7,'PS5'!$A:$O,INDEX('PS5'!$12:$12,MATCH('PRICE LIST'!$B14,'PS5'!$13:$13,0)),FALSE)</f>
        <v>0</v>
      </c>
      <c r="O14" s="385"/>
      <c r="P14" s="184">
        <f>VLOOKUP(P$7,'PS5'!$A:$O,INDEX('PS5'!$12:$12,MATCH('PRICE LIST'!$B14,'PS5'!$13:$13,0)),FALSE)</f>
        <v>0</v>
      </c>
      <c r="Q14" s="183">
        <f t="shared" si="1"/>
        <v>0</v>
      </c>
      <c r="R14" s="385"/>
      <c r="S14" s="191">
        <f>VLOOKUP(S$7,'PS5'!$A:$O,INDEX('PS5'!$12:$12,MATCH('PRICE LIST'!$B14,'PS5'!$13:$13,0)),FALSE)</f>
        <v>0</v>
      </c>
      <c r="T14" s="385"/>
      <c r="U14" s="184">
        <f>VLOOKUP(U$7,'PS5'!$A:$O,INDEX('PS5'!$12:$12,MATCH('PRICE LIST'!$B14,'PS5'!$13:$13,0)),FALSE)</f>
        <v>0</v>
      </c>
      <c r="V14" s="183">
        <f>S14+U14</f>
        <v>0</v>
      </c>
      <c r="W14" s="385"/>
      <c r="X14" s="379">
        <f>VLOOKUP(X$7,'PS5'!$A:$O,INDEX('PS5'!$12:$12,MATCH('PRICE LIST'!$B14,'PS5'!$13:$13,0)),FALSE)</f>
        <v>0</v>
      </c>
      <c r="Y14" s="385"/>
      <c r="Z14" s="191">
        <f>VLOOKUP(Z$7,'PS5'!$A:$O,INDEX('PS5'!$12:$12,MATCH('PRICE LIST'!$B14,'PS5'!$13:$13,0)),FALSE)</f>
        <v>0</v>
      </c>
      <c r="AA14" s="191">
        <f t="shared" si="3"/>
        <v>0</v>
      </c>
      <c r="AB14" s="186">
        <f t="shared" si="4"/>
        <v>0</v>
      </c>
      <c r="AC14" s="186">
        <f>AB14*E14</f>
        <v>0</v>
      </c>
    </row>
    <row r="15" spans="2:31" ht="35.4" customHeight="1" x14ac:dyDescent="0.25">
      <c r="B15" s="335">
        <f>IF(D15="","",COUNTA($D$10:$D15))</f>
        <v>6</v>
      </c>
      <c r="C15" s="394" t="s">
        <v>360</v>
      </c>
      <c r="D15" s="336" t="s">
        <v>354</v>
      </c>
      <c r="E15" s="371">
        <f>[1]Summary!$D8</f>
        <v>68600</v>
      </c>
      <c r="F15" s="334" t="s">
        <v>245</v>
      </c>
      <c r="G15" s="386"/>
      <c r="H15" s="387">
        <f>VLOOKUP(H$7,'PS5'!$A:$O,INDEX('PS5'!$12:$12,MATCH('PRICE LIST'!$B15,'PS5'!$13:$13,0)),FALSE)</f>
        <v>0</v>
      </c>
      <c r="I15" s="386"/>
      <c r="J15" s="388">
        <f>VLOOKUP(J$7,'PS5'!$A:$O,INDEX('PS5'!$12:$12,MATCH('PRICE LIST'!$B15,'PS5'!$13:$13,0)),FALSE)</f>
        <v>0</v>
      </c>
      <c r="K15" s="389">
        <f>VLOOKUP(K$7,'PS5'!$A:$O,INDEX('PS5'!$12:$12,MATCH('PRICE LIST'!$B15,'PS5'!$13:$13,0)),FALSE)</f>
        <v>0</v>
      </c>
      <c r="L15" s="389">
        <f t="shared" si="0"/>
        <v>0</v>
      </c>
      <c r="M15" s="386"/>
      <c r="N15" s="390">
        <f>VLOOKUP(N$7,'PS5'!$A:$O,INDEX('PS5'!$12:$12,MATCH('PRICE LIST'!$B15,'PS5'!$13:$13,0)),FALSE)</f>
        <v>0</v>
      </c>
      <c r="O15" s="386"/>
      <c r="P15" s="390">
        <f>VLOOKUP(P$7,'PS5'!$A:$O,INDEX('PS5'!$12:$12,MATCH('PRICE LIST'!$B15,'PS5'!$13:$13,0)),FALSE)</f>
        <v>0</v>
      </c>
      <c r="Q15" s="389">
        <f t="shared" si="1"/>
        <v>0</v>
      </c>
      <c r="R15" s="386"/>
      <c r="S15" s="388">
        <f>VLOOKUP(S$7,'PS5'!$A:$O,INDEX('PS5'!$12:$12,MATCH('PRICE LIST'!$B15,'PS5'!$13:$13,0)),FALSE)</f>
        <v>0</v>
      </c>
      <c r="T15" s="386"/>
      <c r="U15" s="390">
        <f>VLOOKUP(U$7,'PS5'!$A:$O,INDEX('PS5'!$12:$12,MATCH('PRICE LIST'!$B15,'PS5'!$13:$13,0)),FALSE)</f>
        <v>0</v>
      </c>
      <c r="V15" s="183">
        <f>S15+U15</f>
        <v>0</v>
      </c>
      <c r="W15" s="386"/>
      <c r="X15" s="391">
        <f>VLOOKUP(X$7,'PS5'!$A:$O,INDEX('PS5'!$12:$12,MATCH('PRICE LIST'!$B15,'PS5'!$13:$13,0)),FALSE)</f>
        <v>0</v>
      </c>
      <c r="Y15" s="386"/>
      <c r="Z15" s="388">
        <f>VLOOKUP(Z$7,'PS5'!$A:$O,INDEX('PS5'!$12:$12,MATCH('PRICE LIST'!$B15,'PS5'!$13:$13,0)),FALSE)</f>
        <v>0</v>
      </c>
      <c r="AA15" s="191">
        <f t="shared" si="3"/>
        <v>0</v>
      </c>
      <c r="AB15" s="186">
        <f t="shared" si="4"/>
        <v>0</v>
      </c>
      <c r="AC15" s="392"/>
    </row>
    <row r="16" spans="2:31" s="169" customFormat="1" ht="36" customHeight="1" thickBot="1" x14ac:dyDescent="0.3">
      <c r="B16" s="173"/>
      <c r="C16" s="174"/>
      <c r="D16" s="175" t="s">
        <v>96</v>
      </c>
      <c r="E16" s="176"/>
      <c r="F16" s="168"/>
      <c r="G16" s="190"/>
      <c r="H16" s="170">
        <f>SUM(H10:H15)</f>
        <v>0</v>
      </c>
      <c r="I16" s="190"/>
      <c r="J16" s="178"/>
      <c r="K16" s="181"/>
      <c r="L16" s="181">
        <f>SUM(L10:L15)</f>
        <v>0</v>
      </c>
      <c r="M16" s="190"/>
      <c r="N16" s="180"/>
      <c r="O16" s="177"/>
      <c r="P16" s="180"/>
      <c r="Q16" s="181">
        <f>SUM(Q10:Q14)</f>
        <v>0</v>
      </c>
      <c r="R16" s="190"/>
      <c r="S16" s="178"/>
      <c r="T16" s="190"/>
      <c r="U16" s="180"/>
      <c r="V16" s="181">
        <f>SUM(V10:V14)</f>
        <v>0</v>
      </c>
      <c r="W16" s="381"/>
      <c r="X16" s="368"/>
      <c r="Y16" s="190"/>
      <c r="Z16" s="178"/>
      <c r="AA16" s="179">
        <f>SUM(AA10:AA14)</f>
        <v>0</v>
      </c>
      <c r="AB16" s="182"/>
      <c r="AC16" s="182">
        <f>SUM(AC10:AC14)</f>
        <v>0</v>
      </c>
      <c r="AE16" s="383"/>
    </row>
  </sheetData>
  <autoFilter ref="B8:AC16" xr:uid="{00000000-0001-0000-0700-000000000000}"/>
  <mergeCells count="35">
    <mergeCell ref="AC5:AC8"/>
    <mergeCell ref="G7:G8"/>
    <mergeCell ref="I7:I8"/>
    <mergeCell ref="M5:Q5"/>
    <mergeCell ref="M6:Q6"/>
    <mergeCell ref="M7:M8"/>
    <mergeCell ref="O7:O8"/>
    <mergeCell ref="R5:AA5"/>
    <mergeCell ref="R6:AA6"/>
    <mergeCell ref="R7:R8"/>
    <mergeCell ref="AB5:AB8"/>
    <mergeCell ref="Y7:Y8"/>
    <mergeCell ref="X7:X8"/>
    <mergeCell ref="Z7:Z8"/>
    <mergeCell ref="T7:T8"/>
    <mergeCell ref="V7:V8"/>
    <mergeCell ref="C1:D1"/>
    <mergeCell ref="C2:D2"/>
    <mergeCell ref="C3:D3"/>
    <mergeCell ref="G5:L5"/>
    <mergeCell ref="B5:D7"/>
    <mergeCell ref="E5:E8"/>
    <mergeCell ref="F5:F8"/>
    <mergeCell ref="H7:H8"/>
    <mergeCell ref="L7:L8"/>
    <mergeCell ref="G6:L6"/>
    <mergeCell ref="J7:J8"/>
    <mergeCell ref="K7:K8"/>
    <mergeCell ref="AA7:AA8"/>
    <mergeCell ref="W7:W8"/>
    <mergeCell ref="N7:N8"/>
    <mergeCell ref="P7:P8"/>
    <mergeCell ref="S7:S8"/>
    <mergeCell ref="U7:U8"/>
    <mergeCell ref="Q7:Q8"/>
  </mergeCells>
  <pageMargins left="0.23622047244094491" right="0.23622047244094491" top="0.74803149606299213" bottom="0.74803149606299213" header="0.31496062992125984" footer="0.31496062992125984"/>
  <pageSetup paperSize="8" scale="34"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5A666435-E3BD-4234-A816-4F6308A693DC}">
          <x14:formula1>
            <xm:f>'Option X1 _ CPA Formulae'!$B$9:$B$19</xm:f>
          </x14:formula1>
          <xm:sqref>T10:T16 R10:R16 O10:O16 M10:M16 I10:I16 G10:G16 W10:W16 Y10:Y16 X16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A77C5-ED48-4640-904B-606925364145}">
  <sheetPr>
    <pageSetUpPr fitToPage="1"/>
  </sheetPr>
  <dimension ref="A1:V149"/>
  <sheetViews>
    <sheetView view="pageBreakPreview" topLeftCell="A22" zoomScale="70" zoomScaleNormal="60" zoomScaleSheetLayoutView="70" workbookViewId="0">
      <selection activeCell="B30" sqref="B30:G30"/>
    </sheetView>
  </sheetViews>
  <sheetFormatPr defaultColWidth="9.1796875" defaultRowHeight="15.5" x14ac:dyDescent="0.25"/>
  <cols>
    <col min="1" max="1" width="20.81640625" style="65" customWidth="1"/>
    <col min="2" max="2" width="17.453125" style="35" customWidth="1"/>
    <col min="3" max="3" width="40.453125" style="35" customWidth="1"/>
    <col min="4" max="7" width="29.81640625" style="35" customWidth="1"/>
    <col min="8" max="8" width="19" style="35" customWidth="1"/>
    <col min="9" max="14" width="13.90625" style="35" customWidth="1"/>
    <col min="15" max="15" width="2.1796875" style="35" customWidth="1"/>
    <col min="16" max="16384" width="9.1796875" style="35"/>
  </cols>
  <sheetData>
    <row r="1" spans="1:9" x14ac:dyDescent="0.25">
      <c r="A1" s="474" t="s">
        <v>117</v>
      </c>
      <c r="B1" s="475"/>
      <c r="C1" s="326">
        <f>'Cover Page'!C12</f>
        <v>0</v>
      </c>
      <c r="D1" s="34"/>
      <c r="G1" s="36"/>
      <c r="I1" s="36"/>
    </row>
    <row r="2" spans="1:9" ht="63.65" customHeight="1" x14ac:dyDescent="0.25">
      <c r="A2" s="474" t="s">
        <v>118</v>
      </c>
      <c r="B2" s="475"/>
      <c r="C2" s="326">
        <f>'Cover Page'!C14</f>
        <v>0</v>
      </c>
      <c r="G2" s="36"/>
      <c r="H2" s="37"/>
      <c r="I2" s="38"/>
    </row>
    <row r="3" spans="1:9" x14ac:dyDescent="0.25">
      <c r="A3" s="474" t="s">
        <v>119</v>
      </c>
      <c r="B3" s="475"/>
      <c r="C3" s="326">
        <f>'Cover Page'!C16</f>
        <v>0</v>
      </c>
      <c r="G3" s="36"/>
      <c r="H3" s="37"/>
      <c r="I3" s="38"/>
    </row>
    <row r="4" spans="1:9" x14ac:dyDescent="0.25">
      <c r="A4" s="474" t="s">
        <v>120</v>
      </c>
      <c r="B4" s="475"/>
      <c r="C4" s="326" t="str">
        <f>'Cover Page'!C18</f>
        <v>Main Offer Only</v>
      </c>
      <c r="G4" s="36"/>
      <c r="H4" s="37"/>
      <c r="I4" s="38"/>
    </row>
    <row r="5" spans="1:9" x14ac:dyDescent="0.25">
      <c r="A5" s="39"/>
      <c r="C5" s="40"/>
    </row>
    <row r="6" spans="1:9" ht="48" customHeight="1" x14ac:dyDescent="0.25">
      <c r="A6" s="476" t="s">
        <v>121</v>
      </c>
      <c r="B6" s="476"/>
      <c r="C6" s="476"/>
      <c r="D6" s="476"/>
      <c r="E6" s="476"/>
    </row>
    <row r="7" spans="1:9" ht="16" thickBot="1" x14ac:dyDescent="0.3">
      <c r="A7" s="39"/>
    </row>
    <row r="8" spans="1:9" ht="16" thickBot="1" x14ac:dyDescent="0.3">
      <c r="A8" s="41" t="s">
        <v>122</v>
      </c>
      <c r="B8" s="42" t="s">
        <v>123</v>
      </c>
      <c r="C8" s="43" t="s">
        <v>124</v>
      </c>
      <c r="D8" s="43"/>
      <c r="E8" s="44"/>
    </row>
    <row r="9" spans="1:9" ht="16" thickBot="1" x14ac:dyDescent="0.3">
      <c r="A9" s="45">
        <v>1</v>
      </c>
      <c r="B9" s="46" t="s">
        <v>100</v>
      </c>
      <c r="C9" s="465" t="s">
        <v>125</v>
      </c>
      <c r="D9" s="465"/>
      <c r="E9" s="47"/>
      <c r="F9" s="477" t="s">
        <v>126</v>
      </c>
      <c r="G9" s="478"/>
      <c r="H9" s="479"/>
    </row>
    <row r="10" spans="1:9" x14ac:dyDescent="0.25">
      <c r="A10" s="48">
        <v>2</v>
      </c>
      <c r="B10" s="49" t="s">
        <v>127</v>
      </c>
      <c r="C10" s="480" t="str">
        <f>B41</f>
        <v>CPA Formula ref (Goods supplied from outside RSA)</v>
      </c>
      <c r="D10" s="463"/>
      <c r="E10" s="464"/>
      <c r="F10" s="481" t="s">
        <v>128</v>
      </c>
      <c r="G10" s="482"/>
      <c r="H10" s="483"/>
    </row>
    <row r="11" spans="1:9" x14ac:dyDescent="0.25">
      <c r="A11" s="48">
        <v>3</v>
      </c>
      <c r="B11" s="49" t="s">
        <v>129</v>
      </c>
      <c r="C11" s="480" t="str">
        <f>B52</f>
        <v>CPA Formula ref (Local In-Land transportation for goods supplied from Outside RSA)</v>
      </c>
      <c r="D11" s="463"/>
      <c r="E11" s="464"/>
      <c r="F11" s="484"/>
      <c r="G11" s="485"/>
      <c r="H11" s="486"/>
    </row>
    <row r="12" spans="1:9" x14ac:dyDescent="0.25">
      <c r="A12" s="48">
        <v>4</v>
      </c>
      <c r="B12" s="49" t="s">
        <v>130</v>
      </c>
      <c r="C12" s="463" t="str">
        <f>B63</f>
        <v>CPA Formula ref (Local In-Land transportation for goods supplied from Outside RSA)</v>
      </c>
      <c r="D12" s="463"/>
      <c r="E12" s="464"/>
      <c r="F12" s="484"/>
      <c r="G12" s="485"/>
      <c r="H12" s="486"/>
    </row>
    <row r="13" spans="1:9" x14ac:dyDescent="0.25">
      <c r="A13" s="48">
        <v>5</v>
      </c>
      <c r="B13" s="49" t="s">
        <v>131</v>
      </c>
      <c r="C13" s="463" t="str">
        <f>B74</f>
        <v>CPA Formula ref (Site Work, Erection, Local Labour &amp; Local Engineering)</v>
      </c>
      <c r="D13" s="463"/>
      <c r="E13" s="464"/>
      <c r="F13" s="484"/>
      <c r="G13" s="485"/>
      <c r="H13" s="486"/>
    </row>
    <row r="14" spans="1:9" x14ac:dyDescent="0.25">
      <c r="A14" s="48">
        <v>6</v>
      </c>
      <c r="B14" s="49" t="s">
        <v>132</v>
      </c>
      <c r="C14" s="463" t="str">
        <f>B85</f>
        <v>CPA Formula ref (Site Work, Erection, Expatriate Labour &amp; Expatriate Engineering)</v>
      </c>
      <c r="D14" s="463"/>
      <c r="E14" s="464"/>
      <c r="F14" s="484"/>
      <c r="G14" s="485"/>
      <c r="H14" s="486"/>
    </row>
    <row r="15" spans="1:9" x14ac:dyDescent="0.25">
      <c r="A15" s="48">
        <v>7</v>
      </c>
      <c r="B15" s="49" t="s">
        <v>133</v>
      </c>
      <c r="C15" s="463" t="str">
        <f>B96</f>
        <v>CPA Formula ref (Site Work, Off-loading)</v>
      </c>
      <c r="D15" s="463"/>
      <c r="E15" s="464"/>
      <c r="F15" s="484"/>
      <c r="G15" s="485"/>
      <c r="H15" s="486"/>
    </row>
    <row r="16" spans="1:9" x14ac:dyDescent="0.25">
      <c r="A16" s="48">
        <v>8</v>
      </c>
      <c r="B16" s="49" t="s">
        <v>134</v>
      </c>
      <c r="C16" s="463" t="str">
        <f>B107</f>
        <v>CPA Formula ref (Site Work, Off-loading)</v>
      </c>
      <c r="D16" s="463"/>
      <c r="E16" s="464"/>
      <c r="F16" s="484"/>
      <c r="G16" s="485"/>
      <c r="H16" s="486"/>
    </row>
    <row r="17" spans="1:9" x14ac:dyDescent="0.25">
      <c r="A17" s="48">
        <v>9</v>
      </c>
      <c r="B17" s="49" t="s">
        <v>135</v>
      </c>
      <c r="C17" s="463" t="str">
        <f>B118</f>
        <v>CPA Formula ref (Site Work, Commissioning, De-Comissioning)</v>
      </c>
      <c r="D17" s="463"/>
      <c r="E17" s="464"/>
      <c r="F17" s="484"/>
      <c r="G17" s="485"/>
      <c r="H17" s="486"/>
    </row>
    <row r="18" spans="1:9" x14ac:dyDescent="0.25">
      <c r="A18" s="48">
        <v>10</v>
      </c>
      <c r="B18" s="49" t="s">
        <v>136</v>
      </c>
      <c r="C18" s="463">
        <f>B129</f>
        <v>0</v>
      </c>
      <c r="D18" s="463"/>
      <c r="E18" s="464"/>
      <c r="F18" s="484"/>
      <c r="G18" s="485"/>
      <c r="H18" s="486"/>
    </row>
    <row r="19" spans="1:9" ht="16" thickBot="1" x14ac:dyDescent="0.3">
      <c r="A19" s="50">
        <v>11</v>
      </c>
      <c r="B19" s="51" t="s">
        <v>137</v>
      </c>
      <c r="C19" s="466">
        <f>B140</f>
        <v>0</v>
      </c>
      <c r="D19" s="466"/>
      <c r="E19" s="467"/>
      <c r="F19" s="487"/>
      <c r="G19" s="488"/>
      <c r="H19" s="489"/>
    </row>
    <row r="20" spans="1:9" x14ac:dyDescent="0.25">
      <c r="A20" s="39"/>
      <c r="B20" s="52"/>
      <c r="C20" s="52"/>
      <c r="D20" s="52"/>
    </row>
    <row r="21" spans="1:9" ht="31" x14ac:dyDescent="0.35">
      <c r="A21" s="53" t="s">
        <v>138</v>
      </c>
      <c r="B21" s="54"/>
      <c r="C21" s="52"/>
      <c r="D21" s="52"/>
    </row>
    <row r="22" spans="1:9" ht="36.75" customHeight="1" x14ac:dyDescent="0.35">
      <c r="A22" s="55">
        <v>1</v>
      </c>
      <c r="B22" s="468" t="s">
        <v>139</v>
      </c>
      <c r="C22" s="469"/>
      <c r="D22" s="469"/>
      <c r="E22" s="469"/>
      <c r="F22" s="469"/>
      <c r="G22" s="470"/>
    </row>
    <row r="23" spans="1:9" x14ac:dyDescent="0.35">
      <c r="A23" s="55">
        <v>2</v>
      </c>
      <c r="B23" s="471" t="s">
        <v>140</v>
      </c>
      <c r="C23" s="472"/>
      <c r="D23" s="472"/>
      <c r="E23" s="472"/>
      <c r="F23" s="472"/>
      <c r="G23" s="473"/>
    </row>
    <row r="24" spans="1:9" x14ac:dyDescent="0.35">
      <c r="A24" s="56"/>
      <c r="B24" s="57"/>
      <c r="C24" s="52"/>
      <c r="D24" s="52"/>
    </row>
    <row r="25" spans="1:9" ht="18" customHeight="1" x14ac:dyDescent="0.25">
      <c r="A25" s="39" t="s">
        <v>141</v>
      </c>
    </row>
    <row r="26" spans="1:9" ht="62" customHeight="1" x14ac:dyDescent="0.25">
      <c r="A26" s="58">
        <v>1</v>
      </c>
      <c r="B26" s="457" t="s">
        <v>142</v>
      </c>
      <c r="C26" s="457"/>
      <c r="D26" s="457"/>
      <c r="E26" s="457"/>
      <c r="F26" s="457"/>
      <c r="G26" s="457"/>
    </row>
    <row r="27" spans="1:9" ht="62" customHeight="1" x14ac:dyDescent="0.25">
      <c r="A27" s="58">
        <v>2</v>
      </c>
      <c r="B27" s="457" t="s">
        <v>143</v>
      </c>
      <c r="C27" s="457"/>
      <c r="D27" s="457"/>
      <c r="E27" s="457"/>
      <c r="F27" s="457"/>
      <c r="G27" s="457"/>
      <c r="H27" s="59"/>
      <c r="I27" s="59"/>
    </row>
    <row r="28" spans="1:9" ht="62" customHeight="1" x14ac:dyDescent="0.25">
      <c r="A28" s="60">
        <v>3</v>
      </c>
      <c r="B28" s="457" t="s">
        <v>301</v>
      </c>
      <c r="C28" s="457"/>
      <c r="D28" s="457"/>
      <c r="E28" s="457"/>
      <c r="F28" s="457"/>
      <c r="G28" s="457"/>
    </row>
    <row r="29" spans="1:9" ht="62" customHeight="1" x14ac:dyDescent="0.25">
      <c r="A29" s="60">
        <v>4</v>
      </c>
      <c r="B29" s="457" t="s">
        <v>348</v>
      </c>
      <c r="C29" s="457"/>
      <c r="D29" s="457"/>
      <c r="E29" s="457"/>
      <c r="F29" s="457"/>
      <c r="G29" s="457"/>
      <c r="H29" s="61"/>
    </row>
    <row r="30" spans="1:9" ht="62" customHeight="1" x14ac:dyDescent="0.25">
      <c r="A30" s="60">
        <v>5</v>
      </c>
      <c r="B30" s="457" t="s">
        <v>302</v>
      </c>
      <c r="C30" s="457"/>
      <c r="D30" s="457"/>
      <c r="E30" s="457"/>
      <c r="F30" s="457"/>
      <c r="G30" s="457"/>
    </row>
    <row r="31" spans="1:9" ht="62" customHeight="1" x14ac:dyDescent="0.25">
      <c r="A31" s="60">
        <v>6</v>
      </c>
      <c r="B31" s="457" t="s">
        <v>303</v>
      </c>
      <c r="C31" s="457"/>
      <c r="D31" s="457"/>
      <c r="E31" s="457"/>
      <c r="F31" s="457"/>
      <c r="G31" s="457"/>
    </row>
    <row r="32" spans="1:9" ht="64.5" customHeight="1" x14ac:dyDescent="0.25">
      <c r="A32" s="327" t="s">
        <v>144</v>
      </c>
      <c r="B32" s="460"/>
      <c r="C32" s="461"/>
      <c r="D32" s="461"/>
      <c r="E32" s="461"/>
      <c r="F32" s="461"/>
      <c r="G32" s="462"/>
    </row>
    <row r="33" spans="1:22" s="61" customFormat="1" ht="63" customHeight="1" x14ac:dyDescent="0.35">
      <c r="A33" s="58">
        <v>1</v>
      </c>
      <c r="B33" s="457" t="s">
        <v>145</v>
      </c>
      <c r="C33" s="457"/>
      <c r="D33" s="457"/>
      <c r="E33" s="457"/>
      <c r="F33" s="457"/>
      <c r="G33" s="457"/>
      <c r="H33" s="62"/>
      <c r="I33" s="62"/>
    </row>
    <row r="34" spans="1:22" s="61" customFormat="1" ht="51.75" customHeight="1" x14ac:dyDescent="0.35">
      <c r="A34" s="58">
        <v>2</v>
      </c>
      <c r="B34" s="457" t="s">
        <v>146</v>
      </c>
      <c r="C34" s="457"/>
      <c r="D34" s="457"/>
      <c r="E34" s="457"/>
      <c r="F34" s="457"/>
      <c r="G34" s="457"/>
      <c r="H34" s="62"/>
      <c r="I34" s="62"/>
    </row>
    <row r="35" spans="1:22" s="61" customFormat="1" ht="66" customHeight="1" x14ac:dyDescent="0.35">
      <c r="A35" s="58">
        <v>3</v>
      </c>
      <c r="B35" s="457" t="s">
        <v>147</v>
      </c>
      <c r="C35" s="457"/>
      <c r="D35" s="457"/>
      <c r="E35" s="457"/>
      <c r="F35" s="457"/>
      <c r="G35" s="457"/>
      <c r="H35" s="62"/>
      <c r="I35" s="62"/>
    </row>
    <row r="36" spans="1:22" s="61" customFormat="1" ht="87.75" customHeight="1" x14ac:dyDescent="0.35">
      <c r="A36" s="58">
        <v>4</v>
      </c>
      <c r="B36" s="457" t="s">
        <v>148</v>
      </c>
      <c r="C36" s="457"/>
      <c r="D36" s="457"/>
      <c r="E36" s="457"/>
      <c r="F36" s="457"/>
      <c r="G36" s="457"/>
      <c r="H36" s="62"/>
      <c r="I36" s="62"/>
    </row>
    <row r="37" spans="1:22" s="61" customFormat="1" ht="42" customHeight="1" x14ac:dyDescent="0.35">
      <c r="A37" s="58">
        <v>5</v>
      </c>
      <c r="B37" s="457" t="s">
        <v>149</v>
      </c>
      <c r="C37" s="457"/>
      <c r="D37" s="457"/>
      <c r="E37" s="457"/>
      <c r="F37" s="457"/>
      <c r="G37" s="457"/>
      <c r="H37" s="62"/>
      <c r="I37" s="62"/>
    </row>
    <row r="38" spans="1:22" s="61" customFormat="1" x14ac:dyDescent="0.25">
      <c r="A38" s="61" t="s">
        <v>116</v>
      </c>
      <c r="B38" s="63" t="s">
        <v>116</v>
      </c>
      <c r="C38" s="64"/>
      <c r="D38" s="64"/>
      <c r="E38" s="64"/>
      <c r="F38" s="64"/>
      <c r="G38" s="64"/>
    </row>
    <row r="40" spans="1:22" x14ac:dyDescent="0.25">
      <c r="A40" s="66"/>
    </row>
    <row r="41" spans="1:22" ht="34.25" customHeight="1" x14ac:dyDescent="0.25">
      <c r="A41" s="67" t="s">
        <v>150</v>
      </c>
      <c r="B41" s="458" t="s">
        <v>292</v>
      </c>
      <c r="C41" s="459"/>
      <c r="D41" s="459"/>
      <c r="E41" s="459"/>
      <c r="F41" s="459"/>
      <c r="G41" s="459"/>
      <c r="H41" s="328"/>
      <c r="I41" s="328"/>
      <c r="J41" s="328"/>
      <c r="K41" s="329"/>
    </row>
    <row r="42" spans="1:22" ht="81" customHeight="1" x14ac:dyDescent="0.25">
      <c r="A42" s="68" t="s">
        <v>151</v>
      </c>
      <c r="B42" s="69" t="s">
        <v>152</v>
      </c>
      <c r="C42" s="68" t="s">
        <v>153</v>
      </c>
      <c r="D42" s="68" t="s">
        <v>154</v>
      </c>
      <c r="E42" s="69" t="s">
        <v>155</v>
      </c>
      <c r="F42" s="69" t="s">
        <v>156</v>
      </c>
      <c r="G42" s="68" t="s">
        <v>157</v>
      </c>
      <c r="H42" s="70" t="s">
        <v>158</v>
      </c>
      <c r="I42" s="71" t="s">
        <v>159</v>
      </c>
      <c r="J42" s="71" t="s">
        <v>159</v>
      </c>
      <c r="K42" s="71" t="s">
        <v>159</v>
      </c>
      <c r="L42" s="71" t="s">
        <v>159</v>
      </c>
      <c r="M42" s="71" t="s">
        <v>159</v>
      </c>
      <c r="N42" s="71" t="s">
        <v>159</v>
      </c>
    </row>
    <row r="43" spans="1:22" x14ac:dyDescent="0.25">
      <c r="A43" s="72" t="s">
        <v>160</v>
      </c>
      <c r="B43" s="73"/>
      <c r="C43" s="74"/>
      <c r="D43" s="74"/>
      <c r="E43" s="75"/>
      <c r="F43" s="76"/>
      <c r="G43" s="77"/>
      <c r="H43" s="78"/>
      <c r="I43" s="79"/>
      <c r="J43" s="74"/>
      <c r="K43" s="74"/>
      <c r="L43" s="74"/>
      <c r="M43" s="74"/>
      <c r="N43" s="74"/>
      <c r="O43" s="80"/>
      <c r="P43" s="80"/>
      <c r="Q43" s="80"/>
      <c r="R43" s="80"/>
      <c r="S43" s="80"/>
      <c r="T43" s="80"/>
      <c r="U43" s="80"/>
      <c r="V43" s="80"/>
    </row>
    <row r="44" spans="1:22" x14ac:dyDescent="0.25">
      <c r="A44" s="72" t="s">
        <v>161</v>
      </c>
      <c r="B44" s="73"/>
      <c r="C44" s="74"/>
      <c r="D44" s="74"/>
      <c r="E44" s="75"/>
      <c r="F44" s="76"/>
      <c r="G44" s="77"/>
      <c r="H44" s="78"/>
      <c r="I44" s="79"/>
      <c r="J44" s="74"/>
      <c r="K44" s="74"/>
      <c r="L44" s="74"/>
      <c r="M44" s="74"/>
      <c r="N44" s="74"/>
      <c r="O44" s="80"/>
      <c r="P44" s="80"/>
      <c r="Q44" s="80"/>
      <c r="R44" s="80"/>
      <c r="S44" s="80"/>
      <c r="T44" s="80"/>
      <c r="U44" s="80"/>
      <c r="V44" s="80"/>
    </row>
    <row r="45" spans="1:22" x14ac:dyDescent="0.25">
      <c r="A45" s="72" t="s">
        <v>162</v>
      </c>
      <c r="B45" s="73"/>
      <c r="C45" s="74"/>
      <c r="D45" s="74"/>
      <c r="E45" s="75"/>
      <c r="F45" s="76"/>
      <c r="G45" s="77"/>
      <c r="H45" s="78"/>
      <c r="I45" s="79"/>
      <c r="J45" s="74"/>
      <c r="K45" s="74"/>
      <c r="L45" s="74"/>
      <c r="M45" s="74"/>
      <c r="N45" s="74"/>
      <c r="O45" s="80"/>
      <c r="P45" s="80"/>
      <c r="Q45" s="80"/>
      <c r="R45" s="80"/>
      <c r="S45" s="80"/>
      <c r="T45" s="80"/>
      <c r="U45" s="80"/>
      <c r="V45" s="80"/>
    </row>
    <row r="46" spans="1:22" x14ac:dyDescent="0.25">
      <c r="A46" s="72" t="s">
        <v>163</v>
      </c>
      <c r="B46" s="73"/>
      <c r="C46" s="74"/>
      <c r="D46" s="74"/>
      <c r="E46" s="74"/>
      <c r="F46" s="81"/>
      <c r="G46" s="81"/>
      <c r="H46" s="74"/>
      <c r="I46" s="79"/>
      <c r="J46" s="74"/>
      <c r="K46" s="74"/>
      <c r="L46" s="74"/>
      <c r="M46" s="74"/>
      <c r="N46" s="74"/>
      <c r="O46" s="80"/>
      <c r="P46" s="80"/>
      <c r="Q46" s="80"/>
      <c r="R46" s="80"/>
      <c r="S46" s="80"/>
      <c r="T46" s="80"/>
      <c r="U46" s="80"/>
      <c r="V46" s="80"/>
    </row>
    <row r="47" spans="1:22" x14ac:dyDescent="0.25">
      <c r="A47" s="72" t="s">
        <v>164</v>
      </c>
      <c r="B47" s="73"/>
      <c r="C47" s="74"/>
      <c r="D47" s="74"/>
      <c r="E47" s="74"/>
      <c r="F47" s="81"/>
      <c r="G47" s="81"/>
      <c r="H47" s="74"/>
      <c r="I47" s="79"/>
      <c r="J47" s="74"/>
      <c r="K47" s="74"/>
      <c r="L47" s="74"/>
      <c r="M47" s="74"/>
      <c r="N47" s="74"/>
      <c r="O47" s="80"/>
      <c r="P47" s="80"/>
      <c r="Q47" s="80"/>
      <c r="R47" s="80"/>
      <c r="S47" s="80"/>
      <c r="T47" s="80"/>
      <c r="U47" s="80"/>
      <c r="V47" s="80"/>
    </row>
    <row r="48" spans="1:22" x14ac:dyDescent="0.25">
      <c r="A48" s="72" t="s">
        <v>165</v>
      </c>
      <c r="B48" s="82">
        <v>0.15</v>
      </c>
      <c r="C48" s="83" t="s">
        <v>166</v>
      </c>
      <c r="D48" s="84"/>
      <c r="E48" s="85"/>
    </row>
    <row r="49" spans="1:14" x14ac:dyDescent="0.25">
      <c r="A49" s="72"/>
      <c r="B49" s="82">
        <f>SUM(B43:B48)</f>
        <v>0.15</v>
      </c>
      <c r="C49" s="86" t="s">
        <v>167</v>
      </c>
      <c r="D49" s="87" t="s">
        <v>168</v>
      </c>
      <c r="E49" s="87"/>
      <c r="F49" s="87"/>
      <c r="G49" s="87"/>
    </row>
    <row r="50" spans="1:14" x14ac:dyDescent="0.25">
      <c r="A50" s="88"/>
    </row>
    <row r="51" spans="1:14" x14ac:dyDescent="0.25">
      <c r="A51" s="66"/>
    </row>
    <row r="52" spans="1:14" ht="42.65" customHeight="1" x14ac:dyDescent="0.25">
      <c r="A52" s="67" t="s">
        <v>169</v>
      </c>
      <c r="B52" s="458" t="s">
        <v>304</v>
      </c>
      <c r="C52" s="459"/>
      <c r="D52" s="459"/>
      <c r="E52" s="459"/>
      <c r="F52" s="459"/>
      <c r="G52" s="459"/>
      <c r="H52" s="328"/>
      <c r="I52" s="328"/>
      <c r="J52" s="328"/>
      <c r="K52" s="329"/>
    </row>
    <row r="53" spans="1:14" ht="78.75" customHeight="1" x14ac:dyDescent="0.25">
      <c r="A53" s="68" t="s">
        <v>151</v>
      </c>
      <c r="B53" s="69" t="s">
        <v>152</v>
      </c>
      <c r="C53" s="68" t="s">
        <v>153</v>
      </c>
      <c r="D53" s="68" t="s">
        <v>154</v>
      </c>
      <c r="E53" s="69" t="s">
        <v>155</v>
      </c>
      <c r="F53" s="69" t="s">
        <v>156</v>
      </c>
      <c r="G53" s="68" t="s">
        <v>157</v>
      </c>
      <c r="H53" s="70" t="s">
        <v>170</v>
      </c>
      <c r="I53" s="71" t="s">
        <v>159</v>
      </c>
      <c r="J53" s="71" t="s">
        <v>159</v>
      </c>
      <c r="K53" s="71" t="s">
        <v>159</v>
      </c>
      <c r="L53" s="71" t="s">
        <v>159</v>
      </c>
      <c r="M53" s="71" t="s">
        <v>159</v>
      </c>
      <c r="N53" s="71" t="s">
        <v>159</v>
      </c>
    </row>
    <row r="54" spans="1:14" x14ac:dyDescent="0.25">
      <c r="A54" s="72" t="s">
        <v>171</v>
      </c>
      <c r="B54" s="73"/>
      <c r="C54" s="74"/>
      <c r="D54" s="74"/>
      <c r="E54" s="74"/>
      <c r="F54" s="76"/>
      <c r="G54" s="77"/>
      <c r="H54" s="78"/>
      <c r="I54" s="79"/>
      <c r="J54" s="74"/>
      <c r="K54" s="74"/>
      <c r="L54" s="74"/>
      <c r="M54" s="74"/>
      <c r="N54" s="74"/>
    </row>
    <row r="55" spans="1:14" x14ac:dyDescent="0.25">
      <c r="A55" s="72" t="s">
        <v>172</v>
      </c>
      <c r="B55" s="73" t="s">
        <v>116</v>
      </c>
      <c r="C55" s="74"/>
      <c r="D55" s="74"/>
      <c r="E55" s="74"/>
      <c r="F55" s="76"/>
      <c r="G55" s="77"/>
      <c r="H55" s="78"/>
      <c r="I55" s="79"/>
      <c r="J55" s="74"/>
      <c r="K55" s="74"/>
      <c r="L55" s="74"/>
      <c r="M55" s="74"/>
      <c r="N55" s="74"/>
    </row>
    <row r="56" spans="1:14" x14ac:dyDescent="0.25">
      <c r="A56" s="72" t="s">
        <v>173</v>
      </c>
      <c r="B56" s="73"/>
      <c r="C56" s="74"/>
      <c r="D56" s="74"/>
      <c r="E56" s="74"/>
      <c r="F56" s="76"/>
      <c r="G56" s="77"/>
      <c r="H56" s="78"/>
      <c r="I56" s="79"/>
      <c r="J56" s="74"/>
      <c r="K56" s="74"/>
      <c r="L56" s="74"/>
      <c r="M56" s="74"/>
      <c r="N56" s="74"/>
    </row>
    <row r="57" spans="1:14" x14ac:dyDescent="0.25">
      <c r="A57" s="72" t="s">
        <v>174</v>
      </c>
      <c r="B57" s="73" t="s">
        <v>116</v>
      </c>
      <c r="C57" s="74"/>
      <c r="D57" s="74"/>
      <c r="E57" s="74"/>
      <c r="F57" s="81"/>
      <c r="G57" s="81"/>
      <c r="H57" s="74"/>
      <c r="I57" s="79"/>
      <c r="J57" s="74"/>
      <c r="K57" s="74"/>
      <c r="L57" s="74"/>
      <c r="M57" s="74"/>
      <c r="N57" s="74"/>
    </row>
    <row r="58" spans="1:14" x14ac:dyDescent="0.25">
      <c r="A58" s="72" t="s">
        <v>175</v>
      </c>
      <c r="B58" s="73" t="s">
        <v>116</v>
      </c>
      <c r="C58" s="74"/>
      <c r="D58" s="74"/>
      <c r="E58" s="74"/>
      <c r="F58" s="81"/>
      <c r="G58" s="81"/>
      <c r="H58" s="74"/>
      <c r="I58" s="79"/>
      <c r="J58" s="74"/>
      <c r="K58" s="74"/>
      <c r="L58" s="74"/>
      <c r="M58" s="74"/>
      <c r="N58" s="74"/>
    </row>
    <row r="59" spans="1:14" x14ac:dyDescent="0.25">
      <c r="A59" s="72" t="s">
        <v>176</v>
      </c>
      <c r="B59" s="82">
        <v>0.15</v>
      </c>
      <c r="C59" s="83" t="s">
        <v>166</v>
      </c>
      <c r="D59" s="84"/>
      <c r="E59" s="85"/>
    </row>
    <row r="60" spans="1:14" x14ac:dyDescent="0.25">
      <c r="A60" s="72"/>
      <c r="B60" s="82">
        <f>SUM(B54:B59)</f>
        <v>0.15</v>
      </c>
      <c r="C60" s="86" t="s">
        <v>167</v>
      </c>
      <c r="D60" s="87" t="s">
        <v>168</v>
      </c>
      <c r="E60" s="87"/>
      <c r="F60" s="87"/>
      <c r="G60" s="87"/>
    </row>
    <row r="61" spans="1:14" x14ac:dyDescent="0.25">
      <c r="A61" s="88"/>
    </row>
    <row r="62" spans="1:14" x14ac:dyDescent="0.25">
      <c r="A62" s="66"/>
    </row>
    <row r="63" spans="1:14" ht="31.25" customHeight="1" x14ac:dyDescent="0.25">
      <c r="A63" s="67" t="s">
        <v>177</v>
      </c>
      <c r="B63" s="458" t="s">
        <v>304</v>
      </c>
      <c r="C63" s="459"/>
      <c r="D63" s="459"/>
      <c r="E63" s="459"/>
      <c r="F63" s="459"/>
      <c r="G63" s="459"/>
      <c r="H63" s="328"/>
      <c r="I63" s="328"/>
      <c r="J63" s="328"/>
      <c r="K63" s="329"/>
    </row>
    <row r="64" spans="1:14" ht="82.5" customHeight="1" x14ac:dyDescent="0.25">
      <c r="A64" s="68" t="s">
        <v>151</v>
      </c>
      <c r="B64" s="69" t="s">
        <v>152</v>
      </c>
      <c r="C64" s="68" t="s">
        <v>153</v>
      </c>
      <c r="D64" s="68" t="s">
        <v>154</v>
      </c>
      <c r="E64" s="69" t="s">
        <v>155</v>
      </c>
      <c r="F64" s="69" t="s">
        <v>156</v>
      </c>
      <c r="G64" s="68" t="s">
        <v>157</v>
      </c>
      <c r="H64" s="70" t="s">
        <v>170</v>
      </c>
      <c r="I64" s="71" t="s">
        <v>159</v>
      </c>
      <c r="J64" s="71" t="s">
        <v>159</v>
      </c>
      <c r="K64" s="71" t="s">
        <v>159</v>
      </c>
      <c r="L64" s="71" t="s">
        <v>159</v>
      </c>
      <c r="M64" s="71" t="s">
        <v>159</v>
      </c>
      <c r="N64" s="71" t="s">
        <v>159</v>
      </c>
    </row>
    <row r="65" spans="1:21" x14ac:dyDescent="0.25">
      <c r="A65" s="72" t="s">
        <v>178</v>
      </c>
      <c r="B65" s="73"/>
      <c r="C65" s="74"/>
      <c r="D65" s="74"/>
      <c r="E65" s="75"/>
      <c r="F65" s="76" t="s">
        <v>116</v>
      </c>
      <c r="G65" s="77" t="s">
        <v>116</v>
      </c>
      <c r="H65" s="78" t="s">
        <v>116</v>
      </c>
      <c r="I65" s="79"/>
      <c r="J65" s="74"/>
      <c r="K65" s="74"/>
      <c r="L65" s="74"/>
      <c r="M65" s="74"/>
      <c r="N65" s="74"/>
      <c r="O65" s="80"/>
      <c r="P65" s="80"/>
      <c r="Q65" s="80"/>
      <c r="R65" s="80"/>
      <c r="S65" s="80"/>
      <c r="T65" s="80"/>
      <c r="U65" s="80"/>
    </row>
    <row r="66" spans="1:21" x14ac:dyDescent="0.25">
      <c r="A66" s="72" t="s">
        <v>179</v>
      </c>
      <c r="B66" s="73" t="s">
        <v>116</v>
      </c>
      <c r="C66" s="74"/>
      <c r="D66" s="74"/>
      <c r="E66" s="74"/>
      <c r="F66" s="81"/>
      <c r="G66" s="81"/>
      <c r="H66" s="74"/>
      <c r="I66" s="79"/>
      <c r="J66" s="74"/>
      <c r="K66" s="74"/>
      <c r="L66" s="74"/>
      <c r="M66" s="74"/>
      <c r="N66" s="74"/>
      <c r="O66" s="80"/>
      <c r="P66" s="80"/>
      <c r="Q66" s="80"/>
      <c r="R66" s="80"/>
      <c r="S66" s="80"/>
      <c r="T66" s="80"/>
      <c r="U66" s="80"/>
    </row>
    <row r="67" spans="1:21" x14ac:dyDescent="0.25">
      <c r="A67" s="72" t="s">
        <v>180</v>
      </c>
      <c r="B67" s="73"/>
      <c r="C67" s="74"/>
      <c r="D67" s="74"/>
      <c r="E67" s="74"/>
      <c r="F67" s="81"/>
      <c r="G67" s="81"/>
      <c r="H67" s="74"/>
      <c r="I67" s="79"/>
      <c r="J67" s="74"/>
      <c r="K67" s="74"/>
      <c r="L67" s="74"/>
      <c r="M67" s="74"/>
      <c r="N67" s="74"/>
      <c r="O67" s="80"/>
      <c r="P67" s="80"/>
      <c r="Q67" s="80"/>
      <c r="R67" s="80"/>
      <c r="S67" s="80"/>
      <c r="T67" s="80"/>
      <c r="U67" s="80"/>
    </row>
    <row r="68" spans="1:21" x14ac:dyDescent="0.25">
      <c r="A68" s="72" t="s">
        <v>181</v>
      </c>
      <c r="B68" s="73" t="s">
        <v>116</v>
      </c>
      <c r="C68" s="74"/>
      <c r="D68" s="74"/>
      <c r="E68" s="74"/>
      <c r="F68" s="81"/>
      <c r="G68" s="81"/>
      <c r="H68" s="74"/>
      <c r="I68" s="79"/>
      <c r="J68" s="74"/>
      <c r="K68" s="74"/>
      <c r="L68" s="74"/>
      <c r="M68" s="74"/>
      <c r="N68" s="74"/>
      <c r="O68" s="80"/>
      <c r="P68" s="80"/>
      <c r="Q68" s="80"/>
      <c r="R68" s="80"/>
      <c r="S68" s="80"/>
      <c r="T68" s="80"/>
      <c r="U68" s="80"/>
    </row>
    <row r="69" spans="1:21" x14ac:dyDescent="0.25">
      <c r="A69" s="72" t="s">
        <v>182</v>
      </c>
      <c r="B69" s="73" t="s">
        <v>116</v>
      </c>
      <c r="C69" s="74"/>
      <c r="D69" s="74"/>
      <c r="E69" s="74"/>
      <c r="F69" s="81"/>
      <c r="G69" s="81"/>
      <c r="H69" s="74"/>
      <c r="I69" s="79"/>
      <c r="J69" s="74"/>
      <c r="K69" s="74"/>
      <c r="L69" s="74"/>
      <c r="M69" s="74"/>
      <c r="N69" s="74"/>
      <c r="O69" s="80"/>
      <c r="P69" s="80"/>
      <c r="Q69" s="80"/>
      <c r="R69" s="80"/>
      <c r="S69" s="80"/>
      <c r="T69" s="80"/>
      <c r="U69" s="80"/>
    </row>
    <row r="70" spans="1:21" x14ac:dyDescent="0.25">
      <c r="A70" s="72" t="s">
        <v>183</v>
      </c>
      <c r="B70" s="82">
        <v>0.15</v>
      </c>
      <c r="C70" s="83" t="s">
        <v>166</v>
      </c>
      <c r="D70" s="84"/>
      <c r="E70" s="85"/>
    </row>
    <row r="71" spans="1:21" x14ac:dyDescent="0.25">
      <c r="A71" s="72"/>
      <c r="B71" s="82">
        <f>SUM(B65:B70)</f>
        <v>0.15</v>
      </c>
      <c r="C71" s="86" t="s">
        <v>167</v>
      </c>
      <c r="D71" s="87" t="s">
        <v>168</v>
      </c>
      <c r="E71" s="87"/>
      <c r="F71" s="87"/>
      <c r="G71" s="87"/>
    </row>
    <row r="72" spans="1:21" x14ac:dyDescent="0.25">
      <c r="A72" s="88"/>
    </row>
    <row r="73" spans="1:21" x14ac:dyDescent="0.25">
      <c r="A73" s="66"/>
    </row>
    <row r="74" spans="1:21" ht="36.65" customHeight="1" x14ac:dyDescent="0.25">
      <c r="A74" s="67" t="s">
        <v>184</v>
      </c>
      <c r="B74" s="458" t="s">
        <v>306</v>
      </c>
      <c r="C74" s="459"/>
      <c r="D74" s="459"/>
      <c r="E74" s="459"/>
      <c r="F74" s="459"/>
      <c r="G74" s="459"/>
      <c r="H74" s="328"/>
      <c r="I74" s="328"/>
      <c r="J74" s="328"/>
      <c r="K74" s="329"/>
    </row>
    <row r="75" spans="1:21" ht="87" customHeight="1" x14ac:dyDescent="0.25">
      <c r="A75" s="68" t="s">
        <v>151</v>
      </c>
      <c r="B75" s="69" t="s">
        <v>152</v>
      </c>
      <c r="C75" s="68" t="s">
        <v>153</v>
      </c>
      <c r="D75" s="68" t="s">
        <v>154</v>
      </c>
      <c r="E75" s="69" t="s">
        <v>155</v>
      </c>
      <c r="F75" s="69" t="s">
        <v>156</v>
      </c>
      <c r="G75" s="68" t="s">
        <v>157</v>
      </c>
      <c r="H75" s="70" t="s">
        <v>170</v>
      </c>
      <c r="I75" s="71" t="s">
        <v>159</v>
      </c>
      <c r="J75" s="71" t="s">
        <v>159</v>
      </c>
      <c r="K75" s="71" t="s">
        <v>159</v>
      </c>
      <c r="L75" s="71" t="s">
        <v>159</v>
      </c>
      <c r="M75" s="71" t="s">
        <v>159</v>
      </c>
      <c r="N75" s="71" t="s">
        <v>159</v>
      </c>
    </row>
    <row r="76" spans="1:21" x14ac:dyDescent="0.25">
      <c r="A76" s="72" t="s">
        <v>185</v>
      </c>
      <c r="B76" s="73" t="s">
        <v>116</v>
      </c>
      <c r="C76" s="74"/>
      <c r="D76" s="74"/>
      <c r="E76" s="75"/>
      <c r="F76" s="76"/>
      <c r="G76" s="76"/>
      <c r="H76" s="75"/>
      <c r="I76" s="79"/>
      <c r="J76" s="74"/>
      <c r="K76" s="74"/>
      <c r="L76" s="74"/>
      <c r="M76" s="74"/>
      <c r="N76" s="74"/>
      <c r="O76" s="80"/>
      <c r="P76" s="80"/>
      <c r="Q76" s="80"/>
      <c r="R76" s="80"/>
      <c r="S76" s="80"/>
      <c r="T76" s="80"/>
    </row>
    <row r="77" spans="1:21" x14ac:dyDescent="0.25">
      <c r="A77" s="72" t="s">
        <v>186</v>
      </c>
      <c r="B77" s="73" t="s">
        <v>116</v>
      </c>
      <c r="C77" s="74"/>
      <c r="D77" s="74"/>
      <c r="E77" s="74"/>
      <c r="F77" s="81"/>
      <c r="G77" s="81"/>
      <c r="H77" s="74"/>
      <c r="I77" s="79"/>
      <c r="J77" s="74"/>
      <c r="K77" s="74"/>
      <c r="L77" s="74"/>
      <c r="M77" s="74"/>
      <c r="N77" s="74"/>
      <c r="O77" s="80"/>
      <c r="P77" s="80"/>
      <c r="Q77" s="80"/>
      <c r="R77" s="80"/>
      <c r="S77" s="80"/>
      <c r="T77" s="80"/>
    </row>
    <row r="78" spans="1:21" x14ac:dyDescent="0.25">
      <c r="A78" s="72" t="s">
        <v>187</v>
      </c>
      <c r="B78" s="73"/>
      <c r="C78" s="74"/>
      <c r="D78" s="74"/>
      <c r="E78" s="74"/>
      <c r="F78" s="81"/>
      <c r="G78" s="81"/>
      <c r="H78" s="74"/>
      <c r="I78" s="79"/>
      <c r="J78" s="74"/>
      <c r="K78" s="74"/>
      <c r="L78" s="74"/>
      <c r="M78" s="74"/>
      <c r="N78" s="74"/>
      <c r="O78" s="80"/>
      <c r="P78" s="80"/>
      <c r="Q78" s="80"/>
      <c r="R78" s="80"/>
      <c r="S78" s="80"/>
      <c r="T78" s="80"/>
    </row>
    <row r="79" spans="1:21" x14ac:dyDescent="0.25">
      <c r="A79" s="72" t="s">
        <v>188</v>
      </c>
      <c r="B79" s="73" t="s">
        <v>116</v>
      </c>
      <c r="C79" s="74"/>
      <c r="D79" s="74"/>
      <c r="E79" s="74"/>
      <c r="F79" s="81"/>
      <c r="G79" s="81"/>
      <c r="H79" s="74"/>
      <c r="I79" s="79"/>
      <c r="J79" s="74"/>
      <c r="K79" s="74"/>
      <c r="L79" s="74"/>
      <c r="M79" s="74"/>
      <c r="N79" s="74"/>
      <c r="O79" s="80"/>
      <c r="P79" s="80"/>
      <c r="Q79" s="80"/>
      <c r="R79" s="80"/>
      <c r="S79" s="80"/>
      <c r="T79" s="80"/>
    </row>
    <row r="80" spans="1:21" x14ac:dyDescent="0.25">
      <c r="A80" s="72" t="s">
        <v>189</v>
      </c>
      <c r="B80" s="73" t="s">
        <v>116</v>
      </c>
      <c r="C80" s="74"/>
      <c r="D80" s="74"/>
      <c r="E80" s="74"/>
      <c r="F80" s="81"/>
      <c r="G80" s="81"/>
      <c r="H80" s="74"/>
      <c r="I80" s="79"/>
      <c r="J80" s="74"/>
      <c r="K80" s="74"/>
      <c r="L80" s="74"/>
      <c r="M80" s="74"/>
      <c r="N80" s="74"/>
      <c r="O80" s="80"/>
      <c r="P80" s="80"/>
      <c r="Q80" s="80"/>
      <c r="R80" s="80"/>
      <c r="S80" s="80"/>
      <c r="T80" s="80"/>
    </row>
    <row r="81" spans="1:22" x14ac:dyDescent="0.25">
      <c r="A81" s="72" t="s">
        <v>190</v>
      </c>
      <c r="B81" s="82">
        <v>0.15</v>
      </c>
      <c r="C81" s="83" t="s">
        <v>166</v>
      </c>
      <c r="D81" s="84"/>
      <c r="E81" s="85"/>
    </row>
    <row r="82" spans="1:22" x14ac:dyDescent="0.25">
      <c r="A82" s="72"/>
      <c r="B82" s="82">
        <f>SUM(B76:B81)</f>
        <v>0.15</v>
      </c>
      <c r="C82" s="86" t="s">
        <v>167</v>
      </c>
      <c r="D82" s="87" t="s">
        <v>168</v>
      </c>
      <c r="E82" s="87"/>
      <c r="F82" s="87"/>
      <c r="G82" s="87"/>
    </row>
    <row r="83" spans="1:22" x14ac:dyDescent="0.25">
      <c r="A83" s="88"/>
    </row>
    <row r="84" spans="1:22" x14ac:dyDescent="0.25">
      <c r="A84" s="66"/>
    </row>
    <row r="85" spans="1:22" ht="37.25" customHeight="1" x14ac:dyDescent="0.25">
      <c r="A85" s="67" t="s">
        <v>191</v>
      </c>
      <c r="B85" s="458" t="s">
        <v>307</v>
      </c>
      <c r="C85" s="459"/>
      <c r="D85" s="459"/>
      <c r="E85" s="459"/>
      <c r="F85" s="459"/>
      <c r="G85" s="459"/>
      <c r="H85" s="328"/>
      <c r="I85" s="328"/>
      <c r="J85" s="328"/>
      <c r="K85" s="329"/>
    </row>
    <row r="86" spans="1:22" ht="81.75" customHeight="1" x14ac:dyDescent="0.25">
      <c r="A86" s="68" t="s">
        <v>151</v>
      </c>
      <c r="B86" s="69" t="s">
        <v>152</v>
      </c>
      <c r="C86" s="68" t="s">
        <v>153</v>
      </c>
      <c r="D86" s="68" t="s">
        <v>154</v>
      </c>
      <c r="E86" s="69" t="s">
        <v>155</v>
      </c>
      <c r="F86" s="69" t="s">
        <v>156</v>
      </c>
      <c r="G86" s="68" t="s">
        <v>157</v>
      </c>
      <c r="H86" s="70" t="s">
        <v>170</v>
      </c>
      <c r="I86" s="71" t="s">
        <v>159</v>
      </c>
      <c r="J86" s="71" t="s">
        <v>159</v>
      </c>
      <c r="K86" s="71" t="s">
        <v>159</v>
      </c>
      <c r="L86" s="71" t="s">
        <v>159</v>
      </c>
      <c r="M86" s="71" t="s">
        <v>159</v>
      </c>
      <c r="N86" s="71" t="s">
        <v>159</v>
      </c>
    </row>
    <row r="87" spans="1:22" x14ac:dyDescent="0.25">
      <c r="A87" s="72" t="s">
        <v>192</v>
      </c>
      <c r="B87" s="73" t="s">
        <v>116</v>
      </c>
      <c r="C87" s="74"/>
      <c r="D87" s="74"/>
      <c r="E87" s="75"/>
      <c r="F87" s="76"/>
      <c r="G87" s="76"/>
      <c r="H87" s="75"/>
      <c r="I87" s="79"/>
      <c r="J87" s="74"/>
      <c r="K87" s="74"/>
      <c r="L87" s="74"/>
      <c r="M87" s="74"/>
      <c r="N87" s="74"/>
      <c r="O87" s="80"/>
      <c r="P87" s="80"/>
      <c r="Q87" s="80"/>
      <c r="R87" s="80"/>
      <c r="S87" s="80"/>
      <c r="T87" s="80"/>
      <c r="U87" s="80"/>
      <c r="V87" s="80"/>
    </row>
    <row r="88" spans="1:22" x14ac:dyDescent="0.25">
      <c r="A88" s="72" t="s">
        <v>193</v>
      </c>
      <c r="B88" s="73" t="s">
        <v>116</v>
      </c>
      <c r="C88" s="74"/>
      <c r="D88" s="74"/>
      <c r="E88" s="74"/>
      <c r="F88" s="81"/>
      <c r="G88" s="81"/>
      <c r="H88" s="74"/>
      <c r="I88" s="79"/>
      <c r="J88" s="74"/>
      <c r="K88" s="74"/>
      <c r="L88" s="74"/>
      <c r="M88" s="74"/>
      <c r="N88" s="74"/>
      <c r="O88" s="80"/>
      <c r="P88" s="80"/>
      <c r="Q88" s="80"/>
      <c r="R88" s="80"/>
      <c r="S88" s="80"/>
      <c r="T88" s="80"/>
      <c r="U88" s="80"/>
      <c r="V88" s="80"/>
    </row>
    <row r="89" spans="1:22" x14ac:dyDescent="0.25">
      <c r="A89" s="72" t="s">
        <v>194</v>
      </c>
      <c r="B89" s="73"/>
      <c r="C89" s="74"/>
      <c r="D89" s="74"/>
      <c r="E89" s="74"/>
      <c r="F89" s="81"/>
      <c r="G89" s="81"/>
      <c r="H89" s="74"/>
      <c r="I89" s="79"/>
      <c r="J89" s="74"/>
      <c r="K89" s="74"/>
      <c r="L89" s="74"/>
      <c r="M89" s="74"/>
      <c r="N89" s="74"/>
      <c r="O89" s="80"/>
      <c r="P89" s="80"/>
      <c r="Q89" s="80"/>
      <c r="R89" s="80"/>
      <c r="S89" s="80"/>
      <c r="T89" s="80"/>
      <c r="U89" s="80"/>
      <c r="V89" s="80"/>
    </row>
    <row r="90" spans="1:22" x14ac:dyDescent="0.25">
      <c r="A90" s="72" t="s">
        <v>195</v>
      </c>
      <c r="B90" s="73" t="s">
        <v>116</v>
      </c>
      <c r="C90" s="74"/>
      <c r="D90" s="74"/>
      <c r="E90" s="74"/>
      <c r="F90" s="81"/>
      <c r="G90" s="81"/>
      <c r="H90" s="74"/>
      <c r="I90" s="79"/>
      <c r="J90" s="74"/>
      <c r="K90" s="74"/>
      <c r="L90" s="74"/>
      <c r="M90" s="74"/>
      <c r="N90" s="74"/>
      <c r="O90" s="80"/>
      <c r="P90" s="80"/>
      <c r="Q90" s="80"/>
      <c r="R90" s="80"/>
      <c r="S90" s="80"/>
      <c r="T90" s="80"/>
      <c r="U90" s="80"/>
      <c r="V90" s="80"/>
    </row>
    <row r="91" spans="1:22" x14ac:dyDescent="0.25">
      <c r="A91" s="72" t="s">
        <v>196</v>
      </c>
      <c r="B91" s="73" t="s">
        <v>116</v>
      </c>
      <c r="C91" s="74"/>
      <c r="D91" s="74"/>
      <c r="E91" s="74"/>
      <c r="F91" s="81"/>
      <c r="G91" s="81"/>
      <c r="H91" s="74"/>
      <c r="I91" s="79"/>
      <c r="J91" s="74"/>
      <c r="K91" s="74"/>
      <c r="L91" s="74"/>
      <c r="M91" s="74"/>
      <c r="N91" s="74"/>
      <c r="O91" s="80"/>
      <c r="P91" s="80"/>
      <c r="Q91" s="80"/>
      <c r="R91" s="80"/>
      <c r="S91" s="80"/>
      <c r="T91" s="80"/>
      <c r="U91" s="80"/>
      <c r="V91" s="80"/>
    </row>
    <row r="92" spans="1:22" x14ac:dyDescent="0.25">
      <c r="A92" s="72" t="s">
        <v>197</v>
      </c>
      <c r="B92" s="82">
        <v>0.15</v>
      </c>
      <c r="C92" s="83" t="s">
        <v>166</v>
      </c>
      <c r="D92" s="84"/>
      <c r="E92" s="85"/>
    </row>
    <row r="93" spans="1:22" x14ac:dyDescent="0.25">
      <c r="A93" s="72"/>
      <c r="B93" s="82">
        <f>SUM(B87:B92)</f>
        <v>0.15</v>
      </c>
      <c r="C93" s="86" t="s">
        <v>167</v>
      </c>
      <c r="D93" s="87" t="s">
        <v>168</v>
      </c>
      <c r="E93" s="87"/>
      <c r="F93" s="87"/>
      <c r="G93" s="87"/>
    </row>
    <row r="94" spans="1:22" x14ac:dyDescent="0.25">
      <c r="A94" s="88"/>
    </row>
    <row r="95" spans="1:22" x14ac:dyDescent="0.25">
      <c r="A95" s="66"/>
    </row>
    <row r="96" spans="1:22" ht="41.5" customHeight="1" x14ac:dyDescent="0.25">
      <c r="A96" s="67" t="s">
        <v>198</v>
      </c>
      <c r="B96" s="458" t="s">
        <v>305</v>
      </c>
      <c r="C96" s="459"/>
      <c r="D96" s="459"/>
      <c r="E96" s="459"/>
      <c r="F96" s="459"/>
      <c r="G96" s="459"/>
      <c r="H96" s="328"/>
      <c r="I96" s="328"/>
      <c r="J96" s="328"/>
      <c r="K96" s="329"/>
    </row>
    <row r="97" spans="1:21" ht="83.25" customHeight="1" x14ac:dyDescent="0.25">
      <c r="A97" s="68" t="s">
        <v>151</v>
      </c>
      <c r="B97" s="69" t="s">
        <v>152</v>
      </c>
      <c r="C97" s="68" t="s">
        <v>153</v>
      </c>
      <c r="D97" s="68" t="s">
        <v>154</v>
      </c>
      <c r="E97" s="69" t="s">
        <v>155</v>
      </c>
      <c r="F97" s="69" t="s">
        <v>156</v>
      </c>
      <c r="G97" s="68" t="s">
        <v>157</v>
      </c>
      <c r="H97" s="70" t="s">
        <v>170</v>
      </c>
      <c r="I97" s="71" t="s">
        <v>159</v>
      </c>
      <c r="J97" s="71" t="s">
        <v>159</v>
      </c>
      <c r="K97" s="71" t="s">
        <v>159</v>
      </c>
      <c r="L97" s="71" t="s">
        <v>159</v>
      </c>
      <c r="M97" s="71" t="s">
        <v>159</v>
      </c>
      <c r="N97" s="71" t="s">
        <v>159</v>
      </c>
    </row>
    <row r="98" spans="1:21" x14ac:dyDescent="0.25">
      <c r="A98" s="72" t="s">
        <v>199</v>
      </c>
      <c r="B98" s="73"/>
      <c r="C98" s="74"/>
      <c r="D98" s="74"/>
      <c r="E98" s="75"/>
      <c r="F98" s="76"/>
      <c r="G98" s="76"/>
      <c r="H98" s="75"/>
      <c r="I98" s="79"/>
      <c r="J98" s="74"/>
      <c r="K98" s="74"/>
      <c r="L98" s="74"/>
      <c r="M98" s="74"/>
      <c r="N98" s="74"/>
      <c r="O98" s="80"/>
      <c r="P98" s="80"/>
      <c r="Q98" s="80"/>
      <c r="R98" s="80"/>
      <c r="S98" s="80"/>
      <c r="T98" s="80"/>
      <c r="U98" s="80"/>
    </row>
    <row r="99" spans="1:21" x14ac:dyDescent="0.25">
      <c r="A99" s="72" t="s">
        <v>200</v>
      </c>
      <c r="B99" s="73"/>
      <c r="C99" s="74"/>
      <c r="D99" s="74"/>
      <c r="E99" s="74"/>
      <c r="F99" s="81"/>
      <c r="G99" s="81"/>
      <c r="H99" s="74"/>
      <c r="I99" s="79"/>
      <c r="J99" s="74"/>
      <c r="K99" s="74"/>
      <c r="L99" s="74"/>
      <c r="M99" s="74"/>
      <c r="N99" s="74"/>
      <c r="O99" s="80"/>
      <c r="P99" s="80"/>
      <c r="Q99" s="80"/>
      <c r="R99" s="80"/>
      <c r="S99" s="80"/>
      <c r="T99" s="80"/>
      <c r="U99" s="80"/>
    </row>
    <row r="100" spans="1:21" x14ac:dyDescent="0.25">
      <c r="A100" s="72" t="s">
        <v>201</v>
      </c>
      <c r="B100" s="73"/>
      <c r="C100" s="74"/>
      <c r="D100" s="74"/>
      <c r="E100" s="74"/>
      <c r="F100" s="81"/>
      <c r="G100" s="81"/>
      <c r="H100" s="74"/>
      <c r="I100" s="79"/>
      <c r="J100" s="74"/>
      <c r="K100" s="74"/>
      <c r="L100" s="74"/>
      <c r="M100" s="74"/>
      <c r="N100" s="74"/>
      <c r="O100" s="80"/>
      <c r="P100" s="80"/>
      <c r="Q100" s="80"/>
      <c r="R100" s="80"/>
      <c r="S100" s="80"/>
      <c r="T100" s="80"/>
      <c r="U100" s="80"/>
    </row>
    <row r="101" spans="1:21" x14ac:dyDescent="0.25">
      <c r="A101" s="72" t="s">
        <v>202</v>
      </c>
      <c r="B101" s="73"/>
      <c r="C101" s="74"/>
      <c r="D101" s="74"/>
      <c r="E101" s="74"/>
      <c r="F101" s="81"/>
      <c r="G101" s="81"/>
      <c r="H101" s="74"/>
      <c r="I101" s="79"/>
      <c r="J101" s="74"/>
      <c r="K101" s="74"/>
      <c r="L101" s="74"/>
      <c r="M101" s="74"/>
      <c r="N101" s="74"/>
      <c r="O101" s="80"/>
      <c r="P101" s="80"/>
      <c r="Q101" s="80"/>
      <c r="R101" s="80"/>
      <c r="S101" s="80"/>
      <c r="T101" s="80"/>
      <c r="U101" s="80"/>
    </row>
    <row r="102" spans="1:21" x14ac:dyDescent="0.25">
      <c r="A102" s="72" t="s">
        <v>203</v>
      </c>
      <c r="B102" s="73"/>
      <c r="C102" s="74"/>
      <c r="D102" s="74"/>
      <c r="E102" s="74"/>
      <c r="F102" s="81"/>
      <c r="G102" s="81"/>
      <c r="H102" s="74"/>
      <c r="I102" s="79"/>
      <c r="J102" s="74"/>
      <c r="K102" s="74"/>
      <c r="L102" s="74"/>
      <c r="M102" s="74"/>
      <c r="N102" s="74"/>
      <c r="O102" s="80"/>
      <c r="P102" s="80"/>
      <c r="Q102" s="80"/>
      <c r="R102" s="80"/>
      <c r="S102" s="80"/>
      <c r="T102" s="80"/>
      <c r="U102" s="80"/>
    </row>
    <row r="103" spans="1:21" x14ac:dyDescent="0.25">
      <c r="A103" s="72" t="s">
        <v>204</v>
      </c>
      <c r="B103" s="82">
        <v>0.15</v>
      </c>
      <c r="C103" s="83" t="s">
        <v>166</v>
      </c>
      <c r="D103" s="84"/>
      <c r="E103" s="85"/>
    </row>
    <row r="104" spans="1:21" x14ac:dyDescent="0.25">
      <c r="A104" s="72"/>
      <c r="B104" s="82">
        <f>SUM(B98:B103)</f>
        <v>0.15</v>
      </c>
      <c r="C104" s="86" t="s">
        <v>167</v>
      </c>
      <c r="D104" s="87" t="s">
        <v>168</v>
      </c>
      <c r="E104" s="87"/>
      <c r="F104" s="87"/>
      <c r="G104" s="87"/>
    </row>
    <row r="105" spans="1:21" x14ac:dyDescent="0.25">
      <c r="A105" s="88"/>
    </row>
    <row r="106" spans="1:21" x14ac:dyDescent="0.25">
      <c r="A106" s="66"/>
    </row>
    <row r="107" spans="1:21" ht="40.25" customHeight="1" x14ac:dyDescent="0.25">
      <c r="A107" s="67" t="s">
        <v>205</v>
      </c>
      <c r="B107" s="458" t="s">
        <v>305</v>
      </c>
      <c r="C107" s="459"/>
      <c r="D107" s="459"/>
      <c r="E107" s="459"/>
      <c r="F107" s="459"/>
      <c r="G107" s="459"/>
      <c r="H107" s="328"/>
      <c r="I107" s="328"/>
      <c r="J107" s="328"/>
      <c r="K107" s="329"/>
    </row>
    <row r="108" spans="1:21" ht="79.5" customHeight="1" x14ac:dyDescent="0.25">
      <c r="A108" s="68" t="s">
        <v>151</v>
      </c>
      <c r="B108" s="69" t="s">
        <v>152</v>
      </c>
      <c r="C108" s="68" t="s">
        <v>153</v>
      </c>
      <c r="D108" s="68" t="s">
        <v>154</v>
      </c>
      <c r="E108" s="69" t="s">
        <v>155</v>
      </c>
      <c r="F108" s="69" t="s">
        <v>156</v>
      </c>
      <c r="G108" s="68" t="s">
        <v>157</v>
      </c>
      <c r="H108" s="70" t="s">
        <v>170</v>
      </c>
      <c r="I108" s="71" t="s">
        <v>159</v>
      </c>
      <c r="J108" s="71" t="s">
        <v>159</v>
      </c>
      <c r="K108" s="71" t="s">
        <v>159</v>
      </c>
      <c r="L108" s="71" t="s">
        <v>159</v>
      </c>
      <c r="M108" s="71" t="s">
        <v>159</v>
      </c>
      <c r="N108" s="71" t="s">
        <v>159</v>
      </c>
    </row>
    <row r="109" spans="1:21" x14ac:dyDescent="0.25">
      <c r="A109" s="72" t="s">
        <v>206</v>
      </c>
      <c r="B109" s="73" t="s">
        <v>116</v>
      </c>
      <c r="C109" s="74"/>
      <c r="D109" s="74"/>
      <c r="E109" s="75"/>
      <c r="F109" s="76"/>
      <c r="G109" s="76"/>
      <c r="H109" s="75"/>
      <c r="I109" s="79"/>
      <c r="J109" s="74"/>
      <c r="K109" s="74"/>
      <c r="L109" s="74"/>
      <c r="M109" s="74"/>
      <c r="N109" s="74"/>
      <c r="O109" s="80"/>
      <c r="P109" s="80"/>
      <c r="Q109" s="80"/>
      <c r="R109" s="80"/>
      <c r="S109" s="80"/>
      <c r="T109" s="80"/>
      <c r="U109" s="80"/>
    </row>
    <row r="110" spans="1:21" x14ac:dyDescent="0.25">
      <c r="A110" s="72" t="s">
        <v>207</v>
      </c>
      <c r="B110" s="73" t="s">
        <v>116</v>
      </c>
      <c r="C110" s="74"/>
      <c r="D110" s="74"/>
      <c r="E110" s="74"/>
      <c r="F110" s="81"/>
      <c r="G110" s="81"/>
      <c r="H110" s="74"/>
      <c r="I110" s="79"/>
      <c r="J110" s="74"/>
      <c r="K110" s="74"/>
      <c r="L110" s="74"/>
      <c r="M110" s="74"/>
      <c r="N110" s="74"/>
      <c r="O110" s="80"/>
      <c r="P110" s="80"/>
      <c r="Q110" s="80"/>
      <c r="R110" s="80"/>
      <c r="S110" s="80"/>
      <c r="T110" s="80"/>
      <c r="U110" s="80"/>
    </row>
    <row r="111" spans="1:21" x14ac:dyDescent="0.25">
      <c r="A111" s="72" t="s">
        <v>208</v>
      </c>
      <c r="B111" s="73" t="s">
        <v>116</v>
      </c>
      <c r="C111" s="74"/>
      <c r="D111" s="74"/>
      <c r="E111" s="74"/>
      <c r="F111" s="81"/>
      <c r="G111" s="81"/>
      <c r="H111" s="74"/>
      <c r="I111" s="79"/>
      <c r="J111" s="74"/>
      <c r="K111" s="74"/>
      <c r="L111" s="74"/>
      <c r="M111" s="74"/>
      <c r="N111" s="74"/>
      <c r="O111" s="80"/>
      <c r="P111" s="80"/>
      <c r="Q111" s="80"/>
      <c r="R111" s="80"/>
      <c r="S111" s="80"/>
      <c r="T111" s="80"/>
      <c r="U111" s="80"/>
    </row>
    <row r="112" spans="1:21" x14ac:dyDescent="0.25">
      <c r="A112" s="72" t="s">
        <v>209</v>
      </c>
      <c r="B112" s="73"/>
      <c r="C112" s="74"/>
      <c r="D112" s="74"/>
      <c r="E112" s="74"/>
      <c r="F112" s="81"/>
      <c r="G112" s="81"/>
      <c r="H112" s="74"/>
      <c r="I112" s="79"/>
      <c r="J112" s="74"/>
      <c r="K112" s="74"/>
      <c r="L112" s="74"/>
      <c r="M112" s="74"/>
      <c r="N112" s="74"/>
      <c r="O112" s="80"/>
      <c r="P112" s="80"/>
      <c r="Q112" s="80"/>
      <c r="R112" s="80"/>
      <c r="S112" s="80"/>
      <c r="T112" s="80"/>
      <c r="U112" s="80"/>
    </row>
    <row r="113" spans="1:22" x14ac:dyDescent="0.25">
      <c r="A113" s="72" t="s">
        <v>210</v>
      </c>
      <c r="B113" s="73" t="s">
        <v>116</v>
      </c>
      <c r="C113" s="74"/>
      <c r="D113" s="74"/>
      <c r="E113" s="74"/>
      <c r="F113" s="81"/>
      <c r="G113" s="81"/>
      <c r="H113" s="74"/>
      <c r="I113" s="79"/>
      <c r="J113" s="74"/>
      <c r="K113" s="74"/>
      <c r="L113" s="74"/>
      <c r="M113" s="74"/>
      <c r="N113" s="74"/>
      <c r="O113" s="80"/>
      <c r="P113" s="80"/>
      <c r="Q113" s="80"/>
      <c r="R113" s="80"/>
      <c r="S113" s="80"/>
      <c r="T113" s="80"/>
      <c r="U113" s="80"/>
    </row>
    <row r="114" spans="1:22" x14ac:dyDescent="0.25">
      <c r="A114" s="72" t="s">
        <v>211</v>
      </c>
      <c r="B114" s="82">
        <v>0.15</v>
      </c>
      <c r="C114" s="83" t="s">
        <v>166</v>
      </c>
      <c r="D114" s="84"/>
      <c r="E114" s="85"/>
    </row>
    <row r="115" spans="1:22" x14ac:dyDescent="0.25">
      <c r="A115" s="72"/>
      <c r="B115" s="82">
        <f>SUM(B109:B114)</f>
        <v>0.15</v>
      </c>
      <c r="C115" s="86" t="s">
        <v>167</v>
      </c>
      <c r="D115" s="87" t="s">
        <v>168</v>
      </c>
      <c r="E115" s="87"/>
      <c r="F115" s="87"/>
      <c r="G115" s="87"/>
    </row>
    <row r="116" spans="1:22" x14ac:dyDescent="0.25">
      <c r="A116" s="88"/>
    </row>
    <row r="117" spans="1:22" x14ac:dyDescent="0.25">
      <c r="A117" s="66"/>
    </row>
    <row r="118" spans="1:22" ht="35" customHeight="1" x14ac:dyDescent="0.25">
      <c r="A118" s="67" t="s">
        <v>212</v>
      </c>
      <c r="B118" s="458" t="s">
        <v>308</v>
      </c>
      <c r="C118" s="459"/>
      <c r="D118" s="459"/>
      <c r="E118" s="459"/>
      <c r="F118" s="459"/>
      <c r="G118" s="459"/>
      <c r="H118" s="328"/>
      <c r="I118" s="328"/>
      <c r="J118" s="328"/>
      <c r="K118" s="329"/>
    </row>
    <row r="119" spans="1:22" ht="78" customHeight="1" x14ac:dyDescent="0.25">
      <c r="A119" s="68" t="s">
        <v>151</v>
      </c>
      <c r="B119" s="69" t="s">
        <v>152</v>
      </c>
      <c r="C119" s="68" t="s">
        <v>153</v>
      </c>
      <c r="D119" s="68" t="s">
        <v>154</v>
      </c>
      <c r="E119" s="69" t="s">
        <v>155</v>
      </c>
      <c r="F119" s="69" t="s">
        <v>156</v>
      </c>
      <c r="G119" s="68" t="s">
        <v>157</v>
      </c>
      <c r="H119" s="70" t="s">
        <v>170</v>
      </c>
      <c r="I119" s="71" t="s">
        <v>159</v>
      </c>
      <c r="J119" s="71" t="s">
        <v>159</v>
      </c>
      <c r="K119" s="71" t="s">
        <v>159</v>
      </c>
      <c r="L119" s="71" t="s">
        <v>159</v>
      </c>
      <c r="M119" s="71" t="s">
        <v>159</v>
      </c>
      <c r="N119" s="71" t="s">
        <v>159</v>
      </c>
    </row>
    <row r="120" spans="1:22" x14ac:dyDescent="0.25">
      <c r="A120" s="72" t="s">
        <v>213</v>
      </c>
      <c r="B120" s="73" t="s">
        <v>116</v>
      </c>
      <c r="C120" s="74"/>
      <c r="D120" s="74"/>
      <c r="E120" s="75"/>
      <c r="F120" s="76"/>
      <c r="G120" s="76"/>
      <c r="H120" s="75"/>
      <c r="I120" s="79"/>
      <c r="J120" s="74"/>
      <c r="K120" s="74"/>
      <c r="L120" s="74"/>
      <c r="M120" s="74"/>
      <c r="N120" s="74"/>
      <c r="O120" s="80"/>
      <c r="P120" s="80"/>
      <c r="Q120" s="80"/>
      <c r="R120" s="80"/>
      <c r="S120" s="80"/>
      <c r="T120" s="80"/>
      <c r="U120" s="80"/>
      <c r="V120" s="80"/>
    </row>
    <row r="121" spans="1:22" x14ac:dyDescent="0.25">
      <c r="A121" s="72" t="s">
        <v>214</v>
      </c>
      <c r="B121" s="73" t="s">
        <v>116</v>
      </c>
      <c r="C121" s="74"/>
      <c r="D121" s="74"/>
      <c r="E121" s="74"/>
      <c r="F121" s="81"/>
      <c r="G121" s="81"/>
      <c r="H121" s="74"/>
      <c r="I121" s="79"/>
      <c r="J121" s="74"/>
      <c r="K121" s="74"/>
      <c r="L121" s="74"/>
      <c r="M121" s="74"/>
      <c r="N121" s="74"/>
      <c r="O121" s="80"/>
      <c r="P121" s="80"/>
      <c r="Q121" s="80"/>
      <c r="R121" s="80"/>
      <c r="S121" s="80"/>
      <c r="T121" s="80"/>
      <c r="U121" s="80"/>
      <c r="V121" s="80"/>
    </row>
    <row r="122" spans="1:22" x14ac:dyDescent="0.25">
      <c r="A122" s="72" t="s">
        <v>215</v>
      </c>
      <c r="B122" s="73" t="s">
        <v>116</v>
      </c>
      <c r="C122" s="74"/>
      <c r="D122" s="74"/>
      <c r="E122" s="74"/>
      <c r="F122" s="81"/>
      <c r="G122" s="81"/>
      <c r="H122" s="74"/>
      <c r="I122" s="79"/>
      <c r="J122" s="74"/>
      <c r="K122" s="74"/>
      <c r="L122" s="74"/>
      <c r="M122" s="74"/>
      <c r="N122" s="74"/>
      <c r="O122" s="80"/>
      <c r="P122" s="80"/>
      <c r="Q122" s="80"/>
      <c r="R122" s="80"/>
      <c r="S122" s="80"/>
      <c r="T122" s="80"/>
      <c r="U122" s="80"/>
      <c r="V122" s="80"/>
    </row>
    <row r="123" spans="1:22" x14ac:dyDescent="0.25">
      <c r="A123" s="72" t="s">
        <v>216</v>
      </c>
      <c r="B123" s="73" t="s">
        <v>116</v>
      </c>
      <c r="C123" s="74"/>
      <c r="D123" s="74"/>
      <c r="E123" s="74"/>
      <c r="F123" s="81"/>
      <c r="G123" s="81"/>
      <c r="H123" s="74"/>
      <c r="I123" s="79"/>
      <c r="J123" s="74"/>
      <c r="K123" s="74"/>
      <c r="L123" s="74"/>
      <c r="M123" s="74"/>
      <c r="N123" s="74"/>
      <c r="O123" s="80"/>
      <c r="P123" s="80"/>
      <c r="Q123" s="80"/>
      <c r="R123" s="80"/>
      <c r="S123" s="80"/>
      <c r="T123" s="80"/>
      <c r="U123" s="80"/>
      <c r="V123" s="80"/>
    </row>
    <row r="124" spans="1:22" x14ac:dyDescent="0.25">
      <c r="A124" s="72" t="s">
        <v>217</v>
      </c>
      <c r="B124" s="73" t="s">
        <v>116</v>
      </c>
      <c r="C124" s="74"/>
      <c r="D124" s="74"/>
      <c r="E124" s="74"/>
      <c r="F124" s="81"/>
      <c r="G124" s="81"/>
      <c r="H124" s="74"/>
      <c r="I124" s="79"/>
      <c r="J124" s="74"/>
      <c r="K124" s="74"/>
      <c r="L124" s="74"/>
      <c r="M124" s="74"/>
      <c r="N124" s="74"/>
      <c r="O124" s="80"/>
      <c r="P124" s="80"/>
      <c r="Q124" s="80"/>
      <c r="R124" s="80"/>
      <c r="S124" s="80"/>
      <c r="T124" s="80"/>
      <c r="U124" s="80"/>
      <c r="V124" s="80"/>
    </row>
    <row r="125" spans="1:22" x14ac:dyDescent="0.25">
      <c r="A125" s="72" t="s">
        <v>218</v>
      </c>
      <c r="B125" s="82">
        <v>0.15</v>
      </c>
      <c r="C125" s="83" t="s">
        <v>166</v>
      </c>
      <c r="D125" s="84"/>
      <c r="E125" s="85"/>
    </row>
    <row r="126" spans="1:22" x14ac:dyDescent="0.25">
      <c r="A126" s="72"/>
      <c r="B126" s="82">
        <f>SUM(B120:B125)</f>
        <v>0.15</v>
      </c>
      <c r="C126" s="86" t="s">
        <v>167</v>
      </c>
      <c r="D126" s="87" t="s">
        <v>168</v>
      </c>
      <c r="E126" s="87"/>
      <c r="F126" s="87"/>
      <c r="G126" s="87"/>
    </row>
    <row r="127" spans="1:22" x14ac:dyDescent="0.25">
      <c r="A127" s="88"/>
    </row>
    <row r="128" spans="1:22" x14ac:dyDescent="0.25">
      <c r="A128" s="66"/>
    </row>
    <row r="129" spans="1:21" ht="29.5" customHeight="1" x14ac:dyDescent="0.25">
      <c r="A129" s="67" t="s">
        <v>219</v>
      </c>
      <c r="B129" s="458"/>
      <c r="C129" s="459"/>
      <c r="D129" s="459"/>
      <c r="E129" s="459"/>
      <c r="F129" s="459"/>
      <c r="G129" s="459"/>
      <c r="H129" s="328"/>
      <c r="I129" s="328"/>
      <c r="J129" s="328"/>
      <c r="K129" s="329"/>
    </row>
    <row r="130" spans="1:21" ht="78" customHeight="1" x14ac:dyDescent="0.25">
      <c r="A130" s="68" t="s">
        <v>151</v>
      </c>
      <c r="B130" s="69" t="s">
        <v>152</v>
      </c>
      <c r="C130" s="68" t="s">
        <v>153</v>
      </c>
      <c r="D130" s="68" t="s">
        <v>154</v>
      </c>
      <c r="E130" s="69" t="s">
        <v>155</v>
      </c>
      <c r="F130" s="69" t="s">
        <v>156</v>
      </c>
      <c r="G130" s="68" t="s">
        <v>157</v>
      </c>
      <c r="H130" s="70" t="s">
        <v>170</v>
      </c>
      <c r="I130" s="71" t="s">
        <v>159</v>
      </c>
      <c r="J130" s="71" t="s">
        <v>159</v>
      </c>
      <c r="K130" s="71" t="s">
        <v>159</v>
      </c>
      <c r="L130" s="71" t="s">
        <v>159</v>
      </c>
      <c r="M130" s="71" t="s">
        <v>159</v>
      </c>
      <c r="N130" s="71" t="s">
        <v>159</v>
      </c>
    </row>
    <row r="131" spans="1:21" x14ac:dyDescent="0.25">
      <c r="A131" s="72" t="s">
        <v>220</v>
      </c>
      <c r="B131" s="73" t="s">
        <v>116</v>
      </c>
      <c r="C131" s="74"/>
      <c r="D131" s="74"/>
      <c r="E131" s="75"/>
      <c r="F131" s="76"/>
      <c r="G131" s="76"/>
      <c r="H131" s="75"/>
      <c r="I131" s="79"/>
      <c r="J131" s="74"/>
      <c r="K131" s="74"/>
      <c r="L131" s="74"/>
      <c r="M131" s="74"/>
      <c r="N131" s="74"/>
      <c r="O131" s="80"/>
      <c r="P131" s="80"/>
      <c r="Q131" s="80"/>
      <c r="R131" s="80"/>
      <c r="S131" s="80"/>
      <c r="T131" s="80"/>
      <c r="U131" s="80"/>
    </row>
    <row r="132" spans="1:21" x14ac:dyDescent="0.25">
      <c r="A132" s="72" t="s">
        <v>221</v>
      </c>
      <c r="B132" s="73" t="s">
        <v>116</v>
      </c>
      <c r="C132" s="74"/>
      <c r="D132" s="74"/>
      <c r="E132" s="74"/>
      <c r="F132" s="81"/>
      <c r="G132" s="81"/>
      <c r="H132" s="74"/>
      <c r="I132" s="79"/>
      <c r="J132" s="74"/>
      <c r="K132" s="74"/>
      <c r="L132" s="74"/>
      <c r="M132" s="74"/>
      <c r="N132" s="74"/>
      <c r="O132" s="80"/>
      <c r="P132" s="80"/>
      <c r="Q132" s="80"/>
      <c r="R132" s="80"/>
      <c r="S132" s="80"/>
      <c r="T132" s="80"/>
      <c r="U132" s="80"/>
    </row>
    <row r="133" spans="1:21" x14ac:dyDescent="0.25">
      <c r="A133" s="72" t="s">
        <v>222</v>
      </c>
      <c r="B133" s="73" t="s">
        <v>116</v>
      </c>
      <c r="C133" s="74"/>
      <c r="D133" s="74"/>
      <c r="E133" s="74"/>
      <c r="F133" s="81"/>
      <c r="G133" s="81"/>
      <c r="H133" s="74"/>
      <c r="I133" s="79"/>
      <c r="J133" s="74"/>
      <c r="K133" s="74"/>
      <c r="L133" s="74"/>
      <c r="M133" s="74"/>
      <c r="N133" s="74"/>
      <c r="O133" s="80"/>
      <c r="P133" s="80"/>
      <c r="Q133" s="80"/>
      <c r="R133" s="80"/>
      <c r="S133" s="80"/>
      <c r="T133" s="80"/>
      <c r="U133" s="80"/>
    </row>
    <row r="134" spans="1:21" x14ac:dyDescent="0.25">
      <c r="A134" s="72" t="s">
        <v>223</v>
      </c>
      <c r="B134" s="73"/>
      <c r="C134" s="74"/>
      <c r="D134" s="74"/>
      <c r="E134" s="74"/>
      <c r="F134" s="81"/>
      <c r="G134" s="81"/>
      <c r="H134" s="74"/>
      <c r="I134" s="79"/>
      <c r="J134" s="74"/>
      <c r="K134" s="74"/>
      <c r="L134" s="74"/>
      <c r="M134" s="74"/>
      <c r="N134" s="74"/>
      <c r="O134" s="80"/>
      <c r="P134" s="80"/>
      <c r="Q134" s="80"/>
      <c r="R134" s="80"/>
      <c r="S134" s="80"/>
      <c r="T134" s="80"/>
      <c r="U134" s="80"/>
    </row>
    <row r="135" spans="1:21" x14ac:dyDescent="0.25">
      <c r="A135" s="72" t="s">
        <v>224</v>
      </c>
      <c r="B135" s="73" t="s">
        <v>116</v>
      </c>
      <c r="C135" s="74"/>
      <c r="D135" s="74"/>
      <c r="E135" s="74"/>
      <c r="F135" s="81"/>
      <c r="G135" s="81"/>
      <c r="H135" s="74"/>
      <c r="I135" s="79"/>
      <c r="J135" s="74"/>
      <c r="K135" s="74"/>
      <c r="L135" s="74"/>
      <c r="M135" s="74"/>
      <c r="N135" s="74"/>
      <c r="O135" s="80"/>
      <c r="P135" s="80"/>
      <c r="Q135" s="80"/>
      <c r="R135" s="80"/>
      <c r="S135" s="80"/>
      <c r="T135" s="80"/>
      <c r="U135" s="80"/>
    </row>
    <row r="136" spans="1:21" x14ac:dyDescent="0.25">
      <c r="A136" s="72" t="s">
        <v>225</v>
      </c>
      <c r="B136" s="82">
        <v>0.15</v>
      </c>
      <c r="C136" s="83" t="s">
        <v>166</v>
      </c>
      <c r="D136" s="84"/>
      <c r="E136" s="85"/>
    </row>
    <row r="137" spans="1:21" x14ac:dyDescent="0.25">
      <c r="A137" s="72"/>
      <c r="B137" s="82">
        <f>SUM(B131:B136)</f>
        <v>0.15</v>
      </c>
      <c r="C137" s="86" t="s">
        <v>167</v>
      </c>
      <c r="D137" s="87" t="s">
        <v>168</v>
      </c>
      <c r="E137" s="87"/>
      <c r="F137" s="87"/>
      <c r="G137" s="87"/>
    </row>
    <row r="138" spans="1:21" x14ac:dyDescent="0.25">
      <c r="A138" s="88"/>
    </row>
    <row r="139" spans="1:21" x14ac:dyDescent="0.25">
      <c r="A139" s="66"/>
    </row>
    <row r="140" spans="1:21" ht="30" customHeight="1" x14ac:dyDescent="0.25">
      <c r="A140" s="67" t="s">
        <v>226</v>
      </c>
      <c r="B140" s="458"/>
      <c r="C140" s="459"/>
      <c r="D140" s="459"/>
      <c r="E140" s="459"/>
      <c r="F140" s="459"/>
      <c r="G140" s="459"/>
      <c r="H140" s="328"/>
      <c r="I140" s="328"/>
      <c r="J140" s="328"/>
      <c r="K140" s="329"/>
    </row>
    <row r="141" spans="1:21" ht="79.5" customHeight="1" x14ac:dyDescent="0.25">
      <c r="A141" s="68" t="s">
        <v>151</v>
      </c>
      <c r="B141" s="69" t="s">
        <v>152</v>
      </c>
      <c r="C141" s="68" t="s">
        <v>153</v>
      </c>
      <c r="D141" s="68" t="s">
        <v>154</v>
      </c>
      <c r="E141" s="69" t="s">
        <v>155</v>
      </c>
      <c r="F141" s="69" t="s">
        <v>156</v>
      </c>
      <c r="G141" s="68" t="s">
        <v>157</v>
      </c>
      <c r="H141" s="70" t="s">
        <v>170</v>
      </c>
      <c r="I141" s="71" t="s">
        <v>159</v>
      </c>
      <c r="J141" s="71" t="s">
        <v>159</v>
      </c>
      <c r="K141" s="71" t="s">
        <v>159</v>
      </c>
      <c r="L141" s="71" t="s">
        <v>159</v>
      </c>
      <c r="M141" s="71" t="s">
        <v>159</v>
      </c>
      <c r="N141" s="71" t="s">
        <v>159</v>
      </c>
    </row>
    <row r="142" spans="1:21" x14ac:dyDescent="0.25">
      <c r="A142" s="72" t="s">
        <v>227</v>
      </c>
      <c r="B142" s="73" t="s">
        <v>116</v>
      </c>
      <c r="C142" s="74"/>
      <c r="D142" s="74"/>
      <c r="E142" s="75"/>
      <c r="F142" s="76"/>
      <c r="G142" s="76"/>
      <c r="H142" s="75"/>
      <c r="I142" s="79"/>
      <c r="J142" s="74"/>
      <c r="K142" s="74"/>
      <c r="L142" s="74"/>
      <c r="M142" s="74"/>
      <c r="N142" s="74"/>
      <c r="O142" s="80"/>
      <c r="P142" s="80"/>
      <c r="Q142" s="80"/>
      <c r="R142" s="80"/>
      <c r="S142" s="80"/>
      <c r="T142" s="80"/>
      <c r="U142" s="80"/>
    </row>
    <row r="143" spans="1:21" x14ac:dyDescent="0.25">
      <c r="A143" s="72" t="s">
        <v>228</v>
      </c>
      <c r="B143" s="73"/>
      <c r="C143" s="74"/>
      <c r="D143" s="74"/>
      <c r="E143" s="74"/>
      <c r="F143" s="81"/>
      <c r="G143" s="81"/>
      <c r="H143" s="74"/>
      <c r="I143" s="79"/>
      <c r="J143" s="74"/>
      <c r="K143" s="74"/>
      <c r="L143" s="74"/>
      <c r="M143" s="74"/>
      <c r="N143" s="74"/>
      <c r="O143" s="80"/>
      <c r="P143" s="80"/>
      <c r="Q143" s="80"/>
      <c r="R143" s="80"/>
      <c r="S143" s="80"/>
      <c r="T143" s="80"/>
      <c r="U143" s="80"/>
    </row>
    <row r="144" spans="1:21" x14ac:dyDescent="0.25">
      <c r="A144" s="72" t="s">
        <v>229</v>
      </c>
      <c r="B144" s="73" t="s">
        <v>116</v>
      </c>
      <c r="C144" s="74"/>
      <c r="D144" s="74"/>
      <c r="E144" s="74"/>
      <c r="F144" s="81"/>
      <c r="G144" s="81"/>
      <c r="H144" s="74"/>
      <c r="I144" s="79"/>
      <c r="J144" s="74"/>
      <c r="K144" s="74"/>
      <c r="L144" s="74"/>
      <c r="M144" s="74"/>
      <c r="N144" s="74"/>
      <c r="O144" s="80"/>
      <c r="P144" s="80"/>
      <c r="Q144" s="80"/>
      <c r="R144" s="80"/>
      <c r="S144" s="80"/>
      <c r="T144" s="80"/>
      <c r="U144" s="80"/>
    </row>
    <row r="145" spans="1:21" x14ac:dyDescent="0.25">
      <c r="A145" s="72" t="s">
        <v>230</v>
      </c>
      <c r="B145" s="73" t="s">
        <v>116</v>
      </c>
      <c r="C145" s="74"/>
      <c r="D145" s="74"/>
      <c r="E145" s="74"/>
      <c r="F145" s="81"/>
      <c r="G145" s="81"/>
      <c r="H145" s="74"/>
      <c r="I145" s="79"/>
      <c r="J145" s="74"/>
      <c r="K145" s="74"/>
      <c r="L145" s="74"/>
      <c r="M145" s="74"/>
      <c r="N145" s="74"/>
      <c r="O145" s="80"/>
      <c r="P145" s="80"/>
      <c r="Q145" s="80"/>
      <c r="R145" s="80"/>
      <c r="S145" s="80"/>
      <c r="T145" s="80"/>
      <c r="U145" s="80"/>
    </row>
    <row r="146" spans="1:21" x14ac:dyDescent="0.25">
      <c r="A146" s="72" t="s">
        <v>231</v>
      </c>
      <c r="B146" s="73" t="s">
        <v>116</v>
      </c>
      <c r="C146" s="74"/>
      <c r="D146" s="74"/>
      <c r="E146" s="74"/>
      <c r="F146" s="81"/>
      <c r="G146" s="81"/>
      <c r="H146" s="74"/>
      <c r="I146" s="79"/>
      <c r="J146" s="74"/>
      <c r="K146" s="74"/>
      <c r="L146" s="74"/>
      <c r="M146" s="74"/>
      <c r="N146" s="74"/>
      <c r="O146" s="80"/>
      <c r="P146" s="80"/>
      <c r="Q146" s="80"/>
      <c r="R146" s="80"/>
      <c r="S146" s="80"/>
      <c r="T146" s="80"/>
      <c r="U146" s="80"/>
    </row>
    <row r="147" spans="1:21" x14ac:dyDescent="0.25">
      <c r="A147" s="72" t="s">
        <v>232</v>
      </c>
      <c r="B147" s="82">
        <v>0.15</v>
      </c>
      <c r="C147" s="83" t="s">
        <v>166</v>
      </c>
      <c r="D147" s="84"/>
      <c r="E147" s="85"/>
    </row>
    <row r="148" spans="1:21" x14ac:dyDescent="0.25">
      <c r="A148" s="72"/>
      <c r="B148" s="82">
        <f>SUM(B142:B147)</f>
        <v>0.15</v>
      </c>
      <c r="C148" s="86" t="s">
        <v>167</v>
      </c>
      <c r="D148" s="87" t="s">
        <v>168</v>
      </c>
      <c r="E148" s="87"/>
      <c r="F148" s="87"/>
      <c r="G148" s="87"/>
    </row>
    <row r="149" spans="1:21" x14ac:dyDescent="0.25">
      <c r="A149" s="88"/>
    </row>
  </sheetData>
  <mergeCells count="42">
    <mergeCell ref="A1:B1"/>
    <mergeCell ref="A2:B2"/>
    <mergeCell ref="A3:B3"/>
    <mergeCell ref="A4:B4"/>
    <mergeCell ref="A6:E6"/>
    <mergeCell ref="C17:E17"/>
    <mergeCell ref="C9:D9"/>
    <mergeCell ref="C18:E18"/>
    <mergeCell ref="C19:E19"/>
    <mergeCell ref="B26:G26"/>
    <mergeCell ref="B22:G22"/>
    <mergeCell ref="B23:G23"/>
    <mergeCell ref="F9:H9"/>
    <mergeCell ref="C10:E10"/>
    <mergeCell ref="F10:H19"/>
    <mergeCell ref="C11:E11"/>
    <mergeCell ref="C12:E12"/>
    <mergeCell ref="C13:E13"/>
    <mergeCell ref="C14:E14"/>
    <mergeCell ref="C15:E15"/>
    <mergeCell ref="C16:E16"/>
    <mergeCell ref="B34:G34"/>
    <mergeCell ref="B35:G35"/>
    <mergeCell ref="B36:G36"/>
    <mergeCell ref="B37:G37"/>
    <mergeCell ref="B41:G41"/>
    <mergeCell ref="B27:G27"/>
    <mergeCell ref="B129:G129"/>
    <mergeCell ref="B140:G140"/>
    <mergeCell ref="B63:G63"/>
    <mergeCell ref="B74:G74"/>
    <mergeCell ref="B85:G85"/>
    <mergeCell ref="B96:G96"/>
    <mergeCell ref="B107:G107"/>
    <mergeCell ref="B118:G118"/>
    <mergeCell ref="B52:G52"/>
    <mergeCell ref="B28:G28"/>
    <mergeCell ref="B29:G29"/>
    <mergeCell ref="B30:G30"/>
    <mergeCell ref="B31:G31"/>
    <mergeCell ref="B32:G32"/>
    <mergeCell ref="B33:G33"/>
  </mergeCells>
  <pageMargins left="0.25" right="0.25" top="0.75" bottom="0.75" header="0.3" footer="0.3"/>
  <pageSetup paperSize="8" scale="69" fitToHeight="0" orientation="landscape" r:id="rId1"/>
  <headerFooter>
    <oddHeader>&amp;R&amp;14Eskom Holdings SOC Limited
)&amp;A</oddHeader>
    <oddFooter>&amp;C&amp;11Page &amp;P of &amp;N&amp;R&amp;11&amp;D&amp;L&amp;11&amp;F
&amp;A</oddFooter>
  </headerFooter>
  <rowBreaks count="4" manualBreakCount="4">
    <brk id="30" max="14" man="1"/>
    <brk id="51" max="14" man="1"/>
    <brk id="84" max="14" man="1"/>
    <brk id="117" max="1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V38"/>
  <sheetViews>
    <sheetView view="pageBreakPreview" topLeftCell="A8" zoomScaleNormal="100" zoomScaleSheetLayoutView="100" workbookViewId="0">
      <selection activeCell="B13" sqref="B13:G13"/>
    </sheetView>
  </sheetViews>
  <sheetFormatPr defaultColWidth="8.90625" defaultRowHeight="12.5" x14ac:dyDescent="0.25"/>
  <cols>
    <col min="1" max="1" width="11.453125" style="106" customWidth="1"/>
    <col min="2" max="2" width="30.08984375" style="106" customWidth="1"/>
    <col min="3" max="3" width="20.90625" style="106" customWidth="1"/>
    <col min="4" max="5" width="18.54296875" style="106" customWidth="1"/>
    <col min="6" max="6" width="29.08984375" style="106" customWidth="1"/>
    <col min="7" max="7" width="18.54296875" style="106" customWidth="1"/>
    <col min="8" max="8" width="19.08984375" style="106" customWidth="1"/>
    <col min="9" max="256" width="8.90625" style="106"/>
    <col min="257" max="16384" width="8.90625" style="107"/>
  </cols>
  <sheetData>
    <row r="1" spans="1:256" ht="13" x14ac:dyDescent="0.25">
      <c r="A1" s="519" t="s">
        <v>117</v>
      </c>
      <c r="B1" s="520"/>
      <c r="C1" s="521">
        <f>'Cover Page'!C12</f>
        <v>0</v>
      </c>
      <c r="D1" s="522"/>
      <c r="E1" s="523"/>
      <c r="F1" s="98"/>
      <c r="G1" s="99"/>
      <c r="H1" s="99"/>
      <c r="I1" s="100"/>
      <c r="J1" s="101"/>
      <c r="K1" s="102"/>
      <c r="L1" s="103"/>
      <c r="M1" s="99"/>
      <c r="N1" s="104"/>
      <c r="O1" s="103"/>
      <c r="P1" s="105"/>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c r="BG1" s="99"/>
      <c r="BH1" s="99"/>
      <c r="BI1" s="99"/>
      <c r="BJ1" s="99"/>
      <c r="BK1" s="99"/>
      <c r="BL1" s="99"/>
      <c r="BM1" s="99"/>
      <c r="BN1" s="99"/>
      <c r="BO1" s="99"/>
      <c r="BP1" s="99"/>
      <c r="BQ1" s="99"/>
      <c r="BR1" s="99"/>
      <c r="BS1" s="99"/>
      <c r="BT1" s="99"/>
      <c r="BU1" s="99"/>
      <c r="BV1" s="99"/>
      <c r="BW1" s="99"/>
      <c r="BX1" s="99"/>
      <c r="BY1" s="99"/>
      <c r="BZ1" s="99"/>
      <c r="CA1" s="99"/>
      <c r="CB1" s="99"/>
      <c r="CC1" s="99"/>
      <c r="CD1" s="99"/>
      <c r="CE1" s="99"/>
      <c r="CF1" s="99"/>
      <c r="CG1" s="99"/>
      <c r="CH1" s="99"/>
      <c r="CI1" s="99"/>
      <c r="CJ1" s="99"/>
      <c r="CK1" s="99"/>
      <c r="CL1" s="99"/>
      <c r="CM1" s="99"/>
      <c r="CN1" s="99"/>
      <c r="CO1" s="99"/>
      <c r="CP1" s="99"/>
      <c r="CQ1" s="99"/>
      <c r="CR1" s="99"/>
      <c r="CS1" s="99"/>
      <c r="CT1" s="99"/>
      <c r="CU1" s="99"/>
      <c r="CV1" s="99"/>
    </row>
    <row r="2" spans="1:256" ht="13" x14ac:dyDescent="0.25">
      <c r="A2" s="519" t="s">
        <v>118</v>
      </c>
      <c r="B2" s="520"/>
      <c r="C2" s="524">
        <f>'Cover Page'!C14</f>
        <v>0</v>
      </c>
      <c r="D2" s="525"/>
      <c r="E2" s="526"/>
      <c r="F2" s="98"/>
      <c r="G2" s="99"/>
      <c r="H2" s="108"/>
      <c r="I2" s="109"/>
      <c r="J2" s="110"/>
      <c r="K2" s="102"/>
      <c r="L2" s="103"/>
      <c r="M2" s="99"/>
      <c r="N2" s="104"/>
      <c r="O2" s="103"/>
      <c r="P2" s="105"/>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c r="BA2" s="99"/>
      <c r="BB2" s="99"/>
      <c r="BC2" s="99"/>
      <c r="BD2" s="99"/>
      <c r="BE2" s="99"/>
      <c r="BF2" s="99"/>
      <c r="BG2" s="99"/>
      <c r="BH2" s="99"/>
      <c r="BI2" s="99"/>
      <c r="BJ2" s="99"/>
      <c r="BK2" s="99"/>
      <c r="BL2" s="99"/>
      <c r="BM2" s="99"/>
      <c r="BN2" s="99"/>
      <c r="BO2" s="99"/>
      <c r="BP2" s="99"/>
      <c r="BQ2" s="99"/>
      <c r="BR2" s="99"/>
      <c r="BS2" s="99"/>
      <c r="BT2" s="99"/>
      <c r="BU2" s="99"/>
      <c r="BV2" s="99"/>
      <c r="BW2" s="99"/>
      <c r="BX2" s="99"/>
      <c r="BY2" s="99"/>
      <c r="BZ2" s="99"/>
      <c r="CA2" s="99"/>
      <c r="CB2" s="99"/>
      <c r="CC2" s="99"/>
      <c r="CD2" s="99"/>
      <c r="CE2" s="99"/>
      <c r="CF2" s="99"/>
      <c r="CG2" s="99"/>
      <c r="CH2" s="99"/>
      <c r="CI2" s="99"/>
      <c r="CJ2" s="99"/>
      <c r="CK2" s="99"/>
      <c r="CL2" s="99"/>
      <c r="CM2" s="99"/>
      <c r="CN2" s="99"/>
      <c r="CO2" s="99"/>
      <c r="CP2" s="99"/>
      <c r="CQ2" s="99"/>
      <c r="CR2" s="99"/>
      <c r="CS2" s="99"/>
      <c r="CT2" s="99"/>
      <c r="CU2" s="99"/>
      <c r="CV2" s="99"/>
    </row>
    <row r="3" spans="1:256" ht="13" x14ac:dyDescent="0.25">
      <c r="A3" s="519" t="s">
        <v>119</v>
      </c>
      <c r="B3" s="520"/>
      <c r="C3" s="521">
        <f>'Cover Page'!C16</f>
        <v>0</v>
      </c>
      <c r="D3" s="522"/>
      <c r="E3" s="523"/>
      <c r="F3" s="98"/>
      <c r="G3" s="99"/>
      <c r="H3" s="108"/>
      <c r="I3" s="109"/>
      <c r="J3" s="110"/>
      <c r="K3" s="102"/>
      <c r="L3" s="103"/>
      <c r="M3" s="99"/>
      <c r="N3" s="104"/>
      <c r="O3" s="103"/>
      <c r="P3" s="105"/>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99"/>
      <c r="BG3" s="99"/>
      <c r="BH3" s="99"/>
      <c r="BI3" s="99"/>
      <c r="BJ3" s="99"/>
      <c r="BK3" s="99"/>
      <c r="BL3" s="99"/>
      <c r="BM3" s="99"/>
      <c r="BN3" s="99"/>
      <c r="BO3" s="99"/>
      <c r="BP3" s="99"/>
      <c r="BQ3" s="99"/>
      <c r="BR3" s="99"/>
      <c r="BS3" s="99"/>
      <c r="BT3" s="99"/>
      <c r="BU3" s="99"/>
      <c r="BV3" s="99"/>
      <c r="BW3" s="99"/>
      <c r="BX3" s="99"/>
      <c r="BY3" s="99"/>
      <c r="BZ3" s="99"/>
      <c r="CA3" s="99"/>
      <c r="CB3" s="99"/>
      <c r="CC3" s="99"/>
      <c r="CD3" s="99"/>
      <c r="CE3" s="99"/>
      <c r="CF3" s="99"/>
      <c r="CG3" s="99"/>
      <c r="CH3" s="99"/>
      <c r="CI3" s="99"/>
      <c r="CJ3" s="99"/>
      <c r="CK3" s="99"/>
      <c r="CL3" s="99"/>
      <c r="CM3" s="99"/>
      <c r="CN3" s="99"/>
      <c r="CO3" s="99"/>
      <c r="CP3" s="99"/>
      <c r="CQ3" s="99"/>
      <c r="CR3" s="99"/>
      <c r="CS3" s="99"/>
      <c r="CT3" s="99"/>
      <c r="CU3" s="99"/>
      <c r="CV3" s="99"/>
    </row>
    <row r="4" spans="1:256" ht="13" x14ac:dyDescent="0.3">
      <c r="A4" s="111"/>
      <c r="B4" s="112"/>
      <c r="C4" s="113"/>
      <c r="D4" s="113"/>
      <c r="E4" s="113"/>
      <c r="F4" s="113"/>
      <c r="G4" s="113"/>
      <c r="H4" s="114"/>
      <c r="I4" s="114"/>
      <c r="J4" s="114"/>
      <c r="K4" s="114"/>
      <c r="L4" s="114"/>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15"/>
      <c r="BE4" s="115"/>
      <c r="BF4" s="115"/>
      <c r="BG4" s="115"/>
      <c r="BH4" s="115"/>
      <c r="BI4" s="115"/>
      <c r="BJ4" s="115"/>
      <c r="BK4" s="115"/>
      <c r="BL4" s="115"/>
      <c r="BM4" s="115"/>
      <c r="BN4" s="115"/>
      <c r="BO4" s="115"/>
      <c r="BP4" s="115"/>
      <c r="BQ4" s="115"/>
      <c r="BR4" s="115"/>
      <c r="BS4" s="115"/>
      <c r="BT4" s="115"/>
      <c r="BU4" s="115"/>
      <c r="BV4" s="115"/>
      <c r="BW4" s="115"/>
      <c r="BX4" s="115"/>
      <c r="BY4" s="115"/>
      <c r="BZ4" s="115"/>
      <c r="CA4" s="115"/>
      <c r="CB4" s="115"/>
      <c r="CC4" s="115"/>
      <c r="CD4" s="115"/>
      <c r="CE4" s="115"/>
      <c r="CF4" s="115"/>
      <c r="CG4" s="115"/>
      <c r="CH4" s="115"/>
      <c r="CI4" s="115"/>
      <c r="CJ4" s="115"/>
      <c r="CK4" s="115"/>
      <c r="CL4" s="115"/>
      <c r="CM4" s="115"/>
      <c r="CN4" s="115"/>
      <c r="CO4" s="115"/>
      <c r="CP4" s="115"/>
      <c r="CQ4" s="115"/>
      <c r="CR4" s="115"/>
      <c r="CS4" s="115"/>
      <c r="CT4" s="115"/>
      <c r="CU4" s="115"/>
      <c r="CV4" s="115"/>
      <c r="CW4" s="115"/>
      <c r="CX4" s="115"/>
      <c r="CY4" s="115"/>
    </row>
    <row r="5" spans="1:256" ht="13" x14ac:dyDescent="0.25">
      <c r="A5" s="116" t="s">
        <v>233</v>
      </c>
      <c r="B5" s="117"/>
      <c r="C5" s="118"/>
      <c r="D5" s="118"/>
      <c r="E5" s="118"/>
      <c r="F5" s="118"/>
      <c r="G5" s="118"/>
      <c r="H5" s="118"/>
      <c r="I5" s="118"/>
      <c r="J5" s="118"/>
      <c r="K5" s="118"/>
      <c r="L5" s="118"/>
      <c r="M5" s="118"/>
      <c r="N5" s="118"/>
      <c r="O5" s="118"/>
      <c r="P5" s="118"/>
      <c r="Q5" s="118"/>
      <c r="R5" s="118"/>
      <c r="S5" s="118"/>
      <c r="T5" s="119"/>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row>
    <row r="6" spans="1:256" ht="13" x14ac:dyDescent="0.3">
      <c r="A6" s="120"/>
      <c r="B6" s="115"/>
      <c r="C6" s="115"/>
      <c r="D6" s="115"/>
      <c r="E6" s="115"/>
      <c r="F6" s="115"/>
      <c r="G6" s="115"/>
      <c r="H6" s="115"/>
      <c r="I6" s="115"/>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c r="AI6" s="115"/>
      <c r="AJ6" s="115"/>
      <c r="AK6" s="115"/>
      <c r="AL6" s="115"/>
      <c r="AM6" s="115"/>
      <c r="AN6" s="115"/>
      <c r="AO6" s="115"/>
      <c r="AP6" s="115"/>
      <c r="AQ6" s="115"/>
      <c r="AR6" s="115"/>
      <c r="AS6" s="115"/>
      <c r="AT6" s="115"/>
      <c r="AU6" s="115"/>
      <c r="AV6" s="115"/>
      <c r="AW6" s="115"/>
      <c r="AX6" s="115"/>
      <c r="AY6" s="115"/>
      <c r="AZ6" s="115"/>
      <c r="BA6" s="115"/>
      <c r="BB6" s="115"/>
      <c r="BC6" s="115"/>
      <c r="BD6" s="115"/>
      <c r="BE6" s="115"/>
      <c r="BF6" s="115"/>
      <c r="BG6" s="115"/>
      <c r="BH6" s="115"/>
      <c r="BI6" s="115"/>
      <c r="BJ6" s="115"/>
      <c r="BK6" s="115"/>
      <c r="BL6" s="115"/>
      <c r="BM6" s="115"/>
      <c r="BN6" s="115"/>
      <c r="BO6" s="115"/>
      <c r="BP6" s="115"/>
      <c r="BQ6" s="115"/>
      <c r="BR6" s="115"/>
      <c r="BS6" s="115"/>
      <c r="BT6" s="115"/>
      <c r="BU6" s="115"/>
      <c r="BV6" s="115"/>
      <c r="BW6" s="115"/>
      <c r="BX6" s="115"/>
      <c r="BY6" s="115"/>
      <c r="BZ6" s="115"/>
      <c r="CA6" s="115"/>
      <c r="CB6" s="115"/>
      <c r="CC6" s="115"/>
      <c r="CD6" s="115"/>
      <c r="CE6" s="115"/>
      <c r="CF6" s="115"/>
      <c r="CG6" s="115"/>
      <c r="CH6" s="115"/>
      <c r="CI6" s="115"/>
      <c r="CJ6" s="115"/>
      <c r="CK6" s="115"/>
      <c r="CL6" s="115"/>
      <c r="CM6" s="115"/>
      <c r="CN6" s="115"/>
      <c r="CO6" s="115"/>
      <c r="CP6" s="115"/>
      <c r="CQ6" s="115"/>
      <c r="CR6" s="115"/>
      <c r="CS6" s="115"/>
      <c r="CT6" s="115"/>
      <c r="CU6" s="115"/>
      <c r="CV6" s="115"/>
      <c r="CW6" s="115"/>
      <c r="CX6" s="115"/>
      <c r="CY6" s="115"/>
    </row>
    <row r="7" spans="1:256" ht="13.5" thickBot="1" x14ac:dyDescent="0.3">
      <c r="A7" s="121" t="s">
        <v>234</v>
      </c>
    </row>
    <row r="8" spans="1:256" s="161" customFormat="1" ht="55.5" customHeight="1" x14ac:dyDescent="0.25">
      <c r="A8" s="122">
        <v>1</v>
      </c>
      <c r="B8" s="505" t="s">
        <v>286</v>
      </c>
      <c r="C8" s="506"/>
      <c r="D8" s="506"/>
      <c r="E8" s="506"/>
      <c r="F8" s="506"/>
      <c r="G8" s="507"/>
      <c r="H8" s="159"/>
      <c r="I8" s="159"/>
      <c r="J8" s="159"/>
      <c r="K8" s="159"/>
      <c r="L8" s="159"/>
      <c r="M8" s="159"/>
      <c r="N8" s="159"/>
      <c r="O8" s="159"/>
      <c r="P8" s="159"/>
      <c r="Q8" s="159"/>
      <c r="R8" s="159"/>
      <c r="S8" s="159"/>
      <c r="T8" s="159"/>
      <c r="U8" s="159"/>
      <c r="V8" s="159"/>
      <c r="W8" s="159"/>
      <c r="X8" s="159"/>
      <c r="Y8" s="159"/>
      <c r="Z8" s="159"/>
      <c r="AA8" s="159"/>
      <c r="AB8" s="159"/>
      <c r="AC8" s="159"/>
      <c r="AD8" s="159"/>
      <c r="AE8" s="159"/>
      <c r="AF8" s="159"/>
      <c r="AG8" s="159"/>
      <c r="AH8" s="159"/>
      <c r="AI8" s="159"/>
      <c r="AJ8" s="159"/>
      <c r="AK8" s="159"/>
      <c r="AL8" s="159"/>
      <c r="AM8" s="159"/>
      <c r="AN8" s="159"/>
      <c r="AO8" s="159"/>
      <c r="AP8" s="159"/>
      <c r="AQ8" s="159"/>
      <c r="AR8" s="159"/>
      <c r="AS8" s="159"/>
      <c r="AT8" s="159"/>
      <c r="AU8" s="159"/>
      <c r="AV8" s="159"/>
      <c r="AW8" s="159"/>
      <c r="AX8" s="159"/>
      <c r="AY8" s="159"/>
      <c r="AZ8" s="159"/>
      <c r="BA8" s="159"/>
      <c r="BB8" s="159"/>
      <c r="BC8" s="159"/>
      <c r="BD8" s="159"/>
      <c r="BE8" s="159"/>
      <c r="BF8" s="159"/>
      <c r="BG8" s="159"/>
      <c r="BH8" s="159"/>
      <c r="BI8" s="159"/>
      <c r="BJ8" s="159"/>
      <c r="BK8" s="159"/>
      <c r="BL8" s="159"/>
      <c r="BM8" s="159"/>
      <c r="BN8" s="159"/>
      <c r="BO8" s="159"/>
      <c r="BP8" s="159"/>
      <c r="BQ8" s="159"/>
      <c r="BR8" s="159"/>
      <c r="BS8" s="159"/>
      <c r="BT8" s="159"/>
      <c r="BU8" s="159"/>
      <c r="BV8" s="159"/>
      <c r="BW8" s="159"/>
      <c r="BX8" s="159"/>
      <c r="BY8" s="159"/>
      <c r="BZ8" s="159"/>
      <c r="CA8" s="159"/>
      <c r="CB8" s="159"/>
      <c r="CC8" s="159"/>
      <c r="CD8" s="159"/>
      <c r="CE8" s="159"/>
      <c r="CF8" s="159"/>
      <c r="CG8" s="159"/>
      <c r="CH8" s="159"/>
      <c r="CI8" s="159"/>
      <c r="CJ8" s="159"/>
      <c r="CK8" s="159"/>
      <c r="CL8" s="159"/>
      <c r="CM8" s="159"/>
      <c r="CN8" s="159"/>
      <c r="CO8" s="159"/>
      <c r="CP8" s="159"/>
      <c r="CQ8" s="159"/>
      <c r="CR8" s="159"/>
      <c r="CS8" s="159"/>
      <c r="CT8" s="159"/>
      <c r="CU8" s="159"/>
      <c r="CV8" s="159"/>
      <c r="CW8" s="159"/>
      <c r="CX8" s="159"/>
      <c r="CY8" s="159"/>
      <c r="CZ8" s="160"/>
      <c r="DA8" s="160"/>
      <c r="DB8" s="160"/>
      <c r="DC8" s="160"/>
      <c r="DD8" s="160"/>
      <c r="DE8" s="160"/>
      <c r="DF8" s="160"/>
      <c r="DG8" s="160"/>
      <c r="DH8" s="160"/>
      <c r="DI8" s="160"/>
      <c r="DJ8" s="160"/>
      <c r="DK8" s="160"/>
      <c r="DL8" s="160"/>
      <c r="DM8" s="160"/>
      <c r="DN8" s="160"/>
      <c r="DO8" s="160"/>
      <c r="DP8" s="160"/>
      <c r="DQ8" s="160"/>
      <c r="DR8" s="160"/>
      <c r="DS8" s="160"/>
      <c r="DT8" s="160"/>
      <c r="DU8" s="160"/>
      <c r="DV8" s="160"/>
      <c r="DW8" s="160"/>
      <c r="DX8" s="160"/>
      <c r="DY8" s="160"/>
      <c r="DZ8" s="160"/>
      <c r="EA8" s="160"/>
      <c r="EB8" s="160"/>
      <c r="EC8" s="160"/>
      <c r="ED8" s="160"/>
      <c r="EE8" s="160"/>
      <c r="EF8" s="160"/>
      <c r="EG8" s="160"/>
      <c r="EH8" s="160"/>
      <c r="EI8" s="160"/>
      <c r="EJ8" s="160"/>
      <c r="EK8" s="160"/>
      <c r="EL8" s="160"/>
      <c r="EM8" s="160"/>
      <c r="EN8" s="160"/>
      <c r="EO8" s="160"/>
      <c r="EP8" s="160"/>
      <c r="EQ8" s="160"/>
      <c r="ER8" s="160"/>
      <c r="ES8" s="160"/>
      <c r="ET8" s="160"/>
      <c r="EU8" s="160"/>
      <c r="EV8" s="160"/>
      <c r="EW8" s="160"/>
      <c r="EX8" s="160"/>
      <c r="EY8" s="160"/>
      <c r="EZ8" s="160"/>
      <c r="FA8" s="160"/>
      <c r="FB8" s="160"/>
      <c r="FC8" s="160"/>
      <c r="FD8" s="160"/>
      <c r="FE8" s="160"/>
      <c r="FF8" s="160"/>
      <c r="FG8" s="160"/>
      <c r="FH8" s="160"/>
      <c r="FI8" s="160"/>
      <c r="FJ8" s="160"/>
      <c r="FK8" s="160"/>
      <c r="FL8" s="160"/>
      <c r="FM8" s="160"/>
      <c r="FN8" s="160"/>
      <c r="FO8" s="160"/>
      <c r="FP8" s="160"/>
      <c r="FQ8" s="160"/>
      <c r="FR8" s="160"/>
      <c r="FS8" s="160"/>
      <c r="FT8" s="160"/>
      <c r="FU8" s="160"/>
      <c r="FV8" s="160"/>
      <c r="FW8" s="160"/>
      <c r="FX8" s="160"/>
      <c r="FY8" s="160"/>
      <c r="FZ8" s="160"/>
      <c r="GA8" s="160"/>
      <c r="GB8" s="160"/>
      <c r="GC8" s="160"/>
      <c r="GD8" s="160"/>
      <c r="GE8" s="160"/>
      <c r="GF8" s="160"/>
      <c r="GG8" s="160"/>
      <c r="GH8" s="160"/>
      <c r="GI8" s="160"/>
      <c r="GJ8" s="160"/>
      <c r="GK8" s="160"/>
      <c r="GL8" s="160"/>
      <c r="GM8" s="160"/>
      <c r="GN8" s="160"/>
      <c r="GO8" s="160"/>
      <c r="GP8" s="160"/>
      <c r="GQ8" s="160"/>
      <c r="GR8" s="160"/>
      <c r="GS8" s="160"/>
      <c r="GT8" s="160"/>
      <c r="GU8" s="160"/>
      <c r="GV8" s="160"/>
      <c r="GW8" s="160"/>
      <c r="GX8" s="160"/>
      <c r="GY8" s="160"/>
      <c r="GZ8" s="160"/>
      <c r="HA8" s="160"/>
      <c r="HB8" s="160"/>
      <c r="HC8" s="160"/>
      <c r="HD8" s="160"/>
      <c r="HE8" s="160"/>
      <c r="HF8" s="160"/>
      <c r="HG8" s="160"/>
      <c r="HH8" s="160"/>
      <c r="HI8" s="160"/>
      <c r="HJ8" s="160"/>
      <c r="HK8" s="160"/>
      <c r="HL8" s="160"/>
      <c r="HM8" s="160"/>
      <c r="HN8" s="160"/>
      <c r="HO8" s="160"/>
      <c r="HP8" s="160"/>
      <c r="HQ8" s="160"/>
      <c r="HR8" s="160"/>
      <c r="HS8" s="160"/>
      <c r="HT8" s="160"/>
      <c r="HU8" s="160"/>
      <c r="HV8" s="160"/>
      <c r="HW8" s="160"/>
      <c r="HX8" s="160"/>
      <c r="HY8" s="160"/>
      <c r="HZ8" s="160"/>
      <c r="IA8" s="160"/>
      <c r="IB8" s="160"/>
      <c r="IC8" s="160"/>
      <c r="ID8" s="160"/>
      <c r="IE8" s="160"/>
      <c r="IF8" s="160"/>
      <c r="IG8" s="160"/>
      <c r="IH8" s="160"/>
      <c r="II8" s="160"/>
      <c r="IJ8" s="160"/>
      <c r="IK8" s="160"/>
      <c r="IL8" s="160"/>
      <c r="IM8" s="160"/>
      <c r="IN8" s="160"/>
      <c r="IO8" s="160"/>
      <c r="IP8" s="160"/>
      <c r="IQ8" s="160"/>
      <c r="IR8" s="160"/>
      <c r="IS8" s="160"/>
      <c r="IT8" s="160"/>
      <c r="IU8" s="160"/>
      <c r="IV8" s="160"/>
    </row>
    <row r="9" spans="1:256" s="161" customFormat="1" ht="13" x14ac:dyDescent="0.25">
      <c r="A9" s="508">
        <v>2</v>
      </c>
      <c r="B9" s="509" t="s">
        <v>288</v>
      </c>
      <c r="C9" s="510"/>
      <c r="D9" s="510"/>
      <c r="E9" s="510"/>
      <c r="F9" s="510"/>
      <c r="G9" s="511"/>
      <c r="H9" s="159"/>
      <c r="I9" s="159"/>
      <c r="J9" s="128"/>
      <c r="K9" s="159"/>
      <c r="L9" s="159"/>
      <c r="M9" s="159"/>
      <c r="N9" s="159"/>
      <c r="O9" s="512"/>
      <c r="P9" s="513"/>
      <c r="Q9" s="513"/>
      <c r="R9" s="513"/>
      <c r="S9" s="513"/>
      <c r="T9" s="513"/>
      <c r="U9" s="159"/>
      <c r="V9" s="159"/>
      <c r="W9" s="159"/>
      <c r="X9" s="159"/>
      <c r="Y9" s="159"/>
      <c r="Z9" s="159"/>
      <c r="AA9" s="159"/>
      <c r="AB9" s="159"/>
      <c r="AC9" s="159"/>
      <c r="AD9" s="159"/>
      <c r="AE9" s="159"/>
      <c r="AF9" s="159"/>
      <c r="AG9" s="159"/>
      <c r="AH9" s="159"/>
      <c r="AI9" s="159"/>
      <c r="AJ9" s="159"/>
      <c r="AK9" s="159"/>
      <c r="AL9" s="159"/>
      <c r="AM9" s="159"/>
      <c r="AN9" s="159"/>
      <c r="AO9" s="159"/>
      <c r="AP9" s="159"/>
      <c r="AQ9" s="159"/>
      <c r="AR9" s="159"/>
      <c r="AS9" s="159"/>
      <c r="AT9" s="159"/>
      <c r="AU9" s="159"/>
      <c r="AV9" s="159"/>
      <c r="AW9" s="159"/>
      <c r="AX9" s="159"/>
      <c r="AY9" s="159"/>
      <c r="AZ9" s="159"/>
      <c r="BA9" s="159"/>
      <c r="BB9" s="159"/>
      <c r="BC9" s="159"/>
      <c r="BD9" s="159"/>
      <c r="BE9" s="159"/>
      <c r="BF9" s="159"/>
      <c r="BG9" s="159"/>
      <c r="BH9" s="159"/>
      <c r="BI9" s="159"/>
      <c r="BJ9" s="159"/>
      <c r="BK9" s="159"/>
      <c r="BL9" s="159"/>
      <c r="BM9" s="159"/>
      <c r="BN9" s="159"/>
      <c r="BO9" s="159"/>
      <c r="BP9" s="159"/>
      <c r="BQ9" s="159"/>
      <c r="BR9" s="159"/>
      <c r="BS9" s="159"/>
      <c r="BT9" s="159"/>
      <c r="BU9" s="159"/>
      <c r="BV9" s="159"/>
      <c r="BW9" s="159"/>
      <c r="BX9" s="159"/>
      <c r="BY9" s="159"/>
      <c r="BZ9" s="159"/>
      <c r="CA9" s="159"/>
      <c r="CB9" s="159"/>
      <c r="CC9" s="159"/>
      <c r="CD9" s="159"/>
      <c r="CE9" s="159"/>
      <c r="CF9" s="159"/>
      <c r="CG9" s="159"/>
      <c r="CH9" s="159"/>
      <c r="CI9" s="159"/>
      <c r="CJ9" s="159"/>
      <c r="CK9" s="159"/>
      <c r="CL9" s="159"/>
      <c r="CM9" s="159"/>
      <c r="CN9" s="159"/>
      <c r="CO9" s="159"/>
      <c r="CP9" s="159"/>
      <c r="CQ9" s="159"/>
      <c r="CR9" s="159"/>
      <c r="CS9" s="159"/>
      <c r="CT9" s="159"/>
      <c r="CU9" s="159"/>
      <c r="CV9" s="159"/>
      <c r="CW9" s="159"/>
      <c r="CX9" s="159"/>
      <c r="CY9" s="159"/>
      <c r="CZ9" s="160"/>
      <c r="DA9" s="160"/>
      <c r="DB9" s="160"/>
      <c r="DC9" s="160"/>
      <c r="DD9" s="160"/>
      <c r="DE9" s="160"/>
      <c r="DF9" s="160"/>
      <c r="DG9" s="160"/>
      <c r="DH9" s="160"/>
      <c r="DI9" s="160"/>
      <c r="DJ9" s="160"/>
      <c r="DK9" s="160"/>
      <c r="DL9" s="160"/>
      <c r="DM9" s="160"/>
      <c r="DN9" s="160"/>
      <c r="DO9" s="160"/>
      <c r="DP9" s="160"/>
      <c r="DQ9" s="160"/>
      <c r="DR9" s="160"/>
      <c r="DS9" s="160"/>
      <c r="DT9" s="160"/>
      <c r="DU9" s="160"/>
      <c r="DV9" s="160"/>
      <c r="DW9" s="160"/>
      <c r="DX9" s="160"/>
      <c r="DY9" s="160"/>
      <c r="DZ9" s="160"/>
      <c r="EA9" s="160"/>
      <c r="EB9" s="160"/>
      <c r="EC9" s="160"/>
      <c r="ED9" s="160"/>
      <c r="EE9" s="160"/>
      <c r="EF9" s="160"/>
      <c r="EG9" s="160"/>
      <c r="EH9" s="160"/>
      <c r="EI9" s="160"/>
      <c r="EJ9" s="160"/>
      <c r="EK9" s="160"/>
      <c r="EL9" s="160"/>
      <c r="EM9" s="160"/>
      <c r="EN9" s="160"/>
      <c r="EO9" s="160"/>
      <c r="EP9" s="160"/>
      <c r="EQ9" s="160"/>
      <c r="ER9" s="160"/>
      <c r="ES9" s="160"/>
      <c r="ET9" s="160"/>
      <c r="EU9" s="160"/>
      <c r="EV9" s="160"/>
      <c r="EW9" s="160"/>
      <c r="EX9" s="160"/>
      <c r="EY9" s="160"/>
      <c r="EZ9" s="160"/>
      <c r="FA9" s="160"/>
      <c r="FB9" s="160"/>
      <c r="FC9" s="160"/>
      <c r="FD9" s="160"/>
      <c r="FE9" s="160"/>
      <c r="FF9" s="160"/>
      <c r="FG9" s="160"/>
      <c r="FH9" s="160"/>
      <c r="FI9" s="160"/>
      <c r="FJ9" s="160"/>
      <c r="FK9" s="160"/>
      <c r="FL9" s="160"/>
      <c r="FM9" s="160"/>
      <c r="FN9" s="160"/>
      <c r="FO9" s="160"/>
      <c r="FP9" s="160"/>
      <c r="FQ9" s="160"/>
      <c r="FR9" s="160"/>
      <c r="FS9" s="160"/>
      <c r="FT9" s="160"/>
      <c r="FU9" s="160"/>
      <c r="FV9" s="160"/>
      <c r="FW9" s="160"/>
      <c r="FX9" s="160"/>
      <c r="FY9" s="160"/>
      <c r="FZ9" s="160"/>
      <c r="GA9" s="160"/>
      <c r="GB9" s="160"/>
      <c r="GC9" s="160"/>
      <c r="GD9" s="160"/>
      <c r="GE9" s="160"/>
      <c r="GF9" s="160"/>
      <c r="GG9" s="160"/>
      <c r="GH9" s="160"/>
      <c r="GI9" s="160"/>
      <c r="GJ9" s="160"/>
      <c r="GK9" s="160"/>
      <c r="GL9" s="160"/>
      <c r="GM9" s="160"/>
      <c r="GN9" s="160"/>
      <c r="GO9" s="160"/>
      <c r="GP9" s="160"/>
      <c r="GQ9" s="160"/>
      <c r="GR9" s="160"/>
      <c r="GS9" s="160"/>
      <c r="GT9" s="160"/>
      <c r="GU9" s="160"/>
      <c r="GV9" s="160"/>
      <c r="GW9" s="160"/>
      <c r="GX9" s="160"/>
      <c r="GY9" s="160"/>
      <c r="GZ9" s="160"/>
      <c r="HA9" s="160"/>
      <c r="HB9" s="160"/>
      <c r="HC9" s="160"/>
      <c r="HD9" s="160"/>
      <c r="HE9" s="160"/>
      <c r="HF9" s="160"/>
      <c r="HG9" s="160"/>
      <c r="HH9" s="160"/>
      <c r="HI9" s="160"/>
      <c r="HJ9" s="160"/>
      <c r="HK9" s="160"/>
      <c r="HL9" s="160"/>
      <c r="HM9" s="160"/>
      <c r="HN9" s="160"/>
      <c r="HO9" s="160"/>
      <c r="HP9" s="160"/>
      <c r="HQ9" s="160"/>
      <c r="HR9" s="160"/>
      <c r="HS9" s="160"/>
      <c r="HT9" s="160"/>
      <c r="HU9" s="160"/>
      <c r="HV9" s="160"/>
      <c r="HW9" s="160"/>
      <c r="HX9" s="160"/>
      <c r="HY9" s="160"/>
      <c r="HZ9" s="160"/>
      <c r="IA9" s="160"/>
      <c r="IB9" s="160"/>
      <c r="IC9" s="160"/>
      <c r="ID9" s="160"/>
      <c r="IE9" s="160"/>
      <c r="IF9" s="160"/>
      <c r="IG9" s="160"/>
      <c r="IH9" s="160"/>
      <c r="II9" s="160"/>
      <c r="IJ9" s="160"/>
      <c r="IK9" s="160"/>
      <c r="IL9" s="160"/>
      <c r="IM9" s="160"/>
      <c r="IN9" s="160"/>
      <c r="IO9" s="160"/>
      <c r="IP9" s="160"/>
      <c r="IQ9" s="160"/>
      <c r="IR9" s="160"/>
      <c r="IS9" s="160"/>
      <c r="IT9" s="160"/>
      <c r="IU9" s="160"/>
      <c r="IV9" s="160"/>
    </row>
    <row r="10" spans="1:256" s="161" customFormat="1" ht="13" x14ac:dyDescent="0.25">
      <c r="A10" s="508"/>
      <c r="B10" s="514" t="s">
        <v>235</v>
      </c>
      <c r="C10" s="513"/>
      <c r="D10" s="513"/>
      <c r="E10" s="513"/>
      <c r="F10" s="513"/>
      <c r="G10" s="515"/>
      <c r="H10" s="159"/>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59"/>
      <c r="AZ10" s="159"/>
      <c r="BA10" s="159"/>
      <c r="BB10" s="159"/>
      <c r="BC10" s="159"/>
      <c r="BD10" s="159"/>
      <c r="BE10" s="159"/>
      <c r="BF10" s="159"/>
      <c r="BG10" s="159"/>
      <c r="BH10" s="159"/>
      <c r="BI10" s="159"/>
      <c r="BJ10" s="159"/>
      <c r="BK10" s="159"/>
      <c r="BL10" s="159"/>
      <c r="BM10" s="159"/>
      <c r="BN10" s="159"/>
      <c r="BO10" s="159"/>
      <c r="BP10" s="159"/>
      <c r="BQ10" s="159"/>
      <c r="BR10" s="159"/>
      <c r="BS10" s="159"/>
      <c r="BT10" s="159"/>
      <c r="BU10" s="159"/>
      <c r="BV10" s="159"/>
      <c r="BW10" s="159"/>
      <c r="BX10" s="159"/>
      <c r="BY10" s="159"/>
      <c r="BZ10" s="159"/>
      <c r="CA10" s="159"/>
      <c r="CB10" s="159"/>
      <c r="CC10" s="159"/>
      <c r="CD10" s="159"/>
      <c r="CE10" s="159"/>
      <c r="CF10" s="159"/>
      <c r="CG10" s="159"/>
      <c r="CH10" s="159"/>
      <c r="CI10" s="159"/>
      <c r="CJ10" s="159"/>
      <c r="CK10" s="159"/>
      <c r="CL10" s="159"/>
      <c r="CM10" s="159"/>
      <c r="CN10" s="159"/>
      <c r="CO10" s="159"/>
      <c r="CP10" s="159"/>
      <c r="CQ10" s="159"/>
      <c r="CR10" s="159"/>
      <c r="CS10" s="159"/>
      <c r="CT10" s="159"/>
      <c r="CU10" s="159"/>
      <c r="CV10" s="159"/>
      <c r="CW10" s="159"/>
      <c r="CX10" s="159"/>
      <c r="CY10" s="159"/>
      <c r="CZ10" s="160"/>
      <c r="DA10" s="160"/>
      <c r="DB10" s="160"/>
      <c r="DC10" s="160"/>
      <c r="DD10" s="160"/>
      <c r="DE10" s="160"/>
      <c r="DF10" s="160"/>
      <c r="DG10" s="160"/>
      <c r="DH10" s="160"/>
      <c r="DI10" s="160"/>
      <c r="DJ10" s="160"/>
      <c r="DK10" s="160"/>
      <c r="DL10" s="160"/>
      <c r="DM10" s="160"/>
      <c r="DN10" s="160"/>
      <c r="DO10" s="160"/>
      <c r="DP10" s="160"/>
      <c r="DQ10" s="160"/>
      <c r="DR10" s="160"/>
      <c r="DS10" s="160"/>
      <c r="DT10" s="160"/>
      <c r="DU10" s="160"/>
      <c r="DV10" s="160"/>
      <c r="DW10" s="160"/>
      <c r="DX10" s="160"/>
      <c r="DY10" s="160"/>
      <c r="DZ10" s="160"/>
      <c r="EA10" s="160"/>
      <c r="EB10" s="160"/>
      <c r="EC10" s="160"/>
      <c r="ED10" s="160"/>
      <c r="EE10" s="160"/>
      <c r="EF10" s="160"/>
      <c r="EG10" s="160"/>
      <c r="EH10" s="160"/>
      <c r="EI10" s="160"/>
      <c r="EJ10" s="160"/>
      <c r="EK10" s="160"/>
      <c r="EL10" s="160"/>
      <c r="EM10" s="160"/>
      <c r="EN10" s="160"/>
      <c r="EO10" s="160"/>
      <c r="EP10" s="160"/>
      <c r="EQ10" s="160"/>
      <c r="ER10" s="160"/>
      <c r="ES10" s="160"/>
      <c r="ET10" s="160"/>
      <c r="EU10" s="160"/>
      <c r="EV10" s="160"/>
      <c r="EW10" s="160"/>
      <c r="EX10" s="160"/>
      <c r="EY10" s="160"/>
      <c r="EZ10" s="160"/>
      <c r="FA10" s="160"/>
      <c r="FB10" s="160"/>
      <c r="FC10" s="160"/>
      <c r="FD10" s="160"/>
      <c r="FE10" s="160"/>
      <c r="FF10" s="160"/>
      <c r="FG10" s="160"/>
      <c r="FH10" s="160"/>
      <c r="FI10" s="160"/>
      <c r="FJ10" s="160"/>
      <c r="FK10" s="160"/>
      <c r="FL10" s="160"/>
      <c r="FM10" s="160"/>
      <c r="FN10" s="160"/>
      <c r="FO10" s="160"/>
      <c r="FP10" s="160"/>
      <c r="FQ10" s="160"/>
      <c r="FR10" s="160"/>
      <c r="FS10" s="160"/>
      <c r="FT10" s="160"/>
      <c r="FU10" s="160"/>
      <c r="FV10" s="160"/>
      <c r="FW10" s="160"/>
      <c r="FX10" s="160"/>
      <c r="FY10" s="160"/>
      <c r="FZ10" s="160"/>
      <c r="GA10" s="160"/>
      <c r="GB10" s="160"/>
      <c r="GC10" s="160"/>
      <c r="GD10" s="160"/>
      <c r="GE10" s="160"/>
      <c r="GF10" s="160"/>
      <c r="GG10" s="160"/>
      <c r="GH10" s="160"/>
      <c r="GI10" s="160"/>
      <c r="GJ10" s="160"/>
      <c r="GK10" s="160"/>
      <c r="GL10" s="160"/>
      <c r="GM10" s="160"/>
      <c r="GN10" s="160"/>
      <c r="GO10" s="160"/>
      <c r="GP10" s="160"/>
      <c r="GQ10" s="160"/>
      <c r="GR10" s="160"/>
      <c r="GS10" s="160"/>
      <c r="GT10" s="160"/>
      <c r="GU10" s="160"/>
      <c r="GV10" s="160"/>
      <c r="GW10" s="160"/>
      <c r="GX10" s="160"/>
      <c r="GY10" s="160"/>
      <c r="GZ10" s="160"/>
      <c r="HA10" s="160"/>
      <c r="HB10" s="160"/>
      <c r="HC10" s="160"/>
      <c r="HD10" s="160"/>
      <c r="HE10" s="160"/>
      <c r="HF10" s="160"/>
      <c r="HG10" s="160"/>
      <c r="HH10" s="160"/>
      <c r="HI10" s="160"/>
      <c r="HJ10" s="160"/>
      <c r="HK10" s="160"/>
      <c r="HL10" s="160"/>
      <c r="HM10" s="160"/>
      <c r="HN10" s="160"/>
      <c r="HO10" s="160"/>
      <c r="HP10" s="160"/>
      <c r="HQ10" s="160"/>
      <c r="HR10" s="160"/>
      <c r="HS10" s="160"/>
      <c r="HT10" s="160"/>
      <c r="HU10" s="160"/>
      <c r="HV10" s="160"/>
      <c r="HW10" s="160"/>
      <c r="HX10" s="160"/>
      <c r="HY10" s="160"/>
      <c r="HZ10" s="160"/>
      <c r="IA10" s="160"/>
      <c r="IB10" s="160"/>
      <c r="IC10" s="160"/>
      <c r="ID10" s="160"/>
      <c r="IE10" s="160"/>
      <c r="IF10" s="160"/>
      <c r="IG10" s="160"/>
      <c r="IH10" s="160"/>
      <c r="II10" s="160"/>
      <c r="IJ10" s="160"/>
      <c r="IK10" s="160"/>
      <c r="IL10" s="160"/>
      <c r="IM10" s="160"/>
      <c r="IN10" s="160"/>
      <c r="IO10" s="160"/>
      <c r="IP10" s="160"/>
      <c r="IQ10" s="160"/>
      <c r="IR10" s="160"/>
      <c r="IS10" s="160"/>
      <c r="IT10" s="160"/>
      <c r="IU10" s="160"/>
      <c r="IV10" s="160"/>
    </row>
    <row r="11" spans="1:256" s="161" customFormat="1" ht="55.5" customHeight="1" x14ac:dyDescent="0.25">
      <c r="A11" s="508"/>
      <c r="B11" s="516" t="s">
        <v>236</v>
      </c>
      <c r="C11" s="517"/>
      <c r="D11" s="517"/>
      <c r="E11" s="517"/>
      <c r="F11" s="517"/>
      <c r="G11" s="518"/>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9"/>
      <c r="AV11" s="159"/>
      <c r="AW11" s="159"/>
      <c r="AX11" s="159"/>
      <c r="AY11" s="159"/>
      <c r="AZ11" s="159"/>
      <c r="BA11" s="159"/>
      <c r="BB11" s="159"/>
      <c r="BC11" s="159"/>
      <c r="BD11" s="159"/>
      <c r="BE11" s="159"/>
      <c r="BF11" s="159"/>
      <c r="BG11" s="159"/>
      <c r="BH11" s="159"/>
      <c r="BI11" s="159"/>
      <c r="BJ11" s="159"/>
      <c r="BK11" s="159"/>
      <c r="BL11" s="159"/>
      <c r="BM11" s="159"/>
      <c r="BN11" s="159"/>
      <c r="BO11" s="159"/>
      <c r="BP11" s="159"/>
      <c r="BQ11" s="159"/>
      <c r="BR11" s="159"/>
      <c r="BS11" s="159"/>
      <c r="BT11" s="159"/>
      <c r="BU11" s="159"/>
      <c r="BV11" s="159"/>
      <c r="BW11" s="159"/>
      <c r="BX11" s="159"/>
      <c r="BY11" s="159"/>
      <c r="BZ11" s="159"/>
      <c r="CA11" s="159"/>
      <c r="CB11" s="159"/>
      <c r="CC11" s="159"/>
      <c r="CD11" s="159"/>
      <c r="CE11" s="159"/>
      <c r="CF11" s="159"/>
      <c r="CG11" s="159"/>
      <c r="CH11" s="159"/>
      <c r="CI11" s="159"/>
      <c r="CJ11" s="159"/>
      <c r="CK11" s="159"/>
      <c r="CL11" s="159"/>
      <c r="CM11" s="159"/>
      <c r="CN11" s="159"/>
      <c r="CO11" s="159"/>
      <c r="CP11" s="159"/>
      <c r="CQ11" s="159"/>
      <c r="CR11" s="159"/>
      <c r="CS11" s="159"/>
      <c r="CT11" s="159"/>
      <c r="CU11" s="159"/>
      <c r="CV11" s="159"/>
      <c r="CW11" s="159"/>
      <c r="CX11" s="159"/>
      <c r="CY11" s="159"/>
      <c r="CZ11" s="160"/>
      <c r="DA11" s="160"/>
      <c r="DB11" s="160"/>
      <c r="DC11" s="160"/>
      <c r="DD11" s="160"/>
      <c r="DE11" s="160"/>
      <c r="DF11" s="160"/>
      <c r="DG11" s="160"/>
      <c r="DH11" s="160"/>
      <c r="DI11" s="160"/>
      <c r="DJ11" s="160"/>
      <c r="DK11" s="160"/>
      <c r="DL11" s="160"/>
      <c r="DM11" s="160"/>
      <c r="DN11" s="160"/>
      <c r="DO11" s="160"/>
      <c r="DP11" s="160"/>
      <c r="DQ11" s="160"/>
      <c r="DR11" s="160"/>
      <c r="DS11" s="160"/>
      <c r="DT11" s="160"/>
      <c r="DU11" s="160"/>
      <c r="DV11" s="160"/>
      <c r="DW11" s="160"/>
      <c r="DX11" s="160"/>
      <c r="DY11" s="160"/>
      <c r="DZ11" s="160"/>
      <c r="EA11" s="160"/>
      <c r="EB11" s="160"/>
      <c r="EC11" s="160"/>
      <c r="ED11" s="160"/>
      <c r="EE11" s="160"/>
      <c r="EF11" s="160"/>
      <c r="EG11" s="160"/>
      <c r="EH11" s="160"/>
      <c r="EI11" s="160"/>
      <c r="EJ11" s="160"/>
      <c r="EK11" s="160"/>
      <c r="EL11" s="160"/>
      <c r="EM11" s="160"/>
      <c r="EN11" s="160"/>
      <c r="EO11" s="160"/>
      <c r="EP11" s="160"/>
      <c r="EQ11" s="160"/>
      <c r="ER11" s="160"/>
      <c r="ES11" s="160"/>
      <c r="ET11" s="160"/>
      <c r="EU11" s="160"/>
      <c r="EV11" s="160"/>
      <c r="EW11" s="160"/>
      <c r="EX11" s="160"/>
      <c r="EY11" s="160"/>
      <c r="EZ11" s="160"/>
      <c r="FA11" s="160"/>
      <c r="FB11" s="160"/>
      <c r="FC11" s="160"/>
      <c r="FD11" s="160"/>
      <c r="FE11" s="160"/>
      <c r="FF11" s="160"/>
      <c r="FG11" s="160"/>
      <c r="FH11" s="160"/>
      <c r="FI11" s="160"/>
      <c r="FJ11" s="160"/>
      <c r="FK11" s="160"/>
      <c r="FL11" s="160"/>
      <c r="FM11" s="160"/>
      <c r="FN11" s="160"/>
      <c r="FO11" s="160"/>
      <c r="FP11" s="160"/>
      <c r="FQ11" s="160"/>
      <c r="FR11" s="160"/>
      <c r="FS11" s="160"/>
      <c r="FT11" s="160"/>
      <c r="FU11" s="160"/>
      <c r="FV11" s="160"/>
      <c r="FW11" s="160"/>
      <c r="FX11" s="160"/>
      <c r="FY11" s="160"/>
      <c r="FZ11" s="160"/>
      <c r="GA11" s="160"/>
      <c r="GB11" s="160"/>
      <c r="GC11" s="160"/>
      <c r="GD11" s="160"/>
      <c r="GE11" s="160"/>
      <c r="GF11" s="160"/>
      <c r="GG11" s="160"/>
      <c r="GH11" s="160"/>
      <c r="GI11" s="160"/>
      <c r="GJ11" s="160"/>
      <c r="GK11" s="160"/>
      <c r="GL11" s="160"/>
      <c r="GM11" s="160"/>
      <c r="GN11" s="160"/>
      <c r="GO11" s="160"/>
      <c r="GP11" s="160"/>
      <c r="GQ11" s="160"/>
      <c r="GR11" s="160"/>
      <c r="GS11" s="160"/>
      <c r="GT11" s="160"/>
      <c r="GU11" s="160"/>
      <c r="GV11" s="160"/>
      <c r="GW11" s="160"/>
      <c r="GX11" s="160"/>
      <c r="GY11" s="160"/>
      <c r="GZ11" s="160"/>
      <c r="HA11" s="160"/>
      <c r="HB11" s="160"/>
      <c r="HC11" s="160"/>
      <c r="HD11" s="160"/>
      <c r="HE11" s="160"/>
      <c r="HF11" s="160"/>
      <c r="HG11" s="160"/>
      <c r="HH11" s="160"/>
      <c r="HI11" s="160"/>
      <c r="HJ11" s="160"/>
      <c r="HK11" s="160"/>
      <c r="HL11" s="160"/>
      <c r="HM11" s="160"/>
      <c r="HN11" s="160"/>
      <c r="HO11" s="160"/>
      <c r="HP11" s="160"/>
      <c r="HQ11" s="160"/>
      <c r="HR11" s="160"/>
      <c r="HS11" s="160"/>
      <c r="HT11" s="160"/>
      <c r="HU11" s="160"/>
      <c r="HV11" s="160"/>
      <c r="HW11" s="160"/>
      <c r="HX11" s="160"/>
      <c r="HY11" s="160"/>
      <c r="HZ11" s="160"/>
      <c r="IA11" s="160"/>
      <c r="IB11" s="160"/>
      <c r="IC11" s="160"/>
      <c r="ID11" s="160"/>
      <c r="IE11" s="160"/>
      <c r="IF11" s="160"/>
      <c r="IG11" s="160"/>
      <c r="IH11" s="160"/>
      <c r="II11" s="160"/>
      <c r="IJ11" s="160"/>
      <c r="IK11" s="160"/>
      <c r="IL11" s="160"/>
      <c r="IM11" s="160"/>
      <c r="IN11" s="160"/>
      <c r="IO11" s="160"/>
      <c r="IP11" s="160"/>
      <c r="IQ11" s="160"/>
      <c r="IR11" s="160"/>
      <c r="IS11" s="160"/>
      <c r="IT11" s="160"/>
      <c r="IU11" s="160"/>
      <c r="IV11" s="160"/>
    </row>
    <row r="12" spans="1:256" s="161" customFormat="1" ht="55.5" customHeight="1" x14ac:dyDescent="0.25">
      <c r="A12" s="123">
        <v>3</v>
      </c>
      <c r="B12" s="492" t="s">
        <v>237</v>
      </c>
      <c r="C12" s="493"/>
      <c r="D12" s="493"/>
      <c r="E12" s="493"/>
      <c r="F12" s="493"/>
      <c r="G12" s="494"/>
      <c r="H12" s="159"/>
      <c r="I12" s="159"/>
      <c r="J12" s="159"/>
      <c r="K12" s="159"/>
      <c r="L12" s="159"/>
      <c r="M12" s="162"/>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c r="AM12" s="159"/>
      <c r="AN12" s="159"/>
      <c r="AO12" s="159"/>
      <c r="AP12" s="159"/>
      <c r="AQ12" s="159"/>
      <c r="AR12" s="159"/>
      <c r="AS12" s="159"/>
      <c r="AT12" s="159"/>
      <c r="AU12" s="159"/>
      <c r="AV12" s="159"/>
      <c r="AW12" s="159"/>
      <c r="AX12" s="159"/>
      <c r="AY12" s="159"/>
      <c r="AZ12" s="159"/>
      <c r="BA12" s="159"/>
      <c r="BB12" s="159"/>
      <c r="BC12" s="159"/>
      <c r="BD12" s="159"/>
      <c r="BE12" s="159"/>
      <c r="BF12" s="159"/>
      <c r="BG12" s="159"/>
      <c r="BH12" s="159"/>
      <c r="BI12" s="159"/>
      <c r="BJ12" s="159"/>
      <c r="BK12" s="159"/>
      <c r="BL12" s="159"/>
      <c r="BM12" s="159"/>
      <c r="BN12" s="159"/>
      <c r="BO12" s="159"/>
      <c r="BP12" s="159"/>
      <c r="BQ12" s="159"/>
      <c r="BR12" s="159"/>
      <c r="BS12" s="159"/>
      <c r="BT12" s="159"/>
      <c r="BU12" s="159"/>
      <c r="BV12" s="159"/>
      <c r="BW12" s="159"/>
      <c r="BX12" s="159"/>
      <c r="BY12" s="159"/>
      <c r="BZ12" s="159"/>
      <c r="CA12" s="159"/>
      <c r="CB12" s="159"/>
      <c r="CC12" s="159"/>
      <c r="CD12" s="159"/>
      <c r="CE12" s="159"/>
      <c r="CF12" s="159"/>
      <c r="CG12" s="159"/>
      <c r="CH12" s="159"/>
      <c r="CI12" s="159"/>
      <c r="CJ12" s="159"/>
      <c r="CK12" s="159"/>
      <c r="CL12" s="159"/>
      <c r="CM12" s="159"/>
      <c r="CN12" s="159"/>
      <c r="CO12" s="159"/>
      <c r="CP12" s="159"/>
      <c r="CQ12" s="159"/>
      <c r="CR12" s="159"/>
      <c r="CS12" s="159"/>
      <c r="CT12" s="159"/>
      <c r="CU12" s="159"/>
      <c r="CV12" s="159"/>
      <c r="CW12" s="159"/>
      <c r="CX12" s="159"/>
      <c r="CY12" s="159"/>
      <c r="CZ12" s="160"/>
      <c r="DA12" s="160"/>
      <c r="DB12" s="160"/>
      <c r="DC12" s="160"/>
      <c r="DD12" s="160"/>
      <c r="DE12" s="160"/>
      <c r="DF12" s="160"/>
      <c r="DG12" s="160"/>
      <c r="DH12" s="160"/>
      <c r="DI12" s="160"/>
      <c r="DJ12" s="160"/>
      <c r="DK12" s="160"/>
      <c r="DL12" s="160"/>
      <c r="DM12" s="160"/>
      <c r="DN12" s="160"/>
      <c r="DO12" s="160"/>
      <c r="DP12" s="160"/>
      <c r="DQ12" s="160"/>
      <c r="DR12" s="160"/>
      <c r="DS12" s="160"/>
      <c r="DT12" s="160"/>
      <c r="DU12" s="160"/>
      <c r="DV12" s="160"/>
      <c r="DW12" s="160"/>
      <c r="DX12" s="160"/>
      <c r="DY12" s="160"/>
      <c r="DZ12" s="160"/>
      <c r="EA12" s="160"/>
      <c r="EB12" s="160"/>
      <c r="EC12" s="160"/>
      <c r="ED12" s="160"/>
      <c r="EE12" s="160"/>
      <c r="EF12" s="160"/>
      <c r="EG12" s="160"/>
      <c r="EH12" s="160"/>
      <c r="EI12" s="160"/>
      <c r="EJ12" s="160"/>
      <c r="EK12" s="160"/>
      <c r="EL12" s="160"/>
      <c r="EM12" s="160"/>
      <c r="EN12" s="160"/>
      <c r="EO12" s="160"/>
      <c r="EP12" s="160"/>
      <c r="EQ12" s="160"/>
      <c r="ER12" s="160"/>
      <c r="ES12" s="160"/>
      <c r="ET12" s="160"/>
      <c r="EU12" s="160"/>
      <c r="EV12" s="160"/>
      <c r="EW12" s="160"/>
      <c r="EX12" s="160"/>
      <c r="EY12" s="160"/>
      <c r="EZ12" s="160"/>
      <c r="FA12" s="160"/>
      <c r="FB12" s="160"/>
      <c r="FC12" s="160"/>
      <c r="FD12" s="160"/>
      <c r="FE12" s="160"/>
      <c r="FF12" s="160"/>
      <c r="FG12" s="160"/>
      <c r="FH12" s="160"/>
      <c r="FI12" s="160"/>
      <c r="FJ12" s="160"/>
      <c r="FK12" s="160"/>
      <c r="FL12" s="160"/>
      <c r="FM12" s="160"/>
      <c r="FN12" s="160"/>
      <c r="FO12" s="160"/>
      <c r="FP12" s="160"/>
      <c r="FQ12" s="160"/>
      <c r="FR12" s="160"/>
      <c r="FS12" s="160"/>
      <c r="FT12" s="160"/>
      <c r="FU12" s="160"/>
      <c r="FV12" s="160"/>
      <c r="FW12" s="160"/>
      <c r="FX12" s="160"/>
      <c r="FY12" s="160"/>
      <c r="FZ12" s="160"/>
      <c r="GA12" s="160"/>
      <c r="GB12" s="160"/>
      <c r="GC12" s="160"/>
      <c r="GD12" s="160"/>
      <c r="GE12" s="160"/>
      <c r="GF12" s="160"/>
      <c r="GG12" s="160"/>
      <c r="GH12" s="160"/>
      <c r="GI12" s="160"/>
      <c r="GJ12" s="160"/>
      <c r="GK12" s="160"/>
      <c r="GL12" s="160"/>
      <c r="GM12" s="160"/>
      <c r="GN12" s="160"/>
      <c r="GO12" s="160"/>
      <c r="GP12" s="160"/>
      <c r="GQ12" s="160"/>
      <c r="GR12" s="160"/>
      <c r="GS12" s="160"/>
      <c r="GT12" s="160"/>
      <c r="GU12" s="160"/>
      <c r="GV12" s="160"/>
      <c r="GW12" s="160"/>
      <c r="GX12" s="160"/>
      <c r="GY12" s="160"/>
      <c r="GZ12" s="160"/>
      <c r="HA12" s="160"/>
      <c r="HB12" s="160"/>
      <c r="HC12" s="160"/>
      <c r="HD12" s="160"/>
      <c r="HE12" s="160"/>
      <c r="HF12" s="160"/>
      <c r="HG12" s="160"/>
      <c r="HH12" s="160"/>
      <c r="HI12" s="160"/>
      <c r="HJ12" s="160"/>
      <c r="HK12" s="160"/>
      <c r="HL12" s="160"/>
      <c r="HM12" s="160"/>
      <c r="HN12" s="160"/>
      <c r="HO12" s="160"/>
      <c r="HP12" s="160"/>
      <c r="HQ12" s="160"/>
      <c r="HR12" s="160"/>
      <c r="HS12" s="160"/>
      <c r="HT12" s="160"/>
      <c r="HU12" s="160"/>
      <c r="HV12" s="160"/>
      <c r="HW12" s="160"/>
      <c r="HX12" s="160"/>
      <c r="HY12" s="160"/>
      <c r="HZ12" s="160"/>
      <c r="IA12" s="160"/>
      <c r="IB12" s="160"/>
      <c r="IC12" s="160"/>
      <c r="ID12" s="160"/>
      <c r="IE12" s="160"/>
      <c r="IF12" s="160"/>
      <c r="IG12" s="160"/>
      <c r="IH12" s="160"/>
      <c r="II12" s="160"/>
      <c r="IJ12" s="160"/>
      <c r="IK12" s="160"/>
      <c r="IL12" s="160"/>
      <c r="IM12" s="160"/>
      <c r="IN12" s="160"/>
      <c r="IO12" s="160"/>
      <c r="IP12" s="160"/>
      <c r="IQ12" s="160"/>
      <c r="IR12" s="160"/>
      <c r="IS12" s="160"/>
      <c r="IT12" s="160"/>
      <c r="IU12" s="160"/>
      <c r="IV12" s="160"/>
    </row>
    <row r="13" spans="1:256" s="161" customFormat="1" ht="78.650000000000006" customHeight="1" x14ac:dyDescent="0.25">
      <c r="A13" s="123">
        <v>4</v>
      </c>
      <c r="B13" s="495" t="s">
        <v>287</v>
      </c>
      <c r="C13" s="496"/>
      <c r="D13" s="496"/>
      <c r="E13" s="496"/>
      <c r="F13" s="496"/>
      <c r="G13" s="497"/>
      <c r="H13" s="159"/>
      <c r="I13" s="159"/>
      <c r="J13" s="159"/>
      <c r="K13" s="159"/>
      <c r="L13" s="159"/>
      <c r="M13" s="159"/>
      <c r="N13" s="159"/>
      <c r="O13" s="159"/>
      <c r="P13" s="159"/>
      <c r="Q13" s="159"/>
      <c r="R13" s="159"/>
      <c r="S13" s="159"/>
      <c r="T13" s="159"/>
      <c r="U13" s="159"/>
      <c r="V13" s="159"/>
      <c r="W13" s="159"/>
      <c r="X13" s="159"/>
      <c r="Y13" s="159"/>
      <c r="Z13" s="159"/>
      <c r="AA13" s="159"/>
      <c r="AB13" s="159"/>
      <c r="AC13" s="159"/>
      <c r="AD13" s="159"/>
      <c r="AE13" s="159"/>
      <c r="AF13" s="159"/>
      <c r="AG13" s="159"/>
      <c r="AH13" s="159"/>
      <c r="AI13" s="159"/>
      <c r="AJ13" s="159"/>
      <c r="AK13" s="159"/>
      <c r="AL13" s="159"/>
      <c r="AM13" s="159"/>
      <c r="AN13" s="159"/>
      <c r="AO13" s="159"/>
      <c r="AP13" s="159"/>
      <c r="AQ13" s="159"/>
      <c r="AR13" s="159"/>
      <c r="AS13" s="159"/>
      <c r="AT13" s="159"/>
      <c r="AU13" s="159"/>
      <c r="AV13" s="159"/>
      <c r="AW13" s="159"/>
      <c r="AX13" s="159"/>
      <c r="AY13" s="159"/>
      <c r="AZ13" s="159"/>
      <c r="BA13" s="159"/>
      <c r="BB13" s="159"/>
      <c r="BC13" s="159"/>
      <c r="BD13" s="159"/>
      <c r="BE13" s="159"/>
      <c r="BF13" s="159"/>
      <c r="BG13" s="159"/>
      <c r="BH13" s="159"/>
      <c r="BI13" s="159"/>
      <c r="BJ13" s="159"/>
      <c r="BK13" s="159"/>
      <c r="BL13" s="159"/>
      <c r="BM13" s="159"/>
      <c r="BN13" s="159"/>
      <c r="BO13" s="159"/>
      <c r="BP13" s="159"/>
      <c r="BQ13" s="159"/>
      <c r="BR13" s="159"/>
      <c r="BS13" s="159"/>
      <c r="BT13" s="159"/>
      <c r="BU13" s="159"/>
      <c r="BV13" s="159"/>
      <c r="BW13" s="159"/>
      <c r="BX13" s="159"/>
      <c r="BY13" s="159"/>
      <c r="BZ13" s="159"/>
      <c r="CA13" s="159"/>
      <c r="CB13" s="159"/>
      <c r="CC13" s="159"/>
      <c r="CD13" s="159"/>
      <c r="CE13" s="159"/>
      <c r="CF13" s="159"/>
      <c r="CG13" s="159"/>
      <c r="CH13" s="159"/>
      <c r="CI13" s="159"/>
      <c r="CJ13" s="159"/>
      <c r="CK13" s="159"/>
      <c r="CL13" s="159"/>
      <c r="CM13" s="159"/>
      <c r="CN13" s="159"/>
      <c r="CO13" s="159"/>
      <c r="CP13" s="159"/>
      <c r="CQ13" s="159"/>
      <c r="CR13" s="159"/>
      <c r="CS13" s="159"/>
      <c r="CT13" s="159"/>
      <c r="CU13" s="159"/>
      <c r="CV13" s="159"/>
      <c r="CW13" s="159"/>
      <c r="CX13" s="159"/>
      <c r="CY13" s="159"/>
      <c r="CZ13" s="160"/>
      <c r="DA13" s="160"/>
      <c r="DB13" s="160"/>
      <c r="DC13" s="160"/>
      <c r="DD13" s="160"/>
      <c r="DE13" s="160"/>
      <c r="DF13" s="160"/>
      <c r="DG13" s="160"/>
      <c r="DH13" s="160"/>
      <c r="DI13" s="160"/>
      <c r="DJ13" s="160"/>
      <c r="DK13" s="160"/>
      <c r="DL13" s="160"/>
      <c r="DM13" s="160"/>
      <c r="DN13" s="160"/>
      <c r="DO13" s="160"/>
      <c r="DP13" s="160"/>
      <c r="DQ13" s="160"/>
      <c r="DR13" s="160"/>
      <c r="DS13" s="160"/>
      <c r="DT13" s="160"/>
      <c r="DU13" s="160"/>
      <c r="DV13" s="160"/>
      <c r="DW13" s="160"/>
      <c r="DX13" s="160"/>
      <c r="DY13" s="160"/>
      <c r="DZ13" s="160"/>
      <c r="EA13" s="160"/>
      <c r="EB13" s="160"/>
      <c r="EC13" s="160"/>
      <c r="ED13" s="160"/>
      <c r="EE13" s="160"/>
      <c r="EF13" s="160"/>
      <c r="EG13" s="160"/>
      <c r="EH13" s="160"/>
      <c r="EI13" s="160"/>
      <c r="EJ13" s="160"/>
      <c r="EK13" s="160"/>
      <c r="EL13" s="160"/>
      <c r="EM13" s="160"/>
      <c r="EN13" s="160"/>
      <c r="EO13" s="160"/>
      <c r="EP13" s="160"/>
      <c r="EQ13" s="160"/>
      <c r="ER13" s="160"/>
      <c r="ES13" s="160"/>
      <c r="ET13" s="160"/>
      <c r="EU13" s="160"/>
      <c r="EV13" s="160"/>
      <c r="EW13" s="160"/>
      <c r="EX13" s="160"/>
      <c r="EY13" s="160"/>
      <c r="EZ13" s="160"/>
      <c r="FA13" s="160"/>
      <c r="FB13" s="160"/>
      <c r="FC13" s="160"/>
      <c r="FD13" s="160"/>
      <c r="FE13" s="160"/>
      <c r="FF13" s="160"/>
      <c r="FG13" s="160"/>
      <c r="FH13" s="160"/>
      <c r="FI13" s="160"/>
      <c r="FJ13" s="160"/>
      <c r="FK13" s="160"/>
      <c r="FL13" s="160"/>
      <c r="FM13" s="160"/>
      <c r="FN13" s="160"/>
      <c r="FO13" s="160"/>
      <c r="FP13" s="160"/>
      <c r="FQ13" s="160"/>
      <c r="FR13" s="160"/>
      <c r="FS13" s="160"/>
      <c r="FT13" s="160"/>
      <c r="FU13" s="160"/>
      <c r="FV13" s="160"/>
      <c r="FW13" s="160"/>
      <c r="FX13" s="160"/>
      <c r="FY13" s="160"/>
      <c r="FZ13" s="160"/>
      <c r="GA13" s="160"/>
      <c r="GB13" s="160"/>
      <c r="GC13" s="160"/>
      <c r="GD13" s="160"/>
      <c r="GE13" s="160"/>
      <c r="GF13" s="160"/>
      <c r="GG13" s="160"/>
      <c r="GH13" s="160"/>
      <c r="GI13" s="160"/>
      <c r="GJ13" s="160"/>
      <c r="GK13" s="160"/>
      <c r="GL13" s="160"/>
      <c r="GM13" s="160"/>
      <c r="GN13" s="160"/>
      <c r="GO13" s="160"/>
      <c r="GP13" s="160"/>
      <c r="GQ13" s="160"/>
      <c r="GR13" s="160"/>
      <c r="GS13" s="160"/>
      <c r="GT13" s="160"/>
      <c r="GU13" s="160"/>
      <c r="GV13" s="160"/>
      <c r="GW13" s="160"/>
      <c r="GX13" s="160"/>
      <c r="GY13" s="160"/>
      <c r="GZ13" s="160"/>
      <c r="HA13" s="160"/>
      <c r="HB13" s="160"/>
      <c r="HC13" s="160"/>
      <c r="HD13" s="160"/>
      <c r="HE13" s="160"/>
      <c r="HF13" s="160"/>
      <c r="HG13" s="160"/>
      <c r="HH13" s="160"/>
      <c r="HI13" s="160"/>
      <c r="HJ13" s="160"/>
      <c r="HK13" s="160"/>
      <c r="HL13" s="160"/>
      <c r="HM13" s="160"/>
      <c r="HN13" s="160"/>
      <c r="HO13" s="160"/>
      <c r="HP13" s="160"/>
      <c r="HQ13" s="160"/>
      <c r="HR13" s="160"/>
      <c r="HS13" s="160"/>
      <c r="HT13" s="160"/>
      <c r="HU13" s="160"/>
      <c r="HV13" s="160"/>
      <c r="HW13" s="160"/>
      <c r="HX13" s="160"/>
      <c r="HY13" s="160"/>
      <c r="HZ13" s="160"/>
      <c r="IA13" s="160"/>
      <c r="IB13" s="160"/>
      <c r="IC13" s="160"/>
      <c r="ID13" s="160"/>
      <c r="IE13" s="160"/>
      <c r="IF13" s="160"/>
      <c r="IG13" s="160"/>
      <c r="IH13" s="160"/>
      <c r="II13" s="160"/>
      <c r="IJ13" s="160"/>
      <c r="IK13" s="160"/>
      <c r="IL13" s="160"/>
      <c r="IM13" s="160"/>
      <c r="IN13" s="160"/>
      <c r="IO13" s="160"/>
      <c r="IP13" s="160"/>
      <c r="IQ13" s="160"/>
      <c r="IR13" s="160"/>
      <c r="IS13" s="160"/>
      <c r="IT13" s="160"/>
      <c r="IU13" s="160"/>
      <c r="IV13" s="160"/>
    </row>
    <row r="14" spans="1:256" s="161" customFormat="1" x14ac:dyDescent="0.25">
      <c r="A14" s="498">
        <v>5</v>
      </c>
      <c r="B14" s="499" t="s">
        <v>238</v>
      </c>
      <c r="C14" s="500"/>
      <c r="D14" s="500"/>
      <c r="E14" s="500"/>
      <c r="F14" s="500"/>
      <c r="G14" s="501"/>
      <c r="H14" s="163"/>
      <c r="I14" s="163"/>
      <c r="J14" s="163"/>
      <c r="K14" s="163"/>
      <c r="L14" s="163"/>
      <c r="M14" s="163"/>
      <c r="N14" s="163"/>
      <c r="O14" s="118"/>
      <c r="P14" s="118"/>
      <c r="Q14" s="118"/>
      <c r="R14" s="118"/>
      <c r="S14" s="118"/>
      <c r="T14" s="118"/>
      <c r="U14" s="118"/>
      <c r="V14" s="118"/>
      <c r="W14" s="118"/>
      <c r="X14" s="118"/>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118"/>
      <c r="BC14" s="118"/>
      <c r="BD14" s="118"/>
      <c r="BE14" s="118"/>
      <c r="BF14" s="118"/>
      <c r="BG14" s="118"/>
      <c r="BH14" s="118"/>
      <c r="BI14" s="118"/>
      <c r="BJ14" s="118"/>
      <c r="BK14" s="118"/>
      <c r="BL14" s="118"/>
      <c r="BM14" s="118"/>
      <c r="BN14" s="118"/>
      <c r="BO14" s="118"/>
      <c r="BP14" s="118"/>
      <c r="BQ14" s="118"/>
      <c r="BR14" s="118"/>
      <c r="BS14" s="118"/>
      <c r="BT14" s="118"/>
      <c r="BU14" s="118"/>
      <c r="BV14" s="118"/>
      <c r="BW14" s="118"/>
      <c r="BX14" s="118"/>
      <c r="BY14" s="118"/>
      <c r="BZ14" s="118"/>
      <c r="CA14" s="118"/>
      <c r="CB14" s="118"/>
      <c r="CC14" s="118"/>
      <c r="CD14" s="118"/>
      <c r="CE14" s="118"/>
      <c r="CF14" s="118"/>
      <c r="CG14" s="118"/>
      <c r="CH14" s="118"/>
      <c r="CI14" s="118"/>
      <c r="CJ14" s="118"/>
      <c r="CK14" s="118"/>
      <c r="CL14" s="118"/>
      <c r="CM14" s="118"/>
      <c r="CN14" s="118"/>
      <c r="CO14" s="118"/>
      <c r="CP14" s="118"/>
      <c r="CQ14" s="118"/>
      <c r="CR14" s="118"/>
      <c r="CS14" s="118"/>
      <c r="CT14" s="118"/>
      <c r="CU14" s="118"/>
      <c r="CV14" s="118"/>
      <c r="CW14" s="118"/>
      <c r="CX14" s="118"/>
      <c r="CY14" s="118"/>
      <c r="CZ14" s="160"/>
      <c r="DA14" s="160"/>
      <c r="DB14" s="160"/>
      <c r="DC14" s="160"/>
      <c r="DD14" s="160"/>
      <c r="DE14" s="160"/>
      <c r="DF14" s="160"/>
      <c r="DG14" s="160"/>
      <c r="DH14" s="160"/>
      <c r="DI14" s="160"/>
      <c r="DJ14" s="160"/>
      <c r="DK14" s="160"/>
      <c r="DL14" s="160"/>
      <c r="DM14" s="160"/>
      <c r="DN14" s="160"/>
      <c r="DO14" s="160"/>
      <c r="DP14" s="160"/>
      <c r="DQ14" s="160"/>
      <c r="DR14" s="160"/>
      <c r="DS14" s="160"/>
      <c r="DT14" s="160"/>
      <c r="DU14" s="160"/>
      <c r="DV14" s="160"/>
      <c r="DW14" s="160"/>
      <c r="DX14" s="160"/>
      <c r="DY14" s="160"/>
      <c r="DZ14" s="160"/>
      <c r="EA14" s="160"/>
      <c r="EB14" s="160"/>
      <c r="EC14" s="160"/>
      <c r="ED14" s="160"/>
      <c r="EE14" s="160"/>
      <c r="EF14" s="160"/>
      <c r="EG14" s="160"/>
      <c r="EH14" s="160"/>
      <c r="EI14" s="160"/>
      <c r="EJ14" s="160"/>
      <c r="EK14" s="160"/>
      <c r="EL14" s="160"/>
      <c r="EM14" s="160"/>
      <c r="EN14" s="160"/>
      <c r="EO14" s="160"/>
      <c r="EP14" s="160"/>
      <c r="EQ14" s="160"/>
      <c r="ER14" s="160"/>
      <c r="ES14" s="160"/>
      <c r="ET14" s="160"/>
      <c r="EU14" s="160"/>
      <c r="EV14" s="160"/>
      <c r="EW14" s="160"/>
      <c r="EX14" s="160"/>
      <c r="EY14" s="160"/>
      <c r="EZ14" s="160"/>
      <c r="FA14" s="160"/>
      <c r="FB14" s="160"/>
      <c r="FC14" s="160"/>
      <c r="FD14" s="160"/>
      <c r="FE14" s="160"/>
      <c r="FF14" s="160"/>
      <c r="FG14" s="160"/>
      <c r="FH14" s="160"/>
      <c r="FI14" s="160"/>
      <c r="FJ14" s="160"/>
      <c r="FK14" s="160"/>
      <c r="FL14" s="160"/>
      <c r="FM14" s="160"/>
      <c r="FN14" s="160"/>
      <c r="FO14" s="160"/>
      <c r="FP14" s="160"/>
      <c r="FQ14" s="160"/>
      <c r="FR14" s="160"/>
      <c r="FS14" s="160"/>
      <c r="FT14" s="160"/>
      <c r="FU14" s="160"/>
      <c r="FV14" s="160"/>
      <c r="FW14" s="160"/>
      <c r="FX14" s="160"/>
      <c r="FY14" s="160"/>
      <c r="FZ14" s="160"/>
      <c r="GA14" s="160"/>
      <c r="GB14" s="160"/>
      <c r="GC14" s="160"/>
      <c r="GD14" s="160"/>
      <c r="GE14" s="160"/>
      <c r="GF14" s="160"/>
      <c r="GG14" s="160"/>
      <c r="GH14" s="160"/>
      <c r="GI14" s="160"/>
      <c r="GJ14" s="160"/>
      <c r="GK14" s="160"/>
      <c r="GL14" s="160"/>
      <c r="GM14" s="160"/>
      <c r="GN14" s="160"/>
      <c r="GO14" s="160"/>
      <c r="GP14" s="160"/>
      <c r="GQ14" s="160"/>
      <c r="GR14" s="160"/>
      <c r="GS14" s="160"/>
      <c r="GT14" s="160"/>
      <c r="GU14" s="160"/>
      <c r="GV14" s="160"/>
      <c r="GW14" s="160"/>
      <c r="GX14" s="160"/>
      <c r="GY14" s="160"/>
      <c r="GZ14" s="160"/>
      <c r="HA14" s="160"/>
      <c r="HB14" s="160"/>
      <c r="HC14" s="160"/>
      <c r="HD14" s="160"/>
      <c r="HE14" s="160"/>
      <c r="HF14" s="160"/>
      <c r="HG14" s="160"/>
      <c r="HH14" s="160"/>
      <c r="HI14" s="160"/>
      <c r="HJ14" s="160"/>
      <c r="HK14" s="160"/>
      <c r="HL14" s="160"/>
      <c r="HM14" s="160"/>
      <c r="HN14" s="160"/>
      <c r="HO14" s="160"/>
      <c r="HP14" s="160"/>
      <c r="HQ14" s="160"/>
      <c r="HR14" s="160"/>
      <c r="HS14" s="160"/>
      <c r="HT14" s="160"/>
      <c r="HU14" s="160"/>
      <c r="HV14" s="160"/>
      <c r="HW14" s="160"/>
      <c r="HX14" s="160"/>
      <c r="HY14" s="160"/>
      <c r="HZ14" s="160"/>
      <c r="IA14" s="160"/>
      <c r="IB14" s="160"/>
      <c r="IC14" s="160"/>
      <c r="ID14" s="160"/>
      <c r="IE14" s="160"/>
      <c r="IF14" s="160"/>
      <c r="IG14" s="160"/>
      <c r="IH14" s="160"/>
      <c r="II14" s="160"/>
      <c r="IJ14" s="160"/>
      <c r="IK14" s="160"/>
      <c r="IL14" s="160"/>
      <c r="IM14" s="160"/>
      <c r="IN14" s="160"/>
      <c r="IO14" s="160"/>
      <c r="IP14" s="160"/>
      <c r="IQ14" s="160"/>
      <c r="IR14" s="160"/>
      <c r="IS14" s="160"/>
      <c r="IT14" s="160"/>
      <c r="IU14" s="160"/>
      <c r="IV14" s="160"/>
    </row>
    <row r="15" spans="1:256" s="161" customFormat="1" ht="55.5" customHeight="1" x14ac:dyDescent="0.25">
      <c r="A15" s="498"/>
      <c r="B15" s="499" t="s">
        <v>239</v>
      </c>
      <c r="C15" s="500"/>
      <c r="D15" s="500"/>
      <c r="E15" s="500"/>
      <c r="F15" s="500"/>
      <c r="G15" s="501"/>
      <c r="H15" s="124"/>
      <c r="I15" s="125"/>
      <c r="J15" s="125"/>
      <c r="K15" s="125"/>
      <c r="L15" s="125"/>
      <c r="M15" s="126"/>
      <c r="N15" s="125"/>
      <c r="O15" s="160"/>
      <c r="P15" s="160"/>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0"/>
      <c r="BD15" s="160"/>
      <c r="BE15" s="160"/>
      <c r="BF15" s="160"/>
      <c r="BG15" s="160"/>
      <c r="BH15" s="160"/>
      <c r="BI15" s="160"/>
      <c r="BJ15" s="160"/>
      <c r="BK15" s="160"/>
      <c r="BL15" s="160"/>
      <c r="BM15" s="160"/>
      <c r="BN15" s="160"/>
      <c r="BO15" s="160"/>
      <c r="BP15" s="160"/>
      <c r="BQ15" s="160"/>
      <c r="BR15" s="160"/>
      <c r="BS15" s="160"/>
      <c r="BT15" s="160"/>
      <c r="BU15" s="160"/>
      <c r="BV15" s="160"/>
      <c r="BW15" s="160"/>
      <c r="BX15" s="160"/>
      <c r="BY15" s="160"/>
      <c r="BZ15" s="160"/>
      <c r="CA15" s="160"/>
      <c r="CB15" s="160"/>
      <c r="CC15" s="160"/>
      <c r="CD15" s="160"/>
      <c r="CE15" s="160"/>
      <c r="CF15" s="160"/>
      <c r="CG15" s="160"/>
      <c r="CH15" s="160"/>
      <c r="CI15" s="160"/>
      <c r="CJ15" s="160"/>
      <c r="CK15" s="160"/>
      <c r="CL15" s="160"/>
      <c r="CM15" s="160"/>
      <c r="CN15" s="160"/>
      <c r="CO15" s="160"/>
      <c r="CP15" s="160"/>
      <c r="CQ15" s="160"/>
      <c r="CR15" s="160"/>
      <c r="CS15" s="160"/>
      <c r="CT15" s="160"/>
      <c r="CU15" s="160"/>
      <c r="CV15" s="160"/>
      <c r="CW15" s="160"/>
      <c r="CX15" s="160"/>
      <c r="CY15" s="160"/>
      <c r="CZ15" s="160"/>
      <c r="DA15" s="160"/>
      <c r="DB15" s="160"/>
      <c r="DC15" s="160"/>
      <c r="DD15" s="160"/>
      <c r="DE15" s="160"/>
      <c r="DF15" s="160"/>
      <c r="DG15" s="160"/>
      <c r="DH15" s="160"/>
      <c r="DI15" s="160"/>
      <c r="DJ15" s="160"/>
      <c r="DK15" s="160"/>
      <c r="DL15" s="160"/>
      <c r="DM15" s="160"/>
      <c r="DN15" s="160"/>
      <c r="DO15" s="160"/>
      <c r="DP15" s="160"/>
      <c r="DQ15" s="160"/>
      <c r="DR15" s="160"/>
      <c r="DS15" s="160"/>
      <c r="DT15" s="160"/>
      <c r="DU15" s="160"/>
      <c r="DV15" s="160"/>
      <c r="DW15" s="160"/>
      <c r="DX15" s="160"/>
      <c r="DY15" s="160"/>
      <c r="DZ15" s="160"/>
      <c r="EA15" s="160"/>
      <c r="EB15" s="160"/>
      <c r="EC15" s="160"/>
      <c r="ED15" s="160"/>
      <c r="EE15" s="160"/>
      <c r="EF15" s="160"/>
      <c r="EG15" s="160"/>
      <c r="EH15" s="160"/>
      <c r="EI15" s="160"/>
      <c r="EJ15" s="160"/>
      <c r="EK15" s="160"/>
      <c r="EL15" s="160"/>
      <c r="EM15" s="160"/>
      <c r="EN15" s="160"/>
      <c r="EO15" s="160"/>
      <c r="EP15" s="160"/>
      <c r="EQ15" s="160"/>
      <c r="ER15" s="160"/>
      <c r="ES15" s="160"/>
      <c r="ET15" s="160"/>
      <c r="EU15" s="160"/>
      <c r="EV15" s="160"/>
      <c r="EW15" s="160"/>
      <c r="EX15" s="160"/>
      <c r="EY15" s="160"/>
      <c r="EZ15" s="160"/>
      <c r="FA15" s="160"/>
      <c r="FB15" s="160"/>
      <c r="FC15" s="160"/>
      <c r="FD15" s="160"/>
      <c r="FE15" s="160"/>
      <c r="FF15" s="160"/>
      <c r="FG15" s="160"/>
      <c r="FH15" s="160"/>
      <c r="FI15" s="160"/>
      <c r="FJ15" s="160"/>
      <c r="FK15" s="160"/>
      <c r="FL15" s="160"/>
      <c r="FM15" s="160"/>
      <c r="FN15" s="160"/>
      <c r="FO15" s="160"/>
      <c r="FP15" s="160"/>
      <c r="FQ15" s="160"/>
      <c r="FR15" s="160"/>
      <c r="FS15" s="160"/>
      <c r="FT15" s="160"/>
      <c r="FU15" s="160"/>
      <c r="FV15" s="160"/>
      <c r="FW15" s="160"/>
      <c r="FX15" s="160"/>
      <c r="FY15" s="160"/>
      <c r="FZ15" s="160"/>
      <c r="GA15" s="160"/>
      <c r="GB15" s="160"/>
      <c r="GC15" s="160"/>
      <c r="GD15" s="160"/>
      <c r="GE15" s="160"/>
      <c r="GF15" s="160"/>
      <c r="GG15" s="160"/>
      <c r="GH15" s="160"/>
      <c r="GI15" s="160"/>
      <c r="GJ15" s="160"/>
      <c r="GK15" s="160"/>
      <c r="GL15" s="160"/>
      <c r="GM15" s="160"/>
      <c r="GN15" s="160"/>
      <c r="GO15" s="160"/>
      <c r="GP15" s="160"/>
      <c r="GQ15" s="160"/>
      <c r="GR15" s="160"/>
      <c r="GS15" s="160"/>
      <c r="GT15" s="160"/>
      <c r="GU15" s="160"/>
      <c r="GV15" s="160"/>
      <c r="GW15" s="160"/>
      <c r="GX15" s="160"/>
      <c r="GY15" s="160"/>
      <c r="GZ15" s="160"/>
      <c r="HA15" s="160"/>
      <c r="HB15" s="160"/>
      <c r="HC15" s="160"/>
      <c r="HD15" s="160"/>
      <c r="HE15" s="160"/>
      <c r="HF15" s="160"/>
      <c r="HG15" s="160"/>
      <c r="HH15" s="160"/>
      <c r="HI15" s="160"/>
      <c r="HJ15" s="160"/>
      <c r="HK15" s="160"/>
      <c r="HL15" s="160"/>
      <c r="HM15" s="160"/>
      <c r="HN15" s="160"/>
      <c r="HO15" s="160"/>
      <c r="HP15" s="160"/>
      <c r="HQ15" s="160"/>
      <c r="HR15" s="160"/>
      <c r="HS15" s="160"/>
      <c r="HT15" s="160"/>
      <c r="HU15" s="160"/>
      <c r="HV15" s="160"/>
      <c r="HW15" s="160"/>
      <c r="HX15" s="160"/>
      <c r="HY15" s="160"/>
      <c r="HZ15" s="160"/>
      <c r="IA15" s="160"/>
      <c r="IB15" s="160"/>
      <c r="IC15" s="160"/>
      <c r="ID15" s="160"/>
      <c r="IE15" s="160"/>
      <c r="IF15" s="160"/>
      <c r="IG15" s="160"/>
      <c r="IH15" s="160"/>
      <c r="II15" s="160"/>
      <c r="IJ15" s="160"/>
      <c r="IK15" s="160"/>
      <c r="IL15" s="160"/>
      <c r="IM15" s="160"/>
      <c r="IN15" s="160"/>
      <c r="IO15" s="160"/>
      <c r="IP15" s="160"/>
      <c r="IQ15" s="160"/>
      <c r="IR15" s="160"/>
      <c r="IS15" s="160"/>
      <c r="IT15" s="160"/>
      <c r="IU15" s="160"/>
      <c r="IV15" s="160"/>
    </row>
    <row r="16" spans="1:256" s="161" customFormat="1" ht="55.5" customHeight="1" thickBot="1" x14ac:dyDescent="0.3">
      <c r="A16" s="498"/>
      <c r="B16" s="502" t="s">
        <v>240</v>
      </c>
      <c r="C16" s="503"/>
      <c r="D16" s="503"/>
      <c r="E16" s="503"/>
      <c r="F16" s="503"/>
      <c r="G16" s="504"/>
      <c r="H16" s="133"/>
      <c r="I16" s="133"/>
      <c r="J16" s="133"/>
      <c r="K16" s="118"/>
      <c r="L16" s="118"/>
      <c r="M16" s="118"/>
      <c r="N16" s="118"/>
      <c r="O16" s="160"/>
      <c r="P16" s="160"/>
      <c r="Q16" s="160"/>
      <c r="R16" s="160"/>
      <c r="S16" s="160"/>
      <c r="T16" s="160"/>
      <c r="U16" s="160"/>
      <c r="V16" s="160"/>
      <c r="W16" s="160"/>
      <c r="X16" s="160"/>
      <c r="Y16" s="160"/>
      <c r="Z16" s="160"/>
      <c r="AA16" s="160"/>
      <c r="AB16" s="160"/>
      <c r="AC16" s="160"/>
      <c r="AD16" s="160"/>
      <c r="AE16" s="160"/>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0"/>
      <c r="BD16" s="160"/>
      <c r="BE16" s="160"/>
      <c r="BF16" s="160"/>
      <c r="BG16" s="160"/>
      <c r="BH16" s="160"/>
      <c r="BI16" s="160"/>
      <c r="BJ16" s="160"/>
      <c r="BK16" s="160"/>
      <c r="BL16" s="160"/>
      <c r="BM16" s="160"/>
      <c r="BN16" s="160"/>
      <c r="BO16" s="160"/>
      <c r="BP16" s="160"/>
      <c r="BQ16" s="160"/>
      <c r="BR16" s="160"/>
      <c r="BS16" s="160"/>
      <c r="BT16" s="160"/>
      <c r="BU16" s="160"/>
      <c r="BV16" s="160"/>
      <c r="BW16" s="160"/>
      <c r="BX16" s="160"/>
      <c r="BY16" s="160"/>
      <c r="BZ16" s="160"/>
      <c r="CA16" s="160"/>
      <c r="CB16" s="160"/>
      <c r="CC16" s="160"/>
      <c r="CD16" s="160"/>
      <c r="CE16" s="160"/>
      <c r="CF16" s="160"/>
      <c r="CG16" s="160"/>
      <c r="CH16" s="160"/>
      <c r="CI16" s="160"/>
      <c r="CJ16" s="160"/>
      <c r="CK16" s="160"/>
      <c r="CL16" s="160"/>
      <c r="CM16" s="160"/>
      <c r="CN16" s="160"/>
      <c r="CO16" s="160"/>
      <c r="CP16" s="160"/>
      <c r="CQ16" s="160"/>
      <c r="CR16" s="160"/>
      <c r="CS16" s="160"/>
      <c r="CT16" s="160"/>
      <c r="CU16" s="160"/>
      <c r="CV16" s="160"/>
      <c r="CW16" s="160"/>
      <c r="CX16" s="160"/>
      <c r="CY16" s="160"/>
      <c r="CZ16" s="160"/>
      <c r="DA16" s="160"/>
      <c r="DB16" s="160"/>
      <c r="DC16" s="160"/>
      <c r="DD16" s="160"/>
      <c r="DE16" s="160"/>
      <c r="DF16" s="160"/>
      <c r="DG16" s="160"/>
      <c r="DH16" s="160"/>
      <c r="DI16" s="160"/>
      <c r="DJ16" s="160"/>
      <c r="DK16" s="160"/>
      <c r="DL16" s="160"/>
      <c r="DM16" s="160"/>
      <c r="DN16" s="160"/>
      <c r="DO16" s="160"/>
      <c r="DP16" s="160"/>
      <c r="DQ16" s="160"/>
      <c r="DR16" s="160"/>
      <c r="DS16" s="160"/>
      <c r="DT16" s="160"/>
      <c r="DU16" s="160"/>
      <c r="DV16" s="160"/>
      <c r="DW16" s="160"/>
      <c r="DX16" s="160"/>
      <c r="DY16" s="160"/>
      <c r="DZ16" s="160"/>
      <c r="EA16" s="160"/>
      <c r="EB16" s="160"/>
      <c r="EC16" s="160"/>
      <c r="ED16" s="160"/>
      <c r="EE16" s="160"/>
      <c r="EF16" s="160"/>
      <c r="EG16" s="160"/>
      <c r="EH16" s="160"/>
      <c r="EI16" s="160"/>
      <c r="EJ16" s="160"/>
      <c r="EK16" s="160"/>
      <c r="EL16" s="160"/>
      <c r="EM16" s="160"/>
      <c r="EN16" s="160"/>
      <c r="EO16" s="160"/>
      <c r="EP16" s="160"/>
      <c r="EQ16" s="160"/>
      <c r="ER16" s="160"/>
      <c r="ES16" s="160"/>
      <c r="ET16" s="160"/>
      <c r="EU16" s="160"/>
      <c r="EV16" s="160"/>
      <c r="EW16" s="160"/>
      <c r="EX16" s="160"/>
      <c r="EY16" s="160"/>
      <c r="EZ16" s="160"/>
      <c r="FA16" s="160"/>
      <c r="FB16" s="160"/>
      <c r="FC16" s="160"/>
      <c r="FD16" s="160"/>
      <c r="FE16" s="160"/>
      <c r="FF16" s="160"/>
      <c r="FG16" s="160"/>
      <c r="FH16" s="160"/>
      <c r="FI16" s="160"/>
      <c r="FJ16" s="160"/>
      <c r="FK16" s="160"/>
      <c r="FL16" s="160"/>
      <c r="FM16" s="160"/>
      <c r="FN16" s="160"/>
      <c r="FO16" s="160"/>
      <c r="FP16" s="160"/>
      <c r="FQ16" s="160"/>
      <c r="FR16" s="160"/>
      <c r="FS16" s="160"/>
      <c r="FT16" s="160"/>
      <c r="FU16" s="160"/>
      <c r="FV16" s="160"/>
      <c r="FW16" s="160"/>
      <c r="FX16" s="160"/>
      <c r="FY16" s="160"/>
      <c r="FZ16" s="160"/>
      <c r="GA16" s="160"/>
      <c r="GB16" s="160"/>
      <c r="GC16" s="160"/>
      <c r="GD16" s="160"/>
      <c r="GE16" s="160"/>
      <c r="GF16" s="160"/>
      <c r="GG16" s="160"/>
      <c r="GH16" s="160"/>
      <c r="GI16" s="160"/>
      <c r="GJ16" s="160"/>
      <c r="GK16" s="160"/>
      <c r="GL16" s="160"/>
      <c r="GM16" s="160"/>
      <c r="GN16" s="160"/>
      <c r="GO16" s="160"/>
      <c r="GP16" s="160"/>
      <c r="GQ16" s="160"/>
      <c r="GR16" s="160"/>
      <c r="GS16" s="160"/>
      <c r="GT16" s="160"/>
      <c r="GU16" s="160"/>
      <c r="GV16" s="160"/>
      <c r="GW16" s="160"/>
      <c r="GX16" s="160"/>
      <c r="GY16" s="160"/>
      <c r="GZ16" s="160"/>
      <c r="HA16" s="160"/>
      <c r="HB16" s="160"/>
      <c r="HC16" s="160"/>
      <c r="HD16" s="160"/>
      <c r="HE16" s="160"/>
      <c r="HF16" s="160"/>
      <c r="HG16" s="160"/>
      <c r="HH16" s="160"/>
      <c r="HI16" s="160"/>
      <c r="HJ16" s="160"/>
      <c r="HK16" s="160"/>
      <c r="HL16" s="160"/>
      <c r="HM16" s="160"/>
      <c r="HN16" s="160"/>
      <c r="HO16" s="160"/>
      <c r="HP16" s="160"/>
      <c r="HQ16" s="160"/>
      <c r="HR16" s="160"/>
      <c r="HS16" s="160"/>
      <c r="HT16" s="160"/>
      <c r="HU16" s="160"/>
      <c r="HV16" s="160"/>
      <c r="HW16" s="160"/>
      <c r="HX16" s="160"/>
      <c r="HY16" s="160"/>
      <c r="HZ16" s="160"/>
      <c r="IA16" s="160"/>
      <c r="IB16" s="160"/>
      <c r="IC16" s="160"/>
      <c r="ID16" s="160"/>
      <c r="IE16" s="160"/>
      <c r="IF16" s="160"/>
      <c r="IG16" s="160"/>
      <c r="IH16" s="160"/>
      <c r="II16" s="160"/>
      <c r="IJ16" s="160"/>
      <c r="IK16" s="160"/>
      <c r="IL16" s="160"/>
      <c r="IM16" s="160"/>
      <c r="IN16" s="160"/>
      <c r="IO16" s="160"/>
      <c r="IP16" s="160"/>
      <c r="IQ16" s="160"/>
      <c r="IR16" s="160"/>
      <c r="IS16" s="160"/>
      <c r="IT16" s="160"/>
      <c r="IU16" s="160"/>
      <c r="IV16" s="160"/>
    </row>
    <row r="17" spans="1:14" ht="13" x14ac:dyDescent="0.25">
      <c r="A17" s="128" t="s">
        <v>116</v>
      </c>
      <c r="B17" s="129"/>
      <c r="C17" s="127"/>
      <c r="D17" s="127"/>
      <c r="E17" s="127"/>
      <c r="F17" s="127"/>
      <c r="G17" s="127"/>
      <c r="H17" s="127"/>
      <c r="I17" s="127"/>
      <c r="J17" s="127"/>
      <c r="K17" s="115"/>
      <c r="L17" s="115"/>
      <c r="M17" s="115"/>
      <c r="N17" s="115"/>
    </row>
    <row r="18" spans="1:14" ht="13" x14ac:dyDescent="0.25">
      <c r="A18" s="128" t="s">
        <v>116</v>
      </c>
      <c r="B18" s="130"/>
      <c r="C18" s="127"/>
      <c r="D18" s="127"/>
      <c r="E18" s="127"/>
      <c r="F18" s="127"/>
      <c r="G18" s="127"/>
      <c r="H18" s="127"/>
      <c r="I18" s="127"/>
      <c r="J18" s="127"/>
      <c r="K18" s="115"/>
      <c r="L18" s="115"/>
      <c r="M18" s="115"/>
      <c r="N18" s="115"/>
    </row>
    <row r="19" spans="1:14" ht="13" x14ac:dyDescent="0.25">
      <c r="A19" s="126" t="s">
        <v>241</v>
      </c>
      <c r="B19" s="131"/>
      <c r="C19" s="132"/>
      <c r="D19" s="133"/>
      <c r="E19" s="133"/>
      <c r="F19" s="133"/>
      <c r="G19" s="133"/>
      <c r="H19" s="127"/>
      <c r="I19" s="127"/>
      <c r="J19" s="127"/>
      <c r="K19" s="127"/>
      <c r="L19" s="127"/>
      <c r="M19" s="127"/>
      <c r="N19" s="127"/>
    </row>
    <row r="20" spans="1:14" ht="13.5" thickBot="1" x14ac:dyDescent="0.3">
      <c r="A20" s="132" t="s">
        <v>242</v>
      </c>
      <c r="B20" s="131"/>
      <c r="C20" s="132"/>
      <c r="D20" s="133"/>
      <c r="E20" s="133"/>
      <c r="F20" s="133"/>
      <c r="G20" s="133"/>
      <c r="H20" s="127"/>
      <c r="I20" s="127"/>
      <c r="J20" s="127"/>
      <c r="K20" s="127"/>
      <c r="L20" s="127"/>
      <c r="M20" s="127"/>
      <c r="N20" s="127"/>
    </row>
    <row r="21" spans="1:14" ht="13.5" thickBot="1" x14ac:dyDescent="0.35">
      <c r="A21" s="134"/>
      <c r="B21" s="135"/>
      <c r="C21" s="136"/>
      <c r="D21" s="137"/>
      <c r="E21" s="138" t="s">
        <v>243</v>
      </c>
      <c r="F21" s="139"/>
      <c r="H21" s="490" t="s">
        <v>244</v>
      </c>
      <c r="I21" s="491"/>
      <c r="J21" s="491"/>
      <c r="K21" s="491"/>
      <c r="L21" s="491"/>
      <c r="M21" s="491"/>
      <c r="N21" s="115"/>
    </row>
    <row r="22" spans="1:14" ht="39.5" thickBot="1" x14ac:dyDescent="0.3">
      <c r="A22" s="140" t="s">
        <v>245</v>
      </c>
      <c r="B22" s="141" t="s">
        <v>246</v>
      </c>
      <c r="C22" s="142" t="s">
        <v>247</v>
      </c>
      <c r="D22" s="143" t="s">
        <v>248</v>
      </c>
      <c r="E22" s="144" t="s">
        <v>249</v>
      </c>
      <c r="F22" s="145" t="s">
        <v>250</v>
      </c>
      <c r="G22" s="146"/>
      <c r="H22" s="146"/>
      <c r="I22" s="146"/>
      <c r="J22" s="146"/>
      <c r="K22" s="146"/>
      <c r="L22" s="115"/>
    </row>
    <row r="23" spans="1:14" ht="13" x14ac:dyDescent="0.25">
      <c r="A23" s="147">
        <v>1</v>
      </c>
      <c r="B23" s="148" t="s">
        <v>251</v>
      </c>
      <c r="C23" s="149" t="s">
        <v>252</v>
      </c>
      <c r="D23" s="150">
        <v>1</v>
      </c>
      <c r="E23" s="151"/>
      <c r="F23" s="152"/>
      <c r="G23" s="146"/>
      <c r="H23" s="146"/>
      <c r="I23" s="146"/>
      <c r="J23" s="146"/>
      <c r="K23" s="146"/>
      <c r="L23" s="115"/>
    </row>
    <row r="24" spans="1:14" ht="13" x14ac:dyDescent="0.25">
      <c r="A24" s="147">
        <v>2</v>
      </c>
      <c r="B24" s="153" t="s">
        <v>253</v>
      </c>
      <c r="C24" s="154" t="s">
        <v>254</v>
      </c>
      <c r="D24" s="155">
        <v>0</v>
      </c>
      <c r="E24" s="156"/>
      <c r="F24" s="152"/>
      <c r="G24" s="127"/>
      <c r="H24" s="127"/>
      <c r="I24" s="115"/>
      <c r="J24" s="115"/>
      <c r="K24" s="115"/>
      <c r="L24" s="115"/>
    </row>
    <row r="25" spans="1:14" ht="13" x14ac:dyDescent="0.25">
      <c r="A25" s="147">
        <v>3</v>
      </c>
      <c r="B25" s="153" t="s">
        <v>255</v>
      </c>
      <c r="C25" s="154" t="s">
        <v>256</v>
      </c>
      <c r="D25" s="155">
        <v>0</v>
      </c>
      <c r="E25" s="156"/>
      <c r="F25" s="152"/>
      <c r="G25" s="127"/>
      <c r="H25" s="127"/>
      <c r="I25" s="115"/>
      <c r="J25" s="115"/>
      <c r="K25" s="115"/>
      <c r="L25" s="115"/>
    </row>
    <row r="26" spans="1:14" ht="13" x14ac:dyDescent="0.25">
      <c r="A26" s="147">
        <v>4</v>
      </c>
      <c r="B26" s="153" t="s">
        <v>257</v>
      </c>
      <c r="C26" s="154" t="s">
        <v>258</v>
      </c>
      <c r="D26" s="155">
        <v>0</v>
      </c>
      <c r="E26" s="156"/>
      <c r="F26" s="152"/>
      <c r="G26" s="127"/>
      <c r="H26" s="127"/>
      <c r="I26" s="115"/>
      <c r="J26" s="115"/>
      <c r="K26" s="115"/>
      <c r="L26" s="115"/>
    </row>
    <row r="27" spans="1:14" ht="13" x14ac:dyDescent="0.25">
      <c r="A27" s="147">
        <v>5</v>
      </c>
      <c r="B27" s="153" t="s">
        <v>259</v>
      </c>
      <c r="C27" s="154" t="s">
        <v>260</v>
      </c>
      <c r="D27" s="155">
        <v>0</v>
      </c>
      <c r="E27" s="156"/>
      <c r="F27" s="152"/>
      <c r="G27" s="127"/>
      <c r="H27" s="127"/>
      <c r="I27" s="115"/>
      <c r="J27" s="115"/>
      <c r="K27" s="115"/>
      <c r="L27" s="115"/>
    </row>
    <row r="28" spans="1:14" ht="13" x14ac:dyDescent="0.25">
      <c r="A28" s="147">
        <v>6</v>
      </c>
      <c r="B28" s="153" t="s">
        <v>261</v>
      </c>
      <c r="C28" s="154" t="s">
        <v>262</v>
      </c>
      <c r="D28" s="155">
        <v>0</v>
      </c>
      <c r="E28" s="156"/>
      <c r="F28" s="152"/>
      <c r="G28" s="127"/>
      <c r="H28" s="127"/>
      <c r="I28" s="115"/>
      <c r="J28" s="115"/>
      <c r="K28" s="115"/>
      <c r="L28" s="115"/>
    </row>
    <row r="29" spans="1:14" ht="13" x14ac:dyDescent="0.25">
      <c r="A29" s="147">
        <v>7</v>
      </c>
      <c r="B29" s="153" t="s">
        <v>263</v>
      </c>
      <c r="C29" s="154" t="s">
        <v>264</v>
      </c>
      <c r="D29" s="155">
        <v>0</v>
      </c>
      <c r="E29" s="156"/>
      <c r="F29" s="152"/>
      <c r="G29" s="127"/>
      <c r="H29" s="127"/>
      <c r="I29" s="115"/>
      <c r="J29" s="115"/>
      <c r="K29" s="115"/>
      <c r="L29" s="115"/>
    </row>
    <row r="30" spans="1:14" ht="13" x14ac:dyDescent="0.25">
      <c r="A30" s="147">
        <v>8</v>
      </c>
      <c r="B30" s="153" t="s">
        <v>265</v>
      </c>
      <c r="C30" s="154" t="s">
        <v>266</v>
      </c>
      <c r="D30" s="155">
        <v>0</v>
      </c>
      <c r="E30" s="156"/>
      <c r="F30" s="152"/>
      <c r="G30" s="127"/>
      <c r="H30" s="127"/>
      <c r="I30" s="115"/>
      <c r="J30" s="115"/>
      <c r="K30" s="115"/>
      <c r="L30" s="115"/>
    </row>
    <row r="31" spans="1:14" ht="13" x14ac:dyDescent="0.25">
      <c r="A31" s="147">
        <v>9</v>
      </c>
      <c r="B31" s="153" t="s">
        <v>267</v>
      </c>
      <c r="C31" s="154" t="s">
        <v>268</v>
      </c>
      <c r="D31" s="155">
        <v>0</v>
      </c>
      <c r="E31" s="156"/>
      <c r="F31" s="152"/>
      <c r="G31" s="127"/>
      <c r="H31" s="127"/>
    </row>
    <row r="32" spans="1:14" ht="13" x14ac:dyDescent="0.25">
      <c r="A32" s="147">
        <v>10</v>
      </c>
      <c r="B32" s="153" t="s">
        <v>269</v>
      </c>
      <c r="C32" s="154" t="s">
        <v>270</v>
      </c>
      <c r="D32" s="155">
        <v>0</v>
      </c>
      <c r="E32" s="156"/>
      <c r="F32" s="152"/>
      <c r="G32" s="127"/>
      <c r="H32" s="127"/>
    </row>
    <row r="33" spans="1:10" ht="13" x14ac:dyDescent="0.25">
      <c r="A33" s="147">
        <v>11</v>
      </c>
      <c r="B33" s="153" t="s">
        <v>271</v>
      </c>
      <c r="C33" s="154" t="s">
        <v>272</v>
      </c>
      <c r="D33" s="155">
        <v>0</v>
      </c>
      <c r="E33" s="156"/>
      <c r="F33" s="152"/>
      <c r="G33" s="127"/>
      <c r="H33" s="127"/>
    </row>
    <row r="34" spans="1:10" ht="13" x14ac:dyDescent="0.25">
      <c r="A34" s="147">
        <v>12</v>
      </c>
      <c r="B34" s="153" t="s">
        <v>273</v>
      </c>
      <c r="C34" s="154" t="s">
        <v>274</v>
      </c>
      <c r="D34" s="155">
        <v>0</v>
      </c>
      <c r="E34" s="156"/>
      <c r="F34" s="152"/>
      <c r="G34" s="127"/>
      <c r="H34" s="127"/>
    </row>
    <row r="35" spans="1:10" ht="13" x14ac:dyDescent="0.25">
      <c r="A35" s="147">
        <v>13</v>
      </c>
      <c r="B35" s="153" t="s">
        <v>275</v>
      </c>
      <c r="C35" s="154" t="s">
        <v>276</v>
      </c>
      <c r="D35" s="155">
        <v>0</v>
      </c>
      <c r="E35" s="156"/>
      <c r="F35" s="152"/>
      <c r="G35" s="127"/>
      <c r="H35" s="127"/>
    </row>
    <row r="36" spans="1:10" ht="13" x14ac:dyDescent="0.25">
      <c r="A36" s="147">
        <v>14</v>
      </c>
      <c r="B36" s="153" t="s">
        <v>277</v>
      </c>
      <c r="C36" s="154" t="s">
        <v>278</v>
      </c>
      <c r="D36" s="155">
        <v>0</v>
      </c>
      <c r="E36" s="156"/>
      <c r="F36" s="152"/>
      <c r="G36" s="127"/>
      <c r="H36" s="127"/>
    </row>
    <row r="37" spans="1:10" ht="13" x14ac:dyDescent="0.3">
      <c r="A37" s="115"/>
      <c r="B37" s="157"/>
      <c r="C37" s="127"/>
      <c r="D37" s="127"/>
      <c r="E37" s="158"/>
      <c r="F37" s="158"/>
      <c r="G37" s="158"/>
      <c r="H37" s="158"/>
    </row>
    <row r="38" spans="1:10" x14ac:dyDescent="0.25">
      <c r="A38" s="115"/>
      <c r="B38" s="115"/>
      <c r="C38" s="115"/>
      <c r="D38" s="115"/>
      <c r="E38" s="115"/>
      <c r="F38" s="115"/>
      <c r="G38" s="115"/>
      <c r="H38" s="115"/>
      <c r="I38" s="115"/>
      <c r="J38" s="115"/>
    </row>
  </sheetData>
  <mergeCells count="19">
    <mergeCell ref="A1:B1"/>
    <mergeCell ref="C1:E1"/>
    <mergeCell ref="A2:B2"/>
    <mergeCell ref="C2:E2"/>
    <mergeCell ref="A3:B3"/>
    <mergeCell ref="C3:E3"/>
    <mergeCell ref="B8:G8"/>
    <mergeCell ref="A9:A11"/>
    <mergeCell ref="B9:G9"/>
    <mergeCell ref="O9:T9"/>
    <mergeCell ref="B10:G10"/>
    <mergeCell ref="B11:G11"/>
    <mergeCell ref="H21:M21"/>
    <mergeCell ref="B12:G12"/>
    <mergeCell ref="B13:G13"/>
    <mergeCell ref="A14:A16"/>
    <mergeCell ref="B14:G14"/>
    <mergeCell ref="B15:G15"/>
    <mergeCell ref="B16:G16"/>
  </mergeCells>
  <hyperlinks>
    <hyperlink ref="B10" r:id="rId1" display="WWW.resbank.co.za" xr:uid="{00000000-0004-0000-0600-000000000000}"/>
  </hyperlinks>
  <pageMargins left="0.25" right="0.25" top="0.75" bottom="0.75" header="0.3" footer="0.3"/>
  <pageSetup paperSize="9" scale="53"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BD31C-2B1D-40F2-8092-8FD72A31C0DA}">
  <dimension ref="A1:L35"/>
  <sheetViews>
    <sheetView zoomScale="90" zoomScaleNormal="90" workbookViewId="0">
      <selection activeCell="N32" sqref="N32"/>
    </sheetView>
  </sheetViews>
  <sheetFormatPr defaultColWidth="9.1796875" defaultRowHeight="15.5" x14ac:dyDescent="0.35"/>
  <cols>
    <col min="1" max="1" width="9.1796875" style="345"/>
    <col min="2" max="2" width="29.1796875" style="345" customWidth="1"/>
    <col min="3" max="12" width="11.90625" style="345" customWidth="1"/>
    <col min="13" max="257" width="9.1796875" style="345"/>
    <col min="258" max="258" width="29.1796875" style="345" customWidth="1"/>
    <col min="259" max="268" width="11.90625" style="345" customWidth="1"/>
    <col min="269" max="513" width="9.1796875" style="345"/>
    <col min="514" max="514" width="29.1796875" style="345" customWidth="1"/>
    <col min="515" max="524" width="11.90625" style="345" customWidth="1"/>
    <col min="525" max="769" width="9.1796875" style="345"/>
    <col min="770" max="770" width="29.1796875" style="345" customWidth="1"/>
    <col min="771" max="780" width="11.90625" style="345" customWidth="1"/>
    <col min="781" max="1025" width="9.1796875" style="345"/>
    <col min="1026" max="1026" width="29.1796875" style="345" customWidth="1"/>
    <col min="1027" max="1036" width="11.90625" style="345" customWidth="1"/>
    <col min="1037" max="1281" width="9.1796875" style="345"/>
    <col min="1282" max="1282" width="29.1796875" style="345" customWidth="1"/>
    <col min="1283" max="1292" width="11.90625" style="345" customWidth="1"/>
    <col min="1293" max="1537" width="9.1796875" style="345"/>
    <col min="1538" max="1538" width="29.1796875" style="345" customWidth="1"/>
    <col min="1539" max="1548" width="11.90625" style="345" customWidth="1"/>
    <col min="1549" max="1793" width="9.1796875" style="345"/>
    <col min="1794" max="1794" width="29.1796875" style="345" customWidth="1"/>
    <col min="1795" max="1804" width="11.90625" style="345" customWidth="1"/>
    <col min="1805" max="2049" width="9.1796875" style="345"/>
    <col min="2050" max="2050" width="29.1796875" style="345" customWidth="1"/>
    <col min="2051" max="2060" width="11.90625" style="345" customWidth="1"/>
    <col min="2061" max="2305" width="9.1796875" style="345"/>
    <col min="2306" max="2306" width="29.1796875" style="345" customWidth="1"/>
    <col min="2307" max="2316" width="11.90625" style="345" customWidth="1"/>
    <col min="2317" max="2561" width="9.1796875" style="345"/>
    <col min="2562" max="2562" width="29.1796875" style="345" customWidth="1"/>
    <col min="2563" max="2572" width="11.90625" style="345" customWidth="1"/>
    <col min="2573" max="2817" width="9.1796875" style="345"/>
    <col min="2818" max="2818" width="29.1796875" style="345" customWidth="1"/>
    <col min="2819" max="2828" width="11.90625" style="345" customWidth="1"/>
    <col min="2829" max="3073" width="9.1796875" style="345"/>
    <col min="3074" max="3074" width="29.1796875" style="345" customWidth="1"/>
    <col min="3075" max="3084" width="11.90625" style="345" customWidth="1"/>
    <col min="3085" max="3329" width="9.1796875" style="345"/>
    <col min="3330" max="3330" width="29.1796875" style="345" customWidth="1"/>
    <col min="3331" max="3340" width="11.90625" style="345" customWidth="1"/>
    <col min="3341" max="3585" width="9.1796875" style="345"/>
    <col min="3586" max="3586" width="29.1796875" style="345" customWidth="1"/>
    <col min="3587" max="3596" width="11.90625" style="345" customWidth="1"/>
    <col min="3597" max="3841" width="9.1796875" style="345"/>
    <col min="3842" max="3842" width="29.1796875" style="345" customWidth="1"/>
    <col min="3843" max="3852" width="11.90625" style="345" customWidth="1"/>
    <col min="3853" max="4097" width="9.1796875" style="345"/>
    <col min="4098" max="4098" width="29.1796875" style="345" customWidth="1"/>
    <col min="4099" max="4108" width="11.90625" style="345" customWidth="1"/>
    <col min="4109" max="4353" width="9.1796875" style="345"/>
    <col min="4354" max="4354" width="29.1796875" style="345" customWidth="1"/>
    <col min="4355" max="4364" width="11.90625" style="345" customWidth="1"/>
    <col min="4365" max="4609" width="9.1796875" style="345"/>
    <col min="4610" max="4610" width="29.1796875" style="345" customWidth="1"/>
    <col min="4611" max="4620" width="11.90625" style="345" customWidth="1"/>
    <col min="4621" max="4865" width="9.1796875" style="345"/>
    <col min="4866" max="4866" width="29.1796875" style="345" customWidth="1"/>
    <col min="4867" max="4876" width="11.90625" style="345" customWidth="1"/>
    <col min="4877" max="5121" width="9.1796875" style="345"/>
    <col min="5122" max="5122" width="29.1796875" style="345" customWidth="1"/>
    <col min="5123" max="5132" width="11.90625" style="345" customWidth="1"/>
    <col min="5133" max="5377" width="9.1796875" style="345"/>
    <col min="5378" max="5378" width="29.1796875" style="345" customWidth="1"/>
    <col min="5379" max="5388" width="11.90625" style="345" customWidth="1"/>
    <col min="5389" max="5633" width="9.1796875" style="345"/>
    <col min="5634" max="5634" width="29.1796875" style="345" customWidth="1"/>
    <col min="5635" max="5644" width="11.90625" style="345" customWidth="1"/>
    <col min="5645" max="5889" width="9.1796875" style="345"/>
    <col min="5890" max="5890" width="29.1796875" style="345" customWidth="1"/>
    <col min="5891" max="5900" width="11.90625" style="345" customWidth="1"/>
    <col min="5901" max="6145" width="9.1796875" style="345"/>
    <col min="6146" max="6146" width="29.1796875" style="345" customWidth="1"/>
    <col min="6147" max="6156" width="11.90625" style="345" customWidth="1"/>
    <col min="6157" max="6401" width="9.1796875" style="345"/>
    <col min="6402" max="6402" width="29.1796875" style="345" customWidth="1"/>
    <col min="6403" max="6412" width="11.90625" style="345" customWidth="1"/>
    <col min="6413" max="6657" width="9.1796875" style="345"/>
    <col min="6658" max="6658" width="29.1796875" style="345" customWidth="1"/>
    <col min="6659" max="6668" width="11.90625" style="345" customWidth="1"/>
    <col min="6669" max="6913" width="9.1796875" style="345"/>
    <col min="6914" max="6914" width="29.1796875" style="345" customWidth="1"/>
    <col min="6915" max="6924" width="11.90625" style="345" customWidth="1"/>
    <col min="6925" max="7169" width="9.1796875" style="345"/>
    <col min="7170" max="7170" width="29.1796875" style="345" customWidth="1"/>
    <col min="7171" max="7180" width="11.90625" style="345" customWidth="1"/>
    <col min="7181" max="7425" width="9.1796875" style="345"/>
    <col min="7426" max="7426" width="29.1796875" style="345" customWidth="1"/>
    <col min="7427" max="7436" width="11.90625" style="345" customWidth="1"/>
    <col min="7437" max="7681" width="9.1796875" style="345"/>
    <col min="7682" max="7682" width="29.1796875" style="345" customWidth="1"/>
    <col min="7683" max="7692" width="11.90625" style="345" customWidth="1"/>
    <col min="7693" max="7937" width="9.1796875" style="345"/>
    <col min="7938" max="7938" width="29.1796875" style="345" customWidth="1"/>
    <col min="7939" max="7948" width="11.90625" style="345" customWidth="1"/>
    <col min="7949" max="8193" width="9.1796875" style="345"/>
    <col min="8194" max="8194" width="29.1796875" style="345" customWidth="1"/>
    <col min="8195" max="8204" width="11.90625" style="345" customWidth="1"/>
    <col min="8205" max="8449" width="9.1796875" style="345"/>
    <col min="8450" max="8450" width="29.1796875" style="345" customWidth="1"/>
    <col min="8451" max="8460" width="11.90625" style="345" customWidth="1"/>
    <col min="8461" max="8705" width="9.1796875" style="345"/>
    <col min="8706" max="8706" width="29.1796875" style="345" customWidth="1"/>
    <col min="8707" max="8716" width="11.90625" style="345" customWidth="1"/>
    <col min="8717" max="8961" width="9.1796875" style="345"/>
    <col min="8962" max="8962" width="29.1796875" style="345" customWidth="1"/>
    <col min="8963" max="8972" width="11.90625" style="345" customWidth="1"/>
    <col min="8973" max="9217" width="9.1796875" style="345"/>
    <col min="9218" max="9218" width="29.1796875" style="345" customWidth="1"/>
    <col min="9219" max="9228" width="11.90625" style="345" customWidth="1"/>
    <col min="9229" max="9473" width="9.1796875" style="345"/>
    <col min="9474" max="9474" width="29.1796875" style="345" customWidth="1"/>
    <col min="9475" max="9484" width="11.90625" style="345" customWidth="1"/>
    <col min="9485" max="9729" width="9.1796875" style="345"/>
    <col min="9730" max="9730" width="29.1796875" style="345" customWidth="1"/>
    <col min="9731" max="9740" width="11.90625" style="345" customWidth="1"/>
    <col min="9741" max="9985" width="9.1796875" style="345"/>
    <col min="9986" max="9986" width="29.1796875" style="345" customWidth="1"/>
    <col min="9987" max="9996" width="11.90625" style="345" customWidth="1"/>
    <col min="9997" max="10241" width="9.1796875" style="345"/>
    <col min="10242" max="10242" width="29.1796875" style="345" customWidth="1"/>
    <col min="10243" max="10252" width="11.90625" style="345" customWidth="1"/>
    <col min="10253" max="10497" width="9.1796875" style="345"/>
    <col min="10498" max="10498" width="29.1796875" style="345" customWidth="1"/>
    <col min="10499" max="10508" width="11.90625" style="345" customWidth="1"/>
    <col min="10509" max="10753" width="9.1796875" style="345"/>
    <col min="10754" max="10754" width="29.1796875" style="345" customWidth="1"/>
    <col min="10755" max="10764" width="11.90625" style="345" customWidth="1"/>
    <col min="10765" max="11009" width="9.1796875" style="345"/>
    <col min="11010" max="11010" width="29.1796875" style="345" customWidth="1"/>
    <col min="11011" max="11020" width="11.90625" style="345" customWidth="1"/>
    <col min="11021" max="11265" width="9.1796875" style="345"/>
    <col min="11266" max="11266" width="29.1796875" style="345" customWidth="1"/>
    <col min="11267" max="11276" width="11.90625" style="345" customWidth="1"/>
    <col min="11277" max="11521" width="9.1796875" style="345"/>
    <col min="11522" max="11522" width="29.1796875" style="345" customWidth="1"/>
    <col min="11523" max="11532" width="11.90625" style="345" customWidth="1"/>
    <col min="11533" max="11777" width="9.1796875" style="345"/>
    <col min="11778" max="11778" width="29.1796875" style="345" customWidth="1"/>
    <col min="11779" max="11788" width="11.90625" style="345" customWidth="1"/>
    <col min="11789" max="12033" width="9.1796875" style="345"/>
    <col min="12034" max="12034" width="29.1796875" style="345" customWidth="1"/>
    <col min="12035" max="12044" width="11.90625" style="345" customWidth="1"/>
    <col min="12045" max="12289" width="9.1796875" style="345"/>
    <col min="12290" max="12290" width="29.1796875" style="345" customWidth="1"/>
    <col min="12291" max="12300" width="11.90625" style="345" customWidth="1"/>
    <col min="12301" max="12545" width="9.1796875" style="345"/>
    <col min="12546" max="12546" width="29.1796875" style="345" customWidth="1"/>
    <col min="12547" max="12556" width="11.90625" style="345" customWidth="1"/>
    <col min="12557" max="12801" width="9.1796875" style="345"/>
    <col min="12802" max="12802" width="29.1796875" style="345" customWidth="1"/>
    <col min="12803" max="12812" width="11.90625" style="345" customWidth="1"/>
    <col min="12813" max="13057" width="9.1796875" style="345"/>
    <col min="13058" max="13058" width="29.1796875" style="345" customWidth="1"/>
    <col min="13059" max="13068" width="11.90625" style="345" customWidth="1"/>
    <col min="13069" max="13313" width="9.1796875" style="345"/>
    <col min="13314" max="13314" width="29.1796875" style="345" customWidth="1"/>
    <col min="13315" max="13324" width="11.90625" style="345" customWidth="1"/>
    <col min="13325" max="13569" width="9.1796875" style="345"/>
    <col min="13570" max="13570" width="29.1796875" style="345" customWidth="1"/>
    <col min="13571" max="13580" width="11.90625" style="345" customWidth="1"/>
    <col min="13581" max="13825" width="9.1796875" style="345"/>
    <col min="13826" max="13826" width="29.1796875" style="345" customWidth="1"/>
    <col min="13827" max="13836" width="11.90625" style="345" customWidth="1"/>
    <col min="13837" max="14081" width="9.1796875" style="345"/>
    <col min="14082" max="14082" width="29.1796875" style="345" customWidth="1"/>
    <col min="14083" max="14092" width="11.90625" style="345" customWidth="1"/>
    <col min="14093" max="14337" width="9.1796875" style="345"/>
    <col min="14338" max="14338" width="29.1796875" style="345" customWidth="1"/>
    <col min="14339" max="14348" width="11.90625" style="345" customWidth="1"/>
    <col min="14349" max="14593" width="9.1796875" style="345"/>
    <col min="14594" max="14594" width="29.1796875" style="345" customWidth="1"/>
    <col min="14595" max="14604" width="11.90625" style="345" customWidth="1"/>
    <col min="14605" max="14849" width="9.1796875" style="345"/>
    <col min="14850" max="14850" width="29.1796875" style="345" customWidth="1"/>
    <col min="14851" max="14860" width="11.90625" style="345" customWidth="1"/>
    <col min="14861" max="15105" width="9.1796875" style="345"/>
    <col min="15106" max="15106" width="29.1796875" style="345" customWidth="1"/>
    <col min="15107" max="15116" width="11.90625" style="345" customWidth="1"/>
    <col min="15117" max="15361" width="9.1796875" style="345"/>
    <col min="15362" max="15362" width="29.1796875" style="345" customWidth="1"/>
    <col min="15363" max="15372" width="11.90625" style="345" customWidth="1"/>
    <col min="15373" max="15617" width="9.1796875" style="345"/>
    <col min="15618" max="15618" width="29.1796875" style="345" customWidth="1"/>
    <col min="15619" max="15628" width="11.90625" style="345" customWidth="1"/>
    <col min="15629" max="15873" width="9.1796875" style="345"/>
    <col min="15874" max="15874" width="29.1796875" style="345" customWidth="1"/>
    <col min="15875" max="15884" width="11.90625" style="345" customWidth="1"/>
    <col min="15885" max="16129" width="9.1796875" style="345"/>
    <col min="16130" max="16130" width="29.1796875" style="345" customWidth="1"/>
    <col min="16131" max="16140" width="11.90625" style="345" customWidth="1"/>
    <col min="16141" max="16384" width="9.1796875" style="345"/>
  </cols>
  <sheetData>
    <row r="1" spans="1:12" x14ac:dyDescent="0.35">
      <c r="A1" s="342"/>
      <c r="B1" s="343" t="s">
        <v>316</v>
      </c>
      <c r="C1" s="344"/>
      <c r="D1" s="344"/>
      <c r="E1" s="344"/>
      <c r="F1" s="342"/>
      <c r="G1" s="342"/>
      <c r="H1" s="342"/>
      <c r="I1" s="342"/>
      <c r="J1" s="342"/>
      <c r="K1" s="342"/>
      <c r="L1" s="342"/>
    </row>
    <row r="2" spans="1:12" x14ac:dyDescent="0.35">
      <c r="A2" s="342"/>
      <c r="B2" s="342"/>
      <c r="C2" s="342"/>
      <c r="D2" s="342"/>
      <c r="E2" s="342"/>
      <c r="F2" s="342"/>
      <c r="G2" s="342"/>
      <c r="H2" s="342"/>
      <c r="I2" s="342"/>
      <c r="J2" s="342"/>
      <c r="K2" s="342"/>
      <c r="L2" s="342"/>
    </row>
    <row r="3" spans="1:12" ht="16" thickBot="1" x14ac:dyDescent="0.4">
      <c r="A3" s="342"/>
      <c r="B3" s="342"/>
      <c r="C3" s="342"/>
      <c r="D3" s="342"/>
      <c r="E3" s="342"/>
      <c r="F3" s="342"/>
      <c r="G3" s="342"/>
      <c r="H3" s="342"/>
      <c r="I3" s="342"/>
      <c r="J3" s="342"/>
      <c r="K3" s="342"/>
      <c r="L3" s="342"/>
    </row>
    <row r="4" spans="1:12" x14ac:dyDescent="0.35">
      <c r="A4" s="342"/>
      <c r="B4" s="546" t="s">
        <v>317</v>
      </c>
      <c r="C4" s="547"/>
      <c r="D4" s="547"/>
      <c r="E4" s="548"/>
      <c r="F4" s="552"/>
      <c r="G4" s="553"/>
      <c r="H4" s="553"/>
      <c r="I4" s="553"/>
      <c r="J4" s="553"/>
      <c r="K4" s="553"/>
      <c r="L4" s="554"/>
    </row>
    <row r="5" spans="1:12" ht="16" thickBot="1" x14ac:dyDescent="0.4">
      <c r="A5" s="342"/>
      <c r="B5" s="549"/>
      <c r="C5" s="550"/>
      <c r="D5" s="550"/>
      <c r="E5" s="551"/>
      <c r="F5" s="555"/>
      <c r="G5" s="556"/>
      <c r="H5" s="556"/>
      <c r="I5" s="556"/>
      <c r="J5" s="556"/>
      <c r="K5" s="556"/>
      <c r="L5" s="557"/>
    </row>
    <row r="6" spans="1:12" x14ac:dyDescent="0.35">
      <c r="A6" s="342"/>
      <c r="B6" s="546" t="s">
        <v>318</v>
      </c>
      <c r="C6" s="547"/>
      <c r="D6" s="547"/>
      <c r="E6" s="548"/>
      <c r="F6" s="558"/>
      <c r="G6" s="553"/>
      <c r="H6" s="553"/>
      <c r="I6" s="553"/>
      <c r="J6" s="553"/>
      <c r="K6" s="553"/>
      <c r="L6" s="554"/>
    </row>
    <row r="7" spans="1:12" ht="16" thickBot="1" x14ac:dyDescent="0.4">
      <c r="A7" s="342"/>
      <c r="B7" s="549"/>
      <c r="C7" s="550"/>
      <c r="D7" s="550"/>
      <c r="E7" s="551"/>
      <c r="F7" s="555"/>
      <c r="G7" s="556"/>
      <c r="H7" s="556"/>
      <c r="I7" s="556"/>
      <c r="J7" s="556"/>
      <c r="K7" s="556"/>
      <c r="L7" s="557"/>
    </row>
    <row r="8" spans="1:12" x14ac:dyDescent="0.35">
      <c r="A8" s="342"/>
      <c r="B8" s="546" t="s">
        <v>319</v>
      </c>
      <c r="C8" s="547"/>
      <c r="D8" s="547"/>
      <c r="E8" s="548"/>
      <c r="F8" s="552"/>
      <c r="G8" s="553"/>
      <c r="H8" s="553"/>
      <c r="I8" s="553"/>
      <c r="J8" s="553"/>
      <c r="K8" s="553"/>
      <c r="L8" s="554"/>
    </row>
    <row r="9" spans="1:12" ht="16" thickBot="1" x14ac:dyDescent="0.4">
      <c r="A9" s="342"/>
      <c r="B9" s="549"/>
      <c r="C9" s="550"/>
      <c r="D9" s="550"/>
      <c r="E9" s="551"/>
      <c r="F9" s="555"/>
      <c r="G9" s="556"/>
      <c r="H9" s="556"/>
      <c r="I9" s="556"/>
      <c r="J9" s="556"/>
      <c r="K9" s="556"/>
      <c r="L9" s="557"/>
    </row>
    <row r="10" spans="1:12" x14ac:dyDescent="0.35">
      <c r="A10" s="342"/>
      <c r="B10" s="533" t="s">
        <v>320</v>
      </c>
      <c r="C10" s="536" t="s">
        <v>321</v>
      </c>
      <c r="D10" s="536"/>
      <c r="E10" s="536"/>
      <c r="F10" s="536"/>
      <c r="G10" s="536"/>
      <c r="H10" s="536"/>
      <c r="I10" s="536"/>
      <c r="J10" s="536"/>
      <c r="K10" s="536"/>
      <c r="L10" s="537"/>
    </row>
    <row r="11" spans="1:12" x14ac:dyDescent="0.35">
      <c r="A11" s="342"/>
      <c r="B11" s="534"/>
      <c r="C11" s="538" t="s">
        <v>322</v>
      </c>
      <c r="D11" s="538"/>
      <c r="E11" s="538"/>
      <c r="F11" s="538"/>
      <c r="G11" s="538"/>
      <c r="H11" s="538"/>
      <c r="I11" s="538"/>
      <c r="J11" s="538"/>
      <c r="K11" s="538"/>
      <c r="L11" s="539"/>
    </row>
    <row r="12" spans="1:12" ht="16" thickBot="1" x14ac:dyDescent="0.4">
      <c r="A12" s="342"/>
      <c r="B12" s="535"/>
      <c r="C12" s="540" t="s">
        <v>323</v>
      </c>
      <c r="D12" s="540"/>
      <c r="E12" s="540"/>
      <c r="F12" s="540"/>
      <c r="G12" s="540"/>
      <c r="H12" s="540"/>
      <c r="I12" s="540"/>
      <c r="J12" s="540"/>
      <c r="K12" s="540"/>
      <c r="L12" s="541"/>
    </row>
    <row r="13" spans="1:12" x14ac:dyDescent="0.35">
      <c r="A13" s="342"/>
      <c r="B13" s="346"/>
      <c r="C13" s="347">
        <v>1</v>
      </c>
      <c r="D13" s="347">
        <v>2</v>
      </c>
      <c r="E13" s="347">
        <v>3</v>
      </c>
      <c r="F13" s="347">
        <v>4</v>
      </c>
      <c r="G13" s="347">
        <v>5</v>
      </c>
      <c r="H13" s="347">
        <v>6</v>
      </c>
      <c r="I13" s="348" t="s">
        <v>324</v>
      </c>
      <c r="J13" s="347" t="s">
        <v>325</v>
      </c>
      <c r="K13" s="347" t="s">
        <v>326</v>
      </c>
      <c r="L13" s="349" t="s">
        <v>327</v>
      </c>
    </row>
    <row r="14" spans="1:12" x14ac:dyDescent="0.35">
      <c r="A14" s="342"/>
      <c r="B14" s="350" t="s">
        <v>328</v>
      </c>
      <c r="C14" s="351"/>
      <c r="D14" s="351"/>
      <c r="E14" s="351"/>
      <c r="F14" s="351"/>
      <c r="G14" s="351"/>
      <c r="H14" s="351"/>
      <c r="I14" s="351"/>
      <c r="J14" s="351"/>
      <c r="K14" s="351"/>
      <c r="L14" s="352"/>
    </row>
    <row r="15" spans="1:12" x14ac:dyDescent="0.35">
      <c r="A15" s="342"/>
      <c r="B15" s="350" t="s">
        <v>329</v>
      </c>
      <c r="C15" s="351"/>
      <c r="D15" s="351"/>
      <c r="E15" s="351"/>
      <c r="F15" s="351"/>
      <c r="G15" s="351"/>
      <c r="H15" s="351"/>
      <c r="I15" s="351"/>
      <c r="J15" s="351"/>
      <c r="K15" s="351"/>
      <c r="L15" s="352"/>
    </row>
    <row r="16" spans="1:12" x14ac:dyDescent="0.35">
      <c r="A16" s="342"/>
      <c r="B16" s="350" t="s">
        <v>330</v>
      </c>
      <c r="C16" s="351"/>
      <c r="D16" s="351"/>
      <c r="E16" s="351"/>
      <c r="F16" s="351"/>
      <c r="G16" s="351"/>
      <c r="H16" s="351"/>
      <c r="I16" s="351"/>
      <c r="J16" s="351"/>
      <c r="K16" s="351"/>
      <c r="L16" s="352"/>
    </row>
    <row r="17" spans="1:12" x14ac:dyDescent="0.35">
      <c r="A17" s="342"/>
      <c r="B17" s="350" t="s">
        <v>331</v>
      </c>
      <c r="C17" s="351"/>
      <c r="D17" s="351"/>
      <c r="E17" s="351"/>
      <c r="F17" s="351"/>
      <c r="G17" s="351"/>
      <c r="H17" s="351"/>
      <c r="I17" s="351"/>
      <c r="J17" s="351"/>
      <c r="K17" s="351"/>
      <c r="L17" s="352"/>
    </row>
    <row r="18" spans="1:12" x14ac:dyDescent="0.35">
      <c r="A18" s="342"/>
      <c r="B18" s="350" t="s">
        <v>332</v>
      </c>
      <c r="C18" s="351"/>
      <c r="D18" s="351"/>
      <c r="E18" s="351"/>
      <c r="F18" s="351"/>
      <c r="G18" s="351"/>
      <c r="H18" s="351"/>
      <c r="I18" s="351"/>
      <c r="J18" s="351"/>
      <c r="K18" s="351"/>
      <c r="L18" s="352"/>
    </row>
    <row r="19" spans="1:12" x14ac:dyDescent="0.35">
      <c r="A19" s="342"/>
      <c r="B19" s="350" t="s">
        <v>333</v>
      </c>
      <c r="C19" s="351"/>
      <c r="D19" s="351"/>
      <c r="E19" s="351"/>
      <c r="F19" s="351"/>
      <c r="G19" s="351"/>
      <c r="H19" s="351"/>
      <c r="I19" s="351"/>
      <c r="J19" s="351"/>
      <c r="K19" s="351"/>
      <c r="L19" s="352"/>
    </row>
    <row r="20" spans="1:12" x14ac:dyDescent="0.35">
      <c r="A20" s="342"/>
      <c r="B20" s="350" t="s">
        <v>334</v>
      </c>
      <c r="C20" s="351"/>
      <c r="D20" s="351"/>
      <c r="E20" s="351"/>
      <c r="F20" s="351"/>
      <c r="G20" s="351"/>
      <c r="H20" s="351"/>
      <c r="I20" s="351"/>
      <c r="J20" s="351"/>
      <c r="K20" s="351"/>
      <c r="L20" s="352"/>
    </row>
    <row r="21" spans="1:12" x14ac:dyDescent="0.35">
      <c r="A21" s="342"/>
      <c r="B21" s="350" t="s">
        <v>335</v>
      </c>
      <c r="C21" s="351"/>
      <c r="D21" s="351"/>
      <c r="E21" s="351"/>
      <c r="F21" s="351"/>
      <c r="G21" s="351"/>
      <c r="H21" s="351"/>
      <c r="I21" s="351"/>
      <c r="J21" s="351"/>
      <c r="K21" s="351"/>
      <c r="L21" s="352"/>
    </row>
    <row r="22" spans="1:12" x14ac:dyDescent="0.35">
      <c r="A22" s="342"/>
      <c r="B22" s="350" t="s">
        <v>336</v>
      </c>
      <c r="C22" s="351"/>
      <c r="D22" s="351"/>
      <c r="E22" s="351"/>
      <c r="F22" s="351"/>
      <c r="G22" s="351"/>
      <c r="H22" s="351"/>
      <c r="I22" s="351"/>
      <c r="J22" s="351"/>
      <c r="K22" s="351"/>
      <c r="L22" s="352"/>
    </row>
    <row r="23" spans="1:12" x14ac:dyDescent="0.35">
      <c r="A23" s="342"/>
      <c r="B23" s="350" t="s">
        <v>337</v>
      </c>
      <c r="C23" s="351"/>
      <c r="D23" s="351"/>
      <c r="E23" s="351"/>
      <c r="F23" s="351"/>
      <c r="G23" s="351"/>
      <c r="H23" s="351"/>
      <c r="I23" s="351"/>
      <c r="J23" s="351"/>
      <c r="K23" s="351"/>
      <c r="L23" s="352"/>
    </row>
    <row r="24" spans="1:12" x14ac:dyDescent="0.35">
      <c r="A24" s="342"/>
      <c r="B24" s="350" t="s">
        <v>338</v>
      </c>
      <c r="C24" s="351"/>
      <c r="D24" s="351"/>
      <c r="E24" s="351"/>
      <c r="F24" s="351"/>
      <c r="G24" s="351"/>
      <c r="H24" s="351"/>
      <c r="I24" s="351"/>
      <c r="J24" s="351"/>
      <c r="K24" s="351"/>
      <c r="L24" s="352"/>
    </row>
    <row r="25" spans="1:12" x14ac:dyDescent="0.35">
      <c r="A25" s="342"/>
      <c r="B25" s="350" t="s">
        <v>339</v>
      </c>
      <c r="C25" s="351"/>
      <c r="D25" s="351"/>
      <c r="E25" s="351"/>
      <c r="F25" s="351"/>
      <c r="G25" s="351"/>
      <c r="H25" s="351"/>
      <c r="I25" s="351"/>
      <c r="J25" s="351"/>
      <c r="K25" s="351"/>
      <c r="L25" s="352"/>
    </row>
    <row r="26" spans="1:12" x14ac:dyDescent="0.35">
      <c r="A26" s="342"/>
      <c r="B26" s="350" t="s">
        <v>340</v>
      </c>
      <c r="C26" s="351"/>
      <c r="D26" s="351"/>
      <c r="E26" s="351"/>
      <c r="F26" s="351"/>
      <c r="G26" s="351"/>
      <c r="H26" s="351"/>
      <c r="I26" s="351"/>
      <c r="J26" s="351"/>
      <c r="K26" s="351"/>
      <c r="L26" s="352"/>
    </row>
    <row r="27" spans="1:12" x14ac:dyDescent="0.35">
      <c r="A27" s="342"/>
      <c r="B27" s="350" t="s">
        <v>341</v>
      </c>
      <c r="C27" s="351"/>
      <c r="D27" s="351"/>
      <c r="E27" s="351"/>
      <c r="F27" s="351"/>
      <c r="G27" s="351"/>
      <c r="H27" s="351"/>
      <c r="I27" s="351"/>
      <c r="J27" s="351"/>
      <c r="K27" s="351"/>
      <c r="L27" s="352"/>
    </row>
    <row r="28" spans="1:12" ht="16" thickBot="1" x14ac:dyDescent="0.4">
      <c r="A28" s="342"/>
      <c r="B28" s="353" t="s">
        <v>342</v>
      </c>
      <c r="C28" s="354"/>
      <c r="D28" s="354"/>
      <c r="E28" s="354"/>
      <c r="F28" s="354"/>
      <c r="G28" s="354"/>
      <c r="H28" s="354"/>
      <c r="I28" s="354"/>
      <c r="J28" s="354"/>
      <c r="K28" s="354"/>
      <c r="L28" s="355"/>
    </row>
    <row r="29" spans="1:12" x14ac:dyDescent="0.35">
      <c r="A29" s="342"/>
      <c r="B29" s="342"/>
      <c r="C29" s="342"/>
      <c r="D29" s="342"/>
      <c r="E29" s="342"/>
      <c r="F29" s="342"/>
      <c r="G29" s="342"/>
      <c r="H29" s="342"/>
      <c r="I29" s="342"/>
      <c r="J29" s="342"/>
      <c r="K29" s="342"/>
      <c r="L29" s="342"/>
    </row>
    <row r="30" spans="1:12" ht="15.5" customHeight="1" x14ac:dyDescent="0.35">
      <c r="A30" s="342"/>
      <c r="B30" s="542" t="s">
        <v>343</v>
      </c>
      <c r="C30" s="542"/>
      <c r="D30" s="542"/>
      <c r="E30" s="542"/>
      <c r="F30" s="542"/>
      <c r="G30" s="542"/>
      <c r="H30" s="542"/>
      <c r="I30" s="542"/>
      <c r="J30" s="542"/>
      <c r="K30" s="542"/>
      <c r="L30" s="542"/>
    </row>
    <row r="31" spans="1:12" ht="16" thickBot="1" x14ac:dyDescent="0.4">
      <c r="A31" s="342"/>
      <c r="B31" s="543"/>
      <c r="C31" s="544"/>
      <c r="D31" s="544"/>
      <c r="E31" s="544"/>
      <c r="F31" s="544"/>
      <c r="G31" s="544"/>
      <c r="H31" s="544"/>
      <c r="I31" s="544"/>
      <c r="J31" s="544"/>
      <c r="K31" s="544"/>
      <c r="L31" s="545"/>
    </row>
    <row r="32" spans="1:12" x14ac:dyDescent="0.35">
      <c r="A32" s="342"/>
      <c r="B32" s="342"/>
      <c r="C32" s="342"/>
      <c r="D32" s="342"/>
      <c r="E32" s="342"/>
      <c r="F32" s="342"/>
      <c r="G32" s="342"/>
      <c r="H32" s="342"/>
      <c r="I32" s="342"/>
      <c r="J32" s="342"/>
      <c r="K32" s="342"/>
      <c r="L32" s="342"/>
    </row>
    <row r="33" spans="1:12" x14ac:dyDescent="0.35">
      <c r="A33" s="342"/>
      <c r="B33" s="527" t="s">
        <v>344</v>
      </c>
      <c r="C33" s="528"/>
      <c r="D33" s="528"/>
      <c r="E33" s="528"/>
      <c r="F33" s="528"/>
      <c r="G33" s="528"/>
      <c r="H33" s="528"/>
      <c r="I33" s="528"/>
      <c r="J33" s="528"/>
      <c r="K33" s="528"/>
      <c r="L33" s="529"/>
    </row>
    <row r="34" spans="1:12" x14ac:dyDescent="0.35">
      <c r="A34" s="342"/>
      <c r="B34" s="530"/>
      <c r="C34" s="531"/>
      <c r="D34" s="531"/>
      <c r="E34" s="531"/>
      <c r="F34" s="531"/>
      <c r="G34" s="531"/>
      <c r="H34" s="531"/>
      <c r="I34" s="531"/>
      <c r="J34" s="531"/>
      <c r="K34" s="531"/>
      <c r="L34" s="532"/>
    </row>
    <row r="35" spans="1:12" x14ac:dyDescent="0.35">
      <c r="A35" s="342"/>
      <c r="B35" s="342"/>
      <c r="C35" s="342"/>
      <c r="D35" s="342"/>
      <c r="E35" s="342"/>
      <c r="F35" s="342"/>
      <c r="G35" s="342"/>
      <c r="H35" s="342"/>
      <c r="I35" s="342"/>
      <c r="J35" s="342"/>
      <c r="K35" s="342"/>
      <c r="L35" s="342"/>
    </row>
  </sheetData>
  <mergeCells count="13">
    <mergeCell ref="B4:E5"/>
    <mergeCell ref="F4:L5"/>
    <mergeCell ref="B6:E7"/>
    <mergeCell ref="F6:L7"/>
    <mergeCell ref="B8:E9"/>
    <mergeCell ref="F8:L9"/>
    <mergeCell ref="B33:L34"/>
    <mergeCell ref="B10:B12"/>
    <mergeCell ref="C10:L10"/>
    <mergeCell ref="C11:L11"/>
    <mergeCell ref="C12:L12"/>
    <mergeCell ref="B30:L30"/>
    <mergeCell ref="B31:L31"/>
  </mergeCells>
  <pageMargins left="0.7" right="0.7" top="0.75" bottom="0.75" header="0.3" footer="0.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DC708B28-AA88-4A65-8B84-84EB31E4D52B}">
          <x14:formula1>
            <xm:f>'Option X1 _ CPA Formulae'!$B$9:$B$19</xm:f>
          </x14:formula1>
          <xm:sqref>B31:L31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888cfbc-887a-4db1-84eb-f8247f9ede78" xsi:nil="true"/>
    <lcf76f155ced4ddcb4097134ff3c332f xmlns="34142a59-7f36-4fb1-b8c5-550bf5c29c3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F315646ADDB0743A2D100899D24D6E5" ma:contentTypeVersion="14" ma:contentTypeDescription="Create a new document." ma:contentTypeScope="" ma:versionID="ee3738e52795d88ffee81ad8ab2d7617">
  <xsd:schema xmlns:xsd="http://www.w3.org/2001/XMLSchema" xmlns:xs="http://www.w3.org/2001/XMLSchema" xmlns:p="http://schemas.microsoft.com/office/2006/metadata/properties" xmlns:ns2="34142a59-7f36-4fb1-b8c5-550bf5c29c34" xmlns:ns3="0888cfbc-887a-4db1-84eb-f8247f9ede78" targetNamespace="http://schemas.microsoft.com/office/2006/metadata/properties" ma:root="true" ma:fieldsID="240a2ced3fe79c661afe0146ca88f662" ns2:_="" ns3:_="">
    <xsd:import namespace="34142a59-7f36-4fb1-b8c5-550bf5c29c34"/>
    <xsd:import namespace="0888cfbc-887a-4db1-84eb-f8247f9ede7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142a59-7f36-4fb1-b8c5-550bf5c29c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e5fa3029-581b-4330-9c67-5ed5a891eaa2"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888cfbc-887a-4db1-84eb-f8247f9ede7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8afb400c-255c-4c36-a129-c287c3341c2d}" ma:internalName="TaxCatchAll" ma:showField="CatchAllData" ma:web="0888cfbc-887a-4db1-84eb-f8247f9ede7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C9ECFB-F85E-43C9-ACE6-049068CB618A}">
  <ds:schemaRefs>
    <ds:schemaRef ds:uri="http://schemas.microsoft.com/office/2006/metadata/properties"/>
    <ds:schemaRef ds:uri="http://schemas.microsoft.com/office/infopath/2007/PartnerControls"/>
    <ds:schemaRef ds:uri="0888cfbc-887a-4db1-84eb-f8247f9ede78"/>
    <ds:schemaRef ds:uri="34142a59-7f36-4fb1-b8c5-550bf5c29c34"/>
  </ds:schemaRefs>
</ds:datastoreItem>
</file>

<file path=customXml/itemProps2.xml><?xml version="1.0" encoding="utf-8"?>
<ds:datastoreItem xmlns:ds="http://schemas.openxmlformats.org/officeDocument/2006/customXml" ds:itemID="{76576C86-018F-468C-88EF-41A7925AFBBE}">
  <ds:schemaRefs>
    <ds:schemaRef ds:uri="http://schemas.microsoft.com/sharepoint/v3/contenttype/forms"/>
  </ds:schemaRefs>
</ds:datastoreItem>
</file>

<file path=customXml/itemProps3.xml><?xml version="1.0" encoding="utf-8"?>
<ds:datastoreItem xmlns:ds="http://schemas.openxmlformats.org/officeDocument/2006/customXml" ds:itemID="{6EA90E3B-FA64-4D9F-9604-BC9F312BE1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142a59-7f36-4fb1-b8c5-550bf5c29c34"/>
    <ds:schemaRef ds:uri="0888cfbc-887a-4db1-84eb-f8247f9ede7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Instructions</vt:lpstr>
      <vt:lpstr>Cover Page</vt:lpstr>
      <vt:lpstr>PS5</vt:lpstr>
      <vt:lpstr>PRICE LIST</vt:lpstr>
      <vt:lpstr>Option X1 _ CPA Formulae</vt:lpstr>
      <vt:lpstr>Option X3 FOREX DATA</vt:lpstr>
      <vt:lpstr>Transport&amp; offloading Matrix</vt:lpstr>
      <vt:lpstr>'Option X1 _ CPA Formulae'!Print_Area</vt:lpstr>
      <vt:lpstr>'PRICE LIST'!Print_Area</vt:lpstr>
      <vt:lpstr>'PS5'!Print_Area</vt:lpstr>
      <vt:lpstr>'PS5'!Print_Titles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Tshepo Dikgale</cp:lastModifiedBy>
  <cp:lastPrinted>2025-06-04T11:29:35Z</cp:lastPrinted>
  <dcterms:created xsi:type="dcterms:W3CDTF">1998-02-03T08:05:09Z</dcterms:created>
  <dcterms:modified xsi:type="dcterms:W3CDTF">2025-10-15T05:11:17Z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0x010100DF315646ADDB0743A2D100899D24D6E5</vt:lpwstr>
  </property>
</Properties>
</file>