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elwas\Desktop\RFP FOLDER\"/>
    </mc:Choice>
  </mc:AlternateContent>
  <xr:revisionPtr revIDLastSave="0" documentId="8_{501DE9DF-37DC-4D5B-800D-4FDF4143D2F2}" xr6:coauthVersionLast="47" xr6:coauthVersionMax="47" xr10:uidLastSave="{00000000-0000-0000-0000-000000000000}"/>
  <workbookProtection workbookAlgorithmName="SHA-512" workbookHashValue="nd+TL6HPT9w5mo3XpB8trVHdUmIK7TPLfc0DMmKjVezMV6skEOMQPo/Hso7CtFANyhSoJENXmeXu5/db+4/W8w==" workbookSaltValue="TftV9u38FYObejgrVRZLoA==" workbookSpinCount="100000" lockStructure="1"/>
  <bookViews>
    <workbookView xWindow="-110" yWindow="-110" windowWidth="19420" windowHeight="10300" activeTab="4" xr2:uid="{C6022AD0-FB87-4E44-BA3C-CC67CF5184E7}"/>
  </bookViews>
  <sheets>
    <sheet name="Summary" sheetId="1" r:id="rId1"/>
    <sheet name="P&amp;G" sheetId="2" r:id="rId2"/>
    <sheet name="Plant Construction" sheetId="17" r:id="rId3"/>
    <sheet name="Processing" sheetId="3" r:id="rId4"/>
    <sheet name="Energy Cost" sheetId="10" r:id="rId5"/>
    <sheet name="Company Experience " sheetId="15" state="hidden" r:id="rId6"/>
    <sheet name="Site Manager Experience" sheetId="12" state="hidden" r:id="rId7"/>
    <sheet name="Supervisors Experience" sheetId="14" state="hidden" r:id="rId8"/>
    <sheet name="Safety Officer Experience" sheetId="16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1" i="2" l="1"/>
  <c r="P6" i="2"/>
  <c r="D6" i="3"/>
  <c r="D6" i="17"/>
  <c r="D6" i="2"/>
  <c r="D9" i="10"/>
  <c r="H23" i="2"/>
  <c r="F14" i="3"/>
  <c r="F15" i="3"/>
  <c r="H15" i="3" l="1"/>
  <c r="F16" i="3"/>
  <c r="E14" i="10" s="1"/>
  <c r="G14" i="10" s="1"/>
  <c r="I14" i="10" s="1"/>
  <c r="H16" i="3" l="1"/>
  <c r="T27" i="2"/>
  <c r="T28" i="2"/>
  <c r="T25" i="2"/>
  <c r="T26" i="2"/>
  <c r="H24" i="2"/>
  <c r="H25" i="2"/>
  <c r="H26" i="2"/>
  <c r="H27" i="2"/>
  <c r="H28" i="2"/>
  <c r="H29" i="2"/>
  <c r="H30" i="2"/>
  <c r="T24" i="2"/>
  <c r="H13" i="17"/>
  <c r="H14" i="17"/>
  <c r="H15" i="17"/>
  <c r="H16" i="17"/>
  <c r="H17" i="17"/>
  <c r="T30" i="2"/>
  <c r="T29" i="2"/>
  <c r="T23" i="2"/>
  <c r="T17" i="2"/>
  <c r="T14" i="2"/>
  <c r="T13" i="2"/>
  <c r="H14" i="3"/>
  <c r="I16" i="10"/>
  <c r="F11" i="1" s="1"/>
  <c r="T18" i="2" l="1"/>
  <c r="T32" i="2"/>
  <c r="H31" i="2"/>
  <c r="H18" i="17"/>
  <c r="H20" i="17" s="1"/>
  <c r="F9" i="1" s="1"/>
  <c r="H17" i="3"/>
  <c r="H19" i="3" s="1"/>
  <c r="H17" i="2"/>
  <c r="H15" i="2"/>
  <c r="H14" i="2"/>
  <c r="H13" i="2"/>
  <c r="H18" i="2" l="1"/>
  <c r="M37" i="2" s="1"/>
  <c r="F8" i="1" s="1"/>
  <c r="F10" i="1"/>
  <c r="F13" i="1" l="1"/>
  <c r="F14" i="1" l="1"/>
  <c r="F15" i="1" s="1"/>
</calcChain>
</file>

<file path=xl/sharedStrings.xml><?xml version="1.0" encoding="utf-8"?>
<sst xmlns="http://schemas.openxmlformats.org/spreadsheetml/2006/main" count="247" uniqueCount="105">
  <si>
    <t>BIDDER NAME</t>
  </si>
  <si>
    <t>Section</t>
  </si>
  <si>
    <t>Preliminary &amp; General</t>
  </si>
  <si>
    <t/>
  </si>
  <si>
    <t xml:space="preserve">PRELIMINARY &amp; GENERAL  </t>
  </si>
  <si>
    <t xml:space="preserve">ITEM     </t>
  </si>
  <si>
    <t xml:space="preserve">DESCRIPTION                                     </t>
  </si>
  <si>
    <t>BILL OF QUANTITIES</t>
  </si>
  <si>
    <t xml:space="preserve">    UNIT    </t>
  </si>
  <si>
    <t>QUANTITY</t>
  </si>
  <si>
    <t>RATE</t>
  </si>
  <si>
    <t>AMOUNT</t>
  </si>
  <si>
    <t xml:space="preserve">Site Establishment                              </t>
  </si>
  <si>
    <t>1</t>
  </si>
  <si>
    <t xml:space="preserve">Induction &amp; Medicals                            </t>
  </si>
  <si>
    <t>sum</t>
  </si>
  <si>
    <t xml:space="preserve">De-Establishment (at end of contract)                             </t>
  </si>
  <si>
    <t xml:space="preserve">    sum     </t>
  </si>
  <si>
    <t>Section Total</t>
  </si>
  <si>
    <t>TIME RELATED COSTS (monthly)</t>
  </si>
  <si>
    <t xml:space="preserve">mnth </t>
  </si>
  <si>
    <t>mnth</t>
  </si>
  <si>
    <t xml:space="preserve">Site Facilities &amp; Running                       </t>
  </si>
  <si>
    <t>Others</t>
  </si>
  <si>
    <t>Mnth/Sum</t>
  </si>
  <si>
    <t xml:space="preserve">CARRIED TO SUMMARY                              </t>
  </si>
  <si>
    <t>ITEM</t>
  </si>
  <si>
    <t xml:space="preserve">              </t>
  </si>
  <si>
    <t>Contact Person</t>
  </si>
  <si>
    <t>Description on the project</t>
  </si>
  <si>
    <t>Start Date          (MM/YYYY)</t>
  </si>
  <si>
    <t>End Date   (MM/YYYY)</t>
  </si>
  <si>
    <t>Value of Project in Rands</t>
  </si>
  <si>
    <t>Contact Details of reference company</t>
  </si>
  <si>
    <t>Telephone (land line)</t>
  </si>
  <si>
    <t xml:space="preserve"> </t>
  </si>
  <si>
    <t>Bidding Company  Name</t>
  </si>
  <si>
    <t xml:space="preserve">Email address </t>
  </si>
  <si>
    <t>Company Representative Name</t>
  </si>
  <si>
    <t>Company Representative Signature</t>
  </si>
  <si>
    <t xml:space="preserve">Bill of Quantities </t>
  </si>
  <si>
    <t>Element/s</t>
  </si>
  <si>
    <t>Project Value</t>
  </si>
  <si>
    <t>Company Representative Name:</t>
  </si>
  <si>
    <t>Company representative Signature:</t>
  </si>
  <si>
    <t xml:space="preserve">Company where project was conducted  </t>
  </si>
  <si>
    <t>ANNEXURE C</t>
  </si>
  <si>
    <t>ANNEXURE C2</t>
  </si>
  <si>
    <t>*Price subject to fluctuations</t>
  </si>
  <si>
    <t xml:space="preserve">Offices &amp; Workshop Facilities &amp; ablusion facilities               </t>
  </si>
  <si>
    <t xml:space="preserve">Transport of machinery                                       </t>
  </si>
  <si>
    <t>ONCE -OFF COSTS</t>
  </si>
  <si>
    <t>Annexure B1: Experience of the Company</t>
  </si>
  <si>
    <t>Annexure B2: Experience of the site manager</t>
  </si>
  <si>
    <t>Annexure B3: Experience of the Supervisors</t>
  </si>
  <si>
    <t>Annexure B4: Experience of the Safety Officer</t>
  </si>
  <si>
    <t>36 MONTHS</t>
  </si>
  <si>
    <t>Processing</t>
  </si>
  <si>
    <t>t</t>
  </si>
  <si>
    <t>COAL PROCESSING</t>
  </si>
  <si>
    <t>ENERGY COSTS</t>
  </si>
  <si>
    <t>Contract tons</t>
  </si>
  <si>
    <t>Total</t>
  </si>
  <si>
    <t xml:space="preserve"> Price*</t>
  </si>
  <si>
    <t>Total Contract Energy Cost</t>
  </si>
  <si>
    <t>ELECTRICITY (kwh/t)</t>
  </si>
  <si>
    <t>Energy Cost</t>
  </si>
  <si>
    <t>Plant Construction</t>
  </si>
  <si>
    <t>Planning</t>
  </si>
  <si>
    <t>Fabrication</t>
  </si>
  <si>
    <t>Erection</t>
  </si>
  <si>
    <t>Commissioning</t>
  </si>
  <si>
    <t>ANNEXURE C1 Operation Phase</t>
  </si>
  <si>
    <t>ANNEXURE C1 Construction Phase</t>
  </si>
  <si>
    <t>Billed in Construction Phase</t>
  </si>
  <si>
    <t xml:space="preserve">De-Establishment (at end of construction phase)                             </t>
  </si>
  <si>
    <t>Design (includes drawings)</t>
  </si>
  <si>
    <t>Site Manager</t>
  </si>
  <si>
    <t>Safety officer</t>
  </si>
  <si>
    <t>Supervisors</t>
  </si>
  <si>
    <t>Supervisor(s)</t>
  </si>
  <si>
    <t>each</t>
  </si>
  <si>
    <t>LDVs</t>
  </si>
  <si>
    <t>Transport for crew members</t>
  </si>
  <si>
    <t xml:space="preserve">P&amp;G Plant and equipment                                      </t>
  </si>
  <si>
    <t xml:space="preserve">P&amp;G Plant and equipment                        </t>
  </si>
  <si>
    <t>Mobile Crusher</t>
  </si>
  <si>
    <t>Lighting plants</t>
  </si>
  <si>
    <t>Year 1 Coal Processing</t>
  </si>
  <si>
    <t>Year 2 Coal Processing</t>
  </si>
  <si>
    <t>Year 3 Coal Processing</t>
  </si>
  <si>
    <t>ANNEXURE C3</t>
  </si>
  <si>
    <t xml:space="preserve">                                   ANNEXURE C4</t>
  </si>
  <si>
    <t>MONTHLY RATE</t>
  </si>
  <si>
    <t>PLANT CONSTRUCTION</t>
  </si>
  <si>
    <t>Sub-Total Value (Excluding VAT)</t>
  </si>
  <si>
    <t>Energy Cap (kwh/t)</t>
  </si>
  <si>
    <t>Annexure C1</t>
  </si>
  <si>
    <t>Annexure C2</t>
  </si>
  <si>
    <t>Annexure C3</t>
  </si>
  <si>
    <t>Annexure C4</t>
  </si>
  <si>
    <t>Item No.</t>
  </si>
  <si>
    <t>VAT 15%</t>
  </si>
  <si>
    <t>Grand Total (Excluding VAT)</t>
  </si>
  <si>
    <t>Grand Total (Including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</si>
</sst>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&quot;R&quot;\ #,##0.00"/>
    <numFmt numFmtId="167" formatCode="_ * #,##0_ ;_ * \-#,##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Symbol"/>
      <family val="1"/>
      <charset val="2"/>
    </font>
    <font>
      <b/>
      <u/>
      <sz val="12"/>
      <color indexed="8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43">
    <xf numFmtId="0" fontId="0" fillId="0" borderId="0" xfId="0"/>
    <xf numFmtId="37" fontId="8" fillId="0" borderId="5" xfId="0" applyNumberFormat="1" applyFont="1" applyBorder="1" applyAlignment="1">
      <alignment wrapText="1"/>
    </xf>
    <xf numFmtId="0" fontId="8" fillId="3" borderId="5" xfId="0" quotePrefix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0" borderId="13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3" borderId="2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66" fontId="8" fillId="4" borderId="22" xfId="0" applyNumberFormat="1" applyFont="1" applyFill="1" applyBorder="1" applyAlignment="1" applyProtection="1">
      <alignment horizontal="right"/>
      <protection locked="0"/>
    </xf>
    <xf numFmtId="166" fontId="8" fillId="3" borderId="23" xfId="0" applyNumberFormat="1" applyFont="1" applyFill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3" borderId="24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0" borderId="30" xfId="0" applyFont="1" applyBorder="1"/>
    <xf numFmtId="0" fontId="8" fillId="3" borderId="30" xfId="0" applyFont="1" applyFill="1" applyBorder="1"/>
    <xf numFmtId="164" fontId="8" fillId="3" borderId="23" xfId="0" applyNumberFormat="1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5" xfId="0" quotePrefix="1" applyFont="1" applyBorder="1" applyAlignment="1">
      <alignment vertical="center" wrapText="1"/>
    </xf>
    <xf numFmtId="0" fontId="8" fillId="3" borderId="5" xfId="0" quotePrefix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0" fontId="8" fillId="3" borderId="27" xfId="0" applyFont="1" applyFill="1" applyBorder="1" applyAlignment="1">
      <alignment vertical="center"/>
    </xf>
    <xf numFmtId="165" fontId="8" fillId="3" borderId="0" xfId="1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34" xfId="0" applyFont="1" applyBorder="1" applyAlignment="1">
      <alignment horizontal="center" vertical="center"/>
    </xf>
    <xf numFmtId="164" fontId="8" fillId="3" borderId="32" xfId="0" applyNumberFormat="1" applyFont="1" applyFill="1" applyBorder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164" fontId="8" fillId="3" borderId="5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left" wrapText="1"/>
    </xf>
    <xf numFmtId="0" fontId="8" fillId="0" borderId="39" xfId="0" applyFont="1" applyBorder="1"/>
    <xf numFmtId="0" fontId="0" fillId="0" borderId="0" xfId="0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46" xfId="0" applyFont="1" applyBorder="1" applyAlignment="1">
      <alignment horizontal="center" vertical="center"/>
    </xf>
    <xf numFmtId="0" fontId="2" fillId="0" borderId="46" xfId="0" applyFont="1" applyBorder="1" applyAlignment="1">
      <alignment vertical="center"/>
    </xf>
    <xf numFmtId="0" fontId="2" fillId="3" borderId="46" xfId="0" applyFont="1" applyFill="1" applyBorder="1" applyAlignment="1">
      <alignment vertical="center"/>
    </xf>
    <xf numFmtId="0" fontId="0" fillId="0" borderId="47" xfId="0" applyBorder="1"/>
    <xf numFmtId="0" fontId="2" fillId="0" borderId="48" xfId="0" applyFont="1" applyBorder="1" applyAlignment="1">
      <alignment vertical="center"/>
    </xf>
    <xf numFmtId="0" fontId="0" fillId="0" borderId="49" xfId="0" applyBorder="1"/>
    <xf numFmtId="49" fontId="2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 applyAlignment="1">
      <alignment vertical="center"/>
    </xf>
    <xf numFmtId="37" fontId="10" fillId="0" borderId="0" xfId="0" applyNumberFormat="1" applyFont="1" applyAlignment="1">
      <alignment vertical="center"/>
    </xf>
    <xf numFmtId="166" fontId="8" fillId="3" borderId="0" xfId="0" applyNumberFormat="1" applyFont="1" applyFill="1" applyAlignment="1">
      <alignment vertical="center"/>
    </xf>
    <xf numFmtId="164" fontId="8" fillId="3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164" fontId="8" fillId="3" borderId="0" xfId="0" applyNumberFormat="1" applyFont="1" applyFill="1" applyAlignment="1">
      <alignment vertical="center"/>
    </xf>
    <xf numFmtId="0" fontId="0" fillId="0" borderId="48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45" xfId="0" applyBorder="1"/>
    <xf numFmtId="0" fontId="0" fillId="0" borderId="46" xfId="0" applyBorder="1"/>
    <xf numFmtId="0" fontId="5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top"/>
    </xf>
    <xf numFmtId="0" fontId="6" fillId="0" borderId="0" xfId="0" applyFont="1"/>
    <xf numFmtId="0" fontId="8" fillId="3" borderId="0" xfId="0" applyFont="1" applyFill="1" applyAlignment="1">
      <alignment horizontal="center"/>
    </xf>
    <xf numFmtId="0" fontId="8" fillId="0" borderId="48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right" vertical="center"/>
    </xf>
    <xf numFmtId="166" fontId="8" fillId="3" borderId="0" xfId="0" applyNumberFormat="1" applyFont="1" applyFill="1" applyAlignment="1">
      <alignment horizontal="right" vertical="center"/>
    </xf>
    <xf numFmtId="0" fontId="8" fillId="0" borderId="0" xfId="0" applyFont="1"/>
    <xf numFmtId="0" fontId="8" fillId="3" borderId="0" xfId="0" applyFont="1" applyFill="1"/>
    <xf numFmtId="166" fontId="8" fillId="3" borderId="0" xfId="0" applyNumberFormat="1" applyFont="1" applyFill="1"/>
    <xf numFmtId="166" fontId="8" fillId="0" borderId="0" xfId="0" applyNumberFormat="1" applyFont="1" applyAlignment="1">
      <alignment horizontal="right" vertical="center"/>
    </xf>
    <xf numFmtId="4" fontId="8" fillId="0" borderId="0" xfId="0" applyNumberFormat="1" applyFont="1"/>
    <xf numFmtId="0" fontId="8" fillId="0" borderId="0" xfId="0" quotePrefix="1" applyFont="1"/>
    <xf numFmtId="0" fontId="8" fillId="0" borderId="48" xfId="0" applyFont="1" applyBorder="1"/>
    <xf numFmtId="0" fontId="8" fillId="0" borderId="49" xfId="0" applyFont="1" applyBorder="1"/>
    <xf numFmtId="0" fontId="3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49" xfId="0" applyFont="1" applyBorder="1" applyAlignment="1">
      <alignment vertical="center"/>
    </xf>
    <xf numFmtId="3" fontId="0" fillId="0" borderId="0" xfId="0" applyNumberFormat="1"/>
    <xf numFmtId="167" fontId="8" fillId="3" borderId="31" xfId="1" applyNumberFormat="1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35" xfId="0" applyFont="1" applyBorder="1" applyAlignment="1">
      <alignment horizontal="center" vertical="center" wrapText="1"/>
    </xf>
    <xf numFmtId="0" fontId="16" fillId="0" borderId="6" xfId="0" applyFont="1" applyBorder="1"/>
    <xf numFmtId="0" fontId="16" fillId="4" borderId="7" xfId="0" applyFont="1" applyFill="1" applyBorder="1" applyProtection="1">
      <protection locked="0"/>
    </xf>
    <xf numFmtId="0" fontId="16" fillId="4" borderId="22" xfId="0" applyFont="1" applyFill="1" applyBorder="1" applyProtection="1">
      <protection locked="0"/>
    </xf>
    <xf numFmtId="0" fontId="16" fillId="0" borderId="0" xfId="0" applyFont="1" applyAlignment="1">
      <alignment horizontal="center"/>
    </xf>
    <xf numFmtId="0" fontId="16" fillId="0" borderId="16" xfId="0" applyFont="1" applyBorder="1"/>
    <xf numFmtId="0" fontId="16" fillId="4" borderId="31" xfId="0" applyFont="1" applyFill="1" applyBorder="1" applyProtection="1">
      <protection locked="0"/>
    </xf>
    <xf numFmtId="0" fontId="16" fillId="0" borderId="37" xfId="0" applyFont="1" applyBorder="1"/>
    <xf numFmtId="0" fontId="16" fillId="4" borderId="38" xfId="0" applyFont="1" applyFill="1" applyBorder="1" applyProtection="1">
      <protection locked="0"/>
    </xf>
    <xf numFmtId="0" fontId="17" fillId="0" borderId="0" xfId="0" applyFont="1" applyAlignment="1">
      <alignment horizontal="left" vertical="top" wrapText="1" indent="2"/>
    </xf>
    <xf numFmtId="0" fontId="1" fillId="0" borderId="31" xfId="0" applyFont="1" applyBorder="1"/>
    <xf numFmtId="0" fontId="0" fillId="0" borderId="31" xfId="0" applyBorder="1"/>
    <xf numFmtId="0" fontId="18" fillId="0" borderId="0" xfId="0" applyFont="1" applyAlignment="1">
      <alignment horizontal="left" vertical="center" indent="5"/>
    </xf>
    <xf numFmtId="0" fontId="16" fillId="4" borderId="31" xfId="0" applyFont="1" applyFill="1" applyBorder="1" applyAlignment="1" applyProtection="1">
      <alignment horizontal="center"/>
      <protection locked="0"/>
    </xf>
    <xf numFmtId="0" fontId="16" fillId="4" borderId="38" xfId="0" applyFont="1" applyFill="1" applyBorder="1" applyAlignment="1" applyProtection="1">
      <alignment horizontal="center"/>
      <protection locked="0"/>
    </xf>
    <xf numFmtId="0" fontId="16" fillId="4" borderId="22" xfId="0" applyFont="1" applyFill="1" applyBorder="1" applyAlignment="1" applyProtection="1">
      <alignment horizontal="center"/>
      <protection locked="0"/>
    </xf>
    <xf numFmtId="0" fontId="8" fillId="3" borderId="41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7" fontId="0" fillId="0" borderId="0" xfId="0" applyNumberFormat="1"/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27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wrapText="1"/>
    </xf>
    <xf numFmtId="0" fontId="8" fillId="0" borderId="16" xfId="0" applyFont="1" applyBorder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3" fontId="14" fillId="2" borderId="42" xfId="0" applyNumberFormat="1" applyFont="1" applyFill="1" applyBorder="1" applyAlignment="1">
      <alignment vertical="center"/>
    </xf>
    <xf numFmtId="165" fontId="8" fillId="2" borderId="23" xfId="1" applyFont="1" applyFill="1" applyBorder="1" applyAlignment="1" applyProtection="1">
      <alignment vertical="center"/>
    </xf>
    <xf numFmtId="164" fontId="8" fillId="0" borderId="0" xfId="0" applyNumberFormat="1" applyFont="1" applyAlignment="1">
      <alignment horizontal="left" vertical="center"/>
    </xf>
    <xf numFmtId="164" fontId="8" fillId="3" borderId="53" xfId="0" applyNumberFormat="1" applyFont="1" applyFill="1" applyBorder="1" applyAlignment="1">
      <alignment horizontal="left" vertical="center"/>
    </xf>
    <xf numFmtId="164" fontId="8" fillId="0" borderId="29" xfId="0" applyNumberFormat="1" applyFont="1" applyBorder="1" applyAlignment="1">
      <alignment horizontal="left" vertical="center"/>
    </xf>
    <xf numFmtId="0" fontId="8" fillId="0" borderId="56" xfId="0" applyFont="1" applyBorder="1" applyAlignment="1">
      <alignment vertical="center"/>
    </xf>
    <xf numFmtId="0" fontId="8" fillId="3" borderId="57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164" fontId="8" fillId="4" borderId="21" xfId="0" applyNumberFormat="1" applyFont="1" applyFill="1" applyBorder="1" applyAlignment="1">
      <alignment horizontal="left" vertical="center"/>
    </xf>
    <xf numFmtId="164" fontId="8" fillId="3" borderId="33" xfId="0" applyNumberFormat="1" applyFont="1" applyFill="1" applyBorder="1" applyAlignment="1">
      <alignment horizontal="left" vertical="center"/>
    </xf>
    <xf numFmtId="164" fontId="8" fillId="4" borderId="25" xfId="0" applyNumberFormat="1" applyFont="1" applyFill="1" applyBorder="1" applyAlignment="1">
      <alignment horizontal="left" vertical="center"/>
    </xf>
    <xf numFmtId="164" fontId="8" fillId="3" borderId="44" xfId="0" applyNumberFormat="1" applyFont="1" applyFill="1" applyBorder="1" applyAlignment="1">
      <alignment horizontal="left" vertical="center"/>
    </xf>
    <xf numFmtId="0" fontId="0" fillId="0" borderId="31" xfId="0" applyBorder="1" applyAlignment="1">
      <alignment horizontal="center"/>
    </xf>
    <xf numFmtId="0" fontId="1" fillId="0" borderId="21" xfId="0" applyFont="1" applyBorder="1" applyAlignment="1">
      <alignment horizontal="center" wrapText="1"/>
    </xf>
    <xf numFmtId="0" fontId="0" fillId="0" borderId="31" xfId="0" applyBorder="1" applyAlignment="1">
      <alignment wrapText="1"/>
    </xf>
    <xf numFmtId="0" fontId="1" fillId="0" borderId="31" xfId="0" applyFont="1" applyBorder="1" applyAlignment="1">
      <alignment wrapText="1"/>
    </xf>
    <xf numFmtId="0" fontId="1" fillId="0" borderId="31" xfId="0" applyFont="1" applyBorder="1" applyAlignment="1">
      <alignment horizontal="right"/>
    </xf>
    <xf numFmtId="164" fontId="8" fillId="0" borderId="31" xfId="0" applyNumberFormat="1" applyFont="1" applyBorder="1" applyAlignment="1">
      <alignment horizontal="left" vertical="center"/>
    </xf>
    <xf numFmtId="164" fontId="8" fillId="4" borderId="58" xfId="0" applyNumberFormat="1" applyFont="1" applyFill="1" applyBorder="1" applyAlignment="1">
      <alignment horizontal="left" vertical="center"/>
    </xf>
    <xf numFmtId="166" fontId="8" fillId="3" borderId="0" xfId="0" applyNumberFormat="1" applyFont="1" applyFill="1" applyAlignment="1">
      <alignment horizontal="right"/>
    </xf>
    <xf numFmtId="0" fontId="8" fillId="0" borderId="57" xfId="0" applyFont="1" applyBorder="1" applyAlignment="1">
      <alignment horizontal="center" vertical="center"/>
    </xf>
    <xf numFmtId="0" fontId="2" fillId="0" borderId="55" xfId="0" applyFont="1" applyBorder="1" applyAlignment="1">
      <alignment horizontal="left" vertical="center"/>
    </xf>
    <xf numFmtId="0" fontId="8" fillId="0" borderId="59" xfId="0" applyFont="1" applyBorder="1" applyAlignment="1">
      <alignment horizontal="center" vertical="center"/>
    </xf>
    <xf numFmtId="164" fontId="8" fillId="3" borderId="29" xfId="0" applyNumberFormat="1" applyFont="1" applyFill="1" applyBorder="1" applyAlignment="1">
      <alignment horizontal="left" vertical="center"/>
    </xf>
    <xf numFmtId="165" fontId="15" fillId="0" borderId="5" xfId="0" quotePrefix="1" applyNumberFormat="1" applyFont="1" applyBorder="1" applyAlignment="1">
      <alignment vertical="center"/>
    </xf>
    <xf numFmtId="164" fontId="8" fillId="0" borderId="58" xfId="0" applyNumberFormat="1" applyFont="1" applyBorder="1" applyAlignment="1">
      <alignment horizontal="left" vertical="center"/>
    </xf>
    <xf numFmtId="49" fontId="19" fillId="0" borderId="0" xfId="0" applyNumberFormat="1" applyFont="1" applyAlignment="1">
      <alignment horizontal="center" vertical="center"/>
    </xf>
    <xf numFmtId="0" fontId="1" fillId="0" borderId="17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5" borderId="31" xfId="0" applyFont="1" applyFill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49" fontId="8" fillId="0" borderId="3" xfId="0" quotePrefix="1" applyNumberFormat="1" applyFont="1" applyBorder="1" applyAlignment="1">
      <alignment horizontal="center" vertical="center"/>
    </xf>
    <xf numFmtId="49" fontId="8" fillId="0" borderId="4" xfId="0" quotePrefix="1" applyNumberFormat="1" applyFont="1" applyBorder="1" applyAlignment="1">
      <alignment horizontal="center" vertical="center"/>
    </xf>
    <xf numFmtId="0" fontId="8" fillId="0" borderId="9" xfId="0" quotePrefix="1" applyFont="1" applyBorder="1" applyAlignment="1">
      <alignment horizontal="center" vertical="center"/>
    </xf>
    <xf numFmtId="0" fontId="8" fillId="0" borderId="10" xfId="0" quotePrefix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6" fillId="0" borderId="1" xfId="0" quotePrefix="1" applyFont="1" applyBorder="1" applyAlignment="1">
      <alignment horizontal="center" vertical="center"/>
    </xf>
    <xf numFmtId="0" fontId="6" fillId="0" borderId="27" xfId="0" quotePrefix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49" fontId="4" fillId="0" borderId="13" xfId="0" quotePrefix="1" applyNumberFormat="1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quotePrefix="1" applyFont="1" applyAlignment="1">
      <alignment horizontal="right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6" fillId="0" borderId="27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36" xfId="0" applyFont="1" applyBorder="1" applyAlignment="1">
      <alignment horizontal="right" vertical="center"/>
    </xf>
    <xf numFmtId="0" fontId="6" fillId="0" borderId="1" xfId="0" quotePrefix="1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10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5" fillId="0" borderId="1" xfId="0" quotePrefix="1" applyFont="1" applyBorder="1" applyAlignment="1">
      <alignment horizontal="center" vertical="center"/>
    </xf>
    <xf numFmtId="0" fontId="15" fillId="0" borderId="27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8" fillId="0" borderId="27" xfId="0" quotePrefix="1" applyFont="1" applyBorder="1" applyAlignment="1">
      <alignment horizontal="center"/>
    </xf>
    <xf numFmtId="0" fontId="16" fillId="4" borderId="22" xfId="0" applyFont="1" applyFill="1" applyBorder="1" applyAlignment="1" applyProtection="1">
      <alignment horizontal="center"/>
      <protection locked="0"/>
    </xf>
    <xf numFmtId="0" fontId="16" fillId="4" borderId="23" xfId="0" applyFont="1" applyFill="1" applyBorder="1" applyAlignment="1" applyProtection="1">
      <alignment horizontal="center"/>
      <protection locked="0"/>
    </xf>
    <xf numFmtId="0" fontId="16" fillId="4" borderId="31" xfId="0" applyFont="1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7" fillId="0" borderId="27" xfId="0" applyFont="1" applyBorder="1" applyAlignment="1">
      <alignment horizontal="center"/>
    </xf>
    <xf numFmtId="1" fontId="17" fillId="0" borderId="40" xfId="0" quotePrefix="1" applyNumberFormat="1" applyFont="1" applyBorder="1" applyAlignment="1">
      <alignment horizontal="center" vertical="center"/>
    </xf>
    <xf numFmtId="1" fontId="17" fillId="0" borderId="24" xfId="0" quotePrefix="1" applyNumberFormat="1" applyFont="1" applyBorder="1" applyAlignment="1">
      <alignment horizontal="center" vertical="center"/>
    </xf>
    <xf numFmtId="1" fontId="17" fillId="2" borderId="43" xfId="0" quotePrefix="1" applyNumberFormat="1" applyFont="1" applyFill="1" applyBorder="1" applyAlignment="1">
      <alignment horizontal="center" vertical="center" wrapText="1"/>
    </xf>
    <xf numFmtId="1" fontId="17" fillId="2" borderId="26" xfId="0" quotePrefix="1" applyNumberFormat="1" applyFont="1" applyFill="1" applyBorder="1" applyAlignment="1">
      <alignment horizontal="center" vertical="center" wrapText="1"/>
    </xf>
    <xf numFmtId="1" fontId="17" fillId="0" borderId="43" xfId="0" quotePrefix="1" applyNumberFormat="1" applyFont="1" applyBorder="1" applyAlignment="1">
      <alignment horizontal="center" vertical="center" wrapText="1"/>
    </xf>
    <xf numFmtId="1" fontId="17" fillId="0" borderId="35" xfId="0" quotePrefix="1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6" fillId="4" borderId="33" xfId="0" applyFont="1" applyFill="1" applyBorder="1" applyAlignment="1" applyProtection="1">
      <alignment horizontal="center"/>
      <protection locked="0"/>
    </xf>
    <xf numFmtId="0" fontId="16" fillId="4" borderId="17" xfId="0" applyFont="1" applyFill="1" applyBorder="1" applyAlignment="1" applyProtection="1">
      <alignment horizontal="center"/>
      <protection locked="0"/>
    </xf>
    <xf numFmtId="0" fontId="16" fillId="4" borderId="41" xfId="0" applyFont="1" applyFill="1" applyBorder="1" applyAlignment="1" applyProtection="1">
      <alignment horizontal="center"/>
      <protection locked="0"/>
    </xf>
    <xf numFmtId="0" fontId="16" fillId="4" borderId="19" xfId="0" applyFont="1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left" vertical="top" wrapText="1" indent="2"/>
    </xf>
    <xf numFmtId="0" fontId="16" fillId="4" borderId="38" xfId="0" applyFont="1" applyFill="1" applyBorder="1" applyAlignment="1" applyProtection="1">
      <alignment horizontal="center"/>
      <protection locked="0"/>
    </xf>
    <xf numFmtId="0" fontId="16" fillId="4" borderId="44" xfId="0" applyFont="1" applyFill="1" applyBorder="1" applyAlignment="1" applyProtection="1">
      <alignment horizontal="center"/>
      <protection locked="0"/>
    </xf>
  </cellXfs>
  <cellStyles count="3">
    <cellStyle name="Comma 2" xfId="1" xr:uid="{A4955D04-77FB-410E-B136-420F00133CB3}"/>
    <cellStyle name="Normal" xfId="0" builtinId="0"/>
    <cellStyle name="Percent 2" xfId="2" xr:uid="{6AA6AE99-03D4-40FD-94AC-3691762FE2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1814283</xdr:colOff>
      <xdr:row>0</xdr:row>
      <xdr:rowOff>63497</xdr:rowOff>
    </xdr:from>
    <xdr:to>
      <xdr:col>5</xdr:col>
      <xdr:colOff>2564707</xdr:colOff>
      <xdr:row>3</xdr:row>
      <xdr:rowOff>105789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F87651-D90F-446F-B1E9-FCCC21B46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1069" y="63497"/>
          <a:ext cx="747249" cy="607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469903</xdr:colOff>
      <xdr:row>1</xdr:row>
      <xdr:rowOff>180975</xdr:rowOff>
    </xdr:from>
    <xdr:to>
      <xdr:col>21</xdr:col>
      <xdr:colOff>602490</xdr:colOff>
      <xdr:row>5</xdr:row>
      <xdr:rowOff>16574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2AAFA9-AC1F-44FE-A907-F8E72221A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75528" y="371475"/>
          <a:ext cx="732663" cy="6134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168088</xdr:colOff>
      <xdr:row>1</xdr:row>
      <xdr:rowOff>145676</xdr:rowOff>
    </xdr:from>
    <xdr:to>
      <xdr:col>7</xdr:col>
      <xdr:colOff>867413</xdr:colOff>
      <xdr:row>5</xdr:row>
      <xdr:rowOff>124767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3BB7B1-5755-4FA2-93FF-BAC09D8B0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32738" y="336176"/>
          <a:ext cx="699325" cy="7474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168088</xdr:colOff>
      <xdr:row>1</xdr:row>
      <xdr:rowOff>145676</xdr:rowOff>
    </xdr:from>
    <xdr:to>
      <xdr:col>7</xdr:col>
      <xdr:colOff>864238</xdr:colOff>
      <xdr:row>5</xdr:row>
      <xdr:rowOff>121592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199F7D-7F67-43A3-858F-CAA830791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5863" y="336176"/>
          <a:ext cx="699325" cy="7029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1</xdr:row>
      <xdr:rowOff>114300</xdr:rowOff>
    </xdr:from>
    <xdr:to>
      <xdr:col>8</xdr:col>
      <xdr:colOff>943800</xdr:colOff>
      <xdr:row>5</xdr:row>
      <xdr:rowOff>191816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FF354A-6CB0-47CD-9871-4D51C5489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7700" y="304800"/>
          <a:ext cx="699325" cy="8077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881063</xdr:colOff>
      <xdr:row>0</xdr:row>
      <xdr:rowOff>0</xdr:rowOff>
    </xdr:from>
    <xdr:to>
      <xdr:col>15</xdr:col>
      <xdr:colOff>4763</xdr:colOff>
      <xdr:row>2</xdr:row>
      <xdr:rowOff>143484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25A7D5-D2B8-4812-818D-E9ABB38DA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4663" y="0"/>
          <a:ext cx="6350" cy="651484"/>
        </a:xfrm>
        <a:prstGeom prst="rect">
          <a:avLst/>
        </a:prstGeom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12</xdr:col>
      <xdr:colOff>81643</xdr:colOff>
      <xdr:row>4</xdr:row>
      <xdr:rowOff>167111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51D565-7EB6-490E-BFDE-7D26C4BEDD07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22443" y="322036"/>
          <a:ext cx="0" cy="867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13</xdr:col>
      <xdr:colOff>459210</xdr:colOff>
      <xdr:row>5</xdr:row>
      <xdr:rowOff>96231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F8139F-2348-4766-A27A-F5D8B23BC86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22443" y="322036"/>
          <a:ext cx="1882517" cy="1056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881063</xdr:colOff>
      <xdr:row>0</xdr:row>
      <xdr:rowOff>0</xdr:rowOff>
    </xdr:from>
    <xdr:to>
      <xdr:col>14</xdr:col>
      <xdr:colOff>512763</xdr:colOff>
      <xdr:row>2</xdr:row>
      <xdr:rowOff>143484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0642C9-2596-44A9-AB33-A3C8D3D2E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65363" y="238125"/>
          <a:ext cx="1085102" cy="819673"/>
        </a:xfrm>
        <a:prstGeom prst="rect">
          <a:avLst/>
        </a:prstGeom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12</xdr:col>
      <xdr:colOff>81643</xdr:colOff>
      <xdr:row>4</xdr:row>
      <xdr:rowOff>167111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3EF491-8DCE-4355-B97F-38370D61BF3A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03393" y="322036"/>
          <a:ext cx="2461804" cy="10677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13</xdr:col>
      <xdr:colOff>459210</xdr:colOff>
      <xdr:row>5</xdr:row>
      <xdr:rowOff>96231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12F5EA-F19A-4DC1-B053-31D6D26D1DDE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03393" y="322036"/>
          <a:ext cx="2461804" cy="10677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881063</xdr:colOff>
      <xdr:row>0</xdr:row>
      <xdr:rowOff>0</xdr:rowOff>
    </xdr:from>
    <xdr:to>
      <xdr:col>15</xdr:col>
      <xdr:colOff>1588</xdr:colOff>
      <xdr:row>2</xdr:row>
      <xdr:rowOff>143484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C4F972-6723-467B-BEC3-1C8C00819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9263" y="0"/>
          <a:ext cx="0" cy="651484"/>
        </a:xfrm>
        <a:prstGeom prst="rect">
          <a:avLst/>
        </a:prstGeom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12</xdr:col>
      <xdr:colOff>81643</xdr:colOff>
      <xdr:row>4</xdr:row>
      <xdr:rowOff>167111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05154A-1A91-44BC-BF2A-AEF4978A39D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03393" y="322036"/>
          <a:ext cx="0" cy="867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13</xdr:col>
      <xdr:colOff>459210</xdr:colOff>
      <xdr:row>5</xdr:row>
      <xdr:rowOff>96231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0C7716-7A82-4280-A06E-4C7D9F0205A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03393" y="322036"/>
          <a:ext cx="1882517" cy="1056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881063</xdr:colOff>
      <xdr:row>0</xdr:row>
      <xdr:rowOff>0</xdr:rowOff>
    </xdr:from>
    <xdr:to>
      <xdr:col>15</xdr:col>
      <xdr:colOff>1588</xdr:colOff>
      <xdr:row>2</xdr:row>
      <xdr:rowOff>143484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ABCA30-6D2C-4C37-8D04-84B5A76BF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4663" y="0"/>
          <a:ext cx="3175" cy="651484"/>
        </a:xfrm>
        <a:prstGeom prst="rect">
          <a:avLst/>
        </a:prstGeom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12</xdr:col>
      <xdr:colOff>81643</xdr:colOff>
      <xdr:row>4</xdr:row>
      <xdr:rowOff>167111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A228BF-5A85-44A3-AC78-DCBBA6E67F32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22443" y="322036"/>
          <a:ext cx="0" cy="867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13</xdr:col>
      <xdr:colOff>459210</xdr:colOff>
      <xdr:row>5</xdr:row>
      <xdr:rowOff>96231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604D6C-26BF-4911-9203-138B77B3944D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22443" y="322036"/>
          <a:ext cx="1882517" cy="1056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193B-4FB2-4AE5-949C-D02CAD72168C}">
  <dimension ref="C3:H19"/>
  <sheetViews>
    <sheetView showGridLines="0" zoomScale="70" zoomScaleNormal="70" workbookViewId="0">
      <selection activeCell="J16" sqref="J16"/>
    </sheetView>
  </sheetViews>
  <sheetFormatPr defaultRowHeight="14.5" x14ac:dyDescent="0.35"/>
  <cols>
    <col min="1" max="2" width="2" customWidth="1"/>
    <col min="3" max="3" width="8.1796875" customWidth="1"/>
    <col min="4" max="4" width="15.7265625" customWidth="1"/>
    <col min="5" max="5" width="36.1796875" customWidth="1"/>
    <col min="6" max="6" width="36.90625" customWidth="1"/>
  </cols>
  <sheetData>
    <row r="3" spans="3:8" ht="15.5" x14ac:dyDescent="0.35">
      <c r="C3" s="149" t="s">
        <v>46</v>
      </c>
      <c r="D3" s="149"/>
      <c r="E3" s="149"/>
      <c r="F3" s="149"/>
      <c r="G3" s="122"/>
      <c r="H3" s="122"/>
    </row>
    <row r="5" spans="3:8" x14ac:dyDescent="0.35">
      <c r="C5" s="153" t="s">
        <v>0</v>
      </c>
      <c r="D5" s="153"/>
      <c r="E5" s="153" t="s">
        <v>35</v>
      </c>
      <c r="F5" s="153"/>
    </row>
    <row r="6" spans="3:8" x14ac:dyDescent="0.35">
      <c r="C6" s="152" t="s">
        <v>40</v>
      </c>
      <c r="D6" s="152"/>
      <c r="E6" s="152"/>
      <c r="F6" s="152"/>
    </row>
    <row r="7" spans="3:8" x14ac:dyDescent="0.35">
      <c r="C7" s="103" t="s">
        <v>101</v>
      </c>
      <c r="D7" s="103" t="s">
        <v>1</v>
      </c>
      <c r="E7" s="138" t="s">
        <v>41</v>
      </c>
      <c r="F7" s="139" t="s">
        <v>95</v>
      </c>
    </row>
    <row r="8" spans="3:8" x14ac:dyDescent="0.35">
      <c r="C8" s="135">
        <v>1</v>
      </c>
      <c r="D8" s="104" t="s">
        <v>97</v>
      </c>
      <c r="E8" s="104" t="s">
        <v>2</v>
      </c>
      <c r="F8" s="140">
        <f>'P&amp;G'!M37</f>
        <v>0</v>
      </c>
      <c r="H8" s="105"/>
    </row>
    <row r="9" spans="3:8" x14ac:dyDescent="0.35">
      <c r="C9" s="135">
        <v>2</v>
      </c>
      <c r="D9" s="104" t="s">
        <v>98</v>
      </c>
      <c r="E9" s="104" t="s">
        <v>67</v>
      </c>
      <c r="F9" s="140">
        <f>'Plant Construction'!H20</f>
        <v>0</v>
      </c>
      <c r="H9" s="105"/>
    </row>
    <row r="10" spans="3:8" x14ac:dyDescent="0.35">
      <c r="C10" s="135">
        <v>3</v>
      </c>
      <c r="D10" s="104" t="s">
        <v>99</v>
      </c>
      <c r="E10" s="137" t="s">
        <v>57</v>
      </c>
      <c r="F10" s="140">
        <f>Processing!H19</f>
        <v>0</v>
      </c>
      <c r="H10" s="105"/>
    </row>
    <row r="11" spans="3:8" x14ac:dyDescent="0.35">
      <c r="C11" s="135">
        <v>4</v>
      </c>
      <c r="D11" s="104" t="s">
        <v>100</v>
      </c>
      <c r="E11" s="104" t="s">
        <v>66</v>
      </c>
      <c r="F11" s="140">
        <f>'Energy Cost'!I16</f>
        <v>0</v>
      </c>
      <c r="H11" s="105"/>
    </row>
    <row r="12" spans="3:8" x14ac:dyDescent="0.35">
      <c r="C12" s="152" t="s">
        <v>42</v>
      </c>
      <c r="D12" s="152"/>
      <c r="E12" s="152"/>
      <c r="F12" s="152"/>
    </row>
    <row r="13" spans="3:8" ht="14.5" customHeight="1" x14ac:dyDescent="0.35">
      <c r="E13" s="136" t="s">
        <v>103</v>
      </c>
      <c r="F13" s="140">
        <f>SUM(F8:F11)</f>
        <v>0</v>
      </c>
    </row>
    <row r="14" spans="3:8" ht="14.5" customHeight="1" x14ac:dyDescent="0.35">
      <c r="E14" s="136" t="s">
        <v>102</v>
      </c>
      <c r="F14" s="140">
        <f>F13*0.15</f>
        <v>0</v>
      </c>
    </row>
    <row r="15" spans="3:8" ht="14.5" customHeight="1" x14ac:dyDescent="0.35">
      <c r="E15" s="120" t="s">
        <v>104</v>
      </c>
      <c r="F15" s="140">
        <f>SUM(F13:F14)</f>
        <v>0</v>
      </c>
    </row>
    <row r="17" spans="5:6" x14ac:dyDescent="0.35">
      <c r="E17" s="150" t="s">
        <v>43</v>
      </c>
      <c r="F17" s="151"/>
    </row>
    <row r="19" spans="5:6" x14ac:dyDescent="0.35">
      <c r="E19" s="150" t="s">
        <v>44</v>
      </c>
      <c r="F19" s="151"/>
    </row>
  </sheetData>
  <sheetProtection algorithmName="SHA-512" hashValue="AaO7HPaKWmz/buvbmoqhBf2e+aKVJtaQnDXG+u+oTGtPXJ/QtYTBTV4VvLUFYKMJwpw65A/6og0VqRDhmwowFQ==" saltValue="vMFZL5liwxMKHLgIo6bwpw==" spinCount="100000" sheet="1" objects="1" scenarios="1"/>
  <protectedRanges>
    <protectedRange sqref="E19" name="Company Rep Signature"/>
    <protectedRange sqref="E17:F17" name="Company Rep Name"/>
    <protectedRange sqref="E5" name="Bidder Name"/>
  </protectedRanges>
  <mergeCells count="7">
    <mergeCell ref="C3:F3"/>
    <mergeCell ref="E19:F19"/>
    <mergeCell ref="E17:F17"/>
    <mergeCell ref="C12:F12"/>
    <mergeCell ref="C6:F6"/>
    <mergeCell ref="C5:D5"/>
    <mergeCell ref="E5:F5"/>
  </mergeCells>
  <phoneticPr fontId="20" type="noConversion"/>
  <pageMargins left="0.7" right="0.7" top="0.75" bottom="0.75" header="0.3" footer="0.3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08F2E-C781-48DB-9A98-F4D5E67EE972}">
  <dimension ref="B1:W38"/>
  <sheetViews>
    <sheetView showGridLines="0" zoomScale="40" zoomScaleNormal="40" workbookViewId="0">
      <selection activeCell="Y15" sqref="Y15"/>
    </sheetView>
  </sheetViews>
  <sheetFormatPr defaultRowHeight="14.5" x14ac:dyDescent="0.35"/>
  <cols>
    <col min="2" max="2" width="6.7265625" customWidth="1"/>
    <col min="3" max="3" width="8.54296875" bestFit="1" customWidth="1"/>
    <col min="4" max="4" width="56.453125" customWidth="1"/>
    <col min="5" max="5" width="10.453125" customWidth="1"/>
    <col min="6" max="6" width="12.7265625" customWidth="1"/>
    <col min="7" max="7" width="16.6328125" bestFit="1" customWidth="1"/>
    <col min="8" max="8" width="16.81640625" customWidth="1"/>
    <col min="9" max="9" width="6.7265625" customWidth="1"/>
    <col min="15" max="15" width="8.54296875" bestFit="1" customWidth="1"/>
    <col min="16" max="16" width="50.54296875" bestFit="1" customWidth="1"/>
    <col min="17" max="17" width="9.90625" bestFit="1" customWidth="1"/>
    <col min="18" max="18" width="11" bestFit="1" customWidth="1"/>
    <col min="19" max="19" width="16.6328125" bestFit="1" customWidth="1"/>
    <col min="20" max="20" width="9.90625" bestFit="1" customWidth="1"/>
    <col min="23" max="23" width="8.7265625" customWidth="1"/>
  </cols>
  <sheetData>
    <row r="1" spans="2:23" ht="15" thickBot="1" x14ac:dyDescent="0.4"/>
    <row r="2" spans="2:23" x14ac:dyDescent="0.35"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45"/>
    </row>
    <row r="3" spans="2:23" ht="15.5" x14ac:dyDescent="0.35">
      <c r="B3" s="63"/>
      <c r="C3" s="149" t="s">
        <v>73</v>
      </c>
      <c r="D3" s="149"/>
      <c r="E3" s="149"/>
      <c r="F3" s="149"/>
      <c r="G3" s="149"/>
      <c r="H3" s="149"/>
      <c r="I3" s="64"/>
      <c r="N3" s="64"/>
      <c r="O3" s="149" t="s">
        <v>72</v>
      </c>
      <c r="P3" s="149"/>
      <c r="Q3" s="149"/>
      <c r="R3" s="149"/>
      <c r="S3" s="149"/>
      <c r="T3" s="149"/>
      <c r="U3" s="64"/>
      <c r="W3" s="47"/>
    </row>
    <row r="4" spans="2:23" x14ac:dyDescent="0.35">
      <c r="B4" s="57"/>
      <c r="W4" s="47"/>
    </row>
    <row r="5" spans="2:23" ht="16" thickBot="1" x14ac:dyDescent="0.4">
      <c r="B5" s="57"/>
      <c r="C5" s="65" t="s">
        <v>3</v>
      </c>
      <c r="D5" s="50"/>
      <c r="O5" s="65" t="s">
        <v>3</v>
      </c>
      <c r="P5" s="50"/>
      <c r="W5" s="47"/>
    </row>
    <row r="6" spans="2:23" ht="26.5" thickBot="1" x14ac:dyDescent="0.4">
      <c r="B6" s="57"/>
      <c r="C6" s="1" t="s">
        <v>0</v>
      </c>
      <c r="D6" s="160" t="str">
        <f>Summary!E5</f>
        <v xml:space="preserve"> </v>
      </c>
      <c r="E6" s="161"/>
      <c r="O6" s="1" t="s">
        <v>0</v>
      </c>
      <c r="P6" s="160" t="str">
        <f>Summary!E5</f>
        <v xml:space="preserve"> </v>
      </c>
      <c r="Q6" s="161"/>
      <c r="W6" s="47"/>
    </row>
    <row r="7" spans="2:23" x14ac:dyDescent="0.35">
      <c r="B7" s="57"/>
      <c r="C7" s="162" t="s">
        <v>4</v>
      </c>
      <c r="D7" s="162"/>
      <c r="E7" s="162"/>
      <c r="F7" s="162"/>
      <c r="G7" s="162"/>
      <c r="H7" s="162"/>
      <c r="O7" s="162" t="s">
        <v>4</v>
      </c>
      <c r="P7" s="162"/>
      <c r="Q7" s="162"/>
      <c r="R7" s="162"/>
      <c r="S7" s="162"/>
      <c r="T7" s="162"/>
      <c r="W7" s="47"/>
    </row>
    <row r="8" spans="2:23" ht="15" thickBot="1" x14ac:dyDescent="0.4">
      <c r="B8" s="57"/>
      <c r="D8" s="66"/>
      <c r="P8" s="66"/>
      <c r="W8" s="47"/>
    </row>
    <row r="9" spans="2:23" ht="15" thickBot="1" x14ac:dyDescent="0.4">
      <c r="B9" s="57"/>
      <c r="C9" s="163" t="s">
        <v>5</v>
      </c>
      <c r="D9" s="165" t="s">
        <v>6</v>
      </c>
      <c r="E9" s="167" t="s">
        <v>7</v>
      </c>
      <c r="F9" s="168"/>
      <c r="G9" s="168"/>
      <c r="H9" s="169"/>
      <c r="I9" s="67"/>
      <c r="O9" s="163" t="s">
        <v>5</v>
      </c>
      <c r="P9" s="165" t="s">
        <v>6</v>
      </c>
      <c r="Q9" s="167" t="s">
        <v>7</v>
      </c>
      <c r="R9" s="168"/>
      <c r="S9" s="168"/>
      <c r="T9" s="169"/>
      <c r="U9" s="67"/>
      <c r="W9" s="47"/>
    </row>
    <row r="10" spans="2:23" ht="15" thickBot="1" x14ac:dyDescent="0.4">
      <c r="B10" s="57"/>
      <c r="C10" s="164"/>
      <c r="D10" s="166"/>
      <c r="E10" s="2" t="s">
        <v>8</v>
      </c>
      <c r="F10" s="3" t="s">
        <v>9</v>
      </c>
      <c r="G10" s="3" t="s">
        <v>10</v>
      </c>
      <c r="H10" s="3" t="s">
        <v>11</v>
      </c>
      <c r="I10" s="67"/>
      <c r="O10" s="164"/>
      <c r="P10" s="166"/>
      <c r="Q10" s="2" t="s">
        <v>8</v>
      </c>
      <c r="R10" s="3" t="s">
        <v>9</v>
      </c>
      <c r="S10" s="3" t="s">
        <v>10</v>
      </c>
      <c r="T10" s="3" t="s">
        <v>11</v>
      </c>
      <c r="U10" s="67"/>
      <c r="W10" s="47"/>
    </row>
    <row r="11" spans="2:23" x14ac:dyDescent="0.35">
      <c r="B11" s="68"/>
      <c r="C11" s="154" t="s">
        <v>51</v>
      </c>
      <c r="D11" s="155"/>
      <c r="E11" s="155"/>
      <c r="F11" s="155"/>
      <c r="G11" s="155"/>
      <c r="H11" s="156"/>
      <c r="I11" s="69"/>
      <c r="N11" s="111"/>
      <c r="O11" s="4"/>
      <c r="P11" s="5" t="s">
        <v>51</v>
      </c>
      <c r="Q11" s="6"/>
      <c r="R11" s="7"/>
      <c r="S11" s="7"/>
      <c r="T11" s="8"/>
      <c r="U11" s="69"/>
      <c r="W11" s="47"/>
    </row>
    <row r="12" spans="2:23" x14ac:dyDescent="0.35">
      <c r="B12" s="68"/>
      <c r="C12" s="9" t="s">
        <v>3</v>
      </c>
      <c r="D12" s="157" t="s">
        <v>12</v>
      </c>
      <c r="E12" s="158"/>
      <c r="F12" s="158"/>
      <c r="G12" s="158"/>
      <c r="H12" s="159"/>
      <c r="I12" s="70"/>
      <c r="N12" s="111"/>
      <c r="O12" s="9" t="s">
        <v>3</v>
      </c>
      <c r="P12" s="157" t="s">
        <v>12</v>
      </c>
      <c r="Q12" s="158"/>
      <c r="R12" s="158"/>
      <c r="S12" s="158"/>
      <c r="T12" s="159"/>
      <c r="U12" s="70"/>
      <c r="W12" s="47"/>
    </row>
    <row r="13" spans="2:23" x14ac:dyDescent="0.35">
      <c r="B13" s="68"/>
      <c r="C13" s="10" t="s">
        <v>13</v>
      </c>
      <c r="D13" s="11" t="s">
        <v>14</v>
      </c>
      <c r="E13" s="12" t="s">
        <v>15</v>
      </c>
      <c r="F13" s="13">
        <v>1</v>
      </c>
      <c r="G13" s="131">
        <v>0</v>
      </c>
      <c r="H13" s="132">
        <f>G13*F13</f>
        <v>0</v>
      </c>
      <c r="I13" s="71"/>
      <c r="N13" s="111"/>
      <c r="O13" s="10" t="s">
        <v>13</v>
      </c>
      <c r="P13" s="11" t="s">
        <v>14</v>
      </c>
      <c r="Q13" s="12" t="s">
        <v>15</v>
      </c>
      <c r="R13" s="13">
        <v>1</v>
      </c>
      <c r="S13" s="131">
        <v>0</v>
      </c>
      <c r="T13" s="132">
        <f>S13*R13</f>
        <v>0</v>
      </c>
      <c r="U13" s="71"/>
      <c r="W13" s="47"/>
    </row>
    <row r="14" spans="2:23" x14ac:dyDescent="0.35">
      <c r="B14" s="68"/>
      <c r="C14" s="10">
        <v>2</v>
      </c>
      <c r="D14" s="11" t="s">
        <v>50</v>
      </c>
      <c r="E14" s="12" t="s">
        <v>15</v>
      </c>
      <c r="F14" s="13">
        <v>1</v>
      </c>
      <c r="G14" s="131">
        <v>0</v>
      </c>
      <c r="H14" s="22">
        <f t="shared" ref="H14:H17" si="0">G14*F14</f>
        <v>0</v>
      </c>
      <c r="I14" s="71"/>
      <c r="N14" s="111"/>
      <c r="O14" s="10">
        <v>2</v>
      </c>
      <c r="P14" s="11" t="s">
        <v>50</v>
      </c>
      <c r="Q14" s="12" t="s">
        <v>15</v>
      </c>
      <c r="R14" s="13">
        <v>1</v>
      </c>
      <c r="S14" s="131">
        <v>0</v>
      </c>
      <c r="T14" s="22">
        <f t="shared" ref="T14" si="1">S14*R14</f>
        <v>0</v>
      </c>
      <c r="U14" s="71"/>
      <c r="W14" s="47"/>
    </row>
    <row r="15" spans="2:23" x14ac:dyDescent="0.35">
      <c r="B15" s="68"/>
      <c r="C15" s="10">
        <v>3</v>
      </c>
      <c r="D15" s="11" t="s">
        <v>49</v>
      </c>
      <c r="E15" s="12" t="s">
        <v>15</v>
      </c>
      <c r="F15" s="13">
        <v>1</v>
      </c>
      <c r="G15" s="131">
        <v>0</v>
      </c>
      <c r="H15" s="22">
        <f t="shared" si="0"/>
        <v>0</v>
      </c>
      <c r="I15" s="71"/>
      <c r="N15" s="111"/>
      <c r="O15" s="10">
        <v>3</v>
      </c>
      <c r="P15" s="11" t="s">
        <v>49</v>
      </c>
      <c r="Q15" s="179" t="s">
        <v>74</v>
      </c>
      <c r="R15" s="180"/>
      <c r="S15" s="180"/>
      <c r="T15" s="181"/>
      <c r="U15" s="71"/>
      <c r="W15" s="47"/>
    </row>
    <row r="16" spans="2:23" hidden="1" x14ac:dyDescent="0.35">
      <c r="B16" s="57"/>
      <c r="C16" s="10"/>
      <c r="D16" s="11"/>
      <c r="E16" s="12"/>
      <c r="F16" s="13"/>
      <c r="G16" s="131"/>
      <c r="H16" s="22"/>
      <c r="I16" s="71"/>
      <c r="O16" s="10"/>
      <c r="P16" s="11"/>
      <c r="Q16" s="12"/>
      <c r="R16" s="13"/>
      <c r="S16" s="14"/>
      <c r="T16" s="15"/>
      <c r="U16" s="71"/>
      <c r="W16" s="47"/>
    </row>
    <row r="17" spans="2:23" ht="15" thickBot="1" x14ac:dyDescent="0.4">
      <c r="B17" s="57"/>
      <c r="C17" s="16">
        <v>4</v>
      </c>
      <c r="D17" s="17" t="s">
        <v>75</v>
      </c>
      <c r="E17" s="18" t="s">
        <v>17</v>
      </c>
      <c r="F17" s="19">
        <v>1</v>
      </c>
      <c r="G17" s="131">
        <v>0</v>
      </c>
      <c r="H17" s="34">
        <f t="shared" si="0"/>
        <v>0</v>
      </c>
      <c r="I17" s="71"/>
      <c r="O17" s="16">
        <v>4</v>
      </c>
      <c r="P17" s="17" t="s">
        <v>16</v>
      </c>
      <c r="Q17" s="18" t="s">
        <v>17</v>
      </c>
      <c r="R17" s="19">
        <v>1</v>
      </c>
      <c r="S17" s="133">
        <v>0</v>
      </c>
      <c r="T17" s="134">
        <f t="shared" ref="T17" si="2">S17*R17</f>
        <v>0</v>
      </c>
      <c r="U17" s="71"/>
      <c r="W17" s="47"/>
    </row>
    <row r="18" spans="2:23" ht="15" thickBot="1" x14ac:dyDescent="0.4">
      <c r="B18" s="57"/>
      <c r="C18" s="182" t="s">
        <v>18</v>
      </c>
      <c r="D18" s="183"/>
      <c r="E18" s="183"/>
      <c r="F18" s="183"/>
      <c r="G18" s="184"/>
      <c r="H18" s="127">
        <f>SUM(H13:H17)</f>
        <v>0</v>
      </c>
      <c r="I18" s="71"/>
      <c r="O18" s="182" t="s">
        <v>18</v>
      </c>
      <c r="P18" s="183"/>
      <c r="Q18" s="183"/>
      <c r="R18" s="183"/>
      <c r="S18" s="184"/>
      <c r="T18" s="127">
        <f>SUM(T13:T17)</f>
        <v>0</v>
      </c>
      <c r="U18" s="71"/>
      <c r="W18" s="47"/>
    </row>
    <row r="19" spans="2:23" ht="15" thickBot="1" x14ac:dyDescent="0.4">
      <c r="B19" s="57"/>
      <c r="C19" s="72"/>
      <c r="D19" s="20"/>
      <c r="E19" s="21"/>
      <c r="F19" s="73"/>
      <c r="G19" s="74"/>
      <c r="H19" s="142"/>
      <c r="I19" s="142"/>
      <c r="O19" s="72"/>
      <c r="P19" s="20"/>
      <c r="Q19" s="21"/>
      <c r="R19" s="73"/>
      <c r="S19" s="74"/>
      <c r="T19" s="142"/>
      <c r="U19" s="142"/>
      <c r="W19" s="47"/>
    </row>
    <row r="20" spans="2:23" ht="15" thickBot="1" x14ac:dyDescent="0.4">
      <c r="B20" s="57"/>
      <c r="C20" s="163" t="s">
        <v>5</v>
      </c>
      <c r="D20" s="165" t="s">
        <v>6</v>
      </c>
      <c r="E20" s="167" t="s">
        <v>7</v>
      </c>
      <c r="F20" s="168"/>
      <c r="G20" s="168"/>
      <c r="H20" s="169"/>
      <c r="I20" s="67"/>
      <c r="O20" s="163" t="s">
        <v>5</v>
      </c>
      <c r="P20" s="165" t="s">
        <v>6</v>
      </c>
      <c r="Q20" s="167" t="s">
        <v>7</v>
      </c>
      <c r="R20" s="168"/>
      <c r="S20" s="168"/>
      <c r="T20" s="169"/>
      <c r="U20" s="67"/>
      <c r="W20" s="47"/>
    </row>
    <row r="21" spans="2:23" ht="15" thickBot="1" x14ac:dyDescent="0.4">
      <c r="B21" s="57"/>
      <c r="C21" s="164"/>
      <c r="D21" s="166"/>
      <c r="E21" s="2" t="s">
        <v>8</v>
      </c>
      <c r="F21" s="3" t="s">
        <v>9</v>
      </c>
      <c r="G21" s="3" t="s">
        <v>10</v>
      </c>
      <c r="H21" s="3" t="s">
        <v>11</v>
      </c>
      <c r="I21" s="67"/>
      <c r="O21" s="164"/>
      <c r="P21" s="166"/>
      <c r="Q21" s="2" t="s">
        <v>8</v>
      </c>
      <c r="R21" s="3" t="s">
        <v>9</v>
      </c>
      <c r="S21" s="3" t="s">
        <v>93</v>
      </c>
      <c r="T21" s="3" t="s">
        <v>11</v>
      </c>
      <c r="U21" s="67"/>
      <c r="W21" s="47"/>
    </row>
    <row r="22" spans="2:23" x14ac:dyDescent="0.35">
      <c r="B22" s="57"/>
      <c r="C22" s="173" t="s">
        <v>19</v>
      </c>
      <c r="D22" s="174"/>
      <c r="E22" s="174"/>
      <c r="F22" s="174"/>
      <c r="G22" s="174"/>
      <c r="H22" s="175"/>
      <c r="I22" s="67"/>
      <c r="O22" s="173" t="s">
        <v>19</v>
      </c>
      <c r="P22" s="174"/>
      <c r="Q22" s="174"/>
      <c r="R22" s="174"/>
      <c r="S22" s="174"/>
      <c r="T22" s="175"/>
      <c r="U22" s="67"/>
      <c r="W22" s="47"/>
    </row>
    <row r="23" spans="2:23" x14ac:dyDescent="0.35">
      <c r="B23" s="57"/>
      <c r="C23" s="10">
        <v>5</v>
      </c>
      <c r="D23" s="11" t="s">
        <v>77</v>
      </c>
      <c r="E23" s="12" t="s">
        <v>81</v>
      </c>
      <c r="F23" s="13">
        <v>1</v>
      </c>
      <c r="G23" s="131">
        <v>0</v>
      </c>
      <c r="H23" s="132">
        <f>G23*F23</f>
        <v>0</v>
      </c>
      <c r="I23" s="71"/>
      <c r="O23" s="10">
        <v>5</v>
      </c>
      <c r="P23" s="11" t="s">
        <v>77</v>
      </c>
      <c r="Q23" s="12" t="s">
        <v>20</v>
      </c>
      <c r="R23" s="13">
        <v>36</v>
      </c>
      <c r="S23" s="131">
        <v>0</v>
      </c>
      <c r="T23" s="132">
        <f>S23*R23</f>
        <v>0</v>
      </c>
      <c r="U23" s="71"/>
      <c r="W23" s="47"/>
    </row>
    <row r="24" spans="2:23" x14ac:dyDescent="0.35">
      <c r="B24" s="57"/>
      <c r="C24" s="10">
        <v>6</v>
      </c>
      <c r="D24" s="11" t="s">
        <v>80</v>
      </c>
      <c r="E24" s="12" t="s">
        <v>17</v>
      </c>
      <c r="F24" s="13">
        <v>1</v>
      </c>
      <c r="G24" s="131">
        <v>0</v>
      </c>
      <c r="H24" s="22">
        <f t="shared" ref="H24:H30" si="3">G24*F24</f>
        <v>0</v>
      </c>
      <c r="I24" s="71"/>
      <c r="O24" s="10">
        <v>6</v>
      </c>
      <c r="P24" s="11" t="s">
        <v>79</v>
      </c>
      <c r="Q24" s="12" t="s">
        <v>20</v>
      </c>
      <c r="R24" s="13">
        <v>36</v>
      </c>
      <c r="S24" s="131">
        <v>0</v>
      </c>
      <c r="T24" s="22">
        <f>S24*R24</f>
        <v>0</v>
      </c>
      <c r="U24" s="71"/>
      <c r="W24" s="47"/>
    </row>
    <row r="25" spans="2:23" x14ac:dyDescent="0.35">
      <c r="B25" s="57"/>
      <c r="C25" s="10">
        <v>7</v>
      </c>
      <c r="D25" s="11" t="s">
        <v>78</v>
      </c>
      <c r="E25" s="12" t="s">
        <v>81</v>
      </c>
      <c r="F25" s="13">
        <v>1</v>
      </c>
      <c r="G25" s="131">
        <v>0</v>
      </c>
      <c r="H25" s="22">
        <f t="shared" si="3"/>
        <v>0</v>
      </c>
      <c r="I25" s="71"/>
      <c r="O25" s="10">
        <v>7</v>
      </c>
      <c r="P25" s="11" t="s">
        <v>82</v>
      </c>
      <c r="Q25" s="12" t="s">
        <v>20</v>
      </c>
      <c r="R25" s="13">
        <v>36</v>
      </c>
      <c r="S25" s="131">
        <v>0</v>
      </c>
      <c r="T25" s="22">
        <f t="shared" ref="T25:T26" si="4">S25*R25</f>
        <v>0</v>
      </c>
      <c r="U25" s="71"/>
      <c r="W25" s="47"/>
    </row>
    <row r="26" spans="2:23" x14ac:dyDescent="0.35">
      <c r="B26" s="57"/>
      <c r="C26" s="10">
        <v>8</v>
      </c>
      <c r="D26" s="11" t="s">
        <v>82</v>
      </c>
      <c r="E26" s="12" t="s">
        <v>81</v>
      </c>
      <c r="F26" s="13">
        <v>2</v>
      </c>
      <c r="G26" s="131">
        <v>0</v>
      </c>
      <c r="H26" s="22">
        <f t="shared" si="3"/>
        <v>0</v>
      </c>
      <c r="I26" s="71"/>
      <c r="O26" s="10">
        <v>8</v>
      </c>
      <c r="P26" s="11" t="s">
        <v>86</v>
      </c>
      <c r="Q26" s="12" t="s">
        <v>20</v>
      </c>
      <c r="R26" s="13">
        <v>36</v>
      </c>
      <c r="S26" s="131">
        <v>0</v>
      </c>
      <c r="T26" s="22">
        <f t="shared" si="4"/>
        <v>0</v>
      </c>
      <c r="U26" s="71"/>
      <c r="W26" s="47"/>
    </row>
    <row r="27" spans="2:23" x14ac:dyDescent="0.35">
      <c r="B27" s="57"/>
      <c r="C27" s="10">
        <v>9</v>
      </c>
      <c r="D27" s="11" t="s">
        <v>83</v>
      </c>
      <c r="E27" s="12" t="s">
        <v>81</v>
      </c>
      <c r="F27" s="13">
        <v>1</v>
      </c>
      <c r="G27" s="131">
        <v>0</v>
      </c>
      <c r="H27" s="22">
        <f t="shared" si="3"/>
        <v>0</v>
      </c>
      <c r="I27" s="71"/>
      <c r="O27" s="10">
        <v>9</v>
      </c>
      <c r="P27" s="11" t="s">
        <v>87</v>
      </c>
      <c r="Q27" s="12" t="s">
        <v>20</v>
      </c>
      <c r="R27" s="13">
        <v>36</v>
      </c>
      <c r="S27" s="131">
        <v>0</v>
      </c>
      <c r="T27" s="22">
        <f t="shared" ref="T27" si="5">S27*R27</f>
        <v>0</v>
      </c>
      <c r="U27" s="71"/>
      <c r="W27" s="47"/>
    </row>
    <row r="28" spans="2:23" x14ac:dyDescent="0.35">
      <c r="B28" s="57"/>
      <c r="C28" s="10">
        <v>10</v>
      </c>
      <c r="D28" s="11" t="s">
        <v>22</v>
      </c>
      <c r="E28" s="12" t="s">
        <v>17</v>
      </c>
      <c r="F28" s="13">
        <v>1</v>
      </c>
      <c r="G28" s="131">
        <v>0</v>
      </c>
      <c r="H28" s="22">
        <f t="shared" si="3"/>
        <v>0</v>
      </c>
      <c r="I28" s="71"/>
      <c r="O28" s="10">
        <v>10</v>
      </c>
      <c r="P28" s="11" t="s">
        <v>83</v>
      </c>
      <c r="Q28" s="12" t="s">
        <v>20</v>
      </c>
      <c r="R28" s="13">
        <v>36</v>
      </c>
      <c r="S28" s="131">
        <v>0</v>
      </c>
      <c r="T28" s="22">
        <f t="shared" ref="T28" si="6">S28*R28</f>
        <v>0</v>
      </c>
      <c r="U28" s="71"/>
      <c r="W28" s="47"/>
    </row>
    <row r="29" spans="2:23" x14ac:dyDescent="0.35">
      <c r="B29" s="57"/>
      <c r="C29" s="10">
        <v>11</v>
      </c>
      <c r="D29" s="11" t="s">
        <v>84</v>
      </c>
      <c r="E29" s="12" t="s">
        <v>15</v>
      </c>
      <c r="F29" s="23">
        <v>1</v>
      </c>
      <c r="G29" s="131">
        <v>0</v>
      </c>
      <c r="H29" s="22">
        <f t="shared" si="3"/>
        <v>0</v>
      </c>
      <c r="I29" s="71"/>
      <c r="O29" s="10">
        <v>11</v>
      </c>
      <c r="P29" s="11" t="s">
        <v>22</v>
      </c>
      <c r="Q29" s="12" t="s">
        <v>21</v>
      </c>
      <c r="R29" s="23">
        <v>36</v>
      </c>
      <c r="S29" s="131">
        <v>0</v>
      </c>
      <c r="T29" s="22">
        <f t="shared" ref="T29:T30" si="7">S29*R29</f>
        <v>0</v>
      </c>
      <c r="U29" s="71"/>
      <c r="W29" s="47"/>
    </row>
    <row r="30" spans="2:23" ht="15" thickBot="1" x14ac:dyDescent="0.4">
      <c r="B30" s="57"/>
      <c r="C30" s="16">
        <v>12</v>
      </c>
      <c r="D30" s="128" t="s">
        <v>23</v>
      </c>
      <c r="E30" s="129" t="s">
        <v>15</v>
      </c>
      <c r="F30" s="130">
        <v>1</v>
      </c>
      <c r="G30" s="131">
        <v>0</v>
      </c>
      <c r="H30" s="34">
        <f t="shared" si="3"/>
        <v>0</v>
      </c>
      <c r="I30" s="71"/>
      <c r="O30" s="10">
        <v>12</v>
      </c>
      <c r="P30" s="11" t="s">
        <v>85</v>
      </c>
      <c r="Q30" s="12" t="s">
        <v>21</v>
      </c>
      <c r="R30" s="23">
        <v>36</v>
      </c>
      <c r="S30" s="131">
        <v>0</v>
      </c>
      <c r="T30" s="22">
        <f t="shared" si="7"/>
        <v>0</v>
      </c>
      <c r="U30" s="71"/>
      <c r="W30" s="47"/>
    </row>
    <row r="31" spans="2:23" ht="15" thickBot="1" x14ac:dyDescent="0.4">
      <c r="B31" s="57"/>
      <c r="C31" s="182" t="s">
        <v>18</v>
      </c>
      <c r="D31" s="185"/>
      <c r="E31" s="185"/>
      <c r="F31" s="185"/>
      <c r="G31" s="186"/>
      <c r="H31" s="127">
        <f>SUM(H23:H30)</f>
        <v>0</v>
      </c>
      <c r="I31" s="71"/>
      <c r="O31" s="16">
        <v>13</v>
      </c>
      <c r="P31" s="128" t="s">
        <v>23</v>
      </c>
      <c r="Q31" s="129" t="s">
        <v>24</v>
      </c>
      <c r="R31" s="130">
        <v>36</v>
      </c>
      <c r="S31" s="131">
        <v>0</v>
      </c>
      <c r="T31" s="34">
        <f t="shared" ref="T31" si="8">S31*R31</f>
        <v>0</v>
      </c>
      <c r="U31" s="71"/>
      <c r="W31" s="47"/>
    </row>
    <row r="32" spans="2:23" ht="15" thickBot="1" x14ac:dyDescent="0.4">
      <c r="B32" s="57"/>
      <c r="C32" s="176"/>
      <c r="D32" s="176"/>
      <c r="E32" s="176"/>
      <c r="F32" s="176"/>
      <c r="G32" s="176"/>
      <c r="H32" s="125"/>
      <c r="I32" s="75"/>
      <c r="O32" s="182" t="s">
        <v>18</v>
      </c>
      <c r="P32" s="183"/>
      <c r="Q32" s="183"/>
      <c r="R32" s="183"/>
      <c r="S32" s="184"/>
      <c r="T32" s="127">
        <f>SUM(T23:T31)</f>
        <v>0</v>
      </c>
      <c r="U32" s="75"/>
      <c r="W32" s="47"/>
    </row>
    <row r="33" spans="2:23" x14ac:dyDescent="0.35">
      <c r="B33" s="57"/>
      <c r="C33" s="72"/>
      <c r="D33" s="72"/>
      <c r="E33" s="72"/>
      <c r="F33" s="72"/>
      <c r="G33" s="72"/>
      <c r="H33" s="72"/>
      <c r="I33" s="72"/>
      <c r="O33" s="176"/>
      <c r="P33" s="177"/>
      <c r="Q33" s="177"/>
      <c r="R33" s="177"/>
      <c r="S33" s="177"/>
      <c r="T33" s="125"/>
      <c r="U33" s="72"/>
      <c r="W33" s="47"/>
    </row>
    <row r="34" spans="2:23" x14ac:dyDescent="0.35">
      <c r="B34" s="57"/>
      <c r="C34" s="65" t="s">
        <v>3</v>
      </c>
      <c r="I34" s="76"/>
      <c r="O34" s="72"/>
      <c r="P34" s="72"/>
      <c r="Q34" s="72"/>
      <c r="R34" s="72"/>
      <c r="S34" s="72"/>
      <c r="T34" s="72"/>
      <c r="U34" s="76"/>
      <c r="W34" s="47"/>
    </row>
    <row r="35" spans="2:23" x14ac:dyDescent="0.35">
      <c r="B35" s="57"/>
      <c r="O35" s="65" t="s">
        <v>3</v>
      </c>
      <c r="P35" s="178"/>
      <c r="Q35" s="178"/>
      <c r="R35" s="178"/>
      <c r="S35" s="178"/>
      <c r="T35" s="112"/>
      <c r="W35" s="47"/>
    </row>
    <row r="36" spans="2:23" ht="15" thickBot="1" x14ac:dyDescent="0.4">
      <c r="B36" s="57"/>
      <c r="D36" s="77"/>
      <c r="W36" s="47"/>
    </row>
    <row r="37" spans="2:23" ht="15" thickBot="1" x14ac:dyDescent="0.4">
      <c r="B37" s="57"/>
      <c r="G37" s="170" t="s">
        <v>25</v>
      </c>
      <c r="H37" s="171"/>
      <c r="I37" s="171"/>
      <c r="J37" s="171"/>
      <c r="K37" s="171"/>
      <c r="L37" s="172"/>
      <c r="M37" s="117">
        <f>H31+T32+T18+H18</f>
        <v>0</v>
      </c>
      <c r="N37" s="118"/>
      <c r="O37" s="119"/>
      <c r="P37" s="77"/>
      <c r="W37" s="47"/>
    </row>
    <row r="38" spans="2:23" ht="15" thickBot="1" x14ac:dyDescent="0.4"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60"/>
    </row>
  </sheetData>
  <sheetProtection algorithmName="SHA-512" hashValue="VF/H2L9xJxCp3fvHmmWXON/zaQ0FPgzQv0oeshQ2PrfO3VQafkwtd7QQrnK1bCiTYD2f9hb+p1BxDvnyr3ID2w==" saltValue="9uqkL2Pp3koCkZSSshKAJQ==" spinCount="100000" sheet="1" objects="1" scenarios="1"/>
  <protectedRanges>
    <protectedRange sqref="G13:G17 G23:G30 S13:S14 S17 S23:S31" name="P and G"/>
  </protectedRanges>
  <mergeCells count="32">
    <mergeCell ref="P12:T12"/>
    <mergeCell ref="O18:S18"/>
    <mergeCell ref="O20:O21"/>
    <mergeCell ref="P20:P21"/>
    <mergeCell ref="Q20:T20"/>
    <mergeCell ref="G37:L37"/>
    <mergeCell ref="O22:T22"/>
    <mergeCell ref="O33:S33"/>
    <mergeCell ref="P35:S35"/>
    <mergeCell ref="Q15:T15"/>
    <mergeCell ref="C32:G32"/>
    <mergeCell ref="C22:H22"/>
    <mergeCell ref="C18:G18"/>
    <mergeCell ref="C20:C21"/>
    <mergeCell ref="D20:D21"/>
    <mergeCell ref="E20:H20"/>
    <mergeCell ref="O32:S32"/>
    <mergeCell ref="C31:G31"/>
    <mergeCell ref="O3:T3"/>
    <mergeCell ref="P6:Q6"/>
    <mergeCell ref="O7:T7"/>
    <mergeCell ref="O9:O10"/>
    <mergeCell ref="P9:P10"/>
    <mergeCell ref="Q9:T9"/>
    <mergeCell ref="C11:H11"/>
    <mergeCell ref="D12:H12"/>
    <mergeCell ref="C3:H3"/>
    <mergeCell ref="D6:E6"/>
    <mergeCell ref="C7:H7"/>
    <mergeCell ref="C9:C10"/>
    <mergeCell ref="D9:D10"/>
    <mergeCell ref="E9:H9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7CA2B-7CF8-4EFF-B616-EA6D21CA1B87}">
  <dimension ref="B1:I23"/>
  <sheetViews>
    <sheetView showGridLines="0" zoomScale="70" zoomScaleNormal="70" workbookViewId="0">
      <selection activeCell="G13" sqref="G13"/>
    </sheetView>
  </sheetViews>
  <sheetFormatPr defaultRowHeight="14.5" x14ac:dyDescent="0.35"/>
  <cols>
    <col min="2" max="2" width="6.7265625" customWidth="1"/>
    <col min="3" max="3" width="18" customWidth="1"/>
    <col min="4" max="4" width="56.453125" customWidth="1"/>
    <col min="5" max="5" width="12.08984375" customWidth="1"/>
    <col min="6" max="6" width="12.7265625" customWidth="1"/>
    <col min="7" max="7" width="17.26953125" customWidth="1"/>
    <col min="8" max="8" width="18.1796875" customWidth="1"/>
  </cols>
  <sheetData>
    <row r="1" spans="2:9" ht="15" thickBot="1" x14ac:dyDescent="0.4"/>
    <row r="2" spans="2:9" x14ac:dyDescent="0.35">
      <c r="B2" s="41"/>
      <c r="C2" s="42"/>
      <c r="D2" s="43"/>
      <c r="E2" s="44"/>
      <c r="F2" s="44"/>
      <c r="G2" s="44"/>
      <c r="H2" s="44"/>
      <c r="I2" s="45"/>
    </row>
    <row r="3" spans="2:9" ht="15.5" x14ac:dyDescent="0.35">
      <c r="B3" s="46"/>
      <c r="C3" s="149" t="s">
        <v>47</v>
      </c>
      <c r="D3" s="149"/>
      <c r="E3" s="149"/>
      <c r="F3" s="149"/>
      <c r="G3" s="149"/>
      <c r="H3" s="149"/>
      <c r="I3" s="47"/>
    </row>
    <row r="4" spans="2:9" x14ac:dyDescent="0.35">
      <c r="B4" s="46"/>
      <c r="C4" s="48"/>
      <c r="D4" s="24"/>
      <c r="E4" s="49"/>
      <c r="F4" s="49"/>
      <c r="G4" s="49"/>
      <c r="H4" s="49"/>
      <c r="I4" s="47"/>
    </row>
    <row r="5" spans="2:9" ht="16" thickBot="1" x14ac:dyDescent="0.4">
      <c r="B5" s="46"/>
      <c r="C5" s="48" t="s">
        <v>3</v>
      </c>
      <c r="D5" s="50"/>
      <c r="E5" s="49"/>
      <c r="F5" s="49"/>
      <c r="G5" s="49"/>
      <c r="H5" s="49"/>
      <c r="I5" s="47"/>
    </row>
    <row r="6" spans="2:9" ht="15" thickBot="1" x14ac:dyDescent="0.4">
      <c r="B6" s="46"/>
      <c r="C6" s="25" t="s">
        <v>0</v>
      </c>
      <c r="D6" s="160" t="str">
        <f>Summary!E5</f>
        <v xml:space="preserve"> </v>
      </c>
      <c r="E6" s="161"/>
      <c r="F6" s="49"/>
      <c r="G6" s="49"/>
      <c r="H6" s="49"/>
      <c r="I6" s="47"/>
    </row>
    <row r="7" spans="2:9" x14ac:dyDescent="0.35">
      <c r="B7" s="46"/>
      <c r="C7" s="195" t="s">
        <v>67</v>
      </c>
      <c r="D7" s="195"/>
      <c r="E7" s="195"/>
      <c r="F7" s="195"/>
      <c r="G7" s="195"/>
      <c r="H7" s="195"/>
      <c r="I7" s="47"/>
    </row>
    <row r="8" spans="2:9" ht="15" thickBot="1" x14ac:dyDescent="0.4">
      <c r="B8" s="46"/>
      <c r="C8" s="48"/>
      <c r="D8" s="52"/>
      <c r="E8" s="196"/>
      <c r="F8" s="196"/>
      <c r="G8" s="196"/>
      <c r="H8" s="196"/>
      <c r="I8" s="47"/>
    </row>
    <row r="9" spans="2:9" ht="15" thickBot="1" x14ac:dyDescent="0.4">
      <c r="B9" s="46"/>
      <c r="C9" s="163" t="s">
        <v>5</v>
      </c>
      <c r="D9" s="165" t="s">
        <v>6</v>
      </c>
      <c r="E9" s="197" t="s">
        <v>7</v>
      </c>
      <c r="F9" s="198"/>
      <c r="G9" s="198"/>
      <c r="H9" s="199"/>
      <c r="I9" s="47"/>
    </row>
    <row r="10" spans="2:9" ht="15" thickBot="1" x14ac:dyDescent="0.4">
      <c r="B10" s="46"/>
      <c r="C10" s="164"/>
      <c r="D10" s="166"/>
      <c r="E10" s="26" t="s">
        <v>8</v>
      </c>
      <c r="F10" s="27" t="s">
        <v>9</v>
      </c>
      <c r="G10" s="27" t="s">
        <v>10</v>
      </c>
      <c r="H10" s="27" t="s">
        <v>11</v>
      </c>
      <c r="I10" s="47"/>
    </row>
    <row r="11" spans="2:9" ht="15" thickBot="1" x14ac:dyDescent="0.4">
      <c r="B11" s="46"/>
      <c r="C11" s="28"/>
      <c r="D11" s="29"/>
      <c r="E11" s="30"/>
      <c r="F11" s="31"/>
      <c r="G11" s="53"/>
      <c r="H11" s="54"/>
      <c r="I11" s="47"/>
    </row>
    <row r="12" spans="2:9" x14ac:dyDescent="0.35">
      <c r="B12" s="46"/>
      <c r="C12" s="187" t="s">
        <v>94</v>
      </c>
      <c r="D12" s="188"/>
      <c r="E12" s="189"/>
      <c r="F12" s="190"/>
      <c r="G12" s="190"/>
      <c r="H12" s="191"/>
      <c r="I12" s="47"/>
    </row>
    <row r="13" spans="2:9" x14ac:dyDescent="0.35">
      <c r="B13" s="46"/>
      <c r="C13" s="121">
        <v>13</v>
      </c>
      <c r="D13" s="110" t="s">
        <v>68</v>
      </c>
      <c r="E13" s="12" t="s">
        <v>15</v>
      </c>
      <c r="F13" s="13">
        <v>1</v>
      </c>
      <c r="G13" s="131">
        <v>0</v>
      </c>
      <c r="H13" s="22">
        <f>G13*F13</f>
        <v>0</v>
      </c>
      <c r="I13" s="47"/>
    </row>
    <row r="14" spans="2:9" x14ac:dyDescent="0.35">
      <c r="B14" s="46"/>
      <c r="C14" s="121">
        <v>14</v>
      </c>
      <c r="D14" s="110" t="s">
        <v>76</v>
      </c>
      <c r="E14" s="12" t="s">
        <v>15</v>
      </c>
      <c r="F14" s="13">
        <v>1</v>
      </c>
      <c r="G14" s="131">
        <v>0</v>
      </c>
      <c r="H14" s="22">
        <f t="shared" ref="H14:H17" si="0">G14*F14</f>
        <v>0</v>
      </c>
      <c r="I14" s="47"/>
    </row>
    <row r="15" spans="2:9" x14ac:dyDescent="0.35">
      <c r="B15" s="46"/>
      <c r="C15" s="121">
        <v>15</v>
      </c>
      <c r="D15" s="110" t="s">
        <v>69</v>
      </c>
      <c r="E15" s="12" t="s">
        <v>15</v>
      </c>
      <c r="F15" s="13">
        <v>1</v>
      </c>
      <c r="G15" s="131">
        <v>0</v>
      </c>
      <c r="H15" s="22">
        <f t="shared" si="0"/>
        <v>0</v>
      </c>
      <c r="I15" s="47"/>
    </row>
    <row r="16" spans="2:9" x14ac:dyDescent="0.35">
      <c r="B16" s="46"/>
      <c r="C16" s="121">
        <v>16</v>
      </c>
      <c r="D16" s="110" t="s">
        <v>70</v>
      </c>
      <c r="E16" s="12" t="s">
        <v>15</v>
      </c>
      <c r="F16" s="13">
        <v>1</v>
      </c>
      <c r="G16" s="131">
        <v>0</v>
      </c>
      <c r="H16" s="22">
        <f t="shared" si="0"/>
        <v>0</v>
      </c>
      <c r="I16" s="47"/>
    </row>
    <row r="17" spans="2:9" ht="15" thickBot="1" x14ac:dyDescent="0.4">
      <c r="B17" s="46"/>
      <c r="C17" s="143">
        <v>17</v>
      </c>
      <c r="D17" s="144" t="s">
        <v>71</v>
      </c>
      <c r="E17" s="18" t="s">
        <v>17</v>
      </c>
      <c r="F17" s="19">
        <v>1</v>
      </c>
      <c r="G17" s="133">
        <v>0</v>
      </c>
      <c r="H17" s="126">
        <f t="shared" si="0"/>
        <v>0</v>
      </c>
      <c r="I17" s="47"/>
    </row>
    <row r="18" spans="2:9" ht="15" thickBot="1" x14ac:dyDescent="0.4">
      <c r="B18" s="46"/>
      <c r="C18" s="145"/>
      <c r="D18" s="192" t="s">
        <v>18</v>
      </c>
      <c r="E18" s="185"/>
      <c r="F18" s="185"/>
      <c r="G18" s="186"/>
      <c r="H18" s="146">
        <f>SUM(H13:H17)</f>
        <v>0</v>
      </c>
      <c r="I18" s="47"/>
    </row>
    <row r="19" spans="2:9" ht="15" thickBot="1" x14ac:dyDescent="0.4">
      <c r="B19" s="46"/>
      <c r="C19" s="55"/>
      <c r="D19" s="29"/>
      <c r="E19" s="30"/>
      <c r="F19" s="31"/>
      <c r="G19" s="53"/>
      <c r="H19" s="56"/>
      <c r="I19" s="47"/>
    </row>
    <row r="20" spans="2:9" ht="15" thickBot="1" x14ac:dyDescent="0.4">
      <c r="B20" s="46"/>
      <c r="C20" s="35" t="s">
        <v>3</v>
      </c>
      <c r="D20" s="193" t="s">
        <v>25</v>
      </c>
      <c r="E20" s="194"/>
      <c r="F20" s="194"/>
      <c r="G20" s="194"/>
      <c r="H20" s="36">
        <f>H18</f>
        <v>0</v>
      </c>
      <c r="I20" s="47"/>
    </row>
    <row r="21" spans="2:9" x14ac:dyDescent="0.35">
      <c r="B21" s="57"/>
      <c r="I21" s="47"/>
    </row>
    <row r="22" spans="2:9" x14ac:dyDescent="0.35">
      <c r="B22" s="57"/>
      <c r="I22" s="47"/>
    </row>
    <row r="23" spans="2:9" ht="15" thickBot="1" x14ac:dyDescent="0.4">
      <c r="B23" s="58"/>
      <c r="C23" s="59"/>
      <c r="D23" s="59"/>
      <c r="E23" s="59"/>
      <c r="F23" s="59"/>
      <c r="G23" s="59"/>
      <c r="H23" s="59"/>
      <c r="I23" s="60"/>
    </row>
  </sheetData>
  <sheetProtection algorithmName="SHA-512" hashValue="A/k1o4ZTLPrGtEUmFL9RJLwx1b9/zHY+h30nwk8BOkOvcZOZFFGxYJrexYAKVqJJXvHmKaznOlqHVmNeH+mLHQ==" saltValue="qen2QgvDPtfPhedB6ZBZwg==" spinCount="100000" sheet="1" objects="1" scenarios="1"/>
  <protectedRanges>
    <protectedRange sqref="G13:G17" name="Plant Construction"/>
  </protectedRanges>
  <mergeCells count="11">
    <mergeCell ref="C12:D12"/>
    <mergeCell ref="E12:H12"/>
    <mergeCell ref="D18:G18"/>
    <mergeCell ref="D20:G20"/>
    <mergeCell ref="C3:H3"/>
    <mergeCell ref="D6:E6"/>
    <mergeCell ref="C7:H7"/>
    <mergeCell ref="E8:H8"/>
    <mergeCell ref="C9:C10"/>
    <mergeCell ref="D9:D10"/>
    <mergeCell ref="E9:H9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9A0F9-3E74-41AF-9454-4FFB08BF6F25}">
  <dimension ref="B1:J22"/>
  <sheetViews>
    <sheetView showGridLines="0" topLeftCell="A3" zoomScale="85" zoomScaleNormal="85" workbookViewId="0">
      <selection activeCell="F21" sqref="F21"/>
    </sheetView>
  </sheetViews>
  <sheetFormatPr defaultRowHeight="14.5" x14ac:dyDescent="0.35"/>
  <cols>
    <col min="2" max="2" width="6.7265625" customWidth="1"/>
    <col min="3" max="3" width="18" customWidth="1"/>
    <col min="4" max="4" width="40.36328125" customWidth="1"/>
    <col min="5" max="5" width="13.08984375" customWidth="1"/>
    <col min="6" max="6" width="17.1796875" customWidth="1"/>
    <col min="7" max="7" width="19.54296875" customWidth="1"/>
    <col min="8" max="8" width="21.7265625" customWidth="1"/>
    <col min="10" max="10" width="11.6328125" bestFit="1" customWidth="1"/>
  </cols>
  <sheetData>
    <row r="1" spans="2:10" ht="15" thickBot="1" x14ac:dyDescent="0.4"/>
    <row r="2" spans="2:10" x14ac:dyDescent="0.35">
      <c r="B2" s="41"/>
      <c r="C2" s="42"/>
      <c r="D2" s="43"/>
      <c r="E2" s="44"/>
      <c r="F2" s="44"/>
      <c r="G2" s="44"/>
      <c r="H2" s="44"/>
      <c r="I2" s="45"/>
    </row>
    <row r="3" spans="2:10" ht="15.5" x14ac:dyDescent="0.35">
      <c r="B3" s="46"/>
      <c r="C3" s="149" t="s">
        <v>91</v>
      </c>
      <c r="D3" s="149"/>
      <c r="E3" s="149"/>
      <c r="F3" s="149"/>
      <c r="G3" s="149"/>
      <c r="H3" s="149"/>
      <c r="I3" s="47"/>
    </row>
    <row r="4" spans="2:10" x14ac:dyDescent="0.35">
      <c r="B4" s="46"/>
      <c r="C4" s="48"/>
      <c r="D4" s="24"/>
      <c r="E4" s="49"/>
      <c r="F4" s="49"/>
      <c r="G4" s="49"/>
      <c r="H4" s="49"/>
      <c r="I4" s="47"/>
    </row>
    <row r="5" spans="2:10" ht="16" thickBot="1" x14ac:dyDescent="0.4">
      <c r="B5" s="46"/>
      <c r="C5" s="48" t="s">
        <v>3</v>
      </c>
      <c r="D5" s="50"/>
      <c r="E5" s="49"/>
      <c r="F5" s="49"/>
      <c r="G5" s="49"/>
      <c r="H5" s="49"/>
      <c r="I5" s="47"/>
    </row>
    <row r="6" spans="2:10" ht="15" thickBot="1" x14ac:dyDescent="0.4">
      <c r="B6" s="46"/>
      <c r="C6" s="25" t="s">
        <v>0</v>
      </c>
      <c r="D6" s="160" t="str">
        <f>Summary!E5</f>
        <v xml:space="preserve"> </v>
      </c>
      <c r="E6" s="161"/>
      <c r="F6" s="49"/>
      <c r="G6" s="49"/>
      <c r="H6" s="49"/>
      <c r="I6" s="47"/>
    </row>
    <row r="7" spans="2:10" x14ac:dyDescent="0.35">
      <c r="B7" s="46"/>
      <c r="C7" s="195" t="s">
        <v>59</v>
      </c>
      <c r="D7" s="195"/>
      <c r="E7" s="195"/>
      <c r="F7" s="195"/>
      <c r="G7" s="195"/>
      <c r="H7" s="195"/>
      <c r="I7" s="47"/>
    </row>
    <row r="8" spans="2:10" ht="16" thickBot="1" x14ac:dyDescent="0.4">
      <c r="B8" s="46"/>
      <c r="C8" s="48"/>
      <c r="D8" s="51"/>
      <c r="E8" s="49"/>
      <c r="F8" s="49"/>
      <c r="G8" s="49"/>
      <c r="H8" s="49"/>
      <c r="I8" s="47"/>
    </row>
    <row r="9" spans="2:10" ht="15" thickBot="1" x14ac:dyDescent="0.4">
      <c r="B9" s="46"/>
      <c r="C9" s="48"/>
      <c r="D9" s="52"/>
      <c r="E9" s="200" t="s">
        <v>56</v>
      </c>
      <c r="F9" s="201"/>
      <c r="G9" s="201"/>
      <c r="H9" s="202"/>
      <c r="I9" s="47"/>
    </row>
    <row r="10" spans="2:10" ht="15" thickBot="1" x14ac:dyDescent="0.4">
      <c r="B10" s="46"/>
      <c r="C10" s="163" t="s">
        <v>5</v>
      </c>
      <c r="D10" s="165" t="s">
        <v>6</v>
      </c>
      <c r="E10" s="203" t="s">
        <v>7</v>
      </c>
      <c r="F10" s="204"/>
      <c r="G10" s="204"/>
      <c r="H10" s="205"/>
      <c r="I10" s="47"/>
    </row>
    <row r="11" spans="2:10" ht="15" thickBot="1" x14ac:dyDescent="0.4">
      <c r="B11" s="46"/>
      <c r="C11" s="164"/>
      <c r="D11" s="166"/>
      <c r="E11" s="26" t="s">
        <v>8</v>
      </c>
      <c r="F11" s="27" t="s">
        <v>9</v>
      </c>
      <c r="G11" s="27" t="s">
        <v>10</v>
      </c>
      <c r="H11" s="27" t="s">
        <v>11</v>
      </c>
      <c r="I11" s="47"/>
    </row>
    <row r="12" spans="2:10" ht="15" thickBot="1" x14ac:dyDescent="0.4">
      <c r="B12" s="46"/>
      <c r="C12" s="28"/>
      <c r="D12" s="29"/>
      <c r="E12" s="30"/>
      <c r="F12" s="31"/>
      <c r="G12" s="53"/>
      <c r="H12" s="54"/>
      <c r="I12" s="47"/>
    </row>
    <row r="13" spans="2:10" x14ac:dyDescent="0.35">
      <c r="B13" s="46"/>
      <c r="C13" s="187" t="s">
        <v>59</v>
      </c>
      <c r="D13" s="188"/>
      <c r="E13" s="189"/>
      <c r="F13" s="190"/>
      <c r="G13" s="190"/>
      <c r="H13" s="191"/>
      <c r="I13" s="47"/>
    </row>
    <row r="14" spans="2:10" x14ac:dyDescent="0.35">
      <c r="B14" s="46"/>
      <c r="C14" s="121">
        <v>14</v>
      </c>
      <c r="D14" s="110" t="s">
        <v>88</v>
      </c>
      <c r="E14" s="109" t="s">
        <v>58</v>
      </c>
      <c r="F14" s="86">
        <f>120000*12</f>
        <v>1440000</v>
      </c>
      <c r="G14" s="131">
        <v>0</v>
      </c>
      <c r="H14" s="22">
        <f>G14*F14</f>
        <v>0</v>
      </c>
      <c r="I14" s="47"/>
      <c r="J14" s="113"/>
    </row>
    <row r="15" spans="2:10" x14ac:dyDescent="0.35">
      <c r="B15" s="46"/>
      <c r="C15" s="121">
        <v>15</v>
      </c>
      <c r="D15" s="110" t="s">
        <v>89</v>
      </c>
      <c r="E15" s="109" t="s">
        <v>58</v>
      </c>
      <c r="F15" s="86">
        <f>160000*12</f>
        <v>1920000</v>
      </c>
      <c r="G15" s="131">
        <v>0</v>
      </c>
      <c r="H15" s="22">
        <f t="shared" ref="H15:H16" si="0">G15*F15</f>
        <v>0</v>
      </c>
      <c r="I15" s="47"/>
    </row>
    <row r="16" spans="2:10" ht="15" thickBot="1" x14ac:dyDescent="0.4">
      <c r="B16" s="46"/>
      <c r="C16" s="121">
        <v>16</v>
      </c>
      <c r="D16" s="110" t="s">
        <v>90</v>
      </c>
      <c r="E16" s="109" t="s">
        <v>58</v>
      </c>
      <c r="F16" s="86">
        <f>200000*12</f>
        <v>2400000</v>
      </c>
      <c r="G16" s="131">
        <v>0</v>
      </c>
      <c r="H16" s="22">
        <f t="shared" si="0"/>
        <v>0</v>
      </c>
      <c r="I16" s="47"/>
    </row>
    <row r="17" spans="2:9" ht="15" thickBot="1" x14ac:dyDescent="0.4">
      <c r="B17" s="46"/>
      <c r="C17" s="33"/>
      <c r="D17" s="192" t="s">
        <v>18</v>
      </c>
      <c r="E17" s="185"/>
      <c r="F17" s="185"/>
      <c r="G17" s="186"/>
      <c r="H17" s="34">
        <f>SUM(H14:H16)</f>
        <v>0</v>
      </c>
      <c r="I17" s="47"/>
    </row>
    <row r="18" spans="2:9" ht="15" thickBot="1" x14ac:dyDescent="0.4">
      <c r="B18" s="46"/>
      <c r="C18" s="55"/>
      <c r="D18" s="29"/>
      <c r="E18" s="30"/>
      <c r="F18" s="31"/>
      <c r="G18" s="53"/>
      <c r="H18" s="56"/>
      <c r="I18" s="47"/>
    </row>
    <row r="19" spans="2:9" ht="15" thickBot="1" x14ac:dyDescent="0.4">
      <c r="B19" s="46"/>
      <c r="C19" s="35" t="s">
        <v>3</v>
      </c>
      <c r="D19" s="193" t="s">
        <v>25</v>
      </c>
      <c r="E19" s="194"/>
      <c r="F19" s="194"/>
      <c r="G19" s="194"/>
      <c r="H19" s="36">
        <f>H17</f>
        <v>0</v>
      </c>
      <c r="I19" s="47"/>
    </row>
    <row r="20" spans="2:9" x14ac:dyDescent="0.35">
      <c r="B20" s="57"/>
      <c r="I20" s="47"/>
    </row>
    <row r="21" spans="2:9" x14ac:dyDescent="0.35">
      <c r="B21" s="57"/>
      <c r="I21" s="47"/>
    </row>
    <row r="22" spans="2:9" ht="15" thickBot="1" x14ac:dyDescent="0.4">
      <c r="B22" s="58"/>
      <c r="C22" s="59"/>
      <c r="D22" s="59"/>
      <c r="E22" s="59"/>
      <c r="F22" s="59"/>
      <c r="G22" s="59"/>
      <c r="H22" s="59"/>
      <c r="I22" s="60"/>
    </row>
  </sheetData>
  <sheetProtection algorithmName="SHA-512" hashValue="jFLWwbxSUt76xcroAFX7DrSlWeomx67b4oyoFxfJam+Jj+6ZkEGh7w/qQQTRJ/7IBsBPwTWbx6yM+XzpuQdxPQ==" saltValue="K8FjwGr80L152fMp/2jL9A==" spinCount="100000" sheet="1" objects="1" scenarios="1"/>
  <protectedRanges>
    <protectedRange sqref="G14:G16" name="Plant Construction"/>
  </protectedRanges>
  <mergeCells count="11">
    <mergeCell ref="C13:D13"/>
    <mergeCell ref="E13:H13"/>
    <mergeCell ref="D17:G17"/>
    <mergeCell ref="D19:G19"/>
    <mergeCell ref="C3:H3"/>
    <mergeCell ref="D6:E6"/>
    <mergeCell ref="C7:H7"/>
    <mergeCell ref="E9:H9"/>
    <mergeCell ref="C10:C11"/>
    <mergeCell ref="D10:D11"/>
    <mergeCell ref="E10:H10"/>
  </mergeCells>
  <phoneticPr fontId="20" type="noConversion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02D24-C79F-411C-8F56-00691D66482A}">
  <dimension ref="B1:L21"/>
  <sheetViews>
    <sheetView showGridLines="0" tabSelected="1" zoomScale="70" zoomScaleNormal="70" workbookViewId="0">
      <selection activeCell="F22" sqref="F22"/>
    </sheetView>
  </sheetViews>
  <sheetFormatPr defaultRowHeight="14.5" x14ac:dyDescent="0.35"/>
  <cols>
    <col min="2" max="2" width="6.7265625" customWidth="1"/>
    <col min="3" max="3" width="18" customWidth="1"/>
    <col min="4" max="4" width="35.26953125" bestFit="1" customWidth="1"/>
    <col min="5" max="5" width="18.453125" customWidth="1"/>
    <col min="6" max="6" width="27.1796875" customWidth="1"/>
    <col min="7" max="7" width="18" bestFit="1" customWidth="1"/>
    <col min="8" max="8" width="11" bestFit="1" customWidth="1"/>
    <col min="9" max="9" width="23.1796875" bestFit="1" customWidth="1"/>
  </cols>
  <sheetData>
    <row r="1" spans="2:12" ht="15" thickBot="1" x14ac:dyDescent="0.4"/>
    <row r="2" spans="2:12" x14ac:dyDescent="0.35">
      <c r="B2" s="61"/>
      <c r="C2" s="62"/>
      <c r="D2" s="62"/>
      <c r="E2" s="62"/>
      <c r="F2" s="62"/>
      <c r="G2" s="62"/>
      <c r="H2" s="62"/>
      <c r="I2" s="62"/>
      <c r="J2" s="45"/>
    </row>
    <row r="3" spans="2:12" x14ac:dyDescent="0.35">
      <c r="B3" s="78"/>
      <c r="C3" s="72"/>
      <c r="D3" s="72"/>
      <c r="E3" s="72"/>
      <c r="F3" s="72"/>
      <c r="G3" s="72"/>
      <c r="H3" s="72"/>
      <c r="I3" s="72"/>
      <c r="J3" s="79"/>
    </row>
    <row r="4" spans="2:12" ht="15.5" x14ac:dyDescent="0.35">
      <c r="B4" s="78"/>
      <c r="C4" s="211" t="s">
        <v>92</v>
      </c>
      <c r="D4" s="211"/>
      <c r="E4" s="211"/>
      <c r="F4" s="211"/>
      <c r="G4" s="211"/>
      <c r="H4" s="211"/>
      <c r="I4" s="211"/>
      <c r="J4" s="79"/>
    </row>
    <row r="5" spans="2:12" ht="15.5" x14ac:dyDescent="0.35">
      <c r="B5" s="78"/>
      <c r="C5" s="80"/>
      <c r="D5" s="80"/>
      <c r="E5" s="80"/>
      <c r="F5" s="80"/>
      <c r="G5" s="80"/>
      <c r="H5" s="80"/>
      <c r="I5" s="80"/>
      <c r="J5" s="79"/>
    </row>
    <row r="6" spans="2:12" ht="15.5" x14ac:dyDescent="0.35">
      <c r="B6" s="78"/>
      <c r="C6" s="81"/>
      <c r="D6" s="82"/>
      <c r="E6" s="80"/>
      <c r="F6" s="80"/>
      <c r="G6" s="80"/>
      <c r="H6" s="80"/>
      <c r="I6" s="80"/>
      <c r="J6" s="79"/>
      <c r="L6" s="39"/>
    </row>
    <row r="7" spans="2:12" ht="15.5" x14ac:dyDescent="0.35">
      <c r="B7" s="78"/>
      <c r="C7" s="83" t="s">
        <v>60</v>
      </c>
      <c r="D7" s="80"/>
      <c r="E7" s="80"/>
      <c r="F7" s="80"/>
      <c r="G7" s="80"/>
      <c r="H7" s="80"/>
      <c r="I7" s="80"/>
      <c r="J7" s="79"/>
    </row>
    <row r="8" spans="2:12" ht="16" thickBot="1" x14ac:dyDescent="0.4">
      <c r="B8" s="78"/>
      <c r="C8" s="83"/>
      <c r="D8" s="80"/>
      <c r="E8" s="80"/>
      <c r="F8" s="80"/>
      <c r="G8" s="80"/>
      <c r="H8" s="80"/>
      <c r="I8" s="80"/>
      <c r="J8" s="79"/>
    </row>
    <row r="9" spans="2:12" ht="16" thickBot="1" x14ac:dyDescent="0.4">
      <c r="B9" s="78"/>
      <c r="C9" s="37" t="s">
        <v>0</v>
      </c>
      <c r="D9" s="212" t="str">
        <f>Summary!E5</f>
        <v xml:space="preserve"> </v>
      </c>
      <c r="E9" s="213"/>
      <c r="F9" s="213"/>
      <c r="G9" s="213"/>
      <c r="H9" s="213"/>
      <c r="I9" s="214"/>
      <c r="J9" s="79"/>
    </row>
    <row r="10" spans="2:12" ht="16" thickBot="1" x14ac:dyDescent="0.4">
      <c r="B10" s="78"/>
      <c r="C10" s="80"/>
      <c r="D10" s="80"/>
      <c r="E10" s="82"/>
      <c r="F10" s="82"/>
      <c r="G10" s="82"/>
      <c r="H10" s="82"/>
      <c r="I10" s="82"/>
      <c r="J10" s="79"/>
    </row>
    <row r="11" spans="2:12" ht="15" thickBot="1" x14ac:dyDescent="0.4">
      <c r="B11" s="78"/>
      <c r="C11" s="163" t="s">
        <v>26</v>
      </c>
      <c r="D11" s="165" t="s">
        <v>6</v>
      </c>
      <c r="E11" s="215" t="s">
        <v>7</v>
      </c>
      <c r="F11" s="216"/>
      <c r="G11" s="216"/>
      <c r="H11" s="216"/>
      <c r="I11" s="217"/>
      <c r="J11" s="79"/>
    </row>
    <row r="12" spans="2:12" ht="15" thickBot="1" x14ac:dyDescent="0.4">
      <c r="B12" s="78"/>
      <c r="C12" s="164"/>
      <c r="D12" s="166"/>
      <c r="E12" s="218"/>
      <c r="F12" s="219"/>
      <c r="G12" s="219"/>
      <c r="H12" s="219"/>
      <c r="I12" s="217"/>
      <c r="J12" s="79"/>
    </row>
    <row r="13" spans="2:12" ht="15" thickBot="1" x14ac:dyDescent="0.4">
      <c r="B13" s="78"/>
      <c r="C13" s="38"/>
      <c r="D13" s="72"/>
      <c r="E13" s="114" t="s">
        <v>61</v>
      </c>
      <c r="F13" s="114" t="s">
        <v>96</v>
      </c>
      <c r="G13" s="114" t="s">
        <v>62</v>
      </c>
      <c r="H13" s="114" t="s">
        <v>63</v>
      </c>
      <c r="I13" s="114" t="s">
        <v>64</v>
      </c>
      <c r="J13" s="79"/>
    </row>
    <row r="14" spans="2:12" ht="15" thickBot="1" x14ac:dyDescent="0.4">
      <c r="B14" s="68"/>
      <c r="C14" s="115">
        <v>17</v>
      </c>
      <c r="D14" s="116" t="s">
        <v>65</v>
      </c>
      <c r="E14" s="40">
        <f>Processing!F14+Processing!F15+Processing!F16</f>
        <v>5760000</v>
      </c>
      <c r="F14" s="141">
        <v>0</v>
      </c>
      <c r="G14" s="123">
        <f>E14*F14</f>
        <v>0</v>
      </c>
      <c r="H14" s="148">
        <v>1.85</v>
      </c>
      <c r="I14" s="124">
        <f>G14*H14</f>
        <v>0</v>
      </c>
      <c r="J14" s="84"/>
    </row>
    <row r="15" spans="2:12" ht="15" thickBot="1" x14ac:dyDescent="0.4">
      <c r="B15" s="68"/>
      <c r="C15" s="32"/>
      <c r="D15" s="207" t="s">
        <v>27</v>
      </c>
      <c r="E15" s="183"/>
      <c r="F15" s="183"/>
      <c r="G15" s="183"/>
      <c r="H15" s="183"/>
      <c r="I15" s="208"/>
      <c r="J15" s="84"/>
    </row>
    <row r="16" spans="2:12" ht="15" thickBot="1" x14ac:dyDescent="0.4">
      <c r="B16" s="78"/>
      <c r="C16" s="72"/>
      <c r="D16" s="209" t="s">
        <v>25</v>
      </c>
      <c r="E16" s="210"/>
      <c r="F16" s="210"/>
      <c r="G16" s="210"/>
      <c r="H16" s="210"/>
      <c r="I16" s="147">
        <f>I14</f>
        <v>0</v>
      </c>
      <c r="J16" s="79"/>
    </row>
    <row r="17" spans="2:10" x14ac:dyDescent="0.35">
      <c r="B17" s="57"/>
      <c r="C17" s="206" t="s">
        <v>48</v>
      </c>
      <c r="D17" s="206"/>
      <c r="J17" s="47"/>
    </row>
    <row r="18" spans="2:10" ht="15" thickBot="1" x14ac:dyDescent="0.4">
      <c r="B18" s="58"/>
      <c r="C18" s="59"/>
      <c r="D18" s="59"/>
      <c r="E18" s="59"/>
      <c r="F18" s="59"/>
      <c r="G18" s="59"/>
      <c r="H18" s="59"/>
      <c r="I18" s="59"/>
      <c r="J18" s="60"/>
    </row>
    <row r="21" spans="2:10" x14ac:dyDescent="0.35">
      <c r="E21" s="85"/>
    </row>
  </sheetData>
  <sheetProtection algorithmName="SHA-512" hashValue="Jx/LrXrAf9jkYnaxzmAbHEZv2P5QD5+S9Pz4g0BzeCrgdAgJ/rvKxOtPWc1swKn9/604NpfrE8jZonKD44kmiA==" saltValue="snJOhuvrk/o57VllFZDwdQ==" spinCount="100000" sheet="1" objects="1" scenarios="1"/>
  <protectedRanges>
    <protectedRange sqref="F14" name="Energy Cap"/>
  </protectedRanges>
  <mergeCells count="9">
    <mergeCell ref="C17:D17"/>
    <mergeCell ref="D15:I15"/>
    <mergeCell ref="D16:H16"/>
    <mergeCell ref="C4:I4"/>
    <mergeCell ref="D9:I9"/>
    <mergeCell ref="C11:C12"/>
    <mergeCell ref="D11:D12"/>
    <mergeCell ref="E11:I11"/>
    <mergeCell ref="E12:I12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41BD6-3FDB-4639-A136-7B6C812BFA2E}">
  <dimension ref="A3:U25"/>
  <sheetViews>
    <sheetView showGridLines="0" zoomScale="55" zoomScaleNormal="55" workbookViewId="0">
      <selection activeCell="G35" sqref="G35"/>
    </sheetView>
  </sheetViews>
  <sheetFormatPr defaultColWidth="0" defaultRowHeight="20" x14ac:dyDescent="0.4"/>
  <cols>
    <col min="1" max="3" width="4.1796875" style="87" customWidth="1"/>
    <col min="4" max="4" width="8.453125" style="87" customWidth="1"/>
    <col min="5" max="6" width="58.54296875" style="87" customWidth="1"/>
    <col min="7" max="7" width="33.453125" style="87" customWidth="1"/>
    <col min="8" max="9" width="32.54296875" style="87" customWidth="1"/>
    <col min="10" max="10" width="41.453125" style="87" customWidth="1"/>
    <col min="11" max="11" width="9.1796875" style="87" customWidth="1"/>
    <col min="12" max="12" width="22.54296875" style="87" customWidth="1"/>
    <col min="13" max="13" width="21.54296875" style="87" customWidth="1"/>
    <col min="14" max="14" width="13.453125" style="87" customWidth="1"/>
    <col min="15" max="15" width="7.453125" style="87" customWidth="1"/>
    <col min="16" max="16" width="6.54296875" style="87" customWidth="1"/>
    <col min="17" max="21" width="0" style="87" hidden="1" customWidth="1"/>
    <col min="22" max="16384" width="9.1796875" style="87" hidden="1"/>
  </cols>
  <sheetData>
    <row r="3" spans="4:15" x14ac:dyDescent="0.4">
      <c r="D3" s="223" t="s">
        <v>52</v>
      </c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4:15" ht="20.5" thickBot="1" x14ac:dyDescent="0.45">
      <c r="D4" s="88"/>
      <c r="E4" s="88"/>
      <c r="F4" s="88"/>
      <c r="G4" s="88"/>
    </row>
    <row r="5" spans="4:15" ht="20.5" thickBot="1" x14ac:dyDescent="0.45">
      <c r="D5" s="88"/>
      <c r="E5" s="89" t="s">
        <v>36</v>
      </c>
      <c r="F5" s="89"/>
      <c r="G5" s="224"/>
      <c r="H5" s="224"/>
      <c r="I5" s="90"/>
    </row>
    <row r="6" spans="4:15" x14ac:dyDescent="0.4">
      <c r="D6" s="88"/>
      <c r="E6" s="88"/>
      <c r="F6" s="88"/>
      <c r="G6" s="88"/>
    </row>
    <row r="7" spans="4:15" ht="20.5" thickBot="1" x14ac:dyDescent="0.45"/>
    <row r="8" spans="4:15" s="91" customFormat="1" ht="14.5" customHeight="1" x14ac:dyDescent="0.35">
      <c r="D8" s="225" t="s">
        <v>26</v>
      </c>
      <c r="E8" s="227" t="s">
        <v>45</v>
      </c>
      <c r="F8" s="229" t="s">
        <v>29</v>
      </c>
      <c r="G8" s="229" t="s">
        <v>30</v>
      </c>
      <c r="H8" s="229" t="s">
        <v>31</v>
      </c>
      <c r="I8" s="229" t="s">
        <v>32</v>
      </c>
      <c r="J8" s="231" t="s">
        <v>33</v>
      </c>
      <c r="K8" s="231"/>
      <c r="L8" s="231"/>
      <c r="M8" s="231"/>
      <c r="N8" s="232"/>
      <c r="O8" s="92"/>
    </row>
    <row r="9" spans="4:15" s="91" customFormat="1" ht="27" customHeight="1" thickBot="1" x14ac:dyDescent="0.4">
      <c r="D9" s="226"/>
      <c r="E9" s="228"/>
      <c r="F9" s="230"/>
      <c r="G9" s="230"/>
      <c r="H9" s="230"/>
      <c r="I9" s="230"/>
      <c r="J9" s="93" t="s">
        <v>28</v>
      </c>
      <c r="K9" s="233" t="s">
        <v>34</v>
      </c>
      <c r="L9" s="233"/>
      <c r="M9" s="234" t="s">
        <v>37</v>
      </c>
      <c r="N9" s="235"/>
      <c r="O9" s="92"/>
    </row>
    <row r="10" spans="4:15" x14ac:dyDescent="0.4">
      <c r="D10" s="94">
        <v>1</v>
      </c>
      <c r="E10" s="95"/>
      <c r="F10" s="95"/>
      <c r="G10" s="95"/>
      <c r="H10" s="95"/>
      <c r="I10" s="96"/>
      <c r="J10" s="108"/>
      <c r="K10" s="220"/>
      <c r="L10" s="220"/>
      <c r="M10" s="220"/>
      <c r="N10" s="221"/>
      <c r="O10" s="97"/>
    </row>
    <row r="11" spans="4:15" x14ac:dyDescent="0.4">
      <c r="D11" s="98">
        <v>2</v>
      </c>
      <c r="E11" s="99"/>
      <c r="F11" s="99"/>
      <c r="G11" s="99"/>
      <c r="H11" s="99"/>
      <c r="I11" s="99"/>
      <c r="J11" s="106"/>
      <c r="K11" s="222"/>
      <c r="L11" s="222"/>
      <c r="M11" s="222" t="s">
        <v>35</v>
      </c>
      <c r="N11" s="236"/>
      <c r="O11" s="97"/>
    </row>
    <row r="12" spans="4:15" x14ac:dyDescent="0.4">
      <c r="D12" s="98">
        <v>3</v>
      </c>
      <c r="E12" s="99"/>
      <c r="F12" s="99"/>
      <c r="G12" s="99"/>
      <c r="H12" s="99"/>
      <c r="I12" s="99"/>
      <c r="J12" s="106"/>
      <c r="K12" s="237"/>
      <c r="L12" s="238"/>
      <c r="M12" s="237"/>
      <c r="N12" s="239"/>
      <c r="O12" s="97"/>
    </row>
    <row r="13" spans="4:15" x14ac:dyDescent="0.4">
      <c r="D13" s="98">
        <v>4</v>
      </c>
      <c r="E13" s="99"/>
      <c r="F13" s="99"/>
      <c r="G13" s="99"/>
      <c r="H13" s="99"/>
      <c r="I13" s="99"/>
      <c r="J13" s="106"/>
      <c r="K13" s="237"/>
      <c r="L13" s="238"/>
      <c r="M13" s="237"/>
      <c r="N13" s="239"/>
      <c r="O13" s="97"/>
    </row>
    <row r="14" spans="4:15" x14ac:dyDescent="0.4">
      <c r="D14" s="98">
        <v>5</v>
      </c>
      <c r="E14" s="99"/>
      <c r="F14" s="99"/>
      <c r="G14" s="99"/>
      <c r="H14" s="99"/>
      <c r="I14" s="99"/>
      <c r="J14" s="106"/>
      <c r="K14" s="237"/>
      <c r="L14" s="238"/>
      <c r="M14" s="237"/>
      <c r="N14" s="239"/>
      <c r="O14" s="97"/>
    </row>
    <row r="15" spans="4:15" x14ac:dyDescent="0.4">
      <c r="D15" s="98">
        <v>6</v>
      </c>
      <c r="E15" s="99"/>
      <c r="F15" s="99"/>
      <c r="G15" s="99"/>
      <c r="H15" s="99"/>
      <c r="I15" s="99"/>
      <c r="J15" s="106"/>
      <c r="K15" s="237"/>
      <c r="L15" s="238"/>
      <c r="M15" s="237"/>
      <c r="N15" s="239"/>
      <c r="O15" s="97"/>
    </row>
    <row r="16" spans="4:15" x14ac:dyDescent="0.4">
      <c r="D16" s="98">
        <v>7</v>
      </c>
      <c r="E16" s="99"/>
      <c r="F16" s="99"/>
      <c r="G16" s="99"/>
      <c r="H16" s="99"/>
      <c r="I16" s="99"/>
      <c r="J16" s="106"/>
      <c r="K16" s="237"/>
      <c r="L16" s="238"/>
      <c r="M16" s="237"/>
      <c r="N16" s="239"/>
      <c r="O16" s="97"/>
    </row>
    <row r="17" spans="4:15" x14ac:dyDescent="0.4">
      <c r="D17" s="98">
        <v>8</v>
      </c>
      <c r="E17" s="99"/>
      <c r="F17" s="99"/>
      <c r="G17" s="99"/>
      <c r="H17" s="99"/>
      <c r="I17" s="99"/>
      <c r="J17" s="106"/>
      <c r="K17" s="237"/>
      <c r="L17" s="238"/>
      <c r="M17" s="237"/>
      <c r="N17" s="239"/>
      <c r="O17" s="97"/>
    </row>
    <row r="18" spans="4:15" x14ac:dyDescent="0.4">
      <c r="D18" s="98">
        <v>9</v>
      </c>
      <c r="E18" s="99"/>
      <c r="F18" s="99"/>
      <c r="G18" s="99"/>
      <c r="H18" s="99"/>
      <c r="I18" s="99"/>
      <c r="J18" s="106"/>
      <c r="K18" s="222"/>
      <c r="L18" s="222"/>
      <c r="M18" s="222"/>
      <c r="N18" s="236"/>
      <c r="O18" s="97"/>
    </row>
    <row r="19" spans="4:15" x14ac:dyDescent="0.4">
      <c r="D19" s="98">
        <v>10</v>
      </c>
      <c r="E19" s="99"/>
      <c r="F19" s="99"/>
      <c r="G19" s="99"/>
      <c r="H19" s="99"/>
      <c r="I19" s="99"/>
      <c r="J19" s="106"/>
      <c r="K19" s="222"/>
      <c r="L19" s="222"/>
      <c r="M19" s="222"/>
      <c r="N19" s="236"/>
      <c r="O19" s="97"/>
    </row>
    <row r="20" spans="4:15" x14ac:dyDescent="0.4">
      <c r="D20" s="98">
        <v>11</v>
      </c>
      <c r="E20" s="99"/>
      <c r="F20" s="99"/>
      <c r="G20" s="99"/>
      <c r="H20" s="99"/>
      <c r="I20" s="99"/>
      <c r="J20" s="106"/>
      <c r="K20" s="222"/>
      <c r="L20" s="222"/>
      <c r="M20" s="222"/>
      <c r="N20" s="236"/>
      <c r="O20" s="97"/>
    </row>
    <row r="21" spans="4:15" ht="20.5" thickBot="1" x14ac:dyDescent="0.45">
      <c r="D21" s="100">
        <v>12</v>
      </c>
      <c r="E21" s="101"/>
      <c r="F21" s="101"/>
      <c r="G21" s="101"/>
      <c r="H21" s="101"/>
      <c r="I21" s="101"/>
      <c r="J21" s="107"/>
      <c r="K21" s="241"/>
      <c r="L21" s="241"/>
      <c r="M21" s="241"/>
      <c r="N21" s="242"/>
      <c r="O21" s="97"/>
    </row>
    <row r="22" spans="4:15" ht="20.5" thickBot="1" x14ac:dyDescent="0.45"/>
    <row r="23" spans="4:15" ht="20.5" thickBot="1" x14ac:dyDescent="0.45">
      <c r="E23" s="89" t="s">
        <v>38</v>
      </c>
      <c r="F23" s="89"/>
      <c r="G23" s="224"/>
      <c r="H23" s="224"/>
      <c r="I23" s="90"/>
    </row>
    <row r="24" spans="4:15" ht="20.5" thickBot="1" x14ac:dyDescent="0.45">
      <c r="D24" s="240"/>
      <c r="E24" s="240"/>
      <c r="F24" s="240"/>
      <c r="G24" s="240"/>
      <c r="H24" s="240"/>
      <c r="I24" s="102"/>
    </row>
    <row r="25" spans="4:15" ht="20.5" thickBot="1" x14ac:dyDescent="0.45">
      <c r="E25" s="89" t="s">
        <v>39</v>
      </c>
      <c r="F25" s="89"/>
      <c r="G25" s="224"/>
      <c r="H25" s="224"/>
      <c r="I25" s="90"/>
    </row>
  </sheetData>
  <protectedRanges>
    <protectedRange sqref="E10:P21" name="Range2_3"/>
    <protectedRange sqref="F5" name="Range1_3"/>
  </protectedRanges>
  <mergeCells count="38">
    <mergeCell ref="K18:L18"/>
    <mergeCell ref="M18:N18"/>
    <mergeCell ref="G23:H23"/>
    <mergeCell ref="D24:H24"/>
    <mergeCell ref="G25:H25"/>
    <mergeCell ref="K19:L19"/>
    <mergeCell ref="M19:N19"/>
    <mergeCell ref="K20:L20"/>
    <mergeCell ref="M20:N20"/>
    <mergeCell ref="K21:L21"/>
    <mergeCell ref="M21:N21"/>
    <mergeCell ref="K15:L15"/>
    <mergeCell ref="M15:N15"/>
    <mergeCell ref="K16:L16"/>
    <mergeCell ref="M16:N16"/>
    <mergeCell ref="K17:L17"/>
    <mergeCell ref="M17:N17"/>
    <mergeCell ref="K13:L13"/>
    <mergeCell ref="M13:N13"/>
    <mergeCell ref="K14:L14"/>
    <mergeCell ref="M14:N14"/>
    <mergeCell ref="K12:L12"/>
    <mergeCell ref="M12:N12"/>
    <mergeCell ref="K10:L10"/>
    <mergeCell ref="M10:N10"/>
    <mergeCell ref="K11:L11"/>
    <mergeCell ref="D3:N3"/>
    <mergeCell ref="G5:H5"/>
    <mergeCell ref="D8:D9"/>
    <mergeCell ref="E8:E9"/>
    <mergeCell ref="F8:F9"/>
    <mergeCell ref="G8:G9"/>
    <mergeCell ref="H8:H9"/>
    <mergeCell ref="I8:I9"/>
    <mergeCell ref="J8:N8"/>
    <mergeCell ref="K9:L9"/>
    <mergeCell ref="M9:N9"/>
    <mergeCell ref="M11:N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A9504-FFC6-4C2F-8635-3D1AD1080ED4}">
  <dimension ref="A3:U25"/>
  <sheetViews>
    <sheetView showGridLines="0" zoomScale="55" zoomScaleNormal="55" workbookViewId="0">
      <selection activeCell="D4" sqref="D4"/>
    </sheetView>
  </sheetViews>
  <sheetFormatPr defaultColWidth="0" defaultRowHeight="20" x14ac:dyDescent="0.4"/>
  <cols>
    <col min="1" max="3" width="4.1796875" style="87" customWidth="1"/>
    <col min="4" max="4" width="8.453125" style="87" customWidth="1"/>
    <col min="5" max="6" width="58.54296875" style="87" customWidth="1"/>
    <col min="7" max="7" width="33.453125" style="87" customWidth="1"/>
    <col min="8" max="9" width="32.54296875" style="87" customWidth="1"/>
    <col min="10" max="10" width="41.453125" style="87" customWidth="1"/>
    <col min="11" max="11" width="9.1796875" style="87" customWidth="1"/>
    <col min="12" max="12" width="22.54296875" style="87" customWidth="1"/>
    <col min="13" max="13" width="21.54296875" style="87" customWidth="1"/>
    <col min="14" max="14" width="13.453125" style="87" customWidth="1"/>
    <col min="15" max="15" width="7.453125" style="87" customWidth="1"/>
    <col min="16" max="16" width="6.54296875" style="87" customWidth="1"/>
    <col min="17" max="21" width="0" style="87" hidden="1" customWidth="1"/>
    <col min="22" max="16384" width="9.1796875" style="87" hidden="1"/>
  </cols>
  <sheetData>
    <row r="3" spans="4:15" x14ac:dyDescent="0.4">
      <c r="D3" s="223" t="s">
        <v>53</v>
      </c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4:15" ht="20.5" thickBot="1" x14ac:dyDescent="0.45">
      <c r="D4" s="88"/>
      <c r="E4" s="88"/>
      <c r="F4" s="88"/>
      <c r="G4" s="88"/>
    </row>
    <row r="5" spans="4:15" ht="20.5" thickBot="1" x14ac:dyDescent="0.45">
      <c r="D5" s="88"/>
      <c r="E5" s="89" t="s">
        <v>36</v>
      </c>
      <c r="F5" s="89"/>
      <c r="G5" s="224"/>
      <c r="H5" s="224"/>
      <c r="I5" s="90"/>
    </row>
    <row r="6" spans="4:15" x14ac:dyDescent="0.4">
      <c r="D6" s="88"/>
      <c r="E6" s="88"/>
      <c r="F6" s="88"/>
      <c r="G6" s="88"/>
    </row>
    <row r="7" spans="4:15" ht="20.5" thickBot="1" x14ac:dyDescent="0.45"/>
    <row r="8" spans="4:15" s="91" customFormat="1" ht="14.5" customHeight="1" x14ac:dyDescent="0.35">
      <c r="D8" s="225" t="s">
        <v>26</v>
      </c>
      <c r="E8" s="227" t="s">
        <v>45</v>
      </c>
      <c r="F8" s="229" t="s">
        <v>29</v>
      </c>
      <c r="G8" s="229" t="s">
        <v>30</v>
      </c>
      <c r="H8" s="229" t="s">
        <v>31</v>
      </c>
      <c r="I8" s="229" t="s">
        <v>32</v>
      </c>
      <c r="J8" s="231" t="s">
        <v>33</v>
      </c>
      <c r="K8" s="231"/>
      <c r="L8" s="231"/>
      <c r="M8" s="231"/>
      <c r="N8" s="232"/>
      <c r="O8" s="92"/>
    </row>
    <row r="9" spans="4:15" s="91" customFormat="1" ht="27" customHeight="1" thickBot="1" x14ac:dyDescent="0.4">
      <c r="D9" s="226"/>
      <c r="E9" s="228"/>
      <c r="F9" s="230"/>
      <c r="G9" s="230"/>
      <c r="H9" s="230"/>
      <c r="I9" s="230"/>
      <c r="J9" s="93" t="s">
        <v>28</v>
      </c>
      <c r="K9" s="233" t="s">
        <v>34</v>
      </c>
      <c r="L9" s="233"/>
      <c r="M9" s="234" t="s">
        <v>37</v>
      </c>
      <c r="N9" s="235"/>
      <c r="O9" s="92"/>
    </row>
    <row r="10" spans="4:15" x14ac:dyDescent="0.4">
      <c r="D10" s="94">
        <v>1</v>
      </c>
      <c r="E10" s="95"/>
      <c r="F10" s="95"/>
      <c r="G10" s="95"/>
      <c r="H10" s="95"/>
      <c r="I10" s="96"/>
      <c r="J10" s="108"/>
      <c r="K10" s="220"/>
      <c r="L10" s="220"/>
      <c r="M10" s="220"/>
      <c r="N10" s="221"/>
      <c r="O10" s="97"/>
    </row>
    <row r="11" spans="4:15" x14ac:dyDescent="0.4">
      <c r="D11" s="98">
        <v>2</v>
      </c>
      <c r="E11" s="99"/>
      <c r="F11" s="99"/>
      <c r="G11" s="99"/>
      <c r="H11" s="99"/>
      <c r="I11" s="99"/>
      <c r="J11" s="106"/>
      <c r="K11" s="222"/>
      <c r="L11" s="222"/>
      <c r="M11" s="222" t="s">
        <v>35</v>
      </c>
      <c r="N11" s="236"/>
      <c r="O11" s="97"/>
    </row>
    <row r="12" spans="4:15" x14ac:dyDescent="0.4">
      <c r="D12" s="98">
        <v>3</v>
      </c>
      <c r="E12" s="99"/>
      <c r="F12" s="99"/>
      <c r="G12" s="99"/>
      <c r="H12" s="99"/>
      <c r="I12" s="99"/>
      <c r="J12" s="106"/>
      <c r="K12" s="237"/>
      <c r="L12" s="238"/>
      <c r="M12" s="237"/>
      <c r="N12" s="239"/>
      <c r="O12" s="97"/>
    </row>
    <row r="13" spans="4:15" x14ac:dyDescent="0.4">
      <c r="D13" s="98">
        <v>4</v>
      </c>
      <c r="E13" s="99"/>
      <c r="F13" s="99"/>
      <c r="G13" s="99"/>
      <c r="H13" s="99"/>
      <c r="I13" s="99"/>
      <c r="J13" s="106"/>
      <c r="K13" s="237"/>
      <c r="L13" s="238"/>
      <c r="M13" s="237"/>
      <c r="N13" s="239"/>
      <c r="O13" s="97"/>
    </row>
    <row r="14" spans="4:15" x14ac:dyDescent="0.4">
      <c r="D14" s="98">
        <v>5</v>
      </c>
      <c r="E14" s="99"/>
      <c r="F14" s="99"/>
      <c r="G14" s="99"/>
      <c r="H14" s="99"/>
      <c r="I14" s="99"/>
      <c r="J14" s="106"/>
      <c r="K14" s="237"/>
      <c r="L14" s="238"/>
      <c r="M14" s="237"/>
      <c r="N14" s="239"/>
      <c r="O14" s="97"/>
    </row>
    <row r="15" spans="4:15" x14ac:dyDescent="0.4">
      <c r="D15" s="98">
        <v>6</v>
      </c>
      <c r="E15" s="99"/>
      <c r="F15" s="99"/>
      <c r="G15" s="99"/>
      <c r="H15" s="99"/>
      <c r="I15" s="99"/>
      <c r="J15" s="106"/>
      <c r="K15" s="237"/>
      <c r="L15" s="238"/>
      <c r="M15" s="237"/>
      <c r="N15" s="239"/>
      <c r="O15" s="97"/>
    </row>
    <row r="16" spans="4:15" x14ac:dyDescent="0.4">
      <c r="D16" s="98">
        <v>7</v>
      </c>
      <c r="E16" s="99"/>
      <c r="F16" s="99"/>
      <c r="G16" s="99"/>
      <c r="H16" s="99"/>
      <c r="I16" s="99"/>
      <c r="J16" s="106"/>
      <c r="K16" s="237"/>
      <c r="L16" s="238"/>
      <c r="M16" s="237"/>
      <c r="N16" s="239"/>
      <c r="O16" s="97"/>
    </row>
    <row r="17" spans="4:15" x14ac:dyDescent="0.4">
      <c r="D17" s="98">
        <v>8</v>
      </c>
      <c r="E17" s="99"/>
      <c r="F17" s="99"/>
      <c r="G17" s="99"/>
      <c r="H17" s="99"/>
      <c r="I17" s="99"/>
      <c r="J17" s="106"/>
      <c r="K17" s="237"/>
      <c r="L17" s="238"/>
      <c r="M17" s="237"/>
      <c r="N17" s="239"/>
      <c r="O17" s="97"/>
    </row>
    <row r="18" spans="4:15" x14ac:dyDescent="0.4">
      <c r="D18" s="98">
        <v>9</v>
      </c>
      <c r="E18" s="99"/>
      <c r="F18" s="99"/>
      <c r="G18" s="99"/>
      <c r="H18" s="99"/>
      <c r="I18" s="99"/>
      <c r="J18" s="106"/>
      <c r="K18" s="222"/>
      <c r="L18" s="222"/>
      <c r="M18" s="222"/>
      <c r="N18" s="236"/>
      <c r="O18" s="97"/>
    </row>
    <row r="19" spans="4:15" x14ac:dyDescent="0.4">
      <c r="D19" s="98">
        <v>10</v>
      </c>
      <c r="E19" s="99"/>
      <c r="F19" s="99"/>
      <c r="G19" s="99"/>
      <c r="H19" s="99"/>
      <c r="I19" s="99"/>
      <c r="J19" s="106"/>
      <c r="K19" s="222"/>
      <c r="L19" s="222"/>
      <c r="M19" s="222"/>
      <c r="N19" s="236"/>
      <c r="O19" s="97"/>
    </row>
    <row r="20" spans="4:15" x14ac:dyDescent="0.4">
      <c r="D20" s="98">
        <v>11</v>
      </c>
      <c r="E20" s="99"/>
      <c r="F20" s="99"/>
      <c r="G20" s="99"/>
      <c r="H20" s="99"/>
      <c r="I20" s="99"/>
      <c r="J20" s="106"/>
      <c r="K20" s="222"/>
      <c r="L20" s="222"/>
      <c r="M20" s="222"/>
      <c r="N20" s="236"/>
      <c r="O20" s="97"/>
    </row>
    <row r="21" spans="4:15" ht="20.5" thickBot="1" x14ac:dyDescent="0.45">
      <c r="D21" s="100">
        <v>12</v>
      </c>
      <c r="E21" s="101"/>
      <c r="F21" s="101"/>
      <c r="G21" s="101"/>
      <c r="H21" s="101"/>
      <c r="I21" s="101"/>
      <c r="J21" s="107"/>
      <c r="K21" s="241"/>
      <c r="L21" s="241"/>
      <c r="M21" s="241"/>
      <c r="N21" s="242"/>
      <c r="O21" s="97"/>
    </row>
    <row r="22" spans="4:15" ht="20.5" thickBot="1" x14ac:dyDescent="0.45"/>
    <row r="23" spans="4:15" ht="20.5" thickBot="1" x14ac:dyDescent="0.45">
      <c r="E23" s="89" t="s">
        <v>38</v>
      </c>
      <c r="F23" s="89"/>
      <c r="G23" s="224"/>
      <c r="H23" s="224"/>
      <c r="I23" s="90"/>
    </row>
    <row r="24" spans="4:15" ht="20.5" thickBot="1" x14ac:dyDescent="0.45">
      <c r="D24" s="240"/>
      <c r="E24" s="240"/>
      <c r="F24" s="240"/>
      <c r="G24" s="240"/>
      <c r="H24" s="240"/>
      <c r="I24" s="102"/>
    </row>
    <row r="25" spans="4:15" ht="20.5" thickBot="1" x14ac:dyDescent="0.45">
      <c r="E25" s="89" t="s">
        <v>39</v>
      </c>
      <c r="F25" s="89"/>
      <c r="G25" s="224"/>
      <c r="H25" s="224"/>
      <c r="I25" s="90"/>
    </row>
  </sheetData>
  <protectedRanges>
    <protectedRange sqref="E10:P21" name="Range2_3"/>
    <protectedRange sqref="F5" name="Range1_3"/>
  </protectedRanges>
  <mergeCells count="38">
    <mergeCell ref="I8:I9"/>
    <mergeCell ref="M9:N9"/>
    <mergeCell ref="D3:N3"/>
    <mergeCell ref="G5:H5"/>
    <mergeCell ref="J8:N8"/>
    <mergeCell ref="K9:L9"/>
    <mergeCell ref="D8:D9"/>
    <mergeCell ref="E8:E9"/>
    <mergeCell ref="F8:F9"/>
    <mergeCell ref="G8:G9"/>
    <mergeCell ref="H8:H9"/>
    <mergeCell ref="M13:N13"/>
    <mergeCell ref="M14:N14"/>
    <mergeCell ref="M15:N15"/>
    <mergeCell ref="M10:N10"/>
    <mergeCell ref="M11:N11"/>
    <mergeCell ref="M12:N12"/>
    <mergeCell ref="M16:N16"/>
    <mergeCell ref="M17:N17"/>
    <mergeCell ref="M21:N21"/>
    <mergeCell ref="M18:N18"/>
    <mergeCell ref="M19:N19"/>
    <mergeCell ref="M20:N20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G23:H23"/>
    <mergeCell ref="D24:H24"/>
    <mergeCell ref="G25:H2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CBC2D-379B-4229-99EE-4E77C8EF70B0}">
  <dimension ref="A3:U25"/>
  <sheetViews>
    <sheetView showGridLines="0" zoomScale="55" zoomScaleNormal="55" workbookViewId="0">
      <selection activeCell="I26" sqref="I26"/>
    </sheetView>
  </sheetViews>
  <sheetFormatPr defaultColWidth="0" defaultRowHeight="20" x14ac:dyDescent="0.4"/>
  <cols>
    <col min="1" max="3" width="4.1796875" style="87" customWidth="1"/>
    <col min="4" max="4" width="8.453125" style="87" customWidth="1"/>
    <col min="5" max="6" width="58.54296875" style="87" customWidth="1"/>
    <col min="7" max="7" width="33.453125" style="87" customWidth="1"/>
    <col min="8" max="9" width="32.54296875" style="87" customWidth="1"/>
    <col min="10" max="10" width="41.453125" style="87" customWidth="1"/>
    <col min="11" max="11" width="9.1796875" style="87" customWidth="1"/>
    <col min="12" max="12" width="22.54296875" style="87" customWidth="1"/>
    <col min="13" max="13" width="21.54296875" style="87" customWidth="1"/>
    <col min="14" max="14" width="13.453125" style="87" customWidth="1"/>
    <col min="15" max="15" width="7.453125" style="87" customWidth="1"/>
    <col min="16" max="16" width="6.54296875" style="87" customWidth="1"/>
    <col min="17" max="21" width="0" style="87" hidden="1" customWidth="1"/>
    <col min="22" max="16384" width="9.1796875" style="87" hidden="1"/>
  </cols>
  <sheetData>
    <row r="3" spans="4:15" x14ac:dyDescent="0.4">
      <c r="D3" s="223" t="s">
        <v>54</v>
      </c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4:15" ht="20.5" thickBot="1" x14ac:dyDescent="0.45">
      <c r="D4" s="88"/>
      <c r="E4" s="88"/>
      <c r="F4" s="88"/>
      <c r="G4" s="88"/>
    </row>
    <row r="5" spans="4:15" ht="20.5" thickBot="1" x14ac:dyDescent="0.45">
      <c r="D5" s="88"/>
      <c r="E5" s="89" t="s">
        <v>36</v>
      </c>
      <c r="F5" s="89"/>
      <c r="G5" s="224"/>
      <c r="H5" s="224"/>
      <c r="I5" s="90"/>
    </row>
    <row r="6" spans="4:15" x14ac:dyDescent="0.4">
      <c r="D6" s="88"/>
      <c r="E6" s="88"/>
      <c r="F6" s="88"/>
      <c r="G6" s="88"/>
    </row>
    <row r="7" spans="4:15" ht="20.5" thickBot="1" x14ac:dyDescent="0.45"/>
    <row r="8" spans="4:15" s="91" customFormat="1" ht="14.5" customHeight="1" x14ac:dyDescent="0.35">
      <c r="D8" s="225" t="s">
        <v>26</v>
      </c>
      <c r="E8" s="227" t="s">
        <v>45</v>
      </c>
      <c r="F8" s="229" t="s">
        <v>29</v>
      </c>
      <c r="G8" s="229" t="s">
        <v>30</v>
      </c>
      <c r="H8" s="229" t="s">
        <v>31</v>
      </c>
      <c r="I8" s="229" t="s">
        <v>32</v>
      </c>
      <c r="J8" s="231" t="s">
        <v>33</v>
      </c>
      <c r="K8" s="231"/>
      <c r="L8" s="231"/>
      <c r="M8" s="231"/>
      <c r="N8" s="232"/>
      <c r="O8" s="92"/>
    </row>
    <row r="9" spans="4:15" s="91" customFormat="1" ht="39.75" customHeight="1" thickBot="1" x14ac:dyDescent="0.4">
      <c r="D9" s="226"/>
      <c r="E9" s="228"/>
      <c r="F9" s="230"/>
      <c r="G9" s="230"/>
      <c r="H9" s="230"/>
      <c r="I9" s="230"/>
      <c r="J9" s="93" t="s">
        <v>28</v>
      </c>
      <c r="K9" s="233" t="s">
        <v>34</v>
      </c>
      <c r="L9" s="233"/>
      <c r="M9" s="234" t="s">
        <v>37</v>
      </c>
      <c r="N9" s="235"/>
      <c r="O9" s="92"/>
    </row>
    <row r="10" spans="4:15" x14ac:dyDescent="0.4">
      <c r="D10" s="94">
        <v>1</v>
      </c>
      <c r="E10" s="95"/>
      <c r="F10" s="95"/>
      <c r="G10" s="95"/>
      <c r="H10" s="95"/>
      <c r="I10" s="96"/>
      <c r="J10" s="108"/>
      <c r="K10" s="220"/>
      <c r="L10" s="220"/>
      <c r="M10" s="220"/>
      <c r="N10" s="221"/>
      <c r="O10" s="97"/>
    </row>
    <row r="11" spans="4:15" x14ac:dyDescent="0.4">
      <c r="D11" s="98">
        <v>2</v>
      </c>
      <c r="E11" s="99"/>
      <c r="F11" s="99"/>
      <c r="G11" s="99"/>
      <c r="H11" s="99"/>
      <c r="I11" s="99"/>
      <c r="J11" s="106"/>
      <c r="K11" s="222"/>
      <c r="L11" s="222"/>
      <c r="M11" s="222" t="s">
        <v>35</v>
      </c>
      <c r="N11" s="236"/>
      <c r="O11" s="97"/>
    </row>
    <row r="12" spans="4:15" x14ac:dyDescent="0.4">
      <c r="D12" s="98">
        <v>3</v>
      </c>
      <c r="E12" s="99"/>
      <c r="F12" s="99"/>
      <c r="G12" s="99"/>
      <c r="H12" s="99"/>
      <c r="I12" s="99"/>
      <c r="J12" s="106"/>
      <c r="K12" s="237"/>
      <c r="L12" s="238"/>
      <c r="M12" s="237"/>
      <c r="N12" s="239"/>
      <c r="O12" s="97"/>
    </row>
    <row r="13" spans="4:15" x14ac:dyDescent="0.4">
      <c r="D13" s="98">
        <v>4</v>
      </c>
      <c r="E13" s="99"/>
      <c r="F13" s="99"/>
      <c r="G13" s="99"/>
      <c r="H13" s="99"/>
      <c r="I13" s="99"/>
      <c r="J13" s="106"/>
      <c r="K13" s="237"/>
      <c r="L13" s="238"/>
      <c r="M13" s="237"/>
      <c r="N13" s="239"/>
      <c r="O13" s="97"/>
    </row>
    <row r="14" spans="4:15" x14ac:dyDescent="0.4">
      <c r="D14" s="98">
        <v>5</v>
      </c>
      <c r="E14" s="99"/>
      <c r="F14" s="99"/>
      <c r="G14" s="99"/>
      <c r="H14" s="99"/>
      <c r="I14" s="99"/>
      <c r="J14" s="106"/>
      <c r="K14" s="237"/>
      <c r="L14" s="238"/>
      <c r="M14" s="237"/>
      <c r="N14" s="239"/>
      <c r="O14" s="97"/>
    </row>
    <row r="15" spans="4:15" x14ac:dyDescent="0.4">
      <c r="D15" s="98">
        <v>6</v>
      </c>
      <c r="E15" s="99"/>
      <c r="F15" s="99"/>
      <c r="G15" s="99"/>
      <c r="H15" s="99"/>
      <c r="I15" s="99"/>
      <c r="J15" s="106"/>
      <c r="K15" s="237"/>
      <c r="L15" s="238"/>
      <c r="M15" s="237"/>
      <c r="N15" s="239"/>
      <c r="O15" s="97"/>
    </row>
    <row r="16" spans="4:15" x14ac:dyDescent="0.4">
      <c r="D16" s="98">
        <v>7</v>
      </c>
      <c r="E16" s="99"/>
      <c r="F16" s="99"/>
      <c r="G16" s="99"/>
      <c r="H16" s="99"/>
      <c r="I16" s="99"/>
      <c r="J16" s="106"/>
      <c r="K16" s="237"/>
      <c r="L16" s="238"/>
      <c r="M16" s="237"/>
      <c r="N16" s="239"/>
      <c r="O16" s="97"/>
    </row>
    <row r="17" spans="4:15" x14ac:dyDescent="0.4">
      <c r="D17" s="98">
        <v>8</v>
      </c>
      <c r="E17" s="99"/>
      <c r="F17" s="99"/>
      <c r="G17" s="99"/>
      <c r="H17" s="99"/>
      <c r="I17" s="99"/>
      <c r="J17" s="106"/>
      <c r="K17" s="237"/>
      <c r="L17" s="238"/>
      <c r="M17" s="237"/>
      <c r="N17" s="239"/>
      <c r="O17" s="97"/>
    </row>
    <row r="18" spans="4:15" x14ac:dyDescent="0.4">
      <c r="D18" s="98">
        <v>9</v>
      </c>
      <c r="E18" s="99"/>
      <c r="F18" s="99"/>
      <c r="G18" s="99"/>
      <c r="H18" s="99"/>
      <c r="I18" s="99"/>
      <c r="J18" s="106"/>
      <c r="K18" s="222"/>
      <c r="L18" s="222"/>
      <c r="M18" s="222"/>
      <c r="N18" s="236"/>
      <c r="O18" s="97"/>
    </row>
    <row r="19" spans="4:15" x14ac:dyDescent="0.4">
      <c r="D19" s="98">
        <v>10</v>
      </c>
      <c r="E19" s="99"/>
      <c r="F19" s="99"/>
      <c r="G19" s="99"/>
      <c r="H19" s="99"/>
      <c r="I19" s="99"/>
      <c r="J19" s="106"/>
      <c r="K19" s="222"/>
      <c r="L19" s="222"/>
      <c r="M19" s="222"/>
      <c r="N19" s="236"/>
      <c r="O19" s="97"/>
    </row>
    <row r="20" spans="4:15" x14ac:dyDescent="0.4">
      <c r="D20" s="98">
        <v>11</v>
      </c>
      <c r="E20" s="99"/>
      <c r="F20" s="99"/>
      <c r="G20" s="99"/>
      <c r="H20" s="99"/>
      <c r="I20" s="99"/>
      <c r="J20" s="106"/>
      <c r="K20" s="222"/>
      <c r="L20" s="222"/>
      <c r="M20" s="222"/>
      <c r="N20" s="236"/>
      <c r="O20" s="97"/>
    </row>
    <row r="21" spans="4:15" ht="20.5" thickBot="1" x14ac:dyDescent="0.45">
      <c r="D21" s="100">
        <v>12</v>
      </c>
      <c r="E21" s="101"/>
      <c r="F21" s="101"/>
      <c r="G21" s="101"/>
      <c r="H21" s="101"/>
      <c r="I21" s="101"/>
      <c r="J21" s="107"/>
      <c r="K21" s="241"/>
      <c r="L21" s="241"/>
      <c r="M21" s="241"/>
      <c r="N21" s="242"/>
      <c r="O21" s="97"/>
    </row>
    <row r="22" spans="4:15" ht="20.5" thickBot="1" x14ac:dyDescent="0.45"/>
    <row r="23" spans="4:15" ht="20.5" thickBot="1" x14ac:dyDescent="0.45">
      <c r="E23" s="89" t="s">
        <v>38</v>
      </c>
      <c r="F23" s="89"/>
      <c r="G23" s="224"/>
      <c r="H23" s="224"/>
      <c r="I23" s="90"/>
    </row>
    <row r="24" spans="4:15" ht="20.5" thickBot="1" x14ac:dyDescent="0.45">
      <c r="D24" s="240"/>
      <c r="E24" s="240"/>
      <c r="F24" s="240"/>
      <c r="G24" s="240"/>
      <c r="H24" s="240"/>
      <c r="I24" s="102"/>
    </row>
    <row r="25" spans="4:15" ht="20.5" thickBot="1" x14ac:dyDescent="0.45">
      <c r="E25" s="89" t="s">
        <v>39</v>
      </c>
      <c r="F25" s="89"/>
      <c r="G25" s="224"/>
      <c r="H25" s="224"/>
      <c r="I25" s="90"/>
    </row>
  </sheetData>
  <protectedRanges>
    <protectedRange sqref="E10:P21" name="Range2_3"/>
    <protectedRange sqref="F5" name="Range1_3"/>
  </protectedRanges>
  <mergeCells count="38">
    <mergeCell ref="K18:L18"/>
    <mergeCell ref="M18:N18"/>
    <mergeCell ref="G23:H23"/>
    <mergeCell ref="D24:H24"/>
    <mergeCell ref="G25:H25"/>
    <mergeCell ref="K19:L19"/>
    <mergeCell ref="M19:N19"/>
    <mergeCell ref="K20:L20"/>
    <mergeCell ref="M20:N20"/>
    <mergeCell ref="K21:L21"/>
    <mergeCell ref="M21:N21"/>
    <mergeCell ref="K15:L15"/>
    <mergeCell ref="M15:N15"/>
    <mergeCell ref="K16:L16"/>
    <mergeCell ref="M16:N16"/>
    <mergeCell ref="K17:L17"/>
    <mergeCell ref="M17:N17"/>
    <mergeCell ref="K13:L13"/>
    <mergeCell ref="M13:N13"/>
    <mergeCell ref="K14:L14"/>
    <mergeCell ref="M14:N14"/>
    <mergeCell ref="K12:L12"/>
    <mergeCell ref="M12:N12"/>
    <mergeCell ref="K10:L10"/>
    <mergeCell ref="M10:N10"/>
    <mergeCell ref="K11:L11"/>
    <mergeCell ref="D3:N3"/>
    <mergeCell ref="G5:H5"/>
    <mergeCell ref="D8:D9"/>
    <mergeCell ref="E8:E9"/>
    <mergeCell ref="F8:F9"/>
    <mergeCell ref="G8:G9"/>
    <mergeCell ref="H8:H9"/>
    <mergeCell ref="I8:I9"/>
    <mergeCell ref="J8:N8"/>
    <mergeCell ref="K9:L9"/>
    <mergeCell ref="M9:N9"/>
    <mergeCell ref="M11:N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4C8A3-9073-4416-9B80-7D5770DE4A5A}">
  <dimension ref="A3:U25"/>
  <sheetViews>
    <sheetView showGridLines="0" zoomScale="55" zoomScaleNormal="55" workbookViewId="0">
      <selection activeCell="D4" sqref="D4"/>
    </sheetView>
  </sheetViews>
  <sheetFormatPr defaultColWidth="0" defaultRowHeight="20" x14ac:dyDescent="0.4"/>
  <cols>
    <col min="1" max="3" width="4.1796875" style="87" customWidth="1"/>
    <col min="4" max="4" width="8.453125" style="87" customWidth="1"/>
    <col min="5" max="6" width="58.54296875" style="87" customWidth="1"/>
    <col min="7" max="7" width="33.453125" style="87" customWidth="1"/>
    <col min="8" max="9" width="32.54296875" style="87" customWidth="1"/>
    <col min="10" max="10" width="41.453125" style="87" customWidth="1"/>
    <col min="11" max="11" width="9.1796875" style="87" customWidth="1"/>
    <col min="12" max="12" width="22.54296875" style="87" customWidth="1"/>
    <col min="13" max="13" width="21.54296875" style="87" customWidth="1"/>
    <col min="14" max="14" width="13.453125" style="87" customWidth="1"/>
    <col min="15" max="15" width="7.453125" style="87" customWidth="1"/>
    <col min="16" max="16" width="6.54296875" style="87" customWidth="1"/>
    <col min="17" max="21" width="0" style="87" hidden="1" customWidth="1"/>
    <col min="22" max="16384" width="9.1796875" style="87" hidden="1"/>
  </cols>
  <sheetData>
    <row r="3" spans="4:15" x14ac:dyDescent="0.4">
      <c r="D3" s="223" t="s">
        <v>55</v>
      </c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4:15" ht="20.5" thickBot="1" x14ac:dyDescent="0.45">
      <c r="D4" s="88"/>
      <c r="E4" s="88"/>
      <c r="F4" s="88"/>
      <c r="G4" s="88"/>
    </row>
    <row r="5" spans="4:15" ht="20.5" thickBot="1" x14ac:dyDescent="0.45">
      <c r="D5" s="88"/>
      <c r="E5" s="89" t="s">
        <v>36</v>
      </c>
      <c r="F5" s="89"/>
      <c r="G5" s="224"/>
      <c r="H5" s="224"/>
      <c r="I5" s="90"/>
    </row>
    <row r="6" spans="4:15" x14ac:dyDescent="0.4">
      <c r="D6" s="88"/>
      <c r="E6" s="88"/>
      <c r="F6" s="88"/>
      <c r="G6" s="88"/>
    </row>
    <row r="7" spans="4:15" ht="20.5" thickBot="1" x14ac:dyDescent="0.45"/>
    <row r="8" spans="4:15" s="91" customFormat="1" ht="14.5" customHeight="1" x14ac:dyDescent="0.35">
      <c r="D8" s="225" t="s">
        <v>26</v>
      </c>
      <c r="E8" s="227" t="s">
        <v>45</v>
      </c>
      <c r="F8" s="229" t="s">
        <v>29</v>
      </c>
      <c r="G8" s="229" t="s">
        <v>30</v>
      </c>
      <c r="H8" s="229" t="s">
        <v>31</v>
      </c>
      <c r="I8" s="229" t="s">
        <v>32</v>
      </c>
      <c r="J8" s="231" t="s">
        <v>33</v>
      </c>
      <c r="K8" s="231"/>
      <c r="L8" s="231"/>
      <c r="M8" s="231"/>
      <c r="N8" s="232"/>
      <c r="O8" s="92"/>
    </row>
    <row r="9" spans="4:15" s="91" customFormat="1" ht="39.75" customHeight="1" thickBot="1" x14ac:dyDescent="0.4">
      <c r="D9" s="226"/>
      <c r="E9" s="228"/>
      <c r="F9" s="230"/>
      <c r="G9" s="230"/>
      <c r="H9" s="230"/>
      <c r="I9" s="230"/>
      <c r="J9" s="93" t="s">
        <v>28</v>
      </c>
      <c r="K9" s="233" t="s">
        <v>34</v>
      </c>
      <c r="L9" s="233"/>
      <c r="M9" s="234" t="s">
        <v>37</v>
      </c>
      <c r="N9" s="235"/>
      <c r="O9" s="92"/>
    </row>
    <row r="10" spans="4:15" x14ac:dyDescent="0.4">
      <c r="D10" s="94">
        <v>1</v>
      </c>
      <c r="E10" s="95"/>
      <c r="F10" s="95"/>
      <c r="G10" s="95"/>
      <c r="H10" s="95"/>
      <c r="I10" s="96"/>
      <c r="J10" s="108"/>
      <c r="K10" s="220"/>
      <c r="L10" s="220"/>
      <c r="M10" s="220"/>
      <c r="N10" s="221"/>
      <c r="O10" s="97"/>
    </row>
    <row r="11" spans="4:15" x14ac:dyDescent="0.4">
      <c r="D11" s="98">
        <v>2</v>
      </c>
      <c r="E11" s="99"/>
      <c r="F11" s="99"/>
      <c r="G11" s="99"/>
      <c r="H11" s="99"/>
      <c r="I11" s="99"/>
      <c r="J11" s="106"/>
      <c r="K11" s="222"/>
      <c r="L11" s="222"/>
      <c r="M11" s="222" t="s">
        <v>35</v>
      </c>
      <c r="N11" s="236"/>
      <c r="O11" s="97"/>
    </row>
    <row r="12" spans="4:15" x14ac:dyDescent="0.4">
      <c r="D12" s="98">
        <v>3</v>
      </c>
      <c r="E12" s="99"/>
      <c r="F12" s="99"/>
      <c r="G12" s="99"/>
      <c r="H12" s="99"/>
      <c r="I12" s="99"/>
      <c r="J12" s="106"/>
      <c r="K12" s="237"/>
      <c r="L12" s="238"/>
      <c r="M12" s="237"/>
      <c r="N12" s="239"/>
      <c r="O12" s="97"/>
    </row>
    <row r="13" spans="4:15" x14ac:dyDescent="0.4">
      <c r="D13" s="98">
        <v>4</v>
      </c>
      <c r="E13" s="99"/>
      <c r="F13" s="99"/>
      <c r="G13" s="99"/>
      <c r="H13" s="99"/>
      <c r="I13" s="99"/>
      <c r="J13" s="106"/>
      <c r="K13" s="237"/>
      <c r="L13" s="238"/>
      <c r="M13" s="237"/>
      <c r="N13" s="239"/>
      <c r="O13" s="97"/>
    </row>
    <row r="14" spans="4:15" x14ac:dyDescent="0.4">
      <c r="D14" s="98">
        <v>5</v>
      </c>
      <c r="E14" s="99"/>
      <c r="F14" s="99"/>
      <c r="G14" s="99"/>
      <c r="H14" s="99"/>
      <c r="I14" s="99"/>
      <c r="J14" s="106"/>
      <c r="K14" s="237"/>
      <c r="L14" s="238"/>
      <c r="M14" s="237"/>
      <c r="N14" s="239"/>
      <c r="O14" s="97"/>
    </row>
    <row r="15" spans="4:15" x14ac:dyDescent="0.4">
      <c r="D15" s="98">
        <v>6</v>
      </c>
      <c r="E15" s="99"/>
      <c r="F15" s="99"/>
      <c r="G15" s="99"/>
      <c r="H15" s="99"/>
      <c r="I15" s="99"/>
      <c r="J15" s="106"/>
      <c r="K15" s="237"/>
      <c r="L15" s="238"/>
      <c r="M15" s="237"/>
      <c r="N15" s="239"/>
      <c r="O15" s="97"/>
    </row>
    <row r="16" spans="4:15" x14ac:dyDescent="0.4">
      <c r="D16" s="98">
        <v>7</v>
      </c>
      <c r="E16" s="99"/>
      <c r="F16" s="99"/>
      <c r="G16" s="99"/>
      <c r="H16" s="99"/>
      <c r="I16" s="99"/>
      <c r="J16" s="106"/>
      <c r="K16" s="237"/>
      <c r="L16" s="238"/>
      <c r="M16" s="237"/>
      <c r="N16" s="239"/>
      <c r="O16" s="97"/>
    </row>
    <row r="17" spans="4:15" x14ac:dyDescent="0.4">
      <c r="D17" s="98">
        <v>8</v>
      </c>
      <c r="E17" s="99"/>
      <c r="F17" s="99"/>
      <c r="G17" s="99"/>
      <c r="H17" s="99"/>
      <c r="I17" s="99"/>
      <c r="J17" s="106"/>
      <c r="K17" s="237"/>
      <c r="L17" s="238"/>
      <c r="M17" s="237"/>
      <c r="N17" s="239"/>
      <c r="O17" s="97"/>
    </row>
    <row r="18" spans="4:15" x14ac:dyDescent="0.4">
      <c r="D18" s="98">
        <v>9</v>
      </c>
      <c r="E18" s="99"/>
      <c r="F18" s="99"/>
      <c r="G18" s="99"/>
      <c r="H18" s="99"/>
      <c r="I18" s="99"/>
      <c r="J18" s="106"/>
      <c r="K18" s="222"/>
      <c r="L18" s="222"/>
      <c r="M18" s="222"/>
      <c r="N18" s="236"/>
      <c r="O18" s="97"/>
    </row>
    <row r="19" spans="4:15" x14ac:dyDescent="0.4">
      <c r="D19" s="98">
        <v>10</v>
      </c>
      <c r="E19" s="99"/>
      <c r="F19" s="99"/>
      <c r="G19" s="99"/>
      <c r="H19" s="99"/>
      <c r="I19" s="99"/>
      <c r="J19" s="106"/>
      <c r="K19" s="222"/>
      <c r="L19" s="222"/>
      <c r="M19" s="222"/>
      <c r="N19" s="236"/>
      <c r="O19" s="97"/>
    </row>
    <row r="20" spans="4:15" x14ac:dyDescent="0.4">
      <c r="D20" s="98">
        <v>11</v>
      </c>
      <c r="E20" s="99"/>
      <c r="F20" s="99"/>
      <c r="G20" s="99"/>
      <c r="H20" s="99"/>
      <c r="I20" s="99"/>
      <c r="J20" s="106"/>
      <c r="K20" s="222"/>
      <c r="L20" s="222"/>
      <c r="M20" s="222"/>
      <c r="N20" s="236"/>
      <c r="O20" s="97"/>
    </row>
    <row r="21" spans="4:15" ht="20.5" thickBot="1" x14ac:dyDescent="0.45">
      <c r="D21" s="100">
        <v>12</v>
      </c>
      <c r="E21" s="101"/>
      <c r="F21" s="101"/>
      <c r="G21" s="101"/>
      <c r="H21" s="101"/>
      <c r="I21" s="101"/>
      <c r="J21" s="107"/>
      <c r="K21" s="241"/>
      <c r="L21" s="241"/>
      <c r="M21" s="241"/>
      <c r="N21" s="242"/>
      <c r="O21" s="97"/>
    </row>
    <row r="22" spans="4:15" ht="20.5" thickBot="1" x14ac:dyDescent="0.45"/>
    <row r="23" spans="4:15" ht="20.5" thickBot="1" x14ac:dyDescent="0.45">
      <c r="E23" s="89" t="s">
        <v>38</v>
      </c>
      <c r="F23" s="89"/>
      <c r="G23" s="224"/>
      <c r="H23" s="224"/>
      <c r="I23" s="90"/>
    </row>
    <row r="24" spans="4:15" ht="20.5" thickBot="1" x14ac:dyDescent="0.45">
      <c r="D24" s="240"/>
      <c r="E24" s="240"/>
      <c r="F24" s="240"/>
      <c r="G24" s="240"/>
      <c r="H24" s="240"/>
      <c r="I24" s="102"/>
    </row>
    <row r="25" spans="4:15" ht="20.5" thickBot="1" x14ac:dyDescent="0.45">
      <c r="E25" s="89" t="s">
        <v>39</v>
      </c>
      <c r="F25" s="89"/>
      <c r="G25" s="224"/>
      <c r="H25" s="224"/>
      <c r="I25" s="90"/>
    </row>
  </sheetData>
  <protectedRanges>
    <protectedRange sqref="E10:P21" name="Range2_3"/>
    <protectedRange sqref="F5" name="Range1_3"/>
  </protectedRanges>
  <mergeCells count="38">
    <mergeCell ref="K18:L18"/>
    <mergeCell ref="M18:N18"/>
    <mergeCell ref="G23:H23"/>
    <mergeCell ref="D24:H24"/>
    <mergeCell ref="G25:H25"/>
    <mergeCell ref="K19:L19"/>
    <mergeCell ref="M19:N19"/>
    <mergeCell ref="K20:L20"/>
    <mergeCell ref="M20:N20"/>
    <mergeCell ref="K21:L21"/>
    <mergeCell ref="M21:N21"/>
    <mergeCell ref="K15:L15"/>
    <mergeCell ref="M15:N15"/>
    <mergeCell ref="K16:L16"/>
    <mergeCell ref="M16:N16"/>
    <mergeCell ref="K17:L17"/>
    <mergeCell ref="M17:N17"/>
    <mergeCell ref="K13:L13"/>
    <mergeCell ref="M13:N13"/>
    <mergeCell ref="K14:L14"/>
    <mergeCell ref="M14:N14"/>
    <mergeCell ref="K12:L12"/>
    <mergeCell ref="M12:N12"/>
    <mergeCell ref="K10:L10"/>
    <mergeCell ref="M10:N10"/>
    <mergeCell ref="K11:L11"/>
    <mergeCell ref="D3:N3"/>
    <mergeCell ref="G5:H5"/>
    <mergeCell ref="D8:D9"/>
    <mergeCell ref="E8:E9"/>
    <mergeCell ref="F8:F9"/>
    <mergeCell ref="G8:G9"/>
    <mergeCell ref="H8:H9"/>
    <mergeCell ref="I8:I9"/>
    <mergeCell ref="J8:N8"/>
    <mergeCell ref="K9:L9"/>
    <mergeCell ref="M9:N9"/>
    <mergeCell ref="M11:N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E05B448AA9F24CB10458A3B12C8053" ma:contentTypeVersion="0" ma:contentTypeDescription="Create a new document." ma:contentTypeScope="" ma:versionID="decde1590fc6a0f910331c665af15d67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291A60B-CC11-4727-AD3D-B3CC123D05F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5883374-DAF6-45AD-86CF-62462D6FBB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580208-0569-4932-AAFF-BD297793BD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P&amp;G</vt:lpstr>
      <vt:lpstr>Plant Construction</vt:lpstr>
      <vt:lpstr>Processing</vt:lpstr>
      <vt:lpstr>Energy Cost</vt:lpstr>
      <vt:lpstr>Company Experience </vt:lpstr>
      <vt:lpstr>Site Manager Experience</vt:lpstr>
      <vt:lpstr>Supervisors Experience</vt:lpstr>
      <vt:lpstr>Safety Officer Experience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Mlangeni</dc:creator>
  <cp:lastModifiedBy>Procurement Mailbox</cp:lastModifiedBy>
  <cp:lastPrinted>2024-02-02T05:45:45Z</cp:lastPrinted>
  <dcterms:created xsi:type="dcterms:W3CDTF">2020-03-17T07:45:31Z</dcterms:created>
  <dcterms:modified xsi:type="dcterms:W3CDTF">2024-02-02T14:27:57Z</dcterms:modified>
</cp:coreProperties>
</file>