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ego.pitse\OneDrive - Airports Company South Africa\Desktop\Projects 2023\Runway rehabilitation at BFIA\"/>
    </mc:Choice>
  </mc:AlternateContent>
  <xr:revisionPtr revIDLastSave="0" documentId="8_{52D5EB95-4B38-45F7-972B-641890A8BE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SC254-BF-TBOQ1" sheetId="1" r:id="rId1"/>
  </sheets>
  <definedNames>
    <definedName name="_xlnm.Print_Area" localSheetId="0">'PSC254-BF-TBOQ1'!$F$1:$L$1108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949" i="1"/>
  <c r="L1106" i="1"/>
  <c r="K627" i="1"/>
  <c r="K661" i="1"/>
  <c r="L250" i="1"/>
  <c r="L248" i="1"/>
  <c r="L60" i="1"/>
  <c r="L384" i="1" l="1"/>
  <c r="J858" i="1"/>
  <c r="J860" i="1"/>
  <c r="J862" i="1"/>
  <c r="J915" i="1"/>
  <c r="L915" i="1" s="1"/>
  <c r="J938" i="1" l="1"/>
  <c r="L938" i="1" s="1"/>
  <c r="J936" i="1" l="1"/>
  <c r="K919" i="1"/>
  <c r="J850" i="1"/>
  <c r="J854" i="1"/>
  <c r="K216" i="1"/>
  <c r="K94" i="1"/>
  <c r="L46" i="1"/>
  <c r="L968" i="1" l="1"/>
  <c r="K1080" i="1"/>
  <c r="L1080" i="1" s="1"/>
  <c r="L1078" i="1" l="1"/>
  <c r="L1082" i="1" s="1"/>
  <c r="L1069" i="1"/>
  <c r="L876" i="1" l="1"/>
  <c r="L862" i="1"/>
  <c r="L850" i="1"/>
  <c r="J866" i="1"/>
  <c r="L866" i="1" s="1"/>
  <c r="J864" i="1"/>
  <c r="L864" i="1" s="1"/>
  <c r="L860" i="1"/>
  <c r="L858" i="1"/>
  <c r="L854" i="1"/>
  <c r="L452" i="1" l="1"/>
  <c r="L434" i="1"/>
  <c r="L94" i="1"/>
  <c r="K96" i="1" s="1"/>
  <c r="L92" i="1"/>
  <c r="L90" i="1"/>
  <c r="L88" i="1"/>
  <c r="L86" i="1"/>
  <c r="L82" i="1"/>
  <c r="L80" i="1"/>
  <c r="L70" i="1"/>
  <c r="L58" i="1"/>
  <c r="L56" i="1"/>
  <c r="L54" i="1"/>
  <c r="L52" i="1"/>
  <c r="L44" i="1"/>
  <c r="L28" i="1"/>
  <c r="L424" i="1"/>
  <c r="L30" i="1" l="1"/>
  <c r="K32" i="1" s="1"/>
  <c r="L32" i="1" s="1"/>
  <c r="L14" i="1"/>
  <c r="L12" i="1"/>
  <c r="L10" i="1"/>
  <c r="L8" i="1"/>
  <c r="L422" i="1" l="1"/>
  <c r="L420" i="1"/>
  <c r="L418" i="1"/>
  <c r="L416" i="1"/>
  <c r="L414" i="1"/>
  <c r="L412" i="1"/>
  <c r="L410" i="1"/>
  <c r="L408" i="1"/>
  <c r="L204" i="1"/>
  <c r="L202" i="1"/>
  <c r="L200" i="1"/>
  <c r="L1057" i="1"/>
  <c r="L1055" i="1"/>
  <c r="L1037" i="1"/>
  <c r="L1031" i="1"/>
  <c r="L1029" i="1"/>
  <c r="L1023" i="1"/>
  <c r="L1013" i="1"/>
  <c r="L1011" i="1"/>
  <c r="L978" i="1"/>
  <c r="L964" i="1"/>
  <c r="L951" i="1"/>
  <c r="L888" i="1"/>
  <c r="L838" i="1"/>
  <c r="L627" i="1"/>
  <c r="L404" i="1"/>
  <c r="L392" i="1"/>
  <c r="L390" i="1"/>
  <c r="L386" i="1"/>
  <c r="L382" i="1"/>
  <c r="L380" i="1"/>
  <c r="L370" i="1"/>
  <c r="L368" i="1"/>
  <c r="L366" i="1"/>
  <c r="L364" i="1"/>
  <c r="L362" i="1"/>
  <c r="L360" i="1"/>
  <c r="L356" i="1"/>
  <c r="L336" i="1"/>
  <c r="L324" i="1"/>
  <c r="L322" i="1"/>
  <c r="L306" i="1"/>
  <c r="L300" i="1"/>
  <c r="L302" i="1"/>
  <c r="L292" i="1"/>
  <c r="L290" i="1"/>
  <c r="L280" i="1"/>
  <c r="L270" i="1"/>
  <c r="L268" i="1"/>
  <c r="L266" i="1"/>
  <c r="L264" i="1"/>
  <c r="L262" i="1"/>
  <c r="L260" i="1"/>
  <c r="L244" i="1"/>
  <c r="L242" i="1"/>
  <c r="L238" i="1"/>
  <c r="L236" i="1"/>
  <c r="L234" i="1"/>
  <c r="L232" i="1"/>
  <c r="L230" i="1"/>
  <c r="L226" i="1"/>
  <c r="L224" i="1"/>
  <c r="L220" i="1"/>
  <c r="K222" i="1" s="1"/>
  <c r="L222" i="1" s="1"/>
  <c r="L216" i="1"/>
  <c r="K218" i="1" s="1"/>
  <c r="L218" i="1" s="1"/>
  <c r="L214" i="1"/>
  <c r="L212" i="1"/>
  <c r="L208" i="1"/>
  <c r="K210" i="1" s="1"/>
  <c r="L210" i="1" s="1"/>
  <c r="L96" i="1"/>
  <c r="L953" i="1" l="1"/>
  <c r="L1100" i="1" s="1"/>
  <c r="L1063" i="1" l="1"/>
  <c r="L1051" i="1"/>
  <c r="L1049" i="1"/>
  <c r="L1039" i="1"/>
  <c r="L1033" i="1"/>
  <c r="L1025" i="1"/>
  <c r="L1019" i="1"/>
  <c r="L1017" i="1"/>
  <c r="L1015" i="1"/>
  <c r="L1000" i="1"/>
  <c r="L998" i="1"/>
  <c r="L994" i="1"/>
  <c r="L992" i="1"/>
  <c r="L990" i="1"/>
  <c r="L986" i="1"/>
  <c r="L984" i="1"/>
  <c r="L982" i="1"/>
  <c r="L974" i="1"/>
  <c r="L972" i="1"/>
  <c r="L936" i="1"/>
  <c r="L934" i="1"/>
  <c r="L932" i="1"/>
  <c r="L919" i="1"/>
  <c r="K921" i="1" s="1"/>
  <c r="L921" i="1" s="1"/>
  <c r="L913" i="1"/>
  <c r="L902" i="1"/>
  <c r="L898" i="1"/>
  <c r="L894" i="1"/>
  <c r="L886" i="1"/>
  <c r="L882" i="1"/>
  <c r="L880" i="1"/>
  <c r="L874" i="1"/>
  <c r="L840" i="1"/>
  <c r="L834" i="1"/>
  <c r="L828" i="1"/>
  <c r="L819" i="1"/>
  <c r="L817" i="1"/>
  <c r="L813" i="1"/>
  <c r="L809" i="1"/>
  <c r="L797" i="1"/>
  <c r="L793" i="1"/>
  <c r="L789" i="1"/>
  <c r="L787" i="1"/>
  <c r="L783" i="1"/>
  <c r="L777" i="1"/>
  <c r="L773" i="1"/>
  <c r="L769" i="1"/>
  <c r="L767" i="1"/>
  <c r="L756" i="1"/>
  <c r="L754" i="1"/>
  <c r="L752" i="1"/>
  <c r="L748" i="1"/>
  <c r="L746" i="1"/>
  <c r="L744" i="1"/>
  <c r="L740" i="1"/>
  <c r="L736" i="1"/>
  <c r="L724" i="1"/>
  <c r="L722" i="1"/>
  <c r="L720" i="1"/>
  <c r="L716" i="1"/>
  <c r="L714" i="1"/>
  <c r="L712" i="1"/>
  <c r="L708" i="1"/>
  <c r="L704" i="1"/>
  <c r="L700" i="1"/>
  <c r="L696" i="1"/>
  <c r="L692" i="1"/>
  <c r="L690" i="1"/>
  <c r="L688" i="1"/>
  <c r="L682" i="1"/>
  <c r="L678" i="1"/>
  <c r="L672" i="1"/>
  <c r="L659" i="1"/>
  <c r="L657" i="1"/>
  <c r="L655" i="1"/>
  <c r="L653" i="1"/>
  <c r="L651" i="1"/>
  <c r="L649" i="1"/>
  <c r="L647" i="1"/>
  <c r="L645" i="1"/>
  <c r="L643" i="1"/>
  <c r="L641" i="1"/>
  <c r="L639" i="1"/>
  <c r="L637" i="1"/>
  <c r="L635" i="1"/>
  <c r="L633" i="1"/>
  <c r="L631" i="1"/>
  <c r="L625" i="1"/>
  <c r="L623" i="1"/>
  <c r="L621" i="1"/>
  <c r="L619" i="1"/>
  <c r="L617" i="1"/>
  <c r="L615" i="1"/>
  <c r="L613" i="1"/>
  <c r="L611" i="1"/>
  <c r="L609" i="1"/>
  <c r="L607" i="1"/>
  <c r="L605" i="1"/>
  <c r="L603" i="1"/>
  <c r="L601" i="1"/>
  <c r="L599" i="1"/>
  <c r="L595" i="1"/>
  <c r="L593" i="1"/>
  <c r="L591" i="1"/>
  <c r="L589" i="1"/>
  <c r="L587" i="1"/>
  <c r="L585" i="1"/>
  <c r="L583" i="1"/>
  <c r="L581" i="1"/>
  <c r="L579" i="1"/>
  <c r="L577" i="1"/>
  <c r="L575" i="1"/>
  <c r="L573" i="1"/>
  <c r="L571" i="1"/>
  <c r="L569" i="1"/>
  <c r="L563" i="1"/>
  <c r="L561" i="1"/>
  <c r="L557" i="1"/>
  <c r="L555" i="1"/>
  <c r="L553" i="1"/>
  <c r="L551" i="1"/>
  <c r="L549" i="1"/>
  <c r="L547" i="1"/>
  <c r="L545" i="1"/>
  <c r="L541" i="1"/>
  <c r="L539" i="1"/>
  <c r="L535" i="1"/>
  <c r="L533" i="1"/>
  <c r="L527" i="1"/>
  <c r="L525" i="1"/>
  <c r="L523" i="1"/>
  <c r="L519" i="1"/>
  <c r="L517" i="1"/>
  <c r="L513" i="1"/>
  <c r="L511" i="1"/>
  <c r="L509" i="1"/>
  <c r="L507" i="1"/>
  <c r="L497" i="1"/>
  <c r="L495" i="1"/>
  <c r="L493" i="1"/>
  <c r="L487" i="1"/>
  <c r="L485" i="1"/>
  <c r="L479" i="1"/>
  <c r="L477" i="1"/>
  <c r="L475" i="1"/>
  <c r="L471" i="1"/>
  <c r="L469" i="1"/>
  <c r="L467" i="1"/>
  <c r="L402" i="1"/>
  <c r="L378" i="1"/>
  <c r="L376" i="1"/>
  <c r="L374" i="1"/>
  <c r="L354" i="1"/>
  <c r="L352" i="1"/>
  <c r="L350" i="1"/>
  <c r="L348" i="1"/>
  <c r="L346" i="1"/>
  <c r="L344" i="1"/>
  <c r="L330" i="1"/>
  <c r="L320" i="1"/>
  <c r="L316" i="1"/>
  <c r="L314" i="1"/>
  <c r="L312" i="1"/>
  <c r="L310" i="1"/>
  <c r="L308" i="1"/>
  <c r="L304" i="1"/>
  <c r="L288" i="1"/>
  <c r="L286" i="1"/>
  <c r="L284" i="1"/>
  <c r="L196" i="1"/>
  <c r="L194" i="1"/>
  <c r="L192" i="1"/>
  <c r="L184" i="1"/>
  <c r="L180" i="1"/>
  <c r="L178" i="1"/>
  <c r="L170" i="1"/>
  <c r="L168" i="1"/>
  <c r="L160" i="1"/>
  <c r="L152" i="1"/>
  <c r="L148" i="1"/>
  <c r="L144" i="1"/>
  <c r="L142" i="1"/>
  <c r="L138" i="1"/>
  <c r="L136" i="1"/>
  <c r="L132" i="1"/>
  <c r="L128" i="1"/>
  <c r="L126" i="1"/>
  <c r="L114" i="1"/>
  <c r="L112" i="1"/>
  <c r="L100" i="1"/>
  <c r="L661" i="1" l="1"/>
  <c r="L663" i="1" s="1"/>
  <c r="L1088" i="1" s="1"/>
  <c r="L456" i="1"/>
  <c r="L1086" i="1" s="1"/>
  <c r="L940" i="1"/>
  <c r="L1098" i="1" s="1"/>
  <c r="L923" i="1"/>
  <c r="L1096" i="1" s="1"/>
  <c r="L1002" i="1"/>
  <c r="L1102" i="1" s="1"/>
  <c r="L1071" i="1"/>
  <c r="L1104" i="1" s="1"/>
  <c r="L904" i="1"/>
  <c r="L1094" i="1" s="1"/>
  <c r="L821" i="1"/>
  <c r="L1092" i="1" s="1"/>
  <c r="L758" i="1"/>
  <c r="L1090" i="1" s="1"/>
  <c r="L110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tc={14EE76A6-EDCA-4BE6-B8AB-12578AE71739}</author>
  </authors>
  <commentList>
    <comment ref="N876" authorId="0" shapeId="0" xr:uid="{14EE76A6-EDCA-4BE6-B8AB-12578AE71739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Taxiways</t>
      </text>
    </comment>
  </commentList>
</comments>
</file>

<file path=xl/sharedStrings.xml><?xml version="1.0" encoding="utf-8"?>
<sst xmlns="http://schemas.openxmlformats.org/spreadsheetml/2006/main" count="1360" uniqueCount="892">
  <si>
    <t>COUNTER</t>
  </si>
  <si>
    <t>ISC</t>
  </si>
  <si>
    <t>SECTION</t>
  </si>
  <si>
    <t>BILL</t>
  </si>
  <si>
    <t>PAGE NO</t>
  </si>
  <si>
    <t>ITEM NO</t>
  </si>
  <si>
    <t>QUANTITY</t>
  </si>
  <si>
    <t>RATE</t>
  </si>
  <si>
    <t>AMOUNT</t>
  </si>
  <si>
    <t>SECTION NO. 1</t>
  </si>
  <si>
    <t>BILL NO. 1</t>
  </si>
  <si>
    <t>C1.2</t>
  </si>
  <si>
    <t>GENERAL REQUIREMENTS AND PROVISIONS</t>
  </si>
  <si>
    <t>C1.2.5.1</t>
  </si>
  <si>
    <t>Health and Safety Plan</t>
  </si>
  <si>
    <t>Lump Sum</t>
  </si>
  <si>
    <t>C1.2.5.2</t>
  </si>
  <si>
    <t xml:space="preserve">Implementation of health and safety plan                             </t>
  </si>
  <si>
    <t>month</t>
  </si>
  <si>
    <t>PC1.2.5.3</t>
  </si>
  <si>
    <t xml:space="preserve">Provision of full time Construction Safety Officer               </t>
  </si>
  <si>
    <t>PC1.2.5.4</t>
  </si>
  <si>
    <t xml:space="preserve">Submission of the Health and Safety File                                </t>
  </si>
  <si>
    <t>PC1.2.10</t>
  </si>
  <si>
    <t>Standing time (Plant and Labour)</t>
  </si>
  <si>
    <t>(a) Asphalt milling team</t>
  </si>
  <si>
    <t>hr</t>
  </si>
  <si>
    <t>Rate Only</t>
  </si>
  <si>
    <t>(b) Asphalt paving team</t>
  </si>
  <si>
    <t>(c) Runway marking team</t>
  </si>
  <si>
    <t>(d) Earthwork team</t>
  </si>
  <si>
    <t>(e) Electrical team</t>
  </si>
  <si>
    <t>PC1.2.11</t>
  </si>
  <si>
    <t>Airside induction courses and permits</t>
  </si>
  <si>
    <t>(a) Actual cost for attaining permits</t>
  </si>
  <si>
    <t>PS</t>
  </si>
  <si>
    <t>(b) Contractors charge in respect of item C1.2.11 (a) above</t>
  </si>
  <si>
    <t>%</t>
  </si>
  <si>
    <t>BILL NO. 2</t>
  </si>
  <si>
    <t xml:space="preserve">C1.3 </t>
  </si>
  <si>
    <t>CONTRACTOR'S SITE ESTABLISHMENT AND GENERAL OBLIGATIONS</t>
  </si>
  <si>
    <t xml:space="preserve">C1.3.1 </t>
  </si>
  <si>
    <t>The Contractor's general obligations</t>
  </si>
  <si>
    <t xml:space="preserve">C1.3.1.1 </t>
  </si>
  <si>
    <t>Fixed obligations</t>
  </si>
  <si>
    <t xml:space="preserve">C1.3.1.2 </t>
  </si>
  <si>
    <t>Value-related obligations</t>
  </si>
  <si>
    <t xml:space="preserve">C1.3.1.3 </t>
  </si>
  <si>
    <t>Time-related obligations</t>
  </si>
  <si>
    <t>(a) Mobilisation period</t>
  </si>
  <si>
    <t>PC1.3.1.4</t>
  </si>
  <si>
    <t>Suspension Cost</t>
  </si>
  <si>
    <t>(a) De-establishment</t>
  </si>
  <si>
    <t>No</t>
  </si>
  <si>
    <t>(b) Re-establishment</t>
  </si>
  <si>
    <t>(c) Suspension period</t>
  </si>
  <si>
    <t>(d) Engineer's cost</t>
  </si>
  <si>
    <t>PC Sum</t>
  </si>
  <si>
    <t>C1.3.2</t>
  </si>
  <si>
    <t>Contract sign boards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</si>
  <si>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</si>
  <si>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BILL NO. 3</t>
  </si>
  <si>
    <t>C1.4</t>
  </si>
  <si>
    <t>FACILITIES FOR THE ENGINEER</t>
  </si>
  <si>
    <t xml:space="preserve">C1.4.1 </t>
  </si>
  <si>
    <t>Site accommodation</t>
  </si>
  <si>
    <t>C1.4.1.1</t>
  </si>
  <si>
    <t>Offices and conference room</t>
  </si>
  <si>
    <t>m²</t>
  </si>
  <si>
    <t>C1.4.1.2</t>
  </si>
  <si>
    <t>Laboratories</t>
  </si>
  <si>
    <t>C1.4.1.3</t>
  </si>
  <si>
    <t>Open concrete working floors and verandas</t>
  </si>
  <si>
    <t>C1.4.1.4</t>
  </si>
  <si>
    <t>Roofs over open concrete working floors and verandas</t>
  </si>
  <si>
    <t>C1.4.1.5</t>
  </si>
  <si>
    <t>Store rooms inside the laboratory</t>
  </si>
  <si>
    <t>C1.4.1.6</t>
  </si>
  <si>
    <t>Car ports</t>
  </si>
  <si>
    <t>C1.4.1.7</t>
  </si>
  <si>
    <t>Ablution unit (equipped as specified)</t>
  </si>
  <si>
    <t>C1.4.1.8</t>
  </si>
  <si>
    <t>Change room with a shower</t>
  </si>
  <si>
    <t>C1.4.1.9</t>
  </si>
  <si>
    <t>Kitchen unit (equipped as specified)</t>
  </si>
  <si>
    <t>C1.4.1.10</t>
  </si>
  <si>
    <t>Type A prefabricated house (equipped as specified)</t>
  </si>
  <si>
    <t>C1.4.1.11</t>
  </si>
  <si>
    <t>Type B prefabricated house (equipped as specified)</t>
  </si>
  <si>
    <t>C1.4.1.12</t>
  </si>
  <si>
    <t>Type C prefabricated house (equipped as specified)</t>
  </si>
  <si>
    <t>C1.4.1.13</t>
  </si>
  <si>
    <t>Rented housing paid for by the Contractor</t>
  </si>
  <si>
    <t>Prov Sum</t>
  </si>
  <si>
    <t>C1.4.1.14</t>
  </si>
  <si>
    <t>Contractor's handling costs, profit and all other charges in respect of item C1.4.1.13</t>
  </si>
  <si>
    <t>C1.4.2</t>
  </si>
  <si>
    <t>Items measured by area</t>
  </si>
  <si>
    <t>C1.4.2.1</t>
  </si>
  <si>
    <t>Shelving as specified, complete with brackets</t>
  </si>
  <si>
    <t>C1.4.2.2</t>
  </si>
  <si>
    <t>Work benches with a concrete slab top</t>
  </si>
  <si>
    <t>C1.4.2.3</t>
  </si>
  <si>
    <t>Work-benches with a wooden top</t>
  </si>
  <si>
    <t>C1.4.2.4</t>
  </si>
  <si>
    <t>Constant-temperature baths of concrete and/or plastered brick</t>
  </si>
  <si>
    <t>C1.4.2.5</t>
  </si>
  <si>
    <t>Concrete footings and pedestals for laboratory equipment</t>
  </si>
  <si>
    <t>C1.4.2.6</t>
  </si>
  <si>
    <t>Roller blinds, opaque type</t>
  </si>
  <si>
    <t>C1.4.2.7</t>
  </si>
  <si>
    <t>Venetian blinds</t>
  </si>
  <si>
    <t>C1.4.2.8</t>
  </si>
  <si>
    <t>Notice boards</t>
  </si>
  <si>
    <t>C1.4.2.9</t>
  </si>
  <si>
    <t>White boards</t>
  </si>
  <si>
    <t>C1.4.2.10</t>
  </si>
  <si>
    <t>Galvanised wire mesh fencing for store rooms</t>
  </si>
  <si>
    <t>C1.4.2.11</t>
  </si>
  <si>
    <t>Galvanised wire mesh store room gate with a padlock</t>
  </si>
  <si>
    <t>C1.4.3</t>
  </si>
  <si>
    <t>Items measured by number</t>
  </si>
  <si>
    <t>C1.4.3.1</t>
  </si>
  <si>
    <t>Office swivel chair</t>
  </si>
  <si>
    <t>C1.4.3.2</t>
  </si>
  <si>
    <t>Office chair</t>
  </si>
  <si>
    <t>C1.4.3.3</t>
  </si>
  <si>
    <t>Draughtsman's stool</t>
  </si>
  <si>
    <t>C1.4.3.4</t>
  </si>
  <si>
    <t>Laboratory high chair</t>
  </si>
  <si>
    <t>C1.4.3.5</t>
  </si>
  <si>
    <t>Office desk with 3 drawers (at least one lockable drawer)</t>
  </si>
  <si>
    <t>C1.4.3.6</t>
  </si>
  <si>
    <t>Typist desk (L-shaped)</t>
  </si>
  <si>
    <t>C1.4.3.7</t>
  </si>
  <si>
    <t>Drawing table</t>
  </si>
  <si>
    <t>C1.4.3.8</t>
  </si>
  <si>
    <t>Conference table</t>
  </si>
  <si>
    <t>C1.4.3.9</t>
  </si>
  <si>
    <t>Bookcase</t>
  </si>
  <si>
    <t>C1.4.3.10</t>
  </si>
  <si>
    <t>Filing cabinet</t>
  </si>
  <si>
    <t>C1.4.3.11</t>
  </si>
  <si>
    <t>General purpose steel cabinet with shelves</t>
  </si>
  <si>
    <t>C1.4.3.12</t>
  </si>
  <si>
    <t>Wall mounted pivot plan filing system</t>
  </si>
  <si>
    <t>C1.4.3.13</t>
  </si>
  <si>
    <t>220/250 volt power outlet plug point</t>
  </si>
  <si>
    <t>C1.4.3.14</t>
  </si>
  <si>
    <t>400/231 volt 3-phase power outlet plug point</t>
  </si>
  <si>
    <t>C1.4.3.15</t>
  </si>
  <si>
    <t>Single 1500m, 58 watt fluorescent tube ceiling light</t>
  </si>
  <si>
    <t>C1.4.3.16</t>
  </si>
  <si>
    <t>Single 1500mm, 22 watt LED tube ceiling light</t>
  </si>
  <si>
    <t>C1.4.3.17</t>
  </si>
  <si>
    <t>11 watt compact fluorescent bulb ceiling light</t>
  </si>
  <si>
    <t>C1.4.3.18</t>
  </si>
  <si>
    <t>7 watt LED bulb ceiling light</t>
  </si>
  <si>
    <t>C1.4.3.19</t>
  </si>
  <si>
    <t>Wash-hand basin</t>
  </si>
  <si>
    <t>C1.4.3.20</t>
  </si>
  <si>
    <t>Laboratory basin</t>
  </si>
  <si>
    <t>C1.4.3.21</t>
  </si>
  <si>
    <t>Extractor fan</t>
  </si>
  <si>
    <t>C1.4.3.22</t>
  </si>
  <si>
    <t>Fume cupboard</t>
  </si>
  <si>
    <t>C1.4.3.23</t>
  </si>
  <si>
    <t>Fire extinguisher 9,0 kg, dry powder type</t>
  </si>
  <si>
    <t>C1.4.3.24</t>
  </si>
  <si>
    <t>Air-conditioning unit</t>
  </si>
  <si>
    <t>C1.4.3.25</t>
  </si>
  <si>
    <t>Heater</t>
  </si>
  <si>
    <t>C1.4.3.26</t>
  </si>
  <si>
    <t>Concrete specimen curing bath</t>
  </si>
  <si>
    <t>C1.4.3.27</t>
  </si>
  <si>
    <t>Waste paper basket</t>
  </si>
  <si>
    <t>C1.4.3.28</t>
  </si>
  <si>
    <t>UPS / Voltage stabiliser (2kVa)</t>
  </si>
  <si>
    <t>C1.4.3.29</t>
  </si>
  <si>
    <t>A3 / A4 colour printer, copier, scanner</t>
  </si>
  <si>
    <t>C1.4.3.30</t>
  </si>
  <si>
    <t>A4 colour printer, copier, scanner</t>
  </si>
  <si>
    <t>C1.4.3.31</t>
  </si>
  <si>
    <t>Rain gauge</t>
  </si>
  <si>
    <t>C1.4.3.32</t>
  </si>
  <si>
    <t>Minimum/maximum atmospheric temperature gauge</t>
  </si>
  <si>
    <t>C1.4.3.33</t>
  </si>
  <si>
    <t>Digital thermometer</t>
  </si>
  <si>
    <t>C1.4.3.34</t>
  </si>
  <si>
    <t>Mobile outdoor weather station</t>
  </si>
  <si>
    <t>C1.4.3.35</t>
  </si>
  <si>
    <t>3,0m aluminium straight edge complete with two measuring wedges</t>
  </si>
  <si>
    <t>C1.4.3.36</t>
  </si>
  <si>
    <t>Measuring wheel</t>
  </si>
  <si>
    <t>C1.4.3.37</t>
  </si>
  <si>
    <t>First aid kit</t>
  </si>
  <si>
    <t>C1.4.3.38</t>
  </si>
  <si>
    <t>Standpipe complete with 30m of 19mm dia. heavy duty hose pipe</t>
  </si>
  <si>
    <t>PC1.4.3.39</t>
  </si>
  <si>
    <t>ACSA approved lime coloured reflective safety  jackets (With lettering)</t>
  </si>
  <si>
    <t>PC1.4.3.40</t>
  </si>
  <si>
    <t>Rechargeable 500 000 candlelight halogen lamps</t>
  </si>
  <si>
    <t>PC1.4.3.41</t>
  </si>
  <si>
    <t>Two-way hand held radio VHF/AM Dittel FSG5 complete with charger, carrying bag with strap and vehicle magnetic antenna including adapter cable</t>
  </si>
  <si>
    <t>C1.4.4</t>
  </si>
  <si>
    <t>Prime cost items</t>
  </si>
  <si>
    <t>C1.4.4.1</t>
  </si>
  <si>
    <t>Cell phones costs, including pro-rata rentals, for calls made in connection with contract administration</t>
  </si>
  <si>
    <t>C1.4.4.2</t>
  </si>
  <si>
    <t>Handling costs and profit in respect of item C1.4.4.1</t>
  </si>
  <si>
    <t>C1.4.4.3</t>
  </si>
  <si>
    <t>The provision of a direct independent telephone line for the Engineer, including the monthly rental charges and the cost of business calls</t>
  </si>
  <si>
    <t>C1.4.4.4</t>
  </si>
  <si>
    <t>Handling costs and profit in respect of item C1.4.4.3</t>
  </si>
  <si>
    <t>C1.4.4.5</t>
  </si>
  <si>
    <t>The provision of internet connectivity and WiFi data for Engineer"s site staff</t>
  </si>
  <si>
    <t>C1.4.4.6</t>
  </si>
  <si>
    <t>Handling costs and profit in respect of item C1.4.4.5</t>
  </si>
  <si>
    <t>C1.4.4.7</t>
  </si>
  <si>
    <t>The provision of paper and ink for a combination colour printer/copier/scanner</t>
  </si>
  <si>
    <t>C1.4.4.8</t>
  </si>
  <si>
    <t>Handling costs and profit in respect of item C1.4.4.7</t>
  </si>
  <si>
    <t>C1.4.4.9</t>
  </si>
  <si>
    <t>The provision of a complete 220/250 volt single phase electrical power installation, including all poles, insulators, wiring, switchboards, mains connections, meters etc.</t>
  </si>
  <si>
    <t>C1.4.4.10</t>
  </si>
  <si>
    <t>Handling costs and profit in respect of item C1.4.4.9</t>
  </si>
  <si>
    <t>C1.4.4.11</t>
  </si>
  <si>
    <t>The provision of a complete 440/231 volt three phase electrical power installation, including all poles, insulators, wiring, switchboards, mains connections, meters etc.</t>
  </si>
  <si>
    <t>C1.4.4.12</t>
  </si>
  <si>
    <t>Handling costs and profit in respect of item C1.4.4.11</t>
  </si>
  <si>
    <t>C1.4.4.13</t>
  </si>
  <si>
    <t>Provision of a 25 kVA volt three phase electricity generator if electricity from a power supply authority is not available on site</t>
  </si>
  <si>
    <t>C1.4.4.14</t>
  </si>
  <si>
    <t>Handling costs and profit in respect of item C1.4.4.13</t>
  </si>
  <si>
    <t>C1.4.4.15</t>
  </si>
  <si>
    <t>The provision of all gas installations required at the site offices, laboratories and at the Engineer"s staff accommodation (if required), including gas storage cylinders, tubing, regulators, gas burners and shut-off cocks</t>
  </si>
  <si>
    <t>C1.4.4.16</t>
  </si>
  <si>
    <t>Handling costs and profit in respect of item C1.4.4.15</t>
  </si>
  <si>
    <t>C1.4.5</t>
  </si>
  <si>
    <t>Services at site offices, laboratories and site accommodation</t>
  </si>
  <si>
    <t>C1.4.5.1</t>
  </si>
  <si>
    <t>Fixed costs</t>
  </si>
  <si>
    <t>C1.4.5.2</t>
  </si>
  <si>
    <t>Running costs</t>
  </si>
  <si>
    <t>C1.4.6</t>
  </si>
  <si>
    <t>Office staff</t>
  </si>
  <si>
    <t>C1.4.6.1</t>
  </si>
  <si>
    <t>Secretary / receptionist</t>
  </si>
  <si>
    <t>C1.4.6.2</t>
  </si>
  <si>
    <t>Technical assistant</t>
  </si>
  <si>
    <t>C1.4.7</t>
  </si>
  <si>
    <t>Site inspection transport</t>
  </si>
  <si>
    <t>C1.4.7.1</t>
  </si>
  <si>
    <t>Provision of a bus, mini-bus or combi van for site inspection purposes (specify type and size of vehicle)</t>
  </si>
  <si>
    <t>Per day</t>
  </si>
  <si>
    <t>C1.4.7.2</t>
  </si>
  <si>
    <t>Travel on site</t>
  </si>
  <si>
    <t>km</t>
  </si>
  <si>
    <t>C1.4.8</t>
  </si>
  <si>
    <t>Site security measures for the Engineer's facilities</t>
  </si>
  <si>
    <t>C1.4.8.1</t>
  </si>
  <si>
    <t>Supply and installation of all required security measures at the Engineer's site offices and laboratories</t>
  </si>
  <si>
    <t xml:space="preserve">Lump Sum </t>
  </si>
  <si>
    <t>C1.4.8.2</t>
  </si>
  <si>
    <t>Provision of security guards / watchmen and an armed response service at the Engineer's site offices and laboratories</t>
  </si>
  <si>
    <t>C1.4.8.3</t>
  </si>
  <si>
    <t>Supply and installation of all required security measures at the Engineer's site accommodation</t>
  </si>
  <si>
    <t>C1.4.8.4</t>
  </si>
  <si>
    <t>Provision of security guards / watchmen and an armed response service at the Engineer's site accommodation</t>
  </si>
  <si>
    <t>C1.4.8.5</t>
  </si>
  <si>
    <t>Supply and installation of an alarm system at the Engineer's rented accommodation (No. of houses stated "¦)</t>
  </si>
  <si>
    <t>C1.4.8.6</t>
  </si>
  <si>
    <t>Provision of an armed response service at the Engineer's rented accommodation (No. of houses stated "¦)</t>
  </si>
  <si>
    <t>BILL NO. 4</t>
  </si>
  <si>
    <t xml:space="preserve">C1.5 </t>
  </si>
  <si>
    <t>ACCOMODATION OF TRAFFIC</t>
  </si>
  <si>
    <t xml:space="preserve">C1.5.1 </t>
  </si>
  <si>
    <t>Accommodation of pedestrian and non-motorised traffic</t>
  </si>
  <si>
    <t>C1.5.1.1</t>
  </si>
  <si>
    <t>C1.5.1.2</t>
  </si>
  <si>
    <t>Construction of temporary pedestrian walkways and/or cycle paths:</t>
  </si>
  <si>
    <t>(a) Gravel surfaced pedestrian walkways / cycle paths</t>
  </si>
  <si>
    <t>(b) Bitumen surfaced pedestrian walkways / cycle paths</t>
  </si>
  <si>
    <t>(c) 60mm concrete block paved pedestrian walkways / cycle paths</t>
  </si>
  <si>
    <t>C1.5.2</t>
  </si>
  <si>
    <t>Accommodation of vehicular traffic</t>
  </si>
  <si>
    <t>C1.5.3</t>
  </si>
  <si>
    <t>Liaison with traffic authorities</t>
  </si>
  <si>
    <t>PC1.5.4</t>
  </si>
  <si>
    <t>Construction of temporary deviations</t>
  </si>
  <si>
    <t>The applicable payment items required for the construction of temporary deviations shall be taken from the relevant chapters and sections in Chapters 1, 3, 5, 9 and 10 and inserted into the Pricing Schedule here. Each payment item for the construction of temporary deviations shall be preceded by the main payment item number C1.5.4 / followed by the payment number for the applicable payment item</t>
  </si>
  <si>
    <t>C1.5.5</t>
  </si>
  <si>
    <t>Maintenance of temporary deviations</t>
  </si>
  <si>
    <t>C1.5.5.1</t>
  </si>
  <si>
    <t>Grass cutting</t>
  </si>
  <si>
    <t>ha</t>
  </si>
  <si>
    <t>C1.5.5.2</t>
  </si>
  <si>
    <t>Drain cleaning</t>
  </si>
  <si>
    <t>C1.5.5.3</t>
  </si>
  <si>
    <t>Cleaning out culverts</t>
  </si>
  <si>
    <t>m³</t>
  </si>
  <si>
    <t>C1.5.5.4</t>
  </si>
  <si>
    <t>Collection of rubbish / litter</t>
  </si>
  <si>
    <t>C1.5.5.5</t>
  </si>
  <si>
    <t>Base patching using crushed stone material stabilised with bitumen emulsion and cement</t>
  </si>
  <si>
    <t>C1.5.5.6</t>
  </si>
  <si>
    <t>Base and/or surface patching using cold premixed asphalt</t>
  </si>
  <si>
    <t>kg</t>
  </si>
  <si>
    <t>C1.5.5.7</t>
  </si>
  <si>
    <t>Base and/or surface patching using hot plant mixed asphalt</t>
  </si>
  <si>
    <t>C1.5.5.8</t>
  </si>
  <si>
    <t>Replacement of damaged guardrails</t>
  </si>
  <si>
    <t>m</t>
  </si>
  <si>
    <t>C1.5.5.9</t>
  </si>
  <si>
    <t>Grading of temporary deviations and existing roads used as detours</t>
  </si>
  <si>
    <t>C1.5.5.10</t>
  </si>
  <si>
    <t>Watering of temporary deviations and existing roads used as detours</t>
  </si>
  <si>
    <t>kl</t>
  </si>
  <si>
    <t>C1.5.5.11</t>
  </si>
  <si>
    <t>Other road maintenance work ordered by the Engineer</t>
  </si>
  <si>
    <t>Item</t>
  </si>
  <si>
    <t>C1.5.5.12</t>
  </si>
  <si>
    <t>Handling cost, profit and all other charges in respect of item C1.5.6.11</t>
  </si>
  <si>
    <t>C1.5.6</t>
  </si>
  <si>
    <t>Removal of temporary deviations</t>
  </si>
  <si>
    <t>C1.5.7</t>
  </si>
  <si>
    <t>Temporary traffic control facilities</t>
  </si>
  <si>
    <t>C1.5.7.1</t>
  </si>
  <si>
    <t>Delineators including mounting bases and ballast:</t>
  </si>
  <si>
    <t>(a) Single sided, reversible left or right (size indicated)</t>
  </si>
  <si>
    <t>(b) Double sided, reversible left or right (size indicated)</t>
  </si>
  <si>
    <t>C1.5.7.2</t>
  </si>
  <si>
    <t>Traffic cones, minimum height 750mm</t>
  </si>
  <si>
    <t>C1.5.7.3</t>
  </si>
  <si>
    <t>Flagmen</t>
  </si>
  <si>
    <t>Man-Shift</t>
  </si>
  <si>
    <t>C1.5.7.4</t>
  </si>
  <si>
    <t>Traffic controllers</t>
  </si>
  <si>
    <t>C1.5.7.5</t>
  </si>
  <si>
    <t>Provision of illuminated traffic signs:</t>
  </si>
  <si>
    <t>(a) Sign mounted flashing amber lights (2 lights with the specified power supply) mounted on a backing board which is:</t>
  </si>
  <si>
    <t>(i) 900mm wide x 150mm high</t>
  </si>
  <si>
    <t>(ii) 1200mm wide x 200mm high</t>
  </si>
  <si>
    <t>(b) Flashing LED illuminated arrow board</t>
  </si>
  <si>
    <t>(c) Illuminated road sign " R &amp; TR series (1200mm diameter)</t>
  </si>
  <si>
    <t>(d) Illuminated road sign " TW series (length of sides indicated)</t>
  </si>
  <si>
    <t>(e) Mobile variable message sign</t>
  </si>
  <si>
    <t>(f) Mobile variable message sign with a speed measuring and display capability</t>
  </si>
  <si>
    <t>C1.5.7.6</t>
  </si>
  <si>
    <t>Maintenance of illuminated traffic signs:</t>
  </si>
  <si>
    <t>(a) Sign mounted flashing amber lights (a pair of two lights mounted on a separate backing board)</t>
  </si>
  <si>
    <t>(c) Illuminated road sign " R &amp; TR series (diameter indicated)</t>
  </si>
  <si>
    <t>C1.5.7.7</t>
  </si>
  <si>
    <t>Traffic calming devices:</t>
  </si>
  <si>
    <t>(a) 25mm high x 100mm wide asphalt rumble strips</t>
  </si>
  <si>
    <t>(b) 50mm high x 500m wide asphalt rumble strips</t>
  </si>
  <si>
    <t>(c) 150mm high x 3m wide asphalt speed control humps</t>
  </si>
  <si>
    <t>C1.5.7.8</t>
  </si>
  <si>
    <t>Traffic control stations</t>
  </si>
  <si>
    <t>C1.5.7.9</t>
  </si>
  <si>
    <t>Cleaning of traffic control facilities</t>
  </si>
  <si>
    <t>C1.5.8</t>
  </si>
  <si>
    <t>Traffic safety officer</t>
  </si>
  <si>
    <t>Man-Month</t>
  </si>
  <si>
    <t>C1.5.9</t>
  </si>
  <si>
    <t>Traffic safety vehicle</t>
  </si>
  <si>
    <t>C1.5.10</t>
  </si>
  <si>
    <t>Tow trucks</t>
  </si>
  <si>
    <t>C1.5.10.1</t>
  </si>
  <si>
    <t>Provision of a tow truck on call for light vehicles weighing less than two tonnes</t>
  </si>
  <si>
    <t>C1.5.10.2</t>
  </si>
  <si>
    <t>Provision of a tow truck on call for heavy vehicles weighing two tonnes or more</t>
  </si>
  <si>
    <t>C1.5.11</t>
  </si>
  <si>
    <t>Provision of safety equipment for visitors</t>
  </si>
  <si>
    <t>C1.5.11.1</t>
  </si>
  <si>
    <t>Provision of reflective safety vests for visitors</t>
  </si>
  <si>
    <t>C1.5.11.2</t>
  </si>
  <si>
    <t>Provision of hard hats for visitors</t>
  </si>
  <si>
    <t>C1.5.12</t>
  </si>
  <si>
    <t>Additional traffic accommodation facilities ordered by the Engineer:</t>
  </si>
  <si>
    <t>C1.5.12.1</t>
  </si>
  <si>
    <t>Provision of additional traffic accommodation facilities</t>
  </si>
  <si>
    <t>C1.5.12.2</t>
  </si>
  <si>
    <t>Handling cost, profit and all other charges in respect of item C1.5.12.1</t>
  </si>
  <si>
    <t>PC1.5.13</t>
  </si>
  <si>
    <t xml:space="preserve">Safety Barriers: </t>
  </si>
  <si>
    <t>(a) Provide HDPE plastic mobile road safety barrier, NJ type (2.0m x 1.0m high) taped with yellow reflective tape, two strips on either side</t>
  </si>
  <si>
    <t xml:space="preserve">(b) Placing, moving and final removal of HDPE NJ type barriers upon completion of the works </t>
  </si>
  <si>
    <t>(c) Provide precast concrete temporary barrier, NJ type (2.0m x 0.8m high with 0.6m base) taped with yellow reflective tape, two strips on either side and with two amber flashing lights mounted on each barrier</t>
  </si>
  <si>
    <t xml:space="preserve">(d) Placing, moving and final removal of concrete barriers upon completion of the apron works </t>
  </si>
  <si>
    <t>(e) Provide Taxiway/Runway closure barriers as per drawing complete</t>
  </si>
  <si>
    <t xml:space="preserve">(f) Placing, moving and final removal of taxiway/runway closure barriers upon completion of the works </t>
  </si>
  <si>
    <t>PC1.5.14</t>
  </si>
  <si>
    <t>Provision of lighting on site for works areas during night work or where instructed</t>
  </si>
  <si>
    <t>PC1.5.15</t>
  </si>
  <si>
    <t>Provision of mobile flood light tower for the use by the Engineer’s staff for works areas during night work or where instructed</t>
  </si>
  <si>
    <t>PC1.5.16</t>
  </si>
  <si>
    <t>Provision of escort services for all project vehicles</t>
  </si>
  <si>
    <t>BILL NO. 5</t>
  </si>
  <si>
    <t>C1.7</t>
  </si>
  <si>
    <t>LOADING AND HAULING</t>
  </si>
  <si>
    <t>C1.7.1</t>
  </si>
  <si>
    <t>Loading</t>
  </si>
  <si>
    <t>C1.7.1.1</t>
  </si>
  <si>
    <t>Loading from stockpile using machines and some hand labour where necessary</t>
  </si>
  <si>
    <t>C1.7.1.2</t>
  </si>
  <si>
    <t>Loading from heaps or windrows using machines and/some hand labour where necessary</t>
  </si>
  <si>
    <t>C1.7.1.3</t>
  </si>
  <si>
    <t>Loading by hand only from stockpile or heaps when labour enhancement work is specified or it is not possible to use machines</t>
  </si>
  <si>
    <t>C1.7.2</t>
  </si>
  <si>
    <t>Hauling</t>
  </si>
  <si>
    <t>C1.7.2.1</t>
  </si>
  <si>
    <t>Hauling material for use in the Works and off-loading it on the site of the Works:</t>
  </si>
  <si>
    <t>(a) Soil, gravel, crushed stone and pavement layer material</t>
  </si>
  <si>
    <t>m³-km</t>
  </si>
  <si>
    <t>(b) Boulders and hard material</t>
  </si>
  <si>
    <t>C1.7.2.2</t>
  </si>
  <si>
    <t>Hauling material to spoil and off-loading it at a designated spoil or stockpile area:</t>
  </si>
  <si>
    <r>
      <t xml:space="preserve">(a) Cleared and grubbed material </t>
    </r>
    <r>
      <rPr>
        <i/>
        <sz val="11"/>
        <color theme="1"/>
        <rFont val="Calibri"/>
        <family val="2"/>
        <scheme val="minor"/>
      </rPr>
      <t>(organic matter and all other unsuitable or waste material)</t>
    </r>
  </si>
  <si>
    <t>(b) Soil and gravel material</t>
  </si>
  <si>
    <t>(c) Boulders, hard material and concrete</t>
  </si>
  <si>
    <t>Carried to Summary</t>
  </si>
  <si>
    <t>R</t>
  </si>
  <si>
    <t>SECTION NO. 2</t>
  </si>
  <si>
    <t xml:space="preserve">C2.1 </t>
  </si>
  <si>
    <t>GENERAL REQUIREMENTS AND TRENCHING FOR SERVICES</t>
  </si>
  <si>
    <t xml:space="preserve">C2.1.2.5 </t>
  </si>
  <si>
    <t>Using hand excavation to locate, expose and verify services</t>
  </si>
  <si>
    <t>Excavation in soft material situated within the following depth ranges below the  surface level:</t>
  </si>
  <si>
    <t>(a) 0.0 m up to 2.0 m</t>
  </si>
  <si>
    <t>(b) Exceeding 2.0 m and up to 3.0 m</t>
  </si>
  <si>
    <t>(c) Extra over subitem B12.06(a) for excavation in hard material</t>
  </si>
  <si>
    <t xml:space="preserve">C2.1.7 </t>
  </si>
  <si>
    <t>Extra over items C2.1.6, C2.1.8 and C2.1.16 for excavating in:</t>
  </si>
  <si>
    <t xml:space="preserve">C2.1.7.1 </t>
  </si>
  <si>
    <t>Hard material irrespective of depth</t>
  </si>
  <si>
    <t xml:space="preserve">C2.1.7.2 </t>
  </si>
  <si>
    <t>Stabilised material irrespective of depth</t>
  </si>
  <si>
    <t>C2.1.8</t>
  </si>
  <si>
    <t>Excavations outside the normal trench profile</t>
  </si>
  <si>
    <t xml:space="preserve">C2.1.9 </t>
  </si>
  <si>
    <t>Trench excavation using labour enhanced construction methods</t>
  </si>
  <si>
    <t xml:space="preserve">C2.1.9.1 </t>
  </si>
  <si>
    <t>Trenches up to 1.0 m wide (in soft material)</t>
  </si>
  <si>
    <t>(a) Up to 1.0 m deep</t>
  </si>
  <si>
    <t>(b) Over 1.0 m and up to 1.5 m deep</t>
  </si>
  <si>
    <t xml:space="preserve">C2.1.11 </t>
  </si>
  <si>
    <t>Backfilling of trenches</t>
  </si>
  <si>
    <t xml:space="preserve">C2.1.11.1 </t>
  </si>
  <si>
    <t>Backfill compacted to 93 % (100 % for sand) of MDD (areas subject to traffic loads) using material</t>
  </si>
  <si>
    <t>(a) From the excavated trench material</t>
  </si>
  <si>
    <t>(b) From other excavations on Site</t>
  </si>
  <si>
    <t>(c) From approved borrow areas</t>
  </si>
  <si>
    <t xml:space="preserve">C2.4 </t>
  </si>
  <si>
    <t>ENERGY AND OTHER SERVICES</t>
  </si>
  <si>
    <t xml:space="preserve">C2.4.1 </t>
  </si>
  <si>
    <t>Bedding for electric power cables using material:</t>
  </si>
  <si>
    <t xml:space="preserve">C2.4.1.1 </t>
  </si>
  <si>
    <t>Selected from the excavated trench material</t>
  </si>
  <si>
    <t xml:space="preserve">C2.4.1.2 </t>
  </si>
  <si>
    <t>Selected from other excavations on site</t>
  </si>
  <si>
    <t xml:space="preserve">C2.4.1.3 </t>
  </si>
  <si>
    <t>Selected from approved borrow areas</t>
  </si>
  <si>
    <t xml:space="preserve">C2.4.1.4 </t>
  </si>
  <si>
    <t>Selected from sources provided by the Contractor</t>
  </si>
  <si>
    <t xml:space="preserve">C2.4.2 </t>
  </si>
  <si>
    <t>Concrete for bedding and encasement for electric power cables</t>
  </si>
  <si>
    <t xml:space="preserve">C2.4.2.1 </t>
  </si>
  <si>
    <t>Concrete bedding (Class C16 / 20-20 concrete)</t>
  </si>
  <si>
    <t xml:space="preserve">C2.4.2.2 </t>
  </si>
  <si>
    <t>Concrete encasement of cables (Class C16 / 20-20 concrete)</t>
  </si>
  <si>
    <t xml:space="preserve">C2.4.3 </t>
  </si>
  <si>
    <t>Cable laying accessories (warning tape, protection slabs, markers etc.)</t>
  </si>
  <si>
    <t xml:space="preserve">C2.4.3.1 </t>
  </si>
  <si>
    <t>Electrical warning tape - Supply and install above all cables a continuous brightly coloured corrosion proof (PVC or PE) electrical warning tape. The tape shall have a minimum thickness of 0.8 mm and a minimum width of 150 mm. The tape shall be yellow, marked with the words "ELECTRIC CABLE / ELEKTRIESE KABEL" in red letters at least 70 mm in height. These markings shall not be more than 0.5 m apart. The warning tape shall be installed 400 mm above the cable / cable sleeve in a trench</t>
  </si>
  <si>
    <t xml:space="preserve">C2.4.3.2 </t>
  </si>
  <si>
    <t>Concrete slab protection (1000 mm x 300 mm x 60 mm thick - 25Mpa)</t>
  </si>
  <si>
    <t xml:space="preserve">C2.4.3.3 </t>
  </si>
  <si>
    <t>Cable markers (Base - 250 mm x 250 mm, Top - 150 mm x 150 mm, Height - 300 mm)</t>
  </si>
  <si>
    <t xml:space="preserve">C2.4.4 </t>
  </si>
  <si>
    <t>Installation of new services</t>
  </si>
  <si>
    <t xml:space="preserve">C2.4.4.1 </t>
  </si>
  <si>
    <t>PVC Sleeves - Supply and install sleeve pipes including short lengths jointing, sweeping bends, buses, locknuts, etc.</t>
  </si>
  <si>
    <t>(a) 50 mm diameter HDPE Corrugated   -   Colour BLACK / GREEN / BLUE</t>
  </si>
  <si>
    <t>(b) 32 mm diameter PVC Conduit</t>
  </si>
  <si>
    <t xml:space="preserve">C2.4.4.2 </t>
  </si>
  <si>
    <t>Cabling Medium Voltage - Supply, install and connect Cables and Earth Wires in ground and/or through sleeves/conduit and/or fixed on cable trays/ladders</t>
  </si>
  <si>
    <t>(a) Insulated Airfield Lighting Cable XLPE (2.8/5kV) - Single Core - 6 mm"² - 7 strand tinned annealed copper conductor</t>
  </si>
  <si>
    <t>(b) Cable Joint for above cable (C2.4.4.2(a))</t>
  </si>
  <si>
    <t xml:space="preserve">C2.4.4.3 </t>
  </si>
  <si>
    <t>Cabling Low Voltage - Supply, install and connect Cables and Earth Wires in ground and/or through sleeves/conduit and/or fixed on cable trays/ladders</t>
  </si>
  <si>
    <t>(a) ADB Series Transformer Secondary Cable (600v insulation) - 2.5 mm"² (AWG 12) x 2-core - special length of 15 m with transformer connector</t>
  </si>
  <si>
    <t>(b) ADB Series Transformer Secondary Cable (600v insulation) - 2.5 mm"² (AWG 12) x 2-core</t>
  </si>
  <si>
    <t>(c) ADB Series Transformer Secondary Cable (600v insulation) - 2.5 mm"² (AWG 12) x 1-core</t>
  </si>
  <si>
    <t>(d) ADB Series Transformer Secondary Cable (600v insulation) - 4.0 mm"² (AWG 10) x 1-core</t>
  </si>
  <si>
    <t>(e) Cable Joint for 2.5 mm"² x 2-core cable above (C2.4.4.2(a &amp; b))</t>
  </si>
  <si>
    <t>(f) Cable Joint for 2.5 mm"² x 2-core cable above (C2.4.4.2(c))</t>
  </si>
  <si>
    <t>(g) Cable Joint for 2.5 mm"² x 2-core cable above (C2.4.4.2(d))</t>
  </si>
  <si>
    <t xml:space="preserve">C2.4.4.4 </t>
  </si>
  <si>
    <t>Communication Cabling - Supply and install communication cabling on the airfield where damaged</t>
  </si>
  <si>
    <t>(a) 400Hz x 7-core</t>
  </si>
  <si>
    <t>(b) Joining of communication cable (C2.4.4.4(a)) - per joint</t>
  </si>
  <si>
    <t xml:space="preserve">C2.4.5 </t>
  </si>
  <si>
    <t>Airfield Ground Lighting (AGL) - Runway &amp; Taxiway</t>
  </si>
  <si>
    <t xml:space="preserve">C2.4.5.1 </t>
  </si>
  <si>
    <t>Remove the following light fittings &amp; equipment and safekeep it to be reinstalled afterwards. All light fittings &amp; equipment need to be numbered on itself and on the drawing(s) to ensure that the light fittings and equipment are reinstalled in the same positions afterwards</t>
  </si>
  <si>
    <t>(a) ADB SAFEGATE LED Elevated End Bars Light - Type EREL6GR19SF000 - Green / Red</t>
  </si>
  <si>
    <t>(b) Transformer for above light fitting (C2.4.5.1(a))</t>
  </si>
  <si>
    <t>(c) ADB SAFEGATE LED Elevated Runway Edge Light - Type EREL6WW39S0000 - White / White</t>
  </si>
  <si>
    <t>(d) Transformer for above light fitting (C2.4.5.1(c))</t>
  </si>
  <si>
    <t>(e) ADB SAFEGATE LED Elevated Runway Edge Light - Type EREL6YW39S0000 - Yellow / White</t>
  </si>
  <si>
    <t>(f) Transformer for above light fitting (C2.4.5.1(e))</t>
  </si>
  <si>
    <t>(g) ADB SAFEGATE RELIANCE Elevated Taxiway Edge Light - Type L-861T - Blue</t>
  </si>
  <si>
    <t>(h) Transformer for above light fitting (C2.4.5.1(g))</t>
  </si>
  <si>
    <t>(i) ADB SAFEGATE SafeLED Inset 8-inch Stop Bar Light / Holding Point Light - Type SL-IQ1-SB-I-U-W-S-R-1C</t>
  </si>
  <si>
    <t>(j) Transformer for above light fitting (C2.4.5.1(i))</t>
  </si>
  <si>
    <t>(k) ADB SAFEGATE LED Inset 12-inch Runway Edge Light - Type FED-2-200-C/CM</t>
  </si>
  <si>
    <t>(l) Transformer for above light fitting (C2.4.5.1(k))</t>
  </si>
  <si>
    <t>(m) ADB Light Base - Deep - L-867 &amp; L-868 (only where instructed by the electrical engineer)</t>
  </si>
  <si>
    <t>(n) ADB Light Base - Shallow - for Inset Lights (only where instructed by the electrical engineer)</t>
  </si>
  <si>
    <t xml:space="preserve">C2.4.5.2 </t>
  </si>
  <si>
    <t>Reinstall the following light fittings &amp; equipment as per the numbering applied during removal</t>
  </si>
  <si>
    <t>(m) ADB Light Base - Deep - L-867 &amp; L-868 (only where instructed by the electrical engineer) - Bases to be installed by an expert to ensure that lights will face the correct directions/angles</t>
  </si>
  <si>
    <t>(n) ADB Light Base - Shallow - for Inset Lights (only where instructed by the electrical engineer) - Bases to be installed by an expert to ensure that lights will face the correct directions/angles</t>
  </si>
  <si>
    <t>C2.4.5.3 Handling cost and profit in respect of subitem C2.4.5.2(m &amp; n)</t>
  </si>
  <si>
    <t xml:space="preserve">C2.4.5.4 </t>
  </si>
  <si>
    <t>Supply and install the following new light fittings &amp; new equipment (only where instructed by the electrical engineer)</t>
  </si>
  <si>
    <t>(m) ADB Light Base - Deep - L-867 (only where instructed by the electrical engineer) - Bases to be installed by an expert to ensure that lights will face the correct directions/angles</t>
  </si>
  <si>
    <t>(n) ADB Light Base - Deep - L-868 (only where instructed by the electrical engineer) - Bases to be installed by an expert to ensure that lights will face the correct directions/angles</t>
  </si>
  <si>
    <t>(o) ADB Light Base - Shallow - for Inset Lights (only where instructed by the electrical engineer) - Bases to be installed by an expert to ensure that lights will face the correct directions/angles</t>
  </si>
  <si>
    <t xml:space="preserve">PC2.4.5.5 </t>
  </si>
  <si>
    <t>Handling cost and profit in respect of subitem C2.4.5.4(m, n &amp; o)</t>
  </si>
  <si>
    <t>SECTION NO. 3</t>
  </si>
  <si>
    <t>C3.1</t>
  </si>
  <si>
    <t>DRAINS</t>
  </si>
  <si>
    <t>C3.1.2</t>
  </si>
  <si>
    <t>Clearing, shaping and disposal of accumulated sediment in existing unlined open drains</t>
  </si>
  <si>
    <t>C3.1.2.1</t>
  </si>
  <si>
    <t>Using conventional methods</t>
  </si>
  <si>
    <t xml:space="preserve">C3.1.3 </t>
  </si>
  <si>
    <t>Excavation, clearing and disposal of accumulated sediment in existing lined drains and drainage systems</t>
  </si>
  <si>
    <t xml:space="preserve">C3.1.3.1 </t>
  </si>
  <si>
    <t>Using conventional methods (up to 1.5 m):</t>
  </si>
  <si>
    <t>(a) Manholes and inlet and outlet structures</t>
  </si>
  <si>
    <t>C3.1.3.2</t>
  </si>
  <si>
    <t>Using conventional methods (in excess of 1,5m):</t>
  </si>
  <si>
    <t xml:space="preserve">C3.1.4 </t>
  </si>
  <si>
    <t>Excavation and disposal of material for subsoil drainage systems:</t>
  </si>
  <si>
    <t>C3.1.4.1</t>
  </si>
  <si>
    <t>Excavating in all materail situated within the following depth ranges below the surface:</t>
  </si>
  <si>
    <t>(a) 0.0 m to 1.5 m</t>
  </si>
  <si>
    <t>(b) Exceeding 1.5 m and up to 3.0 m</t>
  </si>
  <si>
    <t>C3.1.4.5</t>
  </si>
  <si>
    <t>Extra over sub-item C3.1.4.1 for excavation through stabilised existing road layers</t>
  </si>
  <si>
    <t xml:space="preserve">C3.1.7 </t>
  </si>
  <si>
    <t>Natural permeable material in subsoil drainage systems (approved crushed stone):</t>
  </si>
  <si>
    <t>C3.1.7.2</t>
  </si>
  <si>
    <t>Crushed stone obtained from commercial sources (state grade)</t>
  </si>
  <si>
    <t xml:space="preserve">C3.1.9 </t>
  </si>
  <si>
    <t>Pipes in subsoil drainage systems:</t>
  </si>
  <si>
    <t>C3.1.9.1</t>
  </si>
  <si>
    <t>U-PVC pipes and fittings, normal duty, complete with couplings (160mm perforated or non-perforated as specified in Drawing No. 301695-CIV-DP-010)</t>
  </si>
  <si>
    <t>C3.1.10</t>
  </si>
  <si>
    <t>Polymer film sheeting or similar approved material, for lining subsoil drainage systems:</t>
  </si>
  <si>
    <t>C3.1.11</t>
  </si>
  <si>
    <t>Geotextiles (Synthetic-fibre filter fabric: Grade 2)</t>
  </si>
  <si>
    <t>C3.1.13</t>
  </si>
  <si>
    <t>Concrete outlet structures, manhole boxes, junction boxes and cleaning eyes for subsoil drainage systems:</t>
  </si>
  <si>
    <t>C3.1.13.4</t>
  </si>
  <si>
    <t>Cleaning eyes</t>
  </si>
  <si>
    <t>C3.1.14</t>
  </si>
  <si>
    <t>Caps for subsoil drain pipes:</t>
  </si>
  <si>
    <t>C3.1.14.1</t>
  </si>
  <si>
    <t>Concrete caps</t>
  </si>
  <si>
    <t>C3.1.15</t>
  </si>
  <si>
    <t>Repairing or replacing existing drainage systems</t>
  </si>
  <si>
    <t>C3.1.20</t>
  </si>
  <si>
    <t>Breaking into existing drainage structures and install subsoil drain pipe</t>
  </si>
  <si>
    <t>C3.1.21</t>
  </si>
  <si>
    <t>Clearing of existing subsoil drains</t>
  </si>
  <si>
    <t>C3.1.21.1</t>
  </si>
  <si>
    <t>Cleaning rod, brush and flushing</t>
  </si>
  <si>
    <t>C3.1.22</t>
  </si>
  <si>
    <t>Test flushing of subsoil drain pipe systems</t>
  </si>
  <si>
    <t>C3.1.24</t>
  </si>
  <si>
    <t>Submission of as built drawings by the Contractor</t>
  </si>
  <si>
    <t>C3.2</t>
  </si>
  <si>
    <t>CULVERTS</t>
  </si>
  <si>
    <t>C3.2.15</t>
  </si>
  <si>
    <t>Manholes and catch pits, with prefabricated elements</t>
  </si>
  <si>
    <t>C3.2.15.1</t>
  </si>
  <si>
    <t>Prefabricated floors (installed at a standard depth of 1,0m):</t>
  </si>
  <si>
    <t>(a) Prefabricated floors</t>
  </si>
  <si>
    <t>C3.2.15.2</t>
  </si>
  <si>
    <t>Prefabricated roofs:</t>
  </si>
  <si>
    <t>(a) Prefabricated roofs</t>
  </si>
  <si>
    <t>C3.2.16</t>
  </si>
  <si>
    <t>Brickwork (Engineering bricks):</t>
  </si>
  <si>
    <t>C3.2.16.2</t>
  </si>
  <si>
    <t>230mm thick</t>
  </si>
  <si>
    <t>C3.2.17</t>
  </si>
  <si>
    <t>Plaster</t>
  </si>
  <si>
    <t>C3.2.18</t>
  </si>
  <si>
    <t>Benching</t>
  </si>
  <si>
    <t>C3.2.19</t>
  </si>
  <si>
    <t>Accessories</t>
  </si>
  <si>
    <t>C3.2.19.1</t>
  </si>
  <si>
    <t>Manhole frames (450 mm x 760 mm Cast Iron frames per SABS 115 h/d product 2904 or similar approved) (Drawing No. 301695-CIV-TD-011 Rev A)</t>
  </si>
  <si>
    <t>C3.2.19.2</t>
  </si>
  <si>
    <t>Inlet grids or covers (450 mm x 760 mm Cast Iron grid per SABS 115 h/d product 2904 or similar approved) (Drawing No. 301695-CIV-TD-011 Rev A)</t>
  </si>
  <si>
    <t>C3.2.23</t>
  </si>
  <si>
    <t>Breaking into existing drainage structures and building in pipes or culverts (PC 700mm diameter)</t>
  </si>
  <si>
    <t>SECTION NO. 4</t>
  </si>
  <si>
    <t xml:space="preserve">C4.3 </t>
  </si>
  <si>
    <t>EXISTING ROAD MATERIALS</t>
  </si>
  <si>
    <t>C4.3.6</t>
  </si>
  <si>
    <t>Milling and removal of existing asphalt layers with an average milling depth (Contractor takes ownership)</t>
  </si>
  <si>
    <t>C4.3.6.1</t>
  </si>
  <si>
    <t>Not exceeding 50mm</t>
  </si>
  <si>
    <t>C4.3.6.2</t>
  </si>
  <si>
    <t>Exceeding 50mm but not exceeding 100mm</t>
  </si>
  <si>
    <t>C4.3.9</t>
  </si>
  <si>
    <t>Excavating material by using conventional road construction equipment</t>
  </si>
  <si>
    <t>C4.3.9.2</t>
  </si>
  <si>
    <t>Crushed stone and macadam materials</t>
  </si>
  <si>
    <t>C4.3.10</t>
  </si>
  <si>
    <t>Excavating material by using labour enhanced methods of construction</t>
  </si>
  <si>
    <t>C4.3.11</t>
  </si>
  <si>
    <t>Breaking down a stabilised layer by using conventional road construction equipment</t>
  </si>
  <si>
    <t>C4.3.12</t>
  </si>
  <si>
    <t>Removing of existing concrete material within the following average depth ranges</t>
  </si>
  <si>
    <t>C4.3.13</t>
  </si>
  <si>
    <t>Lifting of existing paving blocks (interlocking 60mm thick)</t>
  </si>
  <si>
    <t>C4.3.13.2</t>
  </si>
  <si>
    <t>Using labour enhanced methods of construction</t>
  </si>
  <si>
    <t>C4.3.15</t>
  </si>
  <si>
    <t>Stockpiling of road layer materials</t>
  </si>
  <si>
    <t>C4.3.15.1</t>
  </si>
  <si>
    <t>Asphalt material</t>
  </si>
  <si>
    <t>C4.3.15.2</t>
  </si>
  <si>
    <t>Crushed stone material</t>
  </si>
  <si>
    <t>C4.3.16</t>
  </si>
  <si>
    <t>Stacking paving blocks and road edging</t>
  </si>
  <si>
    <t>C4.3.16.1</t>
  </si>
  <si>
    <t>Paving blocks (interlocking 60mm thick)</t>
  </si>
  <si>
    <t>C4.3.18</t>
  </si>
  <si>
    <t>Excavate non-compliant or excess pavement layer material to spoil in sites designated by the Contractor, material consisting of</t>
  </si>
  <si>
    <t>C4.3.18.2</t>
  </si>
  <si>
    <t>C4.4</t>
  </si>
  <si>
    <t>COMMERCIAL MATERIALS</t>
  </si>
  <si>
    <t>C4.4.2</t>
  </si>
  <si>
    <t>Commercial materials identified by the Contractor from commercial, private or other non-commercial suppliers</t>
  </si>
  <si>
    <t>C4.4.2.1</t>
  </si>
  <si>
    <t>Pavement layer material:</t>
  </si>
  <si>
    <t>(c) G5A crushed rock/boulder materials</t>
  </si>
  <si>
    <t>C4.4.4</t>
  </si>
  <si>
    <t>Cementitious stabilising agents</t>
  </si>
  <si>
    <t>C4.4.4.1</t>
  </si>
  <si>
    <t>Cement</t>
  </si>
  <si>
    <t>t</t>
  </si>
  <si>
    <t>C4.4.5</t>
  </si>
  <si>
    <t>Bituminous stabilising agents</t>
  </si>
  <si>
    <t>C4.4.5.2</t>
  </si>
  <si>
    <t>Emulsion stable grade (Anionic SS60)</t>
  </si>
  <si>
    <t>C4.4.6</t>
  </si>
  <si>
    <t>Active filler for bituminous stabilisation (Cement)</t>
  </si>
  <si>
    <t>SECTION NO. 5</t>
  </si>
  <si>
    <t>C5.3</t>
  </si>
  <si>
    <t>ROAD PAVEMENT LAYERS</t>
  </si>
  <si>
    <t>C5.3.1</t>
  </si>
  <si>
    <t>Commercial materials identified by the Employer from commercial, private or other non-commercial suppliers (specify the source/s)</t>
  </si>
  <si>
    <t>C5.3.2</t>
  </si>
  <si>
    <t>Construction of pavement layers</t>
  </si>
  <si>
    <t>C5.3.2.1</t>
  </si>
  <si>
    <t>Construction of layers using conventional construction methods:</t>
  </si>
  <si>
    <t>(k) Upper subbase gravel layer (unstabilised) (l150mm) compacted to 97% of MDD</t>
  </si>
  <si>
    <t>C5.3.11</t>
  </si>
  <si>
    <t>Riding quality measurements:</t>
  </si>
  <si>
    <t>C5.3.11.3</t>
  </si>
  <si>
    <t>Using an inertial profilometer</t>
  </si>
  <si>
    <t>C5.3.12</t>
  </si>
  <si>
    <t>Surface regularity payment adjustments</t>
  </si>
  <si>
    <t>C5.4</t>
  </si>
  <si>
    <t>STABILISATION</t>
  </si>
  <si>
    <t>C5.4.7</t>
  </si>
  <si>
    <t xml:space="preserve">Bituminous stabilisation of pavement layers </t>
  </si>
  <si>
    <t>C5.4.7.1</t>
  </si>
  <si>
    <t>Bituminous stabilisation 300 mm of base layer</t>
  </si>
  <si>
    <t>litre (ℓ)</t>
  </si>
  <si>
    <t>C5.4.8</t>
  </si>
  <si>
    <t>Bituminous stabilisation agent :</t>
  </si>
  <si>
    <t>C5.4.8.1</t>
  </si>
  <si>
    <t>60% anionic emulsion</t>
  </si>
  <si>
    <t>C5.4.9</t>
  </si>
  <si>
    <t>Filler for bituminous stabilisation</t>
  </si>
  <si>
    <t>C5.4.9.1</t>
  </si>
  <si>
    <t>Filler for bituminous stabilisation (cement CEM II (A-L) 32,5N)</t>
  </si>
  <si>
    <t>Ton</t>
  </si>
  <si>
    <t>C5.4.10</t>
  </si>
  <si>
    <t>Provision and application of water for curing</t>
  </si>
  <si>
    <t>C5.4.11</t>
  </si>
  <si>
    <t>Curing by covering with the subsequent layer</t>
  </si>
  <si>
    <t>C5.4.14</t>
  </si>
  <si>
    <t>Trial section for a chemically stabilised layer</t>
  </si>
  <si>
    <t>C5.4.15</t>
  </si>
  <si>
    <t>Trial section for a bituminously stabilised layer (3,5m wide)</t>
  </si>
  <si>
    <t>C5.5</t>
  </si>
  <si>
    <t>RECONSTRUCTION OF PAVEMENT LAYERS</t>
  </si>
  <si>
    <t>C5.5.1</t>
  </si>
  <si>
    <t>Compiling and implementing M&amp;U plans for the reconstruction of an existing road pavement</t>
  </si>
  <si>
    <t>C5.5.4</t>
  </si>
  <si>
    <t>Sampling of in-situ material for mix design procedure</t>
  </si>
  <si>
    <t>C5.5.8</t>
  </si>
  <si>
    <t>Pre-pulverising material in the existing pavement</t>
  </si>
  <si>
    <t>C5.5.8.2</t>
  </si>
  <si>
    <t>Crushed stone base (300mm deep)</t>
  </si>
  <si>
    <t>C5.5.9</t>
  </si>
  <si>
    <t>Temporarily blading layer material to windrow</t>
  </si>
  <si>
    <t>C5.5.10</t>
  </si>
  <si>
    <t>Roller-pass compaction of an exposed pavement layer</t>
  </si>
  <si>
    <t>C5.5.10.1</t>
  </si>
  <si>
    <t>Smooth drum vibratory rollers</t>
  </si>
  <si>
    <t>C5.5.11</t>
  </si>
  <si>
    <t>Watering the exposed pavement layer</t>
  </si>
  <si>
    <t>C5.5.16</t>
  </si>
  <si>
    <t>In-situ reconstruction of a pavement layer using a recycler to construct a stabilised base layer</t>
  </si>
  <si>
    <t>C5.5.16.1</t>
  </si>
  <si>
    <t>Chemically stabilised base layer compacted to 100% of MDD:</t>
  </si>
  <si>
    <t>(a) Using non-cemented material compacted to 100% of MDD, 150mm thick (Cement stabilized C4)</t>
  </si>
  <si>
    <t>C5.5.16.2</t>
  </si>
  <si>
    <t>Emulsion stabilised subbase layer compacted to 102% of MDD:</t>
  </si>
  <si>
    <t>(a) Using non-cemented material compacted to 102% MDD, 300 mm thick (BSM1)</t>
  </si>
  <si>
    <t>C5.5.20</t>
  </si>
  <si>
    <t>Material shortfall or make-up material</t>
  </si>
  <si>
    <t>C5.5.20.3</t>
  </si>
  <si>
    <t>For base layer</t>
  </si>
  <si>
    <t>SECTION NO. 6</t>
  </si>
  <si>
    <t xml:space="preserve">C6.2 </t>
  </si>
  <si>
    <t>SEGMENTAL BLOCK PAVING LAYERS</t>
  </si>
  <si>
    <t>C6.2.1</t>
  </si>
  <si>
    <t>Segmental block paving</t>
  </si>
  <si>
    <t>C6.2.1.1</t>
  </si>
  <si>
    <t>80mm thick Interlocking block paving (Type S-A - 25MPa)</t>
  </si>
  <si>
    <t>C6.2.2</t>
  </si>
  <si>
    <t>Cast in-situ concrete edge and intermediate beams (150mm x 200mm deep)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</si>
  <si>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</si>
  <si>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C6.2.3</t>
  </si>
  <si>
    <t>Provision and application of approved herbicide and ant poison</t>
  </si>
  <si>
    <t>C6.2.3.1</t>
  </si>
  <si>
    <t>Provision of materials</t>
  </si>
  <si>
    <t>C6.2.3.2</t>
  </si>
  <si>
    <t>Contractor"s charges and profit added to the prime cost sum</t>
  </si>
  <si>
    <t>SECTION NO. 7</t>
  </si>
  <si>
    <t>C7.1</t>
  </si>
  <si>
    <t>REPLACEMENT OF EXISTING JOINT SEALANT</t>
  </si>
  <si>
    <t>C7.1.1</t>
  </si>
  <si>
    <t>Replacing of joint sealant in existing concrete pavement as follows:</t>
  </si>
  <si>
    <t>C7.1.1.1</t>
  </si>
  <si>
    <t>Removal of existing seal and backing material</t>
  </si>
  <si>
    <t>C7.1.1.2</t>
  </si>
  <si>
    <t>Reaming of existing joints (20 mm x 50 mm deep)</t>
  </si>
  <si>
    <t>C7.1.1.5</t>
  </si>
  <si>
    <t>Installation of backing material in saw cut joints (to fit saw cut dimensions)</t>
  </si>
  <si>
    <t>C7.1.1.6</t>
  </si>
  <si>
    <t>Installation of cold pour sealant (high elasticity self levelling silicon)</t>
  </si>
  <si>
    <t>SECTION NO. 8</t>
  </si>
  <si>
    <t>C8.1</t>
  </si>
  <si>
    <t>PRIME COAT</t>
  </si>
  <si>
    <t>C8.1.1</t>
  </si>
  <si>
    <t>Prime coat:</t>
  </si>
  <si>
    <t>C8.1.1.2</t>
  </si>
  <si>
    <t>MC -30 cut-back bitumen</t>
  </si>
  <si>
    <t>C8.1.1.3</t>
  </si>
  <si>
    <t>Inverted bitumen emulsion</t>
  </si>
  <si>
    <t>SECTION NO. 9</t>
  </si>
  <si>
    <t>C9.1</t>
  </si>
  <si>
    <t>ASPHALT LAYERS</t>
  </si>
  <si>
    <t>C9.1.1</t>
  </si>
  <si>
    <t>Asphalt mix designs</t>
  </si>
  <si>
    <t>C9.1.1.1</t>
  </si>
  <si>
    <t>Stone skeletal mixes:</t>
  </si>
  <si>
    <t>(d) Ultrathin Friction Courses (UTFC) (Bitumen Rubber binder)</t>
  </si>
  <si>
    <t>C9.1.1.2</t>
  </si>
  <si>
    <t>Sand skeletal mixes:</t>
  </si>
  <si>
    <t>(a) Continuously graded base or surfacing (EMB; level II)</t>
  </si>
  <si>
    <t>C9.1.2</t>
  </si>
  <si>
    <t>Construction of trial sections</t>
  </si>
  <si>
    <t>C9.1.2.1</t>
  </si>
  <si>
    <t>Asphalt layers (Continously graded Asphalt with 20% reclaimed material, 45mm placed by paver)</t>
  </si>
  <si>
    <t>C9.1.2.2</t>
  </si>
  <si>
    <t>Removal of trial section where so instructed by the Engineer</t>
  </si>
  <si>
    <t>C9.1.3</t>
  </si>
  <si>
    <t>Application of bond coat</t>
  </si>
  <si>
    <t>C9.1.3.1</t>
  </si>
  <si>
    <t>Stable"grade 30% net bitumen emulsion as specified.  Applied with a calibrated distributer</t>
  </si>
  <si>
    <t>C9.1.5.2</t>
  </si>
  <si>
    <t>Rehabilitation</t>
  </si>
  <si>
    <t>(g) Continously graded Asphalt, 45mm placed by paver (20 % reclaimed asphalt)</t>
  </si>
  <si>
    <t>(h) Continously graded Asphalt Correction layer, variable thickness (max 20mm) placed by paver (20 % reclaimed asphalt)</t>
  </si>
  <si>
    <t>(i) Certified: BRUTFC layer (15mm thickness)</t>
  </si>
  <si>
    <t>C9.1.10</t>
  </si>
  <si>
    <t>Variation rates</t>
  </si>
  <si>
    <t>C9.1.10.1</t>
  </si>
  <si>
    <t>Bitumen (AE2)</t>
  </si>
  <si>
    <t>C9.1.10.2</t>
  </si>
  <si>
    <t>Aggregate</t>
  </si>
  <si>
    <t>C9.1.10.3</t>
  </si>
  <si>
    <t>Active filler (Hydrated lime)</t>
  </si>
  <si>
    <t>C9.1.13</t>
  </si>
  <si>
    <t>Coring of asphalt layers</t>
  </si>
  <si>
    <t>C9.1.13.1</t>
  </si>
  <si>
    <t>100mm diameter</t>
  </si>
  <si>
    <t>C9.1.13.2</t>
  </si>
  <si>
    <t>150mm diameter</t>
  </si>
  <si>
    <t>SECTION NO. 11</t>
  </si>
  <si>
    <t>C11.7</t>
  </si>
  <si>
    <t>ROAD MARKINGS AND ROAD STUDS</t>
  </si>
  <si>
    <t>C11.7.1</t>
  </si>
  <si>
    <t>Road marking:</t>
  </si>
  <si>
    <t>C11.7.1.1</t>
  </si>
  <si>
    <t>White lines broken or unbroken (300 mm and 600 mm wide water-bourne paint or similar approved)</t>
  </si>
  <si>
    <t>C11.7.1.2</t>
  </si>
  <si>
    <t>Yellow lines broken or unbroken (300 mm and 600 mm wide water-borne paint or similar approved)</t>
  </si>
  <si>
    <t>C11.7.1.4</t>
  </si>
  <si>
    <t>White lettering and symbols (Water-borne paint or similar approved)</t>
  </si>
  <si>
    <t>C11.7.1.5</t>
  </si>
  <si>
    <t>Yellow lettering and symbols (Water-borne paint or similar approved)</t>
  </si>
  <si>
    <t>C11.7.1.7</t>
  </si>
  <si>
    <t>Transverse lines, painted island and arrestor bed markings (Water-borne paint or similar approved - any colour)</t>
  </si>
  <si>
    <t>C11.7.2</t>
  </si>
  <si>
    <t>Retro-reflective road marking:</t>
  </si>
  <si>
    <t>C11.7.2.1</t>
  </si>
  <si>
    <t>White lines broken or unbroken (300 mm and 600 mm wide)</t>
  </si>
  <si>
    <t>C11.7.2.4</t>
  </si>
  <si>
    <t>White lettering and symbols</t>
  </si>
  <si>
    <t>C11.7.5</t>
  </si>
  <si>
    <t>Variations in rate of application:</t>
  </si>
  <si>
    <t>C11.7.5.1</t>
  </si>
  <si>
    <t>White paint</t>
  </si>
  <si>
    <t>C11.7.5.2</t>
  </si>
  <si>
    <t>Yellow paint</t>
  </si>
  <si>
    <t>C11.7.5.4</t>
  </si>
  <si>
    <t>Retro-reflective beads</t>
  </si>
  <si>
    <t>C11.7.7</t>
  </si>
  <si>
    <t>Road studs</t>
  </si>
  <si>
    <t>C11.7.8</t>
  </si>
  <si>
    <t>Setting out and premarking the lines (excluding traffic island markings, lettering and symbols)</t>
  </si>
  <si>
    <t>C11.7.9</t>
  </si>
  <si>
    <t>Re-establishing the painting unit during the defects notification period and at other instances on instruction of the Engineer</t>
  </si>
  <si>
    <t>C11.8</t>
  </si>
  <si>
    <t>LANDSCAPING AND PLANTING PLANTS</t>
  </si>
  <si>
    <t>C11.8.1</t>
  </si>
  <si>
    <t>Trimming:</t>
  </si>
  <si>
    <t>C11.8.1.1</t>
  </si>
  <si>
    <t>Machine trimming</t>
  </si>
  <si>
    <t>C11.8.1.2</t>
  </si>
  <si>
    <t>Hand trimming</t>
  </si>
  <si>
    <t>C11.8.2</t>
  </si>
  <si>
    <t>Trimming using machines for trimming or shaping (alternative to subitem C11.8.1.1):</t>
  </si>
  <si>
    <t>C11.8.2.1</t>
  </si>
  <si>
    <t>Bulldozer</t>
  </si>
  <si>
    <t>C11.8.2.2</t>
  </si>
  <si>
    <t>Motor grader</t>
  </si>
  <si>
    <t>C11.8.3</t>
  </si>
  <si>
    <t>Preparing the areas for grassing:</t>
  </si>
  <si>
    <t>C11.8.3.3</t>
  </si>
  <si>
    <t>Topsoiling within the road reserve where the following materials are used:</t>
  </si>
  <si>
    <t>(a) Topsoil obtained from within the road reserve or borrow areas</t>
  </si>
  <si>
    <t>C11.8.4</t>
  </si>
  <si>
    <t>Grassing</t>
  </si>
  <si>
    <t>C11.8.4.1</t>
  </si>
  <si>
    <t>Hydroseeding:</t>
  </si>
  <si>
    <t>(c) Hydroseeding</t>
  </si>
  <si>
    <t>SECTION NO. 20</t>
  </si>
  <si>
    <t>C20.1</t>
  </si>
  <si>
    <t>TESTING MATERIALS AND JUDGEMENT OF WORKMANSHIP</t>
  </si>
  <si>
    <t>PC20.1.6</t>
  </si>
  <si>
    <t>(a) Provision for testing materials and judgement of workmanship</t>
  </si>
  <si>
    <t>(i) Handling cost and profit in respect of item C20.1.6 (a)</t>
  </si>
  <si>
    <t>FINAL SUMMARY</t>
  </si>
  <si>
    <t>GENERAL</t>
  </si>
  <si>
    <t>Section</t>
  </si>
  <si>
    <t>SERVICES</t>
  </si>
  <si>
    <t>DRAINAGE</t>
  </si>
  <si>
    <t>EARTHWORKS AND PAVEMENT LAYERS MATERIALS</t>
  </si>
  <si>
    <t>EARTHWORKS AND PAVEMENT LAYERS CONSTRUCTION</t>
  </si>
  <si>
    <t>CONCRETE LAYERS</t>
  </si>
  <si>
    <t>MAINTENANCE AND REPAIR CONCRETE LAYERS</t>
  </si>
  <si>
    <t>PRETREATMENT AND REPAIR EXISTING LAYERS</t>
  </si>
  <si>
    <t>ANCILLIARY ROAD WORKS</t>
  </si>
  <si>
    <t>QUALITY ASSURANCE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</si>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</sst>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;[Red]\-#,##0.0"/>
    <numFmt numFmtId="165" formatCode="#,##0.00_ ;[Red]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49" fontId="0" fillId="0" borderId="11" xfId="0" applyNumberFormat="1" applyBorder="1" applyAlignment="1">
      <alignment vertical="top"/>
    </xf>
    <xf numFmtId="0" fontId="0" fillId="0" borderId="11" xfId="0" applyBorder="1" applyAlignment="1">
      <alignment horizontal="justify" wrapText="1"/>
    </xf>
    <xf numFmtId="0" fontId="0" fillId="0" borderId="11" xfId="0" applyBorder="1" applyAlignment="1">
      <alignment vertical="top"/>
    </xf>
    <xf numFmtId="38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0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38" fontId="16" fillId="0" borderId="12" xfId="0" applyNumberFormat="1" applyFont="1" applyBorder="1" applyAlignment="1">
      <alignment horizontal="center" vertical="center" wrapText="1"/>
    </xf>
    <xf numFmtId="38" fontId="0" fillId="0" borderId="0" xfId="0" applyNumberFormat="1" applyAlignment="1">
      <alignment vertical="top"/>
    </xf>
    <xf numFmtId="9" fontId="0" fillId="0" borderId="0" xfId="1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2" xfId="0" applyFont="1" applyBorder="1" applyAlignment="1">
      <alignment horizontal="right" wrapText="1"/>
    </xf>
    <xf numFmtId="0" fontId="0" fillId="0" borderId="12" xfId="0" applyBorder="1" applyAlignment="1">
      <alignment vertical="top"/>
    </xf>
    <xf numFmtId="38" fontId="16" fillId="0" borderId="0" xfId="0" applyNumberFormat="1" applyFont="1" applyAlignment="1">
      <alignment vertical="top"/>
    </xf>
    <xf numFmtId="0" fontId="16" fillId="0" borderId="11" xfId="0" applyFont="1" applyBorder="1" applyAlignment="1">
      <alignment vertical="top"/>
    </xf>
    <xf numFmtId="38" fontId="0" fillId="0" borderId="12" xfId="0" applyNumberFormat="1" applyBorder="1" applyAlignment="1">
      <alignment vertical="top"/>
    </xf>
    <xf numFmtId="0" fontId="0" fillId="0" borderId="12" xfId="0" applyBorder="1"/>
    <xf numFmtId="38" fontId="16" fillId="0" borderId="12" xfId="0" applyNumberFormat="1" applyFont="1" applyBorder="1" applyAlignment="1">
      <alignment vertical="top"/>
    </xf>
    <xf numFmtId="40" fontId="0" fillId="0" borderId="0" xfId="0" applyNumberFormat="1" applyAlignment="1">
      <alignment vertical="top"/>
    </xf>
    <xf numFmtId="0" fontId="16" fillId="0" borderId="11" xfId="0" applyFont="1" applyBorder="1" applyAlignment="1">
      <alignment horizontal="justify" vertical="top" wrapText="1"/>
    </xf>
    <xf numFmtId="38" fontId="0" fillId="0" borderId="11" xfId="0" applyNumberFormat="1" applyBorder="1" applyAlignment="1">
      <alignment vertical="top"/>
    </xf>
    <xf numFmtId="38" fontId="0" fillId="0" borderId="15" xfId="0" applyNumberFormat="1" applyBorder="1" applyAlignment="1">
      <alignment vertical="top"/>
    </xf>
    <xf numFmtId="0" fontId="0" fillId="0" borderId="11" xfId="0" applyBorder="1" applyAlignment="1">
      <alignment horizontal="right" vertical="top"/>
    </xf>
    <xf numFmtId="43" fontId="0" fillId="0" borderId="0" xfId="43" applyFont="1"/>
    <xf numFmtId="43" fontId="16" fillId="0" borderId="0" xfId="43" applyFont="1" applyAlignment="1">
      <alignment horizontal="center" vertical="center" wrapText="1"/>
    </xf>
    <xf numFmtId="0" fontId="23" fillId="0" borderId="11" xfId="0" applyFont="1" applyBorder="1" applyAlignment="1">
      <alignment vertical="top"/>
    </xf>
    <xf numFmtId="0" fontId="23" fillId="0" borderId="0" xfId="0" applyFont="1" applyAlignment="1">
      <alignment vertical="top"/>
    </xf>
    <xf numFmtId="49" fontId="23" fillId="0" borderId="11" xfId="0" applyNumberFormat="1" applyFont="1" applyBorder="1" applyAlignment="1">
      <alignment vertical="top"/>
    </xf>
    <xf numFmtId="38" fontId="23" fillId="0" borderId="0" xfId="0" applyNumberFormat="1" applyFont="1" applyAlignment="1">
      <alignment vertical="top"/>
    </xf>
    <xf numFmtId="9" fontId="0" fillId="0" borderId="0" xfId="1" applyFont="1" applyFill="1" applyAlignment="1">
      <alignment vertical="top"/>
    </xf>
    <xf numFmtId="38" fontId="19" fillId="0" borderId="11" xfId="0" applyNumberFormat="1" applyFont="1" applyBorder="1" applyAlignment="1">
      <alignment vertical="top"/>
    </xf>
    <xf numFmtId="0" fontId="18" fillId="0" borderId="11" xfId="0" applyFont="1" applyBorder="1" applyAlignment="1">
      <alignment horizontal="justify" vertical="top" wrapText="1"/>
    </xf>
    <xf numFmtId="43" fontId="0" fillId="0" borderId="0" xfId="43" applyFont="1" applyAlignment="1">
      <alignment vertical="top"/>
    </xf>
    <xf numFmtId="0" fontId="0" fillId="0" borderId="11" xfId="0" applyBorder="1" applyAlignment="1">
      <alignment horizontal="justify" vertical="top" wrapText="1"/>
    </xf>
    <xf numFmtId="43" fontId="16" fillId="0" borderId="0" xfId="43" applyFont="1" applyAlignment="1">
      <alignment vertical="top"/>
    </xf>
    <xf numFmtId="9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14" fillId="0" borderId="0" xfId="0" applyFont="1" applyAlignment="1">
      <alignment vertical="top"/>
    </xf>
    <xf numFmtId="43" fontId="0" fillId="0" borderId="0" xfId="43" applyFont="1" applyFill="1" applyAlignment="1">
      <alignment vertical="top"/>
    </xf>
    <xf numFmtId="43" fontId="14" fillId="0" borderId="0" xfId="43" applyFont="1" applyAlignment="1">
      <alignment vertical="top"/>
    </xf>
    <xf numFmtId="0" fontId="23" fillId="0" borderId="11" xfId="0" applyFont="1" applyBorder="1" applyAlignment="1">
      <alignment horizontal="justify" vertical="top" wrapText="1"/>
    </xf>
    <xf numFmtId="0" fontId="19" fillId="0" borderId="11" xfId="0" applyFont="1" applyBorder="1" applyAlignment="1" applyProtection="1">
      <alignment horizontal="left" vertical="top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vertical="top" wrapText="1"/>
      <protection locked="0"/>
    </xf>
    <xf numFmtId="0" fontId="21" fillId="0" borderId="11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justify" vertical="top" wrapText="1"/>
    </xf>
    <xf numFmtId="0" fontId="16" fillId="0" borderId="12" xfId="0" applyFont="1" applyBorder="1" applyAlignment="1">
      <alignment horizontal="right" vertical="top" wrapText="1"/>
    </xf>
    <xf numFmtId="0" fontId="19" fillId="0" borderId="11" xfId="0" applyFont="1" applyBorder="1" applyAlignment="1">
      <alignment horizontal="justify" vertical="top" wrapText="1"/>
    </xf>
    <xf numFmtId="38" fontId="0" fillId="33" borderId="0" xfId="0" applyNumberFormat="1" applyFill="1" applyAlignment="1">
      <alignment vertical="top"/>
    </xf>
    <xf numFmtId="0" fontId="14" fillId="33" borderId="0" xfId="0" applyFont="1" applyFill="1" applyAlignment="1">
      <alignment vertical="top"/>
    </xf>
    <xf numFmtId="38" fontId="23" fillId="0" borderId="11" xfId="0" applyNumberFormat="1" applyFont="1" applyBorder="1" applyAlignment="1">
      <alignment vertical="top"/>
    </xf>
    <xf numFmtId="43" fontId="23" fillId="0" borderId="0" xfId="43" applyFont="1" applyAlignment="1">
      <alignment vertical="top"/>
    </xf>
    <xf numFmtId="40" fontId="16" fillId="0" borderId="12" xfId="0" applyNumberFormat="1" applyFont="1" applyBorder="1" applyAlignment="1" applyProtection="1">
      <alignment horizontal="center" vertical="center" wrapText="1"/>
      <protection locked="0"/>
    </xf>
    <xf numFmtId="40" fontId="16" fillId="0" borderId="14" xfId="0" applyNumberFormat="1" applyFont="1" applyBorder="1" applyAlignment="1" applyProtection="1">
      <alignment horizontal="center" vertical="center" wrapText="1"/>
      <protection locked="0"/>
    </xf>
    <xf numFmtId="40" fontId="0" fillId="0" borderId="11" xfId="0" applyNumberFormat="1" applyBorder="1" applyAlignment="1" applyProtection="1">
      <alignment horizontal="right" vertical="top"/>
      <protection locked="0"/>
    </xf>
    <xf numFmtId="40" fontId="0" fillId="0" borderId="10" xfId="0" applyNumberFormat="1" applyBorder="1" applyAlignment="1" applyProtection="1">
      <alignment horizontal="right" vertical="top"/>
      <protection locked="0"/>
    </xf>
    <xf numFmtId="40" fontId="16" fillId="0" borderId="11" xfId="0" applyNumberFormat="1" applyFont="1" applyBorder="1" applyAlignment="1" applyProtection="1">
      <alignment horizontal="right" vertical="top"/>
      <protection locked="0"/>
    </xf>
    <xf numFmtId="40" fontId="16" fillId="0" borderId="10" xfId="0" applyNumberFormat="1" applyFont="1" applyBorder="1" applyAlignment="1" applyProtection="1">
      <alignment horizontal="right" vertical="top"/>
      <protection locked="0"/>
    </xf>
    <xf numFmtId="40" fontId="23" fillId="0" borderId="11" xfId="0" applyNumberFormat="1" applyFont="1" applyBorder="1" applyAlignment="1" applyProtection="1">
      <alignment horizontal="right" vertical="top"/>
      <protection locked="0"/>
    </xf>
    <xf numFmtId="40" fontId="23" fillId="0" borderId="10" xfId="0" applyNumberFormat="1" applyFont="1" applyBorder="1" applyAlignment="1" applyProtection="1">
      <alignment horizontal="right" vertical="top"/>
      <protection locked="0"/>
    </xf>
    <xf numFmtId="40" fontId="16" fillId="0" borderId="12" xfId="0" applyNumberFormat="1" applyFont="1" applyBorder="1" applyAlignment="1" applyProtection="1">
      <alignment horizontal="right" vertical="top"/>
      <protection locked="0"/>
    </xf>
    <xf numFmtId="40" fontId="16" fillId="0" borderId="14" xfId="0" applyNumberFormat="1" applyFont="1" applyBorder="1" applyAlignment="1" applyProtection="1">
      <alignment vertical="top"/>
      <protection locked="0"/>
    </xf>
    <xf numFmtId="40" fontId="16" fillId="0" borderId="12" xfId="0" applyNumberFormat="1" applyFont="1" applyBorder="1" applyAlignment="1" applyProtection="1">
      <alignment vertical="top"/>
      <protection locked="0"/>
    </xf>
    <xf numFmtId="0" fontId="0" fillId="0" borderId="15" xfId="0" applyBorder="1" applyAlignment="1" applyProtection="1">
      <alignment horizontal="right" vertical="top"/>
      <protection locked="0"/>
    </xf>
    <xf numFmtId="40" fontId="0" fillId="0" borderId="15" xfId="0" applyNumberFormat="1" applyBorder="1" applyAlignment="1" applyProtection="1">
      <alignment horizontal="right" vertical="top"/>
      <protection locked="0"/>
    </xf>
    <xf numFmtId="40" fontId="0" fillId="0" borderId="11" xfId="0" applyNumberFormat="1" applyBorder="1" applyAlignment="1" applyProtection="1">
      <alignment vertical="top"/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endan Isaac (Pretoria)" id="{1019BD57-B52E-4097-8183-A3F962254BA7}" userId="S::Brendan.I@ixengineers.co.za::14d1a7e5-8a71-4e55-aa9f-aa61b3e37e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876" dT="2023-03-15T14:28:51.57" personId="{1019BD57-B52E-4097-8183-A3F962254BA7}" id="{14EE76A6-EDCA-4BE6-B8AB-12578AE71739}">
    <text>All Taxiways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8"/>
  <sheetViews>
    <sheetView tabSelected="1" view="pageBreakPreview" topLeftCell="F1" zoomScaleNormal="100" zoomScaleSheetLayoutView="100" workbookViewId="0">
      <pane ySplit="1" topLeftCell="A914" activePane="bottomLeft" state="frozen"/>
      <selection activeCell="F1" sqref="F1"/>
      <selection pane="bottomLeft" activeCell="L43" sqref="L43"/>
    </sheetView>
  </sheetViews>
  <sheetFormatPr defaultRowHeight="14.4" x14ac:dyDescent="0.3"/>
  <cols>
    <col min="1" max="5" width="0" style="1" hidden="1" customWidth="1"/>
    <col min="6" max="6" width="10" style="6" customWidth="1"/>
    <col min="7" max="7" width="56.33203125" style="5" customWidth="1"/>
    <col min="8" max="8" width="0.33203125" customWidth="1"/>
    <col min="9" max="9" width="11" style="6" customWidth="1"/>
    <col min="10" max="10" width="11.5546875" style="13" customWidth="1"/>
    <col min="11" max="11" width="15.44140625" style="71" customWidth="1"/>
    <col min="12" max="12" width="15.5546875" style="61" customWidth="1"/>
    <col min="13" max="13" width="12.33203125" bestFit="1" customWidth="1"/>
    <col min="14" max="14" width="14" bestFit="1" customWidth="1"/>
    <col min="15" max="15" width="11.44140625" style="28" bestFit="1" customWidth="1"/>
    <col min="16" max="16" width="13.6640625" bestFit="1" customWidth="1"/>
    <col min="17" max="17" width="12.88671875" bestFit="1" customWidth="1"/>
  </cols>
  <sheetData>
    <row r="1" spans="1:1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2" t="s">
        <v>5</v>
      </c>
      <c r="G1" s="9"/>
      <c r="H1" s="8"/>
      <c r="I1" s="9"/>
      <c r="J1" s="7" t="s">
        <v>6</v>
      </c>
      <c r="K1" s="58" t="s">
        <v>7</v>
      </c>
      <c r="L1" s="59" t="s">
        <v>8</v>
      </c>
      <c r="O1" s="29"/>
    </row>
    <row r="2" spans="1:15" s="1" customFormat="1" x14ac:dyDescent="0.3">
      <c r="A2" s="1">
        <v>1</v>
      </c>
      <c r="B2" s="1">
        <v>115</v>
      </c>
      <c r="C2" s="1">
        <v>1</v>
      </c>
      <c r="D2" s="1">
        <v>1</v>
      </c>
      <c r="E2" s="1">
        <v>1</v>
      </c>
      <c r="F2" s="6"/>
      <c r="G2" s="36" t="s">
        <v>9</v>
      </c>
      <c r="I2" s="6"/>
      <c r="K2" s="60"/>
      <c r="L2" s="61"/>
      <c r="O2" s="37"/>
    </row>
    <row r="3" spans="1:15" s="1" customFormat="1" x14ac:dyDescent="0.3">
      <c r="F3" s="6"/>
      <c r="G3" s="38"/>
      <c r="I3" s="6"/>
      <c r="J3" s="13"/>
      <c r="K3" s="60"/>
      <c r="L3" s="61"/>
      <c r="O3" s="37"/>
    </row>
    <row r="4" spans="1:15" s="1" customFormat="1" x14ac:dyDescent="0.3">
      <c r="A4" s="1">
        <v>2</v>
      </c>
      <c r="B4" s="1">
        <v>686</v>
      </c>
      <c r="C4" s="1">
        <v>1</v>
      </c>
      <c r="D4" s="1">
        <v>1</v>
      </c>
      <c r="E4" s="1">
        <v>1</v>
      </c>
      <c r="F4" s="6"/>
      <c r="G4" s="36" t="s">
        <v>10</v>
      </c>
      <c r="I4" s="6"/>
      <c r="K4" s="60"/>
      <c r="L4" s="61"/>
      <c r="O4" s="37"/>
    </row>
    <row r="5" spans="1:15" s="1" customFormat="1" x14ac:dyDescent="0.3">
      <c r="F5" s="6"/>
      <c r="G5" s="38"/>
      <c r="I5" s="6"/>
      <c r="J5" s="13"/>
      <c r="K5" s="60"/>
      <c r="L5" s="61"/>
      <c r="O5" s="37"/>
    </row>
    <row r="6" spans="1:15" s="1" customFormat="1" x14ac:dyDescent="0.3">
      <c r="A6" s="1">
        <v>3</v>
      </c>
      <c r="B6" s="1">
        <v>33</v>
      </c>
      <c r="C6" s="1">
        <v>1</v>
      </c>
      <c r="D6" s="1">
        <v>1</v>
      </c>
      <c r="E6" s="1">
        <v>1</v>
      </c>
      <c r="F6" s="4" t="s">
        <v>11</v>
      </c>
      <c r="G6" s="36" t="s">
        <v>12</v>
      </c>
      <c r="I6" s="6"/>
      <c r="K6" s="60"/>
      <c r="L6" s="61"/>
      <c r="N6" s="37"/>
      <c r="O6" s="37"/>
    </row>
    <row r="7" spans="1:15" s="1" customFormat="1" x14ac:dyDescent="0.3">
      <c r="F7" s="6"/>
      <c r="G7" s="38"/>
      <c r="I7" s="6"/>
      <c r="J7" s="13"/>
      <c r="K7" s="60"/>
      <c r="L7" s="61"/>
      <c r="N7" s="23"/>
      <c r="O7" s="37"/>
    </row>
    <row r="8" spans="1:15" s="1" customFormat="1" x14ac:dyDescent="0.3">
      <c r="F8" s="6" t="s">
        <v>13</v>
      </c>
      <c r="G8" s="38" t="s">
        <v>14</v>
      </c>
      <c r="I8" s="6" t="s">
        <v>15</v>
      </c>
      <c r="J8" s="13">
        <v>1</v>
      </c>
      <c r="K8" s="60"/>
      <c r="L8" s="61">
        <f>J8*K8</f>
        <v>0</v>
      </c>
      <c r="O8" s="37"/>
    </row>
    <row r="9" spans="1:15" s="1" customFormat="1" x14ac:dyDescent="0.3">
      <c r="F9" s="6"/>
      <c r="G9" s="38"/>
      <c r="I9" s="6"/>
      <c r="J9" s="13"/>
      <c r="K9" s="60"/>
      <c r="L9" s="61"/>
      <c r="O9" s="37"/>
    </row>
    <row r="10" spans="1:15" s="1" customFormat="1" x14ac:dyDescent="0.3">
      <c r="F10" s="6" t="s">
        <v>16</v>
      </c>
      <c r="G10" s="6" t="s">
        <v>17</v>
      </c>
      <c r="I10" s="6" t="s">
        <v>18</v>
      </c>
      <c r="J10" s="13">
        <v>10</v>
      </c>
      <c r="K10" s="60"/>
      <c r="L10" s="61">
        <f>J10*K10</f>
        <v>0</v>
      </c>
      <c r="O10" s="37"/>
    </row>
    <row r="11" spans="1:15" s="1" customFormat="1" x14ac:dyDescent="0.3">
      <c r="F11" s="6"/>
      <c r="G11" s="38"/>
      <c r="I11" s="6"/>
      <c r="J11" s="13"/>
      <c r="K11" s="60"/>
      <c r="L11" s="61"/>
      <c r="O11" s="37"/>
    </row>
    <row r="12" spans="1:15" s="1" customFormat="1" x14ac:dyDescent="0.3">
      <c r="F12" s="6" t="s">
        <v>19</v>
      </c>
      <c r="G12" s="6" t="s">
        <v>20</v>
      </c>
      <c r="I12" s="6" t="s">
        <v>18</v>
      </c>
      <c r="J12" s="13">
        <v>10</v>
      </c>
      <c r="K12" s="60"/>
      <c r="L12" s="61">
        <f>J12*K12</f>
        <v>0</v>
      </c>
      <c r="O12" s="37"/>
    </row>
    <row r="13" spans="1:15" s="1" customFormat="1" x14ac:dyDescent="0.3">
      <c r="F13" s="6"/>
      <c r="G13" s="6"/>
      <c r="I13" s="6"/>
      <c r="J13" s="13"/>
      <c r="K13" s="60"/>
      <c r="L13" s="61"/>
      <c r="O13" s="37"/>
    </row>
    <row r="14" spans="1:15" s="1" customFormat="1" x14ac:dyDescent="0.3">
      <c r="F14" s="6" t="s">
        <v>21</v>
      </c>
      <c r="G14" s="6" t="s">
        <v>22</v>
      </c>
      <c r="I14" s="6" t="s">
        <v>15</v>
      </c>
      <c r="J14" s="13">
        <v>1</v>
      </c>
      <c r="K14" s="60"/>
      <c r="L14" s="61">
        <f>J14*K14</f>
        <v>0</v>
      </c>
      <c r="O14" s="37"/>
    </row>
    <row r="15" spans="1:15" s="1" customFormat="1" x14ac:dyDescent="0.3">
      <c r="F15" s="6"/>
      <c r="G15" s="38"/>
      <c r="I15" s="6"/>
      <c r="J15" s="13"/>
      <c r="K15" s="60"/>
      <c r="L15" s="61"/>
      <c r="O15" s="37"/>
    </row>
    <row r="16" spans="1:15" s="1" customFormat="1" x14ac:dyDescent="0.3">
      <c r="A16" s="1">
        <v>5</v>
      </c>
      <c r="B16" s="1">
        <v>914</v>
      </c>
      <c r="C16" s="1">
        <v>1</v>
      </c>
      <c r="D16" s="1">
        <v>1</v>
      </c>
      <c r="E16" s="1">
        <v>1</v>
      </c>
      <c r="F16" s="4" t="s">
        <v>23</v>
      </c>
      <c r="G16" s="24" t="s">
        <v>24</v>
      </c>
      <c r="I16" s="6"/>
      <c r="K16" s="60"/>
      <c r="L16" s="61"/>
      <c r="O16" s="37"/>
    </row>
    <row r="17" spans="1:15" s="1" customFormat="1" x14ac:dyDescent="0.3">
      <c r="F17" s="6"/>
      <c r="G17" s="38"/>
      <c r="I17" s="6"/>
      <c r="J17" s="13"/>
      <c r="K17" s="60"/>
      <c r="L17" s="61"/>
      <c r="O17" s="37"/>
    </row>
    <row r="18" spans="1:15" s="1" customFormat="1" x14ac:dyDescent="0.3">
      <c r="A18" s="1">
        <v>6</v>
      </c>
      <c r="B18" s="1">
        <v>915</v>
      </c>
      <c r="C18" s="1">
        <v>1</v>
      </c>
      <c r="D18" s="1">
        <v>1</v>
      </c>
      <c r="E18" s="1">
        <v>1</v>
      </c>
      <c r="F18" s="6"/>
      <c r="G18" s="38" t="s">
        <v>25</v>
      </c>
      <c r="I18" s="6" t="s">
        <v>26</v>
      </c>
      <c r="J18" s="13"/>
      <c r="K18" s="60"/>
      <c r="L18" s="61" t="s">
        <v>27</v>
      </c>
      <c r="O18" s="37"/>
    </row>
    <row r="19" spans="1:15" s="1" customFormat="1" x14ac:dyDescent="0.3">
      <c r="F19" s="6"/>
      <c r="G19" s="38"/>
      <c r="I19" s="6"/>
      <c r="J19" s="13"/>
      <c r="K19" s="60"/>
      <c r="L19" s="61"/>
      <c r="O19" s="37"/>
    </row>
    <row r="20" spans="1:15" s="1" customFormat="1" x14ac:dyDescent="0.3">
      <c r="A20" s="1">
        <v>7</v>
      </c>
      <c r="B20" s="1">
        <v>916</v>
      </c>
      <c r="C20" s="1">
        <v>1</v>
      </c>
      <c r="D20" s="1">
        <v>1</v>
      </c>
      <c r="E20" s="1">
        <v>1</v>
      </c>
      <c r="F20" s="6"/>
      <c r="G20" s="38" t="s">
        <v>28</v>
      </c>
      <c r="I20" s="6" t="s">
        <v>26</v>
      </c>
      <c r="J20" s="13"/>
      <c r="K20" s="60"/>
      <c r="L20" s="61" t="s">
        <v>27</v>
      </c>
      <c r="O20" s="37"/>
    </row>
    <row r="21" spans="1:15" s="1" customFormat="1" x14ac:dyDescent="0.3">
      <c r="F21" s="6"/>
      <c r="G21" s="38"/>
      <c r="I21" s="6"/>
      <c r="J21" s="13"/>
      <c r="K21" s="60"/>
      <c r="L21" s="61"/>
      <c r="O21" s="37"/>
    </row>
    <row r="22" spans="1:15" s="1" customFormat="1" x14ac:dyDescent="0.3">
      <c r="A22" s="1">
        <v>8</v>
      </c>
      <c r="B22" s="1">
        <v>917</v>
      </c>
      <c r="C22" s="1">
        <v>1</v>
      </c>
      <c r="D22" s="1">
        <v>1</v>
      </c>
      <c r="E22" s="1">
        <v>1</v>
      </c>
      <c r="F22" s="6"/>
      <c r="G22" s="38" t="s">
        <v>29</v>
      </c>
      <c r="I22" s="6" t="s">
        <v>26</v>
      </c>
      <c r="J22" s="13"/>
      <c r="K22" s="60"/>
      <c r="L22" s="61" t="s">
        <v>27</v>
      </c>
      <c r="O22" s="37"/>
    </row>
    <row r="23" spans="1:15" s="1" customFormat="1" x14ac:dyDescent="0.3">
      <c r="F23" s="6"/>
      <c r="G23" s="38"/>
      <c r="I23" s="6"/>
      <c r="J23" s="13"/>
      <c r="K23" s="60"/>
      <c r="L23" s="61"/>
      <c r="O23" s="37"/>
    </row>
    <row r="24" spans="1:15" s="1" customFormat="1" x14ac:dyDescent="0.3">
      <c r="A24" s="1">
        <v>9</v>
      </c>
      <c r="B24" s="1">
        <v>918</v>
      </c>
      <c r="C24" s="1">
        <v>1</v>
      </c>
      <c r="D24" s="1">
        <v>1</v>
      </c>
      <c r="E24" s="1">
        <v>1</v>
      </c>
      <c r="F24" s="6"/>
      <c r="G24" s="38" t="s">
        <v>30</v>
      </c>
      <c r="I24" s="6" t="s">
        <v>26</v>
      </c>
      <c r="J24" s="13"/>
      <c r="K24" s="60"/>
      <c r="L24" s="61" t="s">
        <v>27</v>
      </c>
      <c r="O24" s="37"/>
    </row>
    <row r="25" spans="1:15" s="1" customFormat="1" x14ac:dyDescent="0.3">
      <c r="F25" s="6"/>
      <c r="G25" s="38"/>
      <c r="I25" s="6"/>
      <c r="J25" s="13"/>
      <c r="K25" s="60"/>
      <c r="L25" s="61"/>
      <c r="O25" s="37"/>
    </row>
    <row r="26" spans="1:15" s="1" customFormat="1" x14ac:dyDescent="0.3">
      <c r="A26" s="1">
        <v>10</v>
      </c>
      <c r="B26" s="1">
        <v>919</v>
      </c>
      <c r="C26" s="1">
        <v>1</v>
      </c>
      <c r="D26" s="1">
        <v>1</v>
      </c>
      <c r="E26" s="1">
        <v>1</v>
      </c>
      <c r="F26" s="6"/>
      <c r="G26" s="38" t="s">
        <v>31</v>
      </c>
      <c r="I26" s="6" t="s">
        <v>26</v>
      </c>
      <c r="J26" s="13"/>
      <c r="K26" s="60"/>
      <c r="L26" s="61" t="s">
        <v>27</v>
      </c>
      <c r="O26" s="37"/>
    </row>
    <row r="27" spans="1:15" s="1" customFormat="1" x14ac:dyDescent="0.3">
      <c r="F27" s="6"/>
      <c r="G27" s="38"/>
      <c r="I27" s="6"/>
      <c r="J27" s="13"/>
      <c r="K27" s="60"/>
      <c r="L27" s="61"/>
      <c r="O27" s="37"/>
    </row>
    <row r="28" spans="1:15" s="1" customFormat="1" x14ac:dyDescent="0.3">
      <c r="A28" s="1">
        <v>11</v>
      </c>
      <c r="B28" s="1">
        <v>920</v>
      </c>
      <c r="C28" s="1">
        <v>1</v>
      </c>
      <c r="D28" s="1">
        <v>1</v>
      </c>
      <c r="E28" s="1">
        <v>1</v>
      </c>
      <c r="F28" s="4" t="s">
        <v>32</v>
      </c>
      <c r="G28" s="38" t="s">
        <v>33</v>
      </c>
      <c r="I28" s="6" t="s">
        <v>15</v>
      </c>
      <c r="J28" s="13">
        <v>1</v>
      </c>
      <c r="K28" s="60"/>
      <c r="L28" s="61">
        <f>J28*K28</f>
        <v>0</v>
      </c>
      <c r="O28" s="37"/>
    </row>
    <row r="29" spans="1:15" s="1" customFormat="1" hidden="1" x14ac:dyDescent="0.3">
      <c r="F29" s="4"/>
      <c r="G29" s="38"/>
      <c r="I29" s="6"/>
      <c r="J29" s="13"/>
      <c r="K29" s="60"/>
      <c r="L29" s="61"/>
      <c r="O29" s="37"/>
    </row>
    <row r="30" spans="1:15" s="1" customFormat="1" hidden="1" x14ac:dyDescent="0.3">
      <c r="F30" s="4"/>
      <c r="G30" s="38" t="s">
        <v>34</v>
      </c>
      <c r="I30" s="6" t="s">
        <v>35</v>
      </c>
      <c r="J30" s="13">
        <v>1</v>
      </c>
      <c r="K30" s="60">
        <v>0</v>
      </c>
      <c r="L30" s="61">
        <f>J30*K30</f>
        <v>0</v>
      </c>
      <c r="O30" s="37"/>
    </row>
    <row r="31" spans="1:15" s="1" customFormat="1" hidden="1" x14ac:dyDescent="0.3">
      <c r="F31" s="4"/>
      <c r="G31" s="38"/>
      <c r="I31" s="6"/>
      <c r="J31" s="13"/>
      <c r="K31" s="60"/>
      <c r="L31" s="61"/>
      <c r="O31" s="37"/>
    </row>
    <row r="32" spans="1:15" s="1" customFormat="1" hidden="1" x14ac:dyDescent="0.3">
      <c r="F32" s="4"/>
      <c r="G32" s="38" t="s">
        <v>36</v>
      </c>
      <c r="I32" s="6" t="s">
        <v>37</v>
      </c>
      <c r="J32" s="10">
        <v>0.05</v>
      </c>
      <c r="K32" s="60">
        <f>L30</f>
        <v>0</v>
      </c>
      <c r="L32" s="61">
        <f>J32*K32</f>
        <v>0</v>
      </c>
      <c r="O32" s="37"/>
    </row>
    <row r="33" spans="1:16" s="1" customFormat="1" x14ac:dyDescent="0.3">
      <c r="F33" s="6"/>
      <c r="G33" s="38"/>
      <c r="I33" s="6"/>
      <c r="J33" s="13"/>
      <c r="K33" s="60"/>
      <c r="L33" s="61"/>
      <c r="O33" s="37"/>
    </row>
    <row r="34" spans="1:16" s="1" customFormat="1" x14ac:dyDescent="0.3">
      <c r="A34" s="1">
        <v>13</v>
      </c>
      <c r="B34" s="1">
        <v>116</v>
      </c>
      <c r="C34" s="1">
        <v>1</v>
      </c>
      <c r="D34" s="1">
        <v>2</v>
      </c>
      <c r="E34" s="1">
        <v>2</v>
      </c>
      <c r="F34" s="6"/>
      <c r="G34" s="36" t="s">
        <v>9</v>
      </c>
      <c r="I34" s="6"/>
      <c r="K34" s="60"/>
      <c r="L34" s="61"/>
      <c r="O34" s="37"/>
    </row>
    <row r="35" spans="1:16" s="1" customFormat="1" x14ac:dyDescent="0.3">
      <c r="F35" s="6"/>
      <c r="G35" s="38"/>
      <c r="I35" s="6"/>
      <c r="J35" s="13"/>
      <c r="K35" s="60"/>
      <c r="L35" s="61"/>
      <c r="O35" s="37"/>
    </row>
    <row r="36" spans="1:16" s="1" customFormat="1" x14ac:dyDescent="0.3">
      <c r="A36" s="1">
        <v>14</v>
      </c>
      <c r="B36" s="1">
        <v>687</v>
      </c>
      <c r="C36" s="1">
        <v>1</v>
      </c>
      <c r="D36" s="1">
        <v>2</v>
      </c>
      <c r="E36" s="1">
        <v>2</v>
      </c>
      <c r="F36" s="6"/>
      <c r="G36" s="36" t="s">
        <v>38</v>
      </c>
      <c r="I36" s="6"/>
      <c r="K36" s="60"/>
      <c r="L36" s="61"/>
      <c r="O36" s="37"/>
    </row>
    <row r="37" spans="1:16" s="1" customFormat="1" x14ac:dyDescent="0.3">
      <c r="F37" s="6"/>
      <c r="G37" s="38"/>
      <c r="I37" s="6"/>
      <c r="J37" s="13"/>
      <c r="K37" s="60"/>
      <c r="L37" s="61"/>
      <c r="O37" s="37"/>
    </row>
    <row r="38" spans="1:16" s="1" customFormat="1" ht="28.8" x14ac:dyDescent="0.3">
      <c r="A38" s="1">
        <v>15</v>
      </c>
      <c r="B38" s="1">
        <v>102</v>
      </c>
      <c r="C38" s="1">
        <v>1</v>
      </c>
      <c r="D38" s="1">
        <v>2</v>
      </c>
      <c r="E38" s="1">
        <v>2</v>
      </c>
      <c r="F38" s="4" t="s">
        <v>39</v>
      </c>
      <c r="G38" s="36" t="s">
        <v>40</v>
      </c>
      <c r="I38" s="6"/>
      <c r="K38" s="60"/>
      <c r="L38" s="61"/>
      <c r="O38" s="37"/>
    </row>
    <row r="39" spans="1:16" s="1" customFormat="1" x14ac:dyDescent="0.3">
      <c r="F39" s="6"/>
      <c r="G39" s="38"/>
      <c r="I39" s="6"/>
      <c r="J39" s="13"/>
      <c r="K39" s="60"/>
      <c r="L39" s="61"/>
      <c r="O39" s="37"/>
    </row>
    <row r="40" spans="1:16" s="3" customFormat="1" x14ac:dyDescent="0.3">
      <c r="F40" s="6" t="s">
        <v>41</v>
      </c>
      <c r="G40" s="24" t="s">
        <v>42</v>
      </c>
      <c r="I40" s="19"/>
      <c r="J40" s="18"/>
      <c r="K40" s="62"/>
      <c r="L40" s="63"/>
      <c r="O40" s="39"/>
    </row>
    <row r="41" spans="1:16" s="1" customFormat="1" x14ac:dyDescent="0.3">
      <c r="F41" s="6"/>
      <c r="G41" s="38"/>
      <c r="I41" s="6"/>
      <c r="J41" s="13"/>
      <c r="K41" s="60"/>
      <c r="L41" s="61"/>
      <c r="O41" s="37"/>
    </row>
    <row r="42" spans="1:16" s="1" customFormat="1" x14ac:dyDescent="0.3">
      <c r="F42" s="6" t="s">
        <v>43</v>
      </c>
      <c r="G42" s="38" t="s">
        <v>44</v>
      </c>
      <c r="I42" s="6" t="s">
        <v>15</v>
      </c>
      <c r="J42" s="13">
        <v>1</v>
      </c>
      <c r="K42" s="60"/>
      <c r="L42" s="61">
        <f>J42*K42</f>
        <v>0</v>
      </c>
      <c r="M42" s="40"/>
      <c r="N42" s="23"/>
      <c r="O42" s="37"/>
      <c r="P42" s="41"/>
    </row>
    <row r="43" spans="1:16" s="1" customFormat="1" x14ac:dyDescent="0.3">
      <c r="F43" s="6"/>
      <c r="G43" s="38"/>
      <c r="I43" s="6"/>
      <c r="J43" s="13"/>
      <c r="K43" s="60"/>
      <c r="L43" s="61"/>
      <c r="M43" s="10"/>
      <c r="O43" s="37"/>
    </row>
    <row r="44" spans="1:16" s="1" customFormat="1" x14ac:dyDescent="0.3">
      <c r="F44" s="6" t="s">
        <v>45</v>
      </c>
      <c r="G44" s="38" t="s">
        <v>46</v>
      </c>
      <c r="I44" s="6" t="s">
        <v>15</v>
      </c>
      <c r="J44" s="13">
        <v>1</v>
      </c>
      <c r="K44" s="60"/>
      <c r="L44" s="61">
        <f>J44*K44</f>
        <v>0</v>
      </c>
      <c r="M44" s="10"/>
      <c r="N44" s="42"/>
      <c r="O44" s="37"/>
    </row>
    <row r="45" spans="1:16" s="1" customFormat="1" x14ac:dyDescent="0.3">
      <c r="F45" s="6"/>
      <c r="G45" s="38"/>
      <c r="I45" s="6"/>
      <c r="J45" s="13"/>
      <c r="K45" s="60"/>
      <c r="L45" s="61"/>
      <c r="O45" s="37"/>
    </row>
    <row r="46" spans="1:16" s="3" customFormat="1" x14ac:dyDescent="0.3">
      <c r="F46" s="6" t="s">
        <v>47</v>
      </c>
      <c r="G46" s="38" t="s">
        <v>48</v>
      </c>
      <c r="I46" s="6" t="s">
        <v>18</v>
      </c>
      <c r="J46" s="13">
        <v>10</v>
      </c>
      <c r="K46" s="60"/>
      <c r="L46" s="61">
        <f>J46*K46</f>
        <v>0</v>
      </c>
      <c r="O46" s="39"/>
    </row>
    <row r="47" spans="1:16" s="1" customFormat="1" x14ac:dyDescent="0.3">
      <c r="F47" s="6"/>
      <c r="G47" s="38"/>
      <c r="I47" s="6"/>
      <c r="J47" s="13"/>
      <c r="K47" s="60"/>
      <c r="L47" s="61"/>
      <c r="O47" s="37"/>
    </row>
    <row r="48" spans="1:16" s="1" customFormat="1" hidden="1" x14ac:dyDescent="0.3">
      <c r="F48" s="6"/>
      <c r="G48" s="38" t="s">
        <v>49</v>
      </c>
      <c r="I48" s="6" t="s">
        <v>18</v>
      </c>
      <c r="J48" s="13"/>
      <c r="K48" s="60"/>
      <c r="L48" s="61"/>
      <c r="O48" s="37"/>
    </row>
    <row r="49" spans="1:15" s="1" customFormat="1" hidden="1" x14ac:dyDescent="0.3">
      <c r="F49" s="6"/>
      <c r="G49" s="38"/>
      <c r="I49" s="6"/>
      <c r="J49" s="13"/>
      <c r="K49" s="60"/>
      <c r="L49" s="61"/>
      <c r="O49" s="37"/>
    </row>
    <row r="50" spans="1:15" s="1" customFormat="1" x14ac:dyDescent="0.3">
      <c r="A50" s="1">
        <v>16</v>
      </c>
      <c r="B50" s="1">
        <v>109</v>
      </c>
      <c r="C50" s="1">
        <v>1</v>
      </c>
      <c r="D50" s="1">
        <v>2</v>
      </c>
      <c r="E50" s="1">
        <v>2</v>
      </c>
      <c r="F50" s="4" t="s">
        <v>50</v>
      </c>
      <c r="G50" s="24" t="s">
        <v>51</v>
      </c>
      <c r="I50" s="6"/>
      <c r="K50" s="60"/>
      <c r="L50" s="61"/>
      <c r="O50" s="37"/>
    </row>
    <row r="51" spans="1:15" s="1" customFormat="1" x14ac:dyDescent="0.3">
      <c r="F51" s="6"/>
      <c r="G51" s="38"/>
      <c r="I51" s="6"/>
      <c r="J51" s="13"/>
      <c r="K51" s="60"/>
      <c r="L51" s="61"/>
      <c r="O51" s="37"/>
    </row>
    <row r="52" spans="1:15" s="1" customFormat="1" x14ac:dyDescent="0.3">
      <c r="A52" s="1">
        <v>17</v>
      </c>
      <c r="B52" s="1">
        <v>110</v>
      </c>
      <c r="C52" s="1">
        <v>1</v>
      </c>
      <c r="D52" s="1">
        <v>2</v>
      </c>
      <c r="E52" s="1">
        <v>2</v>
      </c>
      <c r="F52" s="6"/>
      <c r="G52" s="38" t="s">
        <v>52</v>
      </c>
      <c r="I52" s="6" t="s">
        <v>53</v>
      </c>
      <c r="J52" s="13">
        <v>1</v>
      </c>
      <c r="K52" s="60"/>
      <c r="L52" s="61">
        <f>J52*K52</f>
        <v>0</v>
      </c>
      <c r="O52" s="37"/>
    </row>
    <row r="53" spans="1:15" s="1" customFormat="1" x14ac:dyDescent="0.3">
      <c r="F53" s="6"/>
      <c r="G53" s="38"/>
      <c r="I53" s="6"/>
      <c r="J53" s="13"/>
      <c r="K53" s="60"/>
      <c r="L53" s="61"/>
      <c r="O53" s="37"/>
    </row>
    <row r="54" spans="1:15" s="1" customFormat="1" x14ac:dyDescent="0.3">
      <c r="A54" s="1">
        <v>18</v>
      </c>
      <c r="B54" s="1">
        <v>111</v>
      </c>
      <c r="C54" s="1">
        <v>1</v>
      </c>
      <c r="D54" s="1">
        <v>2</v>
      </c>
      <c r="E54" s="1">
        <v>2</v>
      </c>
      <c r="F54" s="6"/>
      <c r="G54" s="38" t="s">
        <v>54</v>
      </c>
      <c r="I54" s="6" t="s">
        <v>53</v>
      </c>
      <c r="J54" s="13">
        <v>1</v>
      </c>
      <c r="K54" s="60"/>
      <c r="L54" s="61">
        <f>J54*K54</f>
        <v>0</v>
      </c>
      <c r="O54" s="37"/>
    </row>
    <row r="55" spans="1:15" s="1" customFormat="1" x14ac:dyDescent="0.3">
      <c r="F55" s="6"/>
      <c r="G55" s="38"/>
      <c r="I55" s="6"/>
      <c r="J55" s="13"/>
      <c r="K55" s="60"/>
      <c r="L55" s="61"/>
      <c r="O55" s="37"/>
    </row>
    <row r="56" spans="1:15" s="1" customFormat="1" x14ac:dyDescent="0.3">
      <c r="A56" s="1">
        <v>19</v>
      </c>
      <c r="B56" s="1">
        <v>112</v>
      </c>
      <c r="C56" s="1">
        <v>1</v>
      </c>
      <c r="D56" s="1">
        <v>2</v>
      </c>
      <c r="E56" s="1">
        <v>2</v>
      </c>
      <c r="F56" s="6"/>
      <c r="G56" s="38" t="s">
        <v>55</v>
      </c>
      <c r="I56" s="6" t="s">
        <v>18</v>
      </c>
      <c r="J56" s="13">
        <v>3</v>
      </c>
      <c r="K56" s="60"/>
      <c r="L56" s="61">
        <f>J56*K56</f>
        <v>0</v>
      </c>
      <c r="O56" s="37"/>
    </row>
    <row r="57" spans="1:15" s="1" customFormat="1" x14ac:dyDescent="0.3">
      <c r="F57" s="6"/>
      <c r="G57" s="38"/>
      <c r="I57" s="6"/>
      <c r="J57" s="13"/>
      <c r="K57" s="60"/>
      <c r="L57" s="61"/>
      <c r="O57" s="37"/>
    </row>
    <row r="58" spans="1:15" s="1" customFormat="1" x14ac:dyDescent="0.3">
      <c r="A58" s="1">
        <v>20</v>
      </c>
      <c r="B58" s="1">
        <v>113</v>
      </c>
      <c r="C58" s="1">
        <v>1</v>
      </c>
      <c r="D58" s="1">
        <v>2</v>
      </c>
      <c r="E58" s="1">
        <v>2</v>
      </c>
      <c r="F58" s="6"/>
      <c r="G58" s="38" t="s">
        <v>56</v>
      </c>
      <c r="I58" s="6" t="s">
        <v>57</v>
      </c>
      <c r="J58" s="13">
        <v>1</v>
      </c>
      <c r="K58" s="60"/>
      <c r="L58" s="61">
        <f>J58*K58</f>
        <v>0</v>
      </c>
      <c r="O58" s="37"/>
    </row>
    <row r="59" spans="1:15" s="1" customFormat="1" x14ac:dyDescent="0.3">
      <c r="F59" s="6"/>
      <c r="G59" s="38"/>
      <c r="I59" s="6"/>
      <c r="J59" s="13"/>
      <c r="K59" s="60"/>
      <c r="L59" s="61"/>
      <c r="O59" s="37"/>
    </row>
    <row r="60" spans="1:15" s="1" customFormat="1" ht="16.2" x14ac:dyDescent="0.3">
      <c r="F60" s="6" t="s">
        <v>58</v>
      </c>
      <c r="G60" s="38" t="s">
        <v>59</v>
      </c>
      <c r="I60" s="6" t="s">
        <v>60</v>
      </c>
      <c r="J60" s="13">
        <v>9.6</v>
      </c>
      <c r="K60" s="60"/>
      <c r="L60" s="61">
        <f>J60*K60</f>
        <v>0</v>
      </c>
      <c r="O60" s="37"/>
    </row>
    <row r="61" spans="1:15" s="1" customFormat="1" x14ac:dyDescent="0.3">
      <c r="F61" s="6"/>
      <c r="G61" s="38"/>
      <c r="I61" s="6"/>
      <c r="J61" s="13"/>
      <c r="K61" s="60"/>
      <c r="L61" s="61"/>
      <c r="O61" s="37"/>
    </row>
    <row r="62" spans="1:15" s="1" customFormat="1" x14ac:dyDescent="0.3">
      <c r="A62" s="1">
        <v>22</v>
      </c>
      <c r="B62" s="1">
        <v>217</v>
      </c>
      <c r="C62" s="1">
        <v>1</v>
      </c>
      <c r="D62" s="1">
        <v>3</v>
      </c>
      <c r="E62" s="1">
        <v>3</v>
      </c>
      <c r="F62" s="6"/>
      <c r="G62" s="36" t="s">
        <v>9</v>
      </c>
      <c r="I62" s="6"/>
      <c r="K62" s="60"/>
      <c r="L62" s="61"/>
      <c r="O62" s="37"/>
    </row>
    <row r="63" spans="1:15" s="1" customFormat="1" x14ac:dyDescent="0.3">
      <c r="F63" s="6"/>
      <c r="G63" s="38"/>
      <c r="I63" s="6"/>
      <c r="J63" s="13"/>
      <c r="K63" s="60"/>
      <c r="L63" s="61"/>
      <c r="O63" s="37"/>
    </row>
    <row r="64" spans="1:15" s="1" customFormat="1" x14ac:dyDescent="0.3">
      <c r="A64" s="1">
        <v>23</v>
      </c>
      <c r="B64" s="1">
        <v>688</v>
      </c>
      <c r="C64" s="1">
        <v>1</v>
      </c>
      <c r="D64" s="1">
        <v>3</v>
      </c>
      <c r="E64" s="1">
        <v>3</v>
      </c>
      <c r="F64" s="6"/>
      <c r="G64" s="36" t="s">
        <v>61</v>
      </c>
      <c r="I64" s="6"/>
      <c r="K64" s="60"/>
      <c r="L64" s="61"/>
      <c r="O64" s="37"/>
    </row>
    <row r="65" spans="1:15" s="1" customFormat="1" x14ac:dyDescent="0.3">
      <c r="F65" s="6"/>
      <c r="G65" s="38"/>
      <c r="I65" s="6"/>
      <c r="J65" s="13"/>
      <c r="K65" s="60"/>
      <c r="L65" s="61"/>
      <c r="O65" s="37"/>
    </row>
    <row r="66" spans="1:15" s="1" customFormat="1" x14ac:dyDescent="0.3">
      <c r="A66" s="1">
        <v>24</v>
      </c>
      <c r="B66" s="1">
        <v>117</v>
      </c>
      <c r="C66" s="1">
        <v>1</v>
      </c>
      <c r="D66" s="1">
        <v>3</v>
      </c>
      <c r="E66" s="1">
        <v>3</v>
      </c>
      <c r="F66" s="4" t="s">
        <v>62</v>
      </c>
      <c r="G66" s="36" t="s">
        <v>63</v>
      </c>
      <c r="I66" s="6"/>
      <c r="K66" s="60"/>
      <c r="L66" s="61"/>
      <c r="O66" s="37"/>
    </row>
    <row r="67" spans="1:15" s="1" customFormat="1" x14ac:dyDescent="0.3">
      <c r="F67" s="6"/>
      <c r="G67" s="38"/>
      <c r="I67" s="6"/>
      <c r="J67" s="13"/>
      <c r="K67" s="60"/>
      <c r="L67" s="61"/>
      <c r="O67" s="37"/>
    </row>
    <row r="68" spans="1:15" s="1" customFormat="1" x14ac:dyDescent="0.3">
      <c r="A68" s="1">
        <v>25</v>
      </c>
      <c r="B68" s="1">
        <v>118</v>
      </c>
      <c r="C68" s="1">
        <v>1</v>
      </c>
      <c r="D68" s="1">
        <v>3</v>
      </c>
      <c r="E68" s="1">
        <v>3</v>
      </c>
      <c r="F68" s="4" t="s">
        <v>64</v>
      </c>
      <c r="G68" s="24" t="s">
        <v>65</v>
      </c>
      <c r="I68" s="6"/>
      <c r="K68" s="60"/>
      <c r="L68" s="61"/>
      <c r="O68" s="37"/>
    </row>
    <row r="69" spans="1:15" s="1" customFormat="1" x14ac:dyDescent="0.3">
      <c r="F69" s="6"/>
      <c r="G69" s="38"/>
      <c r="I69" s="6"/>
      <c r="J69" s="13"/>
      <c r="K69" s="60"/>
      <c r="L69" s="61"/>
      <c r="O69" s="37"/>
    </row>
    <row r="70" spans="1:15" s="1" customFormat="1" x14ac:dyDescent="0.3">
      <c r="A70" s="1">
        <v>26</v>
      </c>
      <c r="B70" s="1">
        <v>119</v>
      </c>
      <c r="C70" s="1">
        <v>1</v>
      </c>
      <c r="D70" s="1">
        <v>3</v>
      </c>
      <c r="E70" s="1">
        <v>3</v>
      </c>
      <c r="F70" s="4" t="s">
        <v>66</v>
      </c>
      <c r="G70" s="38" t="s">
        <v>67</v>
      </c>
      <c r="I70" s="6" t="s">
        <v>68</v>
      </c>
      <c r="J70" s="13">
        <v>40</v>
      </c>
      <c r="K70" s="60"/>
      <c r="L70" s="61">
        <f>J70*K70</f>
        <v>0</v>
      </c>
      <c r="O70" s="37"/>
    </row>
    <row r="71" spans="1:15" s="1" customFormat="1" x14ac:dyDescent="0.3">
      <c r="F71" s="6"/>
      <c r="G71" s="38"/>
      <c r="I71" s="6"/>
      <c r="J71" s="13"/>
      <c r="K71" s="60"/>
      <c r="L71" s="61"/>
      <c r="O71" s="37"/>
    </row>
    <row r="72" spans="1:15" s="1" customFormat="1" x14ac:dyDescent="0.3">
      <c r="A72" s="1">
        <v>27</v>
      </c>
      <c r="B72" s="1">
        <v>120</v>
      </c>
      <c r="C72" s="1">
        <v>1</v>
      </c>
      <c r="D72" s="1">
        <v>3</v>
      </c>
      <c r="E72" s="1">
        <v>3</v>
      </c>
      <c r="F72" s="4" t="s">
        <v>69</v>
      </c>
      <c r="G72" s="38" t="s">
        <v>70</v>
      </c>
      <c r="I72" s="6" t="s">
        <v>68</v>
      </c>
      <c r="J72" s="13"/>
      <c r="K72" s="60"/>
      <c r="L72" s="61" t="s">
        <v>27</v>
      </c>
      <c r="O72" s="37"/>
    </row>
    <row r="73" spans="1:15" s="1" customFormat="1" x14ac:dyDescent="0.3">
      <c r="F73" s="6"/>
      <c r="G73" s="38"/>
      <c r="I73" s="6"/>
      <c r="J73" s="13"/>
      <c r="K73" s="60"/>
      <c r="L73" s="61"/>
      <c r="O73" s="37"/>
    </row>
    <row r="74" spans="1:15" s="1" customFormat="1" x14ac:dyDescent="0.3">
      <c r="A74" s="1">
        <v>28</v>
      </c>
      <c r="B74" s="1">
        <v>121</v>
      </c>
      <c r="C74" s="1">
        <v>1</v>
      </c>
      <c r="D74" s="1">
        <v>3</v>
      </c>
      <c r="E74" s="1">
        <v>3</v>
      </c>
      <c r="F74" s="4" t="s">
        <v>71</v>
      </c>
      <c r="G74" s="38" t="s">
        <v>72</v>
      </c>
      <c r="I74" s="6" t="s">
        <v>68</v>
      </c>
      <c r="J74" s="13"/>
      <c r="K74" s="60"/>
      <c r="L74" s="61" t="s">
        <v>27</v>
      </c>
      <c r="O74" s="37"/>
    </row>
    <row r="75" spans="1:15" s="1" customFormat="1" x14ac:dyDescent="0.3">
      <c r="F75" s="6"/>
      <c r="G75" s="38"/>
      <c r="I75" s="6"/>
      <c r="J75" s="13"/>
      <c r="K75" s="60"/>
      <c r="L75" s="61"/>
      <c r="O75" s="37"/>
    </row>
    <row r="76" spans="1:15" s="1" customFormat="1" x14ac:dyDescent="0.3">
      <c r="A76" s="1">
        <v>29</v>
      </c>
      <c r="B76" s="1">
        <v>122</v>
      </c>
      <c r="C76" s="1">
        <v>1</v>
      </c>
      <c r="D76" s="1">
        <v>3</v>
      </c>
      <c r="E76" s="1">
        <v>3</v>
      </c>
      <c r="F76" s="4" t="s">
        <v>73</v>
      </c>
      <c r="G76" s="38" t="s">
        <v>74</v>
      </c>
      <c r="I76" s="6" t="s">
        <v>68</v>
      </c>
      <c r="J76" s="13"/>
      <c r="K76" s="60"/>
      <c r="L76" s="61" t="s">
        <v>27</v>
      </c>
      <c r="O76" s="37"/>
    </row>
    <row r="77" spans="1:15" s="1" customFormat="1" x14ac:dyDescent="0.3">
      <c r="F77" s="6"/>
      <c r="G77" s="38"/>
      <c r="I77" s="6"/>
      <c r="J77" s="13"/>
      <c r="K77" s="60"/>
      <c r="L77" s="61"/>
      <c r="O77" s="37"/>
    </row>
    <row r="78" spans="1:15" s="1" customFormat="1" x14ac:dyDescent="0.3">
      <c r="A78" s="1">
        <v>30</v>
      </c>
      <c r="B78" s="1">
        <v>123</v>
      </c>
      <c r="C78" s="1">
        <v>1</v>
      </c>
      <c r="D78" s="1">
        <v>3</v>
      </c>
      <c r="E78" s="1">
        <v>3</v>
      </c>
      <c r="F78" s="4" t="s">
        <v>75</v>
      </c>
      <c r="G78" s="38" t="s">
        <v>76</v>
      </c>
      <c r="I78" s="6" t="s">
        <v>68</v>
      </c>
      <c r="J78" s="13"/>
      <c r="K78" s="60"/>
      <c r="L78" s="61" t="s">
        <v>27</v>
      </c>
      <c r="O78" s="37"/>
    </row>
    <row r="79" spans="1:15" s="1" customFormat="1" x14ac:dyDescent="0.3">
      <c r="F79" s="6"/>
      <c r="G79" s="38"/>
      <c r="I79" s="6"/>
      <c r="J79" s="13"/>
      <c r="K79" s="60"/>
      <c r="L79" s="61"/>
      <c r="O79" s="37"/>
    </row>
    <row r="80" spans="1:15" s="1" customFormat="1" x14ac:dyDescent="0.3">
      <c r="A80" s="1">
        <v>31</v>
      </c>
      <c r="B80" s="1">
        <v>124</v>
      </c>
      <c r="C80" s="1">
        <v>1</v>
      </c>
      <c r="D80" s="1">
        <v>3</v>
      </c>
      <c r="E80" s="1">
        <v>3</v>
      </c>
      <c r="F80" s="4" t="s">
        <v>77</v>
      </c>
      <c r="G80" s="38" t="s">
        <v>78</v>
      </c>
      <c r="I80" s="6" t="s">
        <v>53</v>
      </c>
      <c r="J80" s="13">
        <v>4</v>
      </c>
      <c r="K80" s="60"/>
      <c r="L80" s="61">
        <f>J80*K80</f>
        <v>0</v>
      </c>
      <c r="O80" s="37"/>
    </row>
    <row r="81" spans="1:15" s="1" customFormat="1" x14ac:dyDescent="0.3">
      <c r="F81" s="6"/>
      <c r="G81" s="38"/>
      <c r="I81" s="6"/>
      <c r="J81" s="13"/>
      <c r="K81" s="60"/>
      <c r="L81" s="61"/>
      <c r="O81" s="37"/>
    </row>
    <row r="82" spans="1:15" s="1" customFormat="1" x14ac:dyDescent="0.3">
      <c r="A82" s="1">
        <v>32</v>
      </c>
      <c r="B82" s="1">
        <v>125</v>
      </c>
      <c r="C82" s="1">
        <v>1</v>
      </c>
      <c r="D82" s="1">
        <v>3</v>
      </c>
      <c r="E82" s="1">
        <v>3</v>
      </c>
      <c r="F82" s="4" t="s">
        <v>79</v>
      </c>
      <c r="G82" s="38" t="s">
        <v>80</v>
      </c>
      <c r="I82" s="6" t="s">
        <v>53</v>
      </c>
      <c r="J82" s="13">
        <v>5</v>
      </c>
      <c r="K82" s="60"/>
      <c r="L82" s="61">
        <f>J82*K82</f>
        <v>0</v>
      </c>
      <c r="O82" s="37"/>
    </row>
    <row r="83" spans="1:15" s="1" customFormat="1" x14ac:dyDescent="0.3">
      <c r="F83" s="6"/>
      <c r="G83" s="38"/>
      <c r="I83" s="6"/>
      <c r="J83" s="13"/>
      <c r="K83" s="60"/>
      <c r="L83" s="61"/>
      <c r="O83" s="37"/>
    </row>
    <row r="84" spans="1:15" s="1" customFormat="1" x14ac:dyDescent="0.3">
      <c r="A84" s="1">
        <v>33</v>
      </c>
      <c r="B84" s="1">
        <v>126</v>
      </c>
      <c r="C84" s="1">
        <v>1</v>
      </c>
      <c r="D84" s="1">
        <v>3</v>
      </c>
      <c r="E84" s="1">
        <v>3</v>
      </c>
      <c r="F84" s="4" t="s">
        <v>81</v>
      </c>
      <c r="G84" s="38" t="s">
        <v>82</v>
      </c>
      <c r="I84" s="6" t="s">
        <v>53</v>
      </c>
      <c r="J84" s="13"/>
      <c r="K84" s="60"/>
      <c r="L84" s="61" t="s">
        <v>27</v>
      </c>
      <c r="O84" s="37"/>
    </row>
    <row r="85" spans="1:15" s="1" customFormat="1" x14ac:dyDescent="0.3">
      <c r="F85" s="6"/>
      <c r="G85" s="38"/>
      <c r="I85" s="6"/>
      <c r="J85" s="13"/>
      <c r="K85" s="60"/>
      <c r="L85" s="61"/>
      <c r="O85" s="37"/>
    </row>
    <row r="86" spans="1:15" s="1" customFormat="1" x14ac:dyDescent="0.3">
      <c r="A86" s="1">
        <v>34</v>
      </c>
      <c r="B86" s="1">
        <v>127</v>
      </c>
      <c r="C86" s="1">
        <v>1</v>
      </c>
      <c r="D86" s="1">
        <v>3</v>
      </c>
      <c r="E86" s="1">
        <v>3</v>
      </c>
      <c r="F86" s="4" t="s">
        <v>83</v>
      </c>
      <c r="G86" s="38" t="s">
        <v>84</v>
      </c>
      <c r="I86" s="6" t="s">
        <v>53</v>
      </c>
      <c r="J86" s="13">
        <v>1</v>
      </c>
      <c r="K86" s="60"/>
      <c r="L86" s="61">
        <f>J86*K86</f>
        <v>0</v>
      </c>
      <c r="O86" s="37"/>
    </row>
    <row r="87" spans="1:15" s="1" customFormat="1" hidden="1" x14ac:dyDescent="0.3">
      <c r="F87" s="6"/>
      <c r="G87" s="38"/>
      <c r="I87" s="6"/>
      <c r="J87" s="13"/>
      <c r="K87" s="60"/>
      <c r="L87" s="61"/>
      <c r="O87" s="37"/>
    </row>
    <row r="88" spans="1:15" s="1" customFormat="1" hidden="1" x14ac:dyDescent="0.3">
      <c r="A88" s="1">
        <v>35</v>
      </c>
      <c r="B88" s="1">
        <v>128</v>
      </c>
      <c r="C88" s="1">
        <v>1</v>
      </c>
      <c r="D88" s="1">
        <v>3</v>
      </c>
      <c r="E88" s="1">
        <v>3</v>
      </c>
      <c r="F88" s="4" t="s">
        <v>85</v>
      </c>
      <c r="G88" s="38" t="s">
        <v>86</v>
      </c>
      <c r="I88" s="6" t="s">
        <v>53</v>
      </c>
      <c r="J88" s="13">
        <v>0</v>
      </c>
      <c r="K88" s="60"/>
      <c r="L88" s="61">
        <f>J88*K88</f>
        <v>0</v>
      </c>
      <c r="O88" s="37"/>
    </row>
    <row r="89" spans="1:15" s="1" customFormat="1" hidden="1" x14ac:dyDescent="0.3">
      <c r="F89" s="6"/>
      <c r="G89" s="38"/>
      <c r="I89" s="6"/>
      <c r="J89" s="13"/>
      <c r="K89" s="60"/>
      <c r="L89" s="61"/>
      <c r="O89" s="37"/>
    </row>
    <row r="90" spans="1:15" s="1" customFormat="1" hidden="1" x14ac:dyDescent="0.3">
      <c r="A90" s="1">
        <v>36</v>
      </c>
      <c r="B90" s="1">
        <v>129</v>
      </c>
      <c r="C90" s="1">
        <v>1</v>
      </c>
      <c r="D90" s="1">
        <v>3</v>
      </c>
      <c r="E90" s="1">
        <v>3</v>
      </c>
      <c r="F90" s="4" t="s">
        <v>87</v>
      </c>
      <c r="G90" s="38" t="s">
        <v>88</v>
      </c>
      <c r="I90" s="6" t="s">
        <v>53</v>
      </c>
      <c r="J90" s="13">
        <v>0</v>
      </c>
      <c r="K90" s="60"/>
      <c r="L90" s="61">
        <f>J90*K90</f>
        <v>0</v>
      </c>
      <c r="O90" s="37"/>
    </row>
    <row r="91" spans="1:15" s="1" customFormat="1" hidden="1" x14ac:dyDescent="0.3">
      <c r="F91" s="6"/>
      <c r="G91" s="38"/>
      <c r="I91" s="6"/>
      <c r="J91" s="13"/>
      <c r="K91" s="60"/>
      <c r="L91" s="61"/>
      <c r="O91" s="37"/>
    </row>
    <row r="92" spans="1:15" s="1" customFormat="1" hidden="1" x14ac:dyDescent="0.3">
      <c r="A92" s="1">
        <v>37</v>
      </c>
      <c r="B92" s="1">
        <v>130</v>
      </c>
      <c r="C92" s="1">
        <v>1</v>
      </c>
      <c r="D92" s="1">
        <v>3</v>
      </c>
      <c r="E92" s="1">
        <v>3</v>
      </c>
      <c r="F92" s="4" t="s">
        <v>89</v>
      </c>
      <c r="G92" s="38" t="s">
        <v>90</v>
      </c>
      <c r="I92" s="6" t="s">
        <v>53</v>
      </c>
      <c r="J92" s="13">
        <v>0</v>
      </c>
      <c r="K92" s="60"/>
      <c r="L92" s="61">
        <f>J92*K92</f>
        <v>0</v>
      </c>
      <c r="O92" s="37"/>
    </row>
    <row r="93" spans="1:15" s="1" customFormat="1" x14ac:dyDescent="0.3">
      <c r="F93" s="6"/>
      <c r="G93" s="38"/>
      <c r="I93" s="6"/>
      <c r="J93" s="13"/>
      <c r="K93" s="60"/>
      <c r="L93" s="61"/>
      <c r="O93" s="37"/>
    </row>
    <row r="94" spans="1:15" s="1" customFormat="1" x14ac:dyDescent="0.3">
      <c r="A94" s="1">
        <v>38</v>
      </c>
      <c r="B94" s="1">
        <v>131</v>
      </c>
      <c r="C94" s="1">
        <v>1</v>
      </c>
      <c r="D94" s="1">
        <v>3</v>
      </c>
      <c r="E94" s="1">
        <v>3</v>
      </c>
      <c r="F94" s="4" t="s">
        <v>91</v>
      </c>
      <c r="G94" s="38" t="s">
        <v>92</v>
      </c>
      <c r="I94" s="6" t="s">
        <v>93</v>
      </c>
      <c r="J94" s="13">
        <v>1</v>
      </c>
      <c r="K94" s="60">
        <f>4*10000*10</f>
        <v>400000</v>
      </c>
      <c r="L94" s="61">
        <f>J94*K94</f>
        <v>400000</v>
      </c>
      <c r="O94" s="37"/>
    </row>
    <row r="95" spans="1:15" s="1" customFormat="1" x14ac:dyDescent="0.3">
      <c r="F95" s="6"/>
      <c r="G95" s="38"/>
      <c r="I95" s="6"/>
      <c r="J95" s="13"/>
      <c r="K95" s="60"/>
      <c r="L95" s="61"/>
      <c r="O95" s="37"/>
    </row>
    <row r="96" spans="1:15" s="1" customFormat="1" ht="28.8" x14ac:dyDescent="0.3">
      <c r="A96" s="1">
        <v>39</v>
      </c>
      <c r="B96" s="1">
        <v>132</v>
      </c>
      <c r="C96" s="1">
        <v>1</v>
      </c>
      <c r="D96" s="1">
        <v>3</v>
      </c>
      <c r="E96" s="1">
        <v>3</v>
      </c>
      <c r="F96" s="4" t="s">
        <v>94</v>
      </c>
      <c r="G96" s="38" t="s">
        <v>95</v>
      </c>
      <c r="I96" s="6" t="s">
        <v>37</v>
      </c>
      <c r="J96" s="14">
        <v>0.1</v>
      </c>
      <c r="K96" s="60">
        <f>SUM(L94:L95)</f>
        <v>400000</v>
      </c>
      <c r="L96" s="61">
        <f>ROUND(J96*K96,2)</f>
        <v>40000</v>
      </c>
      <c r="O96" s="37"/>
    </row>
    <row r="97" spans="1:15" s="1" customFormat="1" x14ac:dyDescent="0.3">
      <c r="F97" s="6"/>
      <c r="G97" s="38"/>
      <c r="I97" s="6"/>
      <c r="J97" s="13"/>
      <c r="K97" s="60"/>
      <c r="L97" s="61"/>
      <c r="O97" s="37"/>
    </row>
    <row r="98" spans="1:15" s="1" customFormat="1" x14ac:dyDescent="0.3">
      <c r="A98" s="1">
        <v>40</v>
      </c>
      <c r="B98" s="1">
        <v>133</v>
      </c>
      <c r="C98" s="1">
        <v>1</v>
      </c>
      <c r="D98" s="1">
        <v>3</v>
      </c>
      <c r="E98" s="1">
        <v>3</v>
      </c>
      <c r="F98" s="4" t="s">
        <v>96</v>
      </c>
      <c r="G98" s="24" t="s">
        <v>97</v>
      </c>
      <c r="I98" s="6"/>
      <c r="K98" s="60"/>
      <c r="L98" s="61"/>
      <c r="O98" s="37"/>
    </row>
    <row r="99" spans="1:15" s="1" customFormat="1" x14ac:dyDescent="0.3">
      <c r="F99" s="6"/>
      <c r="G99" s="38"/>
      <c r="I99" s="6"/>
      <c r="J99" s="13"/>
      <c r="K99" s="60"/>
      <c r="L99" s="61"/>
      <c r="O99" s="37"/>
    </row>
    <row r="100" spans="1:15" s="1" customFormat="1" x14ac:dyDescent="0.3">
      <c r="A100" s="1">
        <v>41</v>
      </c>
      <c r="B100" s="1">
        <v>134</v>
      </c>
      <c r="C100" s="1">
        <v>1</v>
      </c>
      <c r="D100" s="1">
        <v>3</v>
      </c>
      <c r="E100" s="1">
        <v>3</v>
      </c>
      <c r="F100" s="4" t="s">
        <v>98</v>
      </c>
      <c r="G100" s="38" t="s">
        <v>99</v>
      </c>
      <c r="I100" s="6" t="s">
        <v>68</v>
      </c>
      <c r="J100" s="13">
        <v>6</v>
      </c>
      <c r="K100" s="60"/>
      <c r="L100" s="61">
        <f>ROUND(J100*K100,2)</f>
        <v>0</v>
      </c>
      <c r="O100" s="37"/>
    </row>
    <row r="101" spans="1:15" s="1" customFormat="1" x14ac:dyDescent="0.3">
      <c r="F101" s="6"/>
      <c r="G101" s="38"/>
      <c r="I101" s="6"/>
      <c r="J101" s="13"/>
      <c r="K101" s="60"/>
      <c r="L101" s="61"/>
      <c r="O101" s="37"/>
    </row>
    <row r="102" spans="1:15" s="1" customFormat="1" x14ac:dyDescent="0.3">
      <c r="A102" s="1">
        <v>42</v>
      </c>
      <c r="B102" s="1">
        <v>135</v>
      </c>
      <c r="C102" s="1">
        <v>1</v>
      </c>
      <c r="D102" s="1">
        <v>3</v>
      </c>
      <c r="E102" s="1">
        <v>3</v>
      </c>
      <c r="F102" s="4" t="s">
        <v>100</v>
      </c>
      <c r="G102" s="38" t="s">
        <v>101</v>
      </c>
      <c r="I102" s="6" t="s">
        <v>68</v>
      </c>
      <c r="J102" s="13"/>
      <c r="K102" s="60"/>
      <c r="L102" s="61" t="s">
        <v>27</v>
      </c>
      <c r="O102" s="37"/>
    </row>
    <row r="103" spans="1:15" s="1" customFormat="1" x14ac:dyDescent="0.3">
      <c r="F103" s="6"/>
      <c r="G103" s="38"/>
      <c r="I103" s="6"/>
      <c r="J103" s="13"/>
      <c r="K103" s="60"/>
      <c r="L103" s="61"/>
      <c r="O103" s="37"/>
    </row>
    <row r="104" spans="1:15" s="1" customFormat="1" x14ac:dyDescent="0.3">
      <c r="A104" s="1">
        <v>43</v>
      </c>
      <c r="B104" s="1">
        <v>136</v>
      </c>
      <c r="C104" s="1">
        <v>1</v>
      </c>
      <c r="D104" s="1">
        <v>3</v>
      </c>
      <c r="E104" s="1">
        <v>4</v>
      </c>
      <c r="F104" s="4" t="s">
        <v>102</v>
      </c>
      <c r="G104" s="38" t="s">
        <v>103</v>
      </c>
      <c r="I104" s="6" t="s">
        <v>68</v>
      </c>
      <c r="J104" s="13"/>
      <c r="K104" s="60"/>
      <c r="L104" s="61" t="s">
        <v>27</v>
      </c>
      <c r="O104" s="37"/>
    </row>
    <row r="105" spans="1:15" s="1" customFormat="1" x14ac:dyDescent="0.3">
      <c r="F105" s="6"/>
      <c r="G105" s="38"/>
      <c r="I105" s="6"/>
      <c r="J105" s="13"/>
      <c r="K105" s="60"/>
      <c r="L105" s="61"/>
      <c r="O105" s="37"/>
    </row>
    <row r="106" spans="1:15" s="1" customFormat="1" x14ac:dyDescent="0.3">
      <c r="A106" s="1">
        <v>44</v>
      </c>
      <c r="B106" s="1">
        <v>137</v>
      </c>
      <c r="C106" s="1">
        <v>1</v>
      </c>
      <c r="D106" s="1">
        <v>3</v>
      </c>
      <c r="E106" s="1">
        <v>4</v>
      </c>
      <c r="F106" s="4" t="s">
        <v>104</v>
      </c>
      <c r="G106" s="38" t="s">
        <v>105</v>
      </c>
      <c r="I106" s="6" t="s">
        <v>68</v>
      </c>
      <c r="J106" s="13"/>
      <c r="K106" s="60"/>
      <c r="L106" s="61" t="s">
        <v>27</v>
      </c>
      <c r="O106" s="37"/>
    </row>
    <row r="107" spans="1:15" s="1" customFormat="1" x14ac:dyDescent="0.3">
      <c r="F107" s="6"/>
      <c r="G107" s="38"/>
      <c r="I107" s="6"/>
      <c r="J107" s="13"/>
      <c r="K107" s="60"/>
      <c r="L107" s="61"/>
      <c r="O107" s="37"/>
    </row>
    <row r="108" spans="1:15" s="1" customFormat="1" x14ac:dyDescent="0.3">
      <c r="A108" s="1">
        <v>45</v>
      </c>
      <c r="B108" s="1">
        <v>138</v>
      </c>
      <c r="C108" s="1">
        <v>1</v>
      </c>
      <c r="D108" s="1">
        <v>3</v>
      </c>
      <c r="E108" s="1">
        <v>4</v>
      </c>
      <c r="F108" s="4" t="s">
        <v>106</v>
      </c>
      <c r="G108" s="38" t="s">
        <v>107</v>
      </c>
      <c r="I108" s="6" t="s">
        <v>68</v>
      </c>
      <c r="J108" s="13"/>
      <c r="K108" s="60"/>
      <c r="L108" s="61" t="s">
        <v>27</v>
      </c>
      <c r="O108" s="37"/>
    </row>
    <row r="109" spans="1:15" s="1" customFormat="1" x14ac:dyDescent="0.3">
      <c r="F109" s="6"/>
      <c r="G109" s="38"/>
      <c r="I109" s="6"/>
      <c r="J109" s="13"/>
      <c r="K109" s="60"/>
      <c r="L109" s="61"/>
      <c r="O109" s="37"/>
    </row>
    <row r="110" spans="1:15" s="1" customFormat="1" x14ac:dyDescent="0.3">
      <c r="A110" s="1">
        <v>46</v>
      </c>
      <c r="B110" s="1">
        <v>139</v>
      </c>
      <c r="C110" s="1">
        <v>1</v>
      </c>
      <c r="D110" s="1">
        <v>3</v>
      </c>
      <c r="E110" s="1">
        <v>4</v>
      </c>
      <c r="F110" s="4" t="s">
        <v>108</v>
      </c>
      <c r="G110" s="38" t="s">
        <v>109</v>
      </c>
      <c r="I110" s="6" t="s">
        <v>68</v>
      </c>
      <c r="J110" s="13"/>
      <c r="K110" s="60"/>
      <c r="L110" s="61" t="s">
        <v>27</v>
      </c>
      <c r="O110" s="37"/>
    </row>
    <row r="111" spans="1:15" s="1" customFormat="1" x14ac:dyDescent="0.3">
      <c r="F111" s="6"/>
      <c r="G111" s="38"/>
      <c r="I111" s="6"/>
      <c r="J111" s="13"/>
      <c r="K111" s="60"/>
      <c r="L111" s="61"/>
      <c r="O111" s="37"/>
    </row>
    <row r="112" spans="1:15" s="1" customFormat="1" x14ac:dyDescent="0.3">
      <c r="A112" s="1">
        <v>47</v>
      </c>
      <c r="B112" s="1">
        <v>140</v>
      </c>
      <c r="C112" s="1">
        <v>1</v>
      </c>
      <c r="D112" s="1">
        <v>3</v>
      </c>
      <c r="E112" s="1">
        <v>4</v>
      </c>
      <c r="F112" s="4" t="s">
        <v>110</v>
      </c>
      <c r="G112" s="38" t="s">
        <v>111</v>
      </c>
      <c r="I112" s="6" t="s">
        <v>68</v>
      </c>
      <c r="J112" s="13">
        <v>8</v>
      </c>
      <c r="K112" s="60"/>
      <c r="L112" s="61">
        <f>ROUND(J112*K112,2)</f>
        <v>0</v>
      </c>
      <c r="O112" s="37"/>
    </row>
    <row r="113" spans="1:15" s="1" customFormat="1" x14ac:dyDescent="0.3">
      <c r="F113" s="6"/>
      <c r="G113" s="38"/>
      <c r="I113" s="6"/>
      <c r="J113" s="13"/>
      <c r="K113" s="60"/>
      <c r="L113" s="61"/>
      <c r="O113" s="37"/>
    </row>
    <row r="114" spans="1:15" s="1" customFormat="1" x14ac:dyDescent="0.3">
      <c r="A114" s="1">
        <v>48</v>
      </c>
      <c r="B114" s="1">
        <v>141</v>
      </c>
      <c r="C114" s="1">
        <v>1</v>
      </c>
      <c r="D114" s="1">
        <v>3</v>
      </c>
      <c r="E114" s="1">
        <v>4</v>
      </c>
      <c r="F114" s="4" t="s">
        <v>112</v>
      </c>
      <c r="G114" s="38" t="s">
        <v>113</v>
      </c>
      <c r="I114" s="6" t="s">
        <v>68</v>
      </c>
      <c r="J114" s="13">
        <v>3</v>
      </c>
      <c r="K114" s="60"/>
      <c r="L114" s="61">
        <f>ROUND(J114*K114,2)</f>
        <v>0</v>
      </c>
      <c r="O114" s="37"/>
    </row>
    <row r="115" spans="1:15" s="1" customFormat="1" x14ac:dyDescent="0.3">
      <c r="F115" s="6"/>
      <c r="G115" s="38"/>
      <c r="I115" s="6"/>
      <c r="J115" s="13"/>
      <c r="K115" s="60"/>
      <c r="L115" s="61"/>
      <c r="O115" s="37"/>
    </row>
    <row r="116" spans="1:15" s="1" customFormat="1" x14ac:dyDescent="0.3">
      <c r="A116" s="1">
        <v>49</v>
      </c>
      <c r="B116" s="1">
        <v>142</v>
      </c>
      <c r="C116" s="1">
        <v>1</v>
      </c>
      <c r="D116" s="1">
        <v>3</v>
      </c>
      <c r="E116" s="1">
        <v>4</v>
      </c>
      <c r="F116" s="4" t="s">
        <v>114</v>
      </c>
      <c r="G116" s="38" t="s">
        <v>115</v>
      </c>
      <c r="I116" s="6" t="s">
        <v>68</v>
      </c>
      <c r="J116" s="13"/>
      <c r="K116" s="60"/>
      <c r="L116" s="61" t="s">
        <v>27</v>
      </c>
      <c r="O116" s="37"/>
    </row>
    <row r="117" spans="1:15" s="1" customFormat="1" x14ac:dyDescent="0.3">
      <c r="F117" s="6"/>
      <c r="G117" s="38"/>
      <c r="I117" s="6"/>
      <c r="J117" s="13"/>
      <c r="K117" s="60"/>
      <c r="L117" s="61"/>
      <c r="O117" s="37"/>
    </row>
    <row r="118" spans="1:15" s="1" customFormat="1" x14ac:dyDescent="0.3">
      <c r="A118" s="1">
        <v>50</v>
      </c>
      <c r="B118" s="1">
        <v>143</v>
      </c>
      <c r="C118" s="1">
        <v>1</v>
      </c>
      <c r="D118" s="1">
        <v>3</v>
      </c>
      <c r="E118" s="1">
        <v>4</v>
      </c>
      <c r="F118" s="4" t="s">
        <v>116</v>
      </c>
      <c r="G118" s="38" t="s">
        <v>117</v>
      </c>
      <c r="I118" s="6" t="s">
        <v>68</v>
      </c>
      <c r="J118" s="13"/>
      <c r="K118" s="60"/>
      <c r="L118" s="61" t="s">
        <v>27</v>
      </c>
      <c r="O118" s="37"/>
    </row>
    <row r="119" spans="1:15" s="1" customFormat="1" x14ac:dyDescent="0.3">
      <c r="F119" s="6"/>
      <c r="G119" s="38"/>
      <c r="I119" s="6"/>
      <c r="J119" s="13"/>
      <c r="K119" s="60"/>
      <c r="L119" s="61"/>
      <c r="O119" s="37"/>
    </row>
    <row r="120" spans="1:15" s="1" customFormat="1" x14ac:dyDescent="0.3">
      <c r="A120" s="1">
        <v>51</v>
      </c>
      <c r="B120" s="1">
        <v>144</v>
      </c>
      <c r="C120" s="1">
        <v>1</v>
      </c>
      <c r="D120" s="1">
        <v>3</v>
      </c>
      <c r="E120" s="1">
        <v>4</v>
      </c>
      <c r="F120" s="4" t="s">
        <v>118</v>
      </c>
      <c r="G120" s="38" t="s">
        <v>119</v>
      </c>
      <c r="I120" s="6" t="s">
        <v>68</v>
      </c>
      <c r="J120" s="13"/>
      <c r="K120" s="60"/>
      <c r="L120" s="61" t="s">
        <v>27</v>
      </c>
      <c r="O120" s="37"/>
    </row>
    <row r="121" spans="1:15" s="1" customFormat="1" x14ac:dyDescent="0.3">
      <c r="F121" s="6"/>
      <c r="G121" s="38"/>
      <c r="I121" s="6"/>
      <c r="J121" s="13"/>
      <c r="K121" s="60"/>
      <c r="L121" s="61"/>
      <c r="O121" s="37"/>
    </row>
    <row r="122" spans="1:15" s="1" customFormat="1" x14ac:dyDescent="0.3">
      <c r="A122" s="1">
        <v>52</v>
      </c>
      <c r="B122" s="1">
        <v>145</v>
      </c>
      <c r="C122" s="1">
        <v>1</v>
      </c>
      <c r="D122" s="1">
        <v>3</v>
      </c>
      <c r="E122" s="1">
        <v>4</v>
      </c>
      <c r="F122" s="4" t="s">
        <v>120</v>
      </c>
      <c r="G122" s="24" t="s">
        <v>121</v>
      </c>
      <c r="I122" s="6"/>
      <c r="K122" s="60"/>
      <c r="L122" s="61"/>
      <c r="O122" s="37"/>
    </row>
    <row r="123" spans="1:15" s="1" customFormat="1" x14ac:dyDescent="0.3">
      <c r="F123" s="6"/>
      <c r="G123" s="38"/>
      <c r="I123" s="6"/>
      <c r="J123" s="13"/>
      <c r="K123" s="60"/>
      <c r="L123" s="61"/>
      <c r="O123" s="37"/>
    </row>
    <row r="124" spans="1:15" s="1" customFormat="1" x14ac:dyDescent="0.3">
      <c r="A124" s="1">
        <v>53</v>
      </c>
      <c r="B124" s="1">
        <v>146</v>
      </c>
      <c r="C124" s="1">
        <v>1</v>
      </c>
      <c r="D124" s="1">
        <v>3</v>
      </c>
      <c r="E124" s="1">
        <v>4</v>
      </c>
      <c r="F124" s="4" t="s">
        <v>122</v>
      </c>
      <c r="G124" s="38" t="s">
        <v>123</v>
      </c>
      <c r="I124" s="6" t="s">
        <v>53</v>
      </c>
      <c r="J124" s="13"/>
      <c r="K124" s="60"/>
      <c r="L124" s="61" t="s">
        <v>27</v>
      </c>
      <c r="O124" s="37"/>
    </row>
    <row r="125" spans="1:15" s="1" customFormat="1" x14ac:dyDescent="0.3">
      <c r="F125" s="6"/>
      <c r="G125" s="38"/>
      <c r="I125" s="6"/>
      <c r="J125" s="13"/>
      <c r="K125" s="60"/>
      <c r="L125" s="61"/>
      <c r="O125" s="37"/>
    </row>
    <row r="126" spans="1:15" s="1" customFormat="1" x14ac:dyDescent="0.3">
      <c r="A126" s="1">
        <v>54</v>
      </c>
      <c r="B126" s="1">
        <v>147</v>
      </c>
      <c r="C126" s="1">
        <v>1</v>
      </c>
      <c r="D126" s="1">
        <v>3</v>
      </c>
      <c r="E126" s="1">
        <v>4</v>
      </c>
      <c r="F126" s="4" t="s">
        <v>124</v>
      </c>
      <c r="G126" s="38" t="s">
        <v>125</v>
      </c>
      <c r="I126" s="6" t="s">
        <v>53</v>
      </c>
      <c r="J126" s="13">
        <v>12</v>
      </c>
      <c r="K126" s="60"/>
      <c r="L126" s="61">
        <f>ROUND(J126*K126,2)</f>
        <v>0</v>
      </c>
      <c r="O126" s="37"/>
    </row>
    <row r="127" spans="1:15" s="1" customFormat="1" x14ac:dyDescent="0.3">
      <c r="F127" s="6"/>
      <c r="G127" s="38"/>
      <c r="I127" s="6"/>
      <c r="J127" s="13"/>
      <c r="K127" s="60"/>
      <c r="L127" s="61"/>
      <c r="O127" s="37"/>
    </row>
    <row r="128" spans="1:15" s="1" customFormat="1" x14ac:dyDescent="0.3">
      <c r="A128" s="1">
        <v>55</v>
      </c>
      <c r="B128" s="1">
        <v>148</v>
      </c>
      <c r="C128" s="1">
        <v>1</v>
      </c>
      <c r="D128" s="1">
        <v>3</v>
      </c>
      <c r="E128" s="1">
        <v>4</v>
      </c>
      <c r="F128" s="4" t="s">
        <v>126</v>
      </c>
      <c r="G128" s="38" t="s">
        <v>127</v>
      </c>
      <c r="I128" s="6" t="s">
        <v>53</v>
      </c>
      <c r="J128" s="13">
        <v>2</v>
      </c>
      <c r="K128" s="60"/>
      <c r="L128" s="61">
        <f>ROUND(J128*K128,2)</f>
        <v>0</v>
      </c>
      <c r="O128" s="37"/>
    </row>
    <row r="129" spans="1:15" s="1" customFormat="1" x14ac:dyDescent="0.3">
      <c r="F129" s="6"/>
      <c r="G129" s="38"/>
      <c r="I129" s="6"/>
      <c r="J129" s="13"/>
      <c r="K129" s="60"/>
      <c r="L129" s="61"/>
      <c r="O129" s="37"/>
    </row>
    <row r="130" spans="1:15" s="1" customFormat="1" x14ac:dyDescent="0.3">
      <c r="A130" s="1">
        <v>56</v>
      </c>
      <c r="B130" s="1">
        <v>149</v>
      </c>
      <c r="C130" s="1">
        <v>1</v>
      </c>
      <c r="D130" s="1">
        <v>3</v>
      </c>
      <c r="E130" s="1">
        <v>4</v>
      </c>
      <c r="F130" s="4" t="s">
        <v>128</v>
      </c>
      <c r="G130" s="38" t="s">
        <v>129</v>
      </c>
      <c r="I130" s="6" t="s">
        <v>53</v>
      </c>
      <c r="J130" s="13"/>
      <c r="K130" s="60"/>
      <c r="L130" s="61" t="s">
        <v>27</v>
      </c>
      <c r="O130" s="37"/>
    </row>
    <row r="131" spans="1:15" s="1" customFormat="1" x14ac:dyDescent="0.3">
      <c r="F131" s="6"/>
      <c r="G131" s="38"/>
      <c r="I131" s="6"/>
      <c r="J131" s="13"/>
      <c r="K131" s="60"/>
      <c r="L131" s="61"/>
      <c r="O131" s="37"/>
    </row>
    <row r="132" spans="1:15" s="1" customFormat="1" x14ac:dyDescent="0.3">
      <c r="A132" s="1">
        <v>57</v>
      </c>
      <c r="B132" s="1">
        <v>150</v>
      </c>
      <c r="C132" s="1">
        <v>1</v>
      </c>
      <c r="D132" s="1">
        <v>3</v>
      </c>
      <c r="E132" s="1">
        <v>4</v>
      </c>
      <c r="F132" s="4" t="s">
        <v>130</v>
      </c>
      <c r="G132" s="38" t="s">
        <v>131</v>
      </c>
      <c r="I132" s="6" t="s">
        <v>53</v>
      </c>
      <c r="J132" s="13">
        <v>2</v>
      </c>
      <c r="K132" s="60"/>
      <c r="L132" s="61">
        <f>ROUND(J132*K132,2)</f>
        <v>0</v>
      </c>
      <c r="O132" s="37"/>
    </row>
    <row r="133" spans="1:15" s="1" customFormat="1" x14ac:dyDescent="0.3">
      <c r="F133" s="6"/>
      <c r="G133" s="38"/>
      <c r="I133" s="6"/>
      <c r="J133" s="13"/>
      <c r="K133" s="60"/>
      <c r="L133" s="61"/>
      <c r="O133" s="37"/>
    </row>
    <row r="134" spans="1:15" s="1" customFormat="1" x14ac:dyDescent="0.3">
      <c r="A134" s="1">
        <v>58</v>
      </c>
      <c r="B134" s="1">
        <v>151</v>
      </c>
      <c r="C134" s="1">
        <v>1</v>
      </c>
      <c r="D134" s="1">
        <v>3</v>
      </c>
      <c r="E134" s="1">
        <v>4</v>
      </c>
      <c r="F134" s="4" t="s">
        <v>132</v>
      </c>
      <c r="G134" s="38" t="s">
        <v>133</v>
      </c>
      <c r="I134" s="6" t="s">
        <v>53</v>
      </c>
      <c r="J134" s="13"/>
      <c r="K134" s="60"/>
      <c r="L134" s="61" t="s">
        <v>27</v>
      </c>
      <c r="O134" s="37"/>
    </row>
    <row r="135" spans="1:15" s="1" customFormat="1" x14ac:dyDescent="0.3">
      <c r="F135" s="6"/>
      <c r="G135" s="38"/>
      <c r="I135" s="6"/>
      <c r="J135" s="13"/>
      <c r="K135" s="60"/>
      <c r="L135" s="61"/>
      <c r="O135" s="37"/>
    </row>
    <row r="136" spans="1:15" s="1" customFormat="1" x14ac:dyDescent="0.3">
      <c r="A136" s="1">
        <v>59</v>
      </c>
      <c r="B136" s="1">
        <v>152</v>
      </c>
      <c r="C136" s="1">
        <v>1</v>
      </c>
      <c r="D136" s="1">
        <v>3</v>
      </c>
      <c r="E136" s="1">
        <v>4</v>
      </c>
      <c r="F136" s="4" t="s">
        <v>134</v>
      </c>
      <c r="G136" s="38" t="s">
        <v>135</v>
      </c>
      <c r="I136" s="6" t="s">
        <v>53</v>
      </c>
      <c r="J136" s="13">
        <v>1</v>
      </c>
      <c r="K136" s="60"/>
      <c r="L136" s="61">
        <f>ROUND(J136*K136,2)</f>
        <v>0</v>
      </c>
      <c r="O136" s="37"/>
    </row>
    <row r="137" spans="1:15" s="1" customFormat="1" x14ac:dyDescent="0.3">
      <c r="F137" s="6"/>
      <c r="G137" s="38"/>
      <c r="I137" s="6"/>
      <c r="J137" s="13"/>
      <c r="K137" s="60"/>
      <c r="L137" s="61"/>
      <c r="O137" s="37"/>
    </row>
    <row r="138" spans="1:15" s="1" customFormat="1" x14ac:dyDescent="0.3">
      <c r="A138" s="1">
        <v>60</v>
      </c>
      <c r="B138" s="1">
        <v>153</v>
      </c>
      <c r="C138" s="1">
        <v>1</v>
      </c>
      <c r="D138" s="1">
        <v>3</v>
      </c>
      <c r="E138" s="1">
        <v>4</v>
      </c>
      <c r="F138" s="4" t="s">
        <v>136</v>
      </c>
      <c r="G138" s="38" t="s">
        <v>137</v>
      </c>
      <c r="I138" s="6" t="s">
        <v>53</v>
      </c>
      <c r="J138" s="13">
        <v>1</v>
      </c>
      <c r="K138" s="60"/>
      <c r="L138" s="61">
        <f>ROUND(J138*K138,2)</f>
        <v>0</v>
      </c>
      <c r="O138" s="37"/>
    </row>
    <row r="139" spans="1:15" s="1" customFormat="1" x14ac:dyDescent="0.3">
      <c r="F139" s="6"/>
      <c r="G139" s="38"/>
      <c r="I139" s="6"/>
      <c r="J139" s="13"/>
      <c r="K139" s="60"/>
      <c r="L139" s="61"/>
      <c r="O139" s="37"/>
    </row>
    <row r="140" spans="1:15" s="1" customFormat="1" x14ac:dyDescent="0.3">
      <c r="A140" s="1">
        <v>61</v>
      </c>
      <c r="B140" s="1">
        <v>154</v>
      </c>
      <c r="C140" s="1">
        <v>1</v>
      </c>
      <c r="D140" s="1">
        <v>3</v>
      </c>
      <c r="E140" s="1">
        <v>4</v>
      </c>
      <c r="F140" s="4" t="s">
        <v>138</v>
      </c>
      <c r="G140" s="38" t="s">
        <v>139</v>
      </c>
      <c r="I140" s="6" t="s">
        <v>53</v>
      </c>
      <c r="J140" s="13"/>
      <c r="K140" s="60"/>
      <c r="L140" s="61" t="s">
        <v>27</v>
      </c>
      <c r="O140" s="37"/>
    </row>
    <row r="141" spans="1:15" s="1" customFormat="1" x14ac:dyDescent="0.3">
      <c r="F141" s="6"/>
      <c r="G141" s="38"/>
      <c r="I141" s="6"/>
      <c r="J141" s="13"/>
      <c r="K141" s="60"/>
      <c r="L141" s="61"/>
      <c r="O141" s="37"/>
    </row>
    <row r="142" spans="1:15" s="1" customFormat="1" x14ac:dyDescent="0.3">
      <c r="A142" s="1">
        <v>62</v>
      </c>
      <c r="B142" s="1">
        <v>155</v>
      </c>
      <c r="C142" s="1">
        <v>1</v>
      </c>
      <c r="D142" s="1">
        <v>3</v>
      </c>
      <c r="E142" s="1">
        <v>4</v>
      </c>
      <c r="F142" s="4" t="s">
        <v>140</v>
      </c>
      <c r="G142" s="38" t="s">
        <v>141</v>
      </c>
      <c r="I142" s="6" t="s">
        <v>53</v>
      </c>
      <c r="J142" s="13">
        <v>1</v>
      </c>
      <c r="K142" s="60"/>
      <c r="L142" s="61">
        <f>ROUND(J142*K142,2)</f>
        <v>0</v>
      </c>
      <c r="O142" s="37"/>
    </row>
    <row r="143" spans="1:15" s="1" customFormat="1" x14ac:dyDescent="0.3">
      <c r="F143" s="6"/>
      <c r="G143" s="38"/>
      <c r="I143" s="6"/>
      <c r="J143" s="13"/>
      <c r="K143" s="60"/>
      <c r="L143" s="61"/>
      <c r="O143" s="37"/>
    </row>
    <row r="144" spans="1:15" s="1" customFormat="1" x14ac:dyDescent="0.3">
      <c r="A144" s="1">
        <v>63</v>
      </c>
      <c r="B144" s="1">
        <v>156</v>
      </c>
      <c r="C144" s="1">
        <v>1</v>
      </c>
      <c r="D144" s="1">
        <v>3</v>
      </c>
      <c r="E144" s="1">
        <v>4</v>
      </c>
      <c r="F144" s="4" t="s">
        <v>142</v>
      </c>
      <c r="G144" s="38" t="s">
        <v>143</v>
      </c>
      <c r="I144" s="6" t="s">
        <v>53</v>
      </c>
      <c r="J144" s="13">
        <v>2</v>
      </c>
      <c r="K144" s="60"/>
      <c r="L144" s="61">
        <f>ROUND(J144*K144,2)</f>
        <v>0</v>
      </c>
      <c r="O144" s="37"/>
    </row>
    <row r="145" spans="1:15" s="1" customFormat="1" x14ac:dyDescent="0.3">
      <c r="F145" s="6"/>
      <c r="G145" s="38"/>
      <c r="I145" s="6"/>
      <c r="J145" s="13"/>
      <c r="K145" s="60"/>
      <c r="L145" s="61"/>
      <c r="O145" s="37"/>
    </row>
    <row r="146" spans="1:15" s="1" customFormat="1" x14ac:dyDescent="0.3">
      <c r="A146" s="1">
        <v>64</v>
      </c>
      <c r="B146" s="1">
        <v>157</v>
      </c>
      <c r="C146" s="1">
        <v>1</v>
      </c>
      <c r="D146" s="1">
        <v>3</v>
      </c>
      <c r="E146" s="1">
        <v>4</v>
      </c>
      <c r="F146" s="4" t="s">
        <v>144</v>
      </c>
      <c r="G146" s="38" t="s">
        <v>145</v>
      </c>
      <c r="I146" s="6" t="s">
        <v>53</v>
      </c>
      <c r="J146" s="13"/>
      <c r="K146" s="60"/>
      <c r="L146" s="61" t="s">
        <v>27</v>
      </c>
      <c r="O146" s="37"/>
    </row>
    <row r="147" spans="1:15" s="1" customFormat="1" x14ac:dyDescent="0.3">
      <c r="F147" s="6"/>
      <c r="G147" s="38"/>
      <c r="I147" s="6"/>
      <c r="J147" s="13"/>
      <c r="K147" s="60"/>
      <c r="L147" s="61"/>
      <c r="O147" s="37"/>
    </row>
    <row r="148" spans="1:15" s="1" customFormat="1" x14ac:dyDescent="0.3">
      <c r="A148" s="1">
        <v>65</v>
      </c>
      <c r="B148" s="1">
        <v>158</v>
      </c>
      <c r="C148" s="1">
        <v>1</v>
      </c>
      <c r="D148" s="1">
        <v>3</v>
      </c>
      <c r="E148" s="1">
        <v>5</v>
      </c>
      <c r="F148" s="4" t="s">
        <v>146</v>
      </c>
      <c r="G148" s="38" t="s">
        <v>147</v>
      </c>
      <c r="I148" s="6" t="s">
        <v>53</v>
      </c>
      <c r="J148" s="13">
        <v>4</v>
      </c>
      <c r="K148" s="60"/>
      <c r="L148" s="61">
        <f>ROUND(J148*K148,2)</f>
        <v>0</v>
      </c>
      <c r="O148" s="37"/>
    </row>
    <row r="149" spans="1:15" s="1" customFormat="1" x14ac:dyDescent="0.3">
      <c r="F149" s="6"/>
      <c r="G149" s="38"/>
      <c r="I149" s="6"/>
      <c r="J149" s="13"/>
      <c r="K149" s="60"/>
      <c r="L149" s="61"/>
      <c r="O149" s="37"/>
    </row>
    <row r="150" spans="1:15" s="1" customFormat="1" x14ac:dyDescent="0.3">
      <c r="A150" s="1">
        <v>66</v>
      </c>
      <c r="B150" s="1">
        <v>159</v>
      </c>
      <c r="C150" s="1">
        <v>1</v>
      </c>
      <c r="D150" s="1">
        <v>3</v>
      </c>
      <c r="E150" s="1">
        <v>5</v>
      </c>
      <c r="F150" s="4" t="s">
        <v>148</v>
      </c>
      <c r="G150" s="38" t="s">
        <v>149</v>
      </c>
      <c r="I150" s="6" t="s">
        <v>53</v>
      </c>
      <c r="J150" s="13"/>
      <c r="K150" s="60"/>
      <c r="L150" s="61" t="s">
        <v>27</v>
      </c>
      <c r="O150" s="37"/>
    </row>
    <row r="151" spans="1:15" s="1" customFormat="1" x14ac:dyDescent="0.3">
      <c r="F151" s="6"/>
      <c r="G151" s="38"/>
      <c r="I151" s="6"/>
      <c r="J151" s="13"/>
      <c r="K151" s="60"/>
      <c r="L151" s="61"/>
      <c r="O151" s="37"/>
    </row>
    <row r="152" spans="1:15" s="1" customFormat="1" x14ac:dyDescent="0.3">
      <c r="A152" s="1">
        <v>67</v>
      </c>
      <c r="B152" s="1">
        <v>160</v>
      </c>
      <c r="C152" s="1">
        <v>1</v>
      </c>
      <c r="D152" s="1">
        <v>3</v>
      </c>
      <c r="E152" s="1">
        <v>5</v>
      </c>
      <c r="F152" s="4" t="s">
        <v>150</v>
      </c>
      <c r="G152" s="38" t="s">
        <v>151</v>
      </c>
      <c r="I152" s="6" t="s">
        <v>53</v>
      </c>
      <c r="J152" s="13">
        <v>6</v>
      </c>
      <c r="K152" s="60"/>
      <c r="L152" s="61">
        <f>ROUND(J152*K152,2)</f>
        <v>0</v>
      </c>
      <c r="O152" s="37"/>
    </row>
    <row r="153" spans="1:15" s="1" customFormat="1" x14ac:dyDescent="0.3">
      <c r="F153" s="6"/>
      <c r="G153" s="38"/>
      <c r="I153" s="6"/>
      <c r="J153" s="13"/>
      <c r="K153" s="60"/>
      <c r="L153" s="61"/>
      <c r="O153" s="37"/>
    </row>
    <row r="154" spans="1:15" s="1" customFormat="1" x14ac:dyDescent="0.3">
      <c r="A154" s="1">
        <v>68</v>
      </c>
      <c r="B154" s="1">
        <v>161</v>
      </c>
      <c r="C154" s="1">
        <v>1</v>
      </c>
      <c r="D154" s="1">
        <v>3</v>
      </c>
      <c r="E154" s="1">
        <v>5</v>
      </c>
      <c r="F154" s="4" t="s">
        <v>152</v>
      </c>
      <c r="G154" s="38" t="s">
        <v>153</v>
      </c>
      <c r="I154" s="6" t="s">
        <v>53</v>
      </c>
      <c r="J154" s="13"/>
      <c r="K154" s="60"/>
      <c r="L154" s="61" t="s">
        <v>27</v>
      </c>
      <c r="O154" s="37"/>
    </row>
    <row r="155" spans="1:15" s="1" customFormat="1" x14ac:dyDescent="0.3">
      <c r="F155" s="6"/>
      <c r="G155" s="38"/>
      <c r="I155" s="6"/>
      <c r="J155" s="13"/>
      <c r="K155" s="60"/>
      <c r="L155" s="61"/>
      <c r="O155" s="37"/>
    </row>
    <row r="156" spans="1:15" s="1" customFormat="1" x14ac:dyDescent="0.3">
      <c r="A156" s="1">
        <v>69</v>
      </c>
      <c r="B156" s="1">
        <v>162</v>
      </c>
      <c r="C156" s="1">
        <v>1</v>
      </c>
      <c r="D156" s="1">
        <v>3</v>
      </c>
      <c r="E156" s="1">
        <v>5</v>
      </c>
      <c r="F156" s="4" t="s">
        <v>154</v>
      </c>
      <c r="G156" s="38" t="s">
        <v>155</v>
      </c>
      <c r="I156" s="6" t="s">
        <v>53</v>
      </c>
      <c r="J156" s="13"/>
      <c r="K156" s="60"/>
      <c r="L156" s="61" t="s">
        <v>27</v>
      </c>
      <c r="O156" s="37"/>
    </row>
    <row r="157" spans="1:15" s="1" customFormat="1" x14ac:dyDescent="0.3">
      <c r="F157" s="6"/>
      <c r="G157" s="38"/>
      <c r="I157" s="6"/>
      <c r="J157" s="13"/>
      <c r="K157" s="60"/>
      <c r="L157" s="61"/>
      <c r="O157" s="37"/>
    </row>
    <row r="158" spans="1:15" s="1" customFormat="1" x14ac:dyDescent="0.3">
      <c r="A158" s="1">
        <v>70</v>
      </c>
      <c r="B158" s="1">
        <v>163</v>
      </c>
      <c r="C158" s="1">
        <v>1</v>
      </c>
      <c r="D158" s="1">
        <v>3</v>
      </c>
      <c r="E158" s="1">
        <v>5</v>
      </c>
      <c r="F158" s="4" t="s">
        <v>156</v>
      </c>
      <c r="G158" s="38" t="s">
        <v>157</v>
      </c>
      <c r="I158" s="6" t="s">
        <v>53</v>
      </c>
      <c r="J158" s="13"/>
      <c r="K158" s="60"/>
      <c r="L158" s="61" t="s">
        <v>27</v>
      </c>
      <c r="O158" s="37"/>
    </row>
    <row r="159" spans="1:15" s="1" customFormat="1" x14ac:dyDescent="0.3">
      <c r="F159" s="6"/>
      <c r="G159" s="38"/>
      <c r="I159" s="6"/>
      <c r="J159" s="13"/>
      <c r="K159" s="60"/>
      <c r="L159" s="61"/>
      <c r="O159" s="37"/>
    </row>
    <row r="160" spans="1:15" s="1" customFormat="1" x14ac:dyDescent="0.3">
      <c r="A160" s="1">
        <v>71</v>
      </c>
      <c r="B160" s="1">
        <v>164</v>
      </c>
      <c r="C160" s="1">
        <v>1</v>
      </c>
      <c r="D160" s="1">
        <v>3</v>
      </c>
      <c r="E160" s="1">
        <v>5</v>
      </c>
      <c r="F160" s="4" t="s">
        <v>158</v>
      </c>
      <c r="G160" s="38" t="s">
        <v>159</v>
      </c>
      <c r="I160" s="6" t="s">
        <v>53</v>
      </c>
      <c r="J160" s="13">
        <v>1</v>
      </c>
      <c r="K160" s="60"/>
      <c r="L160" s="61">
        <f>ROUND(J160*K160,2)</f>
        <v>0</v>
      </c>
      <c r="O160" s="37"/>
    </row>
    <row r="161" spans="1:15" s="1" customFormat="1" x14ac:dyDescent="0.3">
      <c r="F161" s="6"/>
      <c r="G161" s="38"/>
      <c r="I161" s="6"/>
      <c r="J161" s="13"/>
      <c r="K161" s="60"/>
      <c r="L161" s="61"/>
      <c r="O161" s="37"/>
    </row>
    <row r="162" spans="1:15" s="1" customFormat="1" x14ac:dyDescent="0.3">
      <c r="A162" s="1">
        <v>72</v>
      </c>
      <c r="B162" s="1">
        <v>165</v>
      </c>
      <c r="C162" s="1">
        <v>1</v>
      </c>
      <c r="D162" s="1">
        <v>3</v>
      </c>
      <c r="E162" s="1">
        <v>5</v>
      </c>
      <c r="F162" s="4" t="s">
        <v>160</v>
      </c>
      <c r="G162" s="38" t="s">
        <v>161</v>
      </c>
      <c r="I162" s="6" t="s">
        <v>53</v>
      </c>
      <c r="J162" s="13"/>
      <c r="K162" s="60"/>
      <c r="L162" s="61" t="s">
        <v>27</v>
      </c>
      <c r="O162" s="37"/>
    </row>
    <row r="163" spans="1:15" s="1" customFormat="1" x14ac:dyDescent="0.3">
      <c r="F163" s="6"/>
      <c r="G163" s="38"/>
      <c r="I163" s="6"/>
      <c r="J163" s="13"/>
      <c r="K163" s="60"/>
      <c r="L163" s="61"/>
      <c r="O163" s="37"/>
    </row>
    <row r="164" spans="1:15" s="1" customFormat="1" x14ac:dyDescent="0.3">
      <c r="A164" s="1">
        <v>73</v>
      </c>
      <c r="B164" s="1">
        <v>166</v>
      </c>
      <c r="C164" s="1">
        <v>1</v>
      </c>
      <c r="D164" s="1">
        <v>3</v>
      </c>
      <c r="E164" s="1">
        <v>5</v>
      </c>
      <c r="F164" s="4" t="s">
        <v>162</v>
      </c>
      <c r="G164" s="38" t="s">
        <v>163</v>
      </c>
      <c r="I164" s="6" t="s">
        <v>53</v>
      </c>
      <c r="J164" s="13"/>
      <c r="K164" s="60"/>
      <c r="L164" s="61" t="s">
        <v>27</v>
      </c>
      <c r="O164" s="37"/>
    </row>
    <row r="165" spans="1:15" s="1" customFormat="1" x14ac:dyDescent="0.3">
      <c r="F165" s="6"/>
      <c r="G165" s="38"/>
      <c r="I165" s="6"/>
      <c r="J165" s="13"/>
      <c r="K165" s="60"/>
      <c r="L165" s="61"/>
      <c r="O165" s="37"/>
    </row>
    <row r="166" spans="1:15" s="1" customFormat="1" x14ac:dyDescent="0.3">
      <c r="A166" s="1">
        <v>74</v>
      </c>
      <c r="B166" s="1">
        <v>167</v>
      </c>
      <c r="C166" s="1">
        <v>1</v>
      </c>
      <c r="D166" s="1">
        <v>3</v>
      </c>
      <c r="E166" s="1">
        <v>5</v>
      </c>
      <c r="F166" s="4" t="s">
        <v>164</v>
      </c>
      <c r="G166" s="38" t="s">
        <v>165</v>
      </c>
      <c r="I166" s="6" t="s">
        <v>53</v>
      </c>
      <c r="J166" s="13"/>
      <c r="K166" s="60"/>
      <c r="L166" s="61" t="s">
        <v>27</v>
      </c>
      <c r="O166" s="37"/>
    </row>
    <row r="167" spans="1:15" s="1" customFormat="1" x14ac:dyDescent="0.3">
      <c r="F167" s="6"/>
      <c r="G167" s="38"/>
      <c r="I167" s="6"/>
      <c r="J167" s="13"/>
      <c r="K167" s="60"/>
      <c r="L167" s="61"/>
      <c r="O167" s="37"/>
    </row>
    <row r="168" spans="1:15" s="1" customFormat="1" x14ac:dyDescent="0.3">
      <c r="A168" s="1">
        <v>75</v>
      </c>
      <c r="B168" s="1">
        <v>168</v>
      </c>
      <c r="C168" s="1">
        <v>1</v>
      </c>
      <c r="D168" s="1">
        <v>3</v>
      </c>
      <c r="E168" s="1">
        <v>5</v>
      </c>
      <c r="F168" s="4" t="s">
        <v>166</v>
      </c>
      <c r="G168" s="38" t="s">
        <v>167</v>
      </c>
      <c r="I168" s="6" t="s">
        <v>53</v>
      </c>
      <c r="J168" s="13">
        <v>2</v>
      </c>
      <c r="K168" s="60"/>
      <c r="L168" s="61">
        <f>ROUND(J168*K168,2)</f>
        <v>0</v>
      </c>
      <c r="O168" s="37"/>
    </row>
    <row r="169" spans="1:15" s="1" customFormat="1" x14ac:dyDescent="0.3">
      <c r="F169" s="6"/>
      <c r="G169" s="38"/>
      <c r="I169" s="6"/>
      <c r="J169" s="13"/>
      <c r="K169" s="60"/>
      <c r="L169" s="61"/>
      <c r="O169" s="37"/>
    </row>
    <row r="170" spans="1:15" s="1" customFormat="1" x14ac:dyDescent="0.3">
      <c r="A170" s="1">
        <v>76</v>
      </c>
      <c r="B170" s="1">
        <v>169</v>
      </c>
      <c r="C170" s="1">
        <v>1</v>
      </c>
      <c r="D170" s="1">
        <v>3</v>
      </c>
      <c r="E170" s="1">
        <v>5</v>
      </c>
      <c r="F170" s="4" t="s">
        <v>168</v>
      </c>
      <c r="G170" s="38" t="s">
        <v>169</v>
      </c>
      <c r="I170" s="6" t="s">
        <v>53</v>
      </c>
      <c r="J170" s="13">
        <v>2</v>
      </c>
      <c r="K170" s="60"/>
      <c r="L170" s="61">
        <f>ROUND(J170*K170,2)</f>
        <v>0</v>
      </c>
      <c r="O170" s="37"/>
    </row>
    <row r="171" spans="1:15" s="1" customFormat="1" x14ac:dyDescent="0.3">
      <c r="F171" s="6"/>
      <c r="G171" s="38"/>
      <c r="I171" s="6"/>
      <c r="J171" s="13"/>
      <c r="K171" s="60"/>
      <c r="L171" s="61"/>
      <c r="O171" s="37"/>
    </row>
    <row r="172" spans="1:15" s="1" customFormat="1" x14ac:dyDescent="0.3">
      <c r="A172" s="1">
        <v>77</v>
      </c>
      <c r="B172" s="1">
        <v>170</v>
      </c>
      <c r="C172" s="1">
        <v>1</v>
      </c>
      <c r="D172" s="1">
        <v>3</v>
      </c>
      <c r="E172" s="1">
        <v>5</v>
      </c>
      <c r="F172" s="4" t="s">
        <v>170</v>
      </c>
      <c r="G172" s="38" t="s">
        <v>171</v>
      </c>
      <c r="I172" s="6" t="s">
        <v>53</v>
      </c>
      <c r="J172" s="13"/>
      <c r="K172" s="60"/>
      <c r="L172" s="61" t="s">
        <v>27</v>
      </c>
      <c r="O172" s="37"/>
    </row>
    <row r="173" spans="1:15" s="1" customFormat="1" x14ac:dyDescent="0.3">
      <c r="F173" s="6"/>
      <c r="G173" s="38"/>
      <c r="I173" s="6"/>
      <c r="J173" s="13"/>
      <c r="K173" s="60"/>
      <c r="L173" s="61"/>
      <c r="O173" s="37"/>
    </row>
    <row r="174" spans="1:15" s="1" customFormat="1" x14ac:dyDescent="0.3">
      <c r="A174" s="1">
        <v>78</v>
      </c>
      <c r="B174" s="1">
        <v>171</v>
      </c>
      <c r="C174" s="1">
        <v>1</v>
      </c>
      <c r="D174" s="1">
        <v>3</v>
      </c>
      <c r="E174" s="1">
        <v>5</v>
      </c>
      <c r="F174" s="4" t="s">
        <v>172</v>
      </c>
      <c r="G174" s="38" t="s">
        <v>173</v>
      </c>
      <c r="I174" s="6" t="s">
        <v>53</v>
      </c>
      <c r="J174" s="13"/>
      <c r="K174" s="60"/>
      <c r="L174" s="61" t="s">
        <v>27</v>
      </c>
      <c r="O174" s="37"/>
    </row>
    <row r="175" spans="1:15" s="1" customFormat="1" x14ac:dyDescent="0.3">
      <c r="F175" s="6"/>
      <c r="G175" s="38"/>
      <c r="I175" s="6"/>
      <c r="J175" s="13"/>
      <c r="K175" s="60"/>
      <c r="L175" s="61"/>
      <c r="O175" s="37"/>
    </row>
    <row r="176" spans="1:15" s="1" customFormat="1" x14ac:dyDescent="0.3">
      <c r="A176" s="1">
        <v>79</v>
      </c>
      <c r="B176" s="1">
        <v>172</v>
      </c>
      <c r="C176" s="1">
        <v>1</v>
      </c>
      <c r="D176" s="1">
        <v>3</v>
      </c>
      <c r="E176" s="1">
        <v>5</v>
      </c>
      <c r="F176" s="4" t="s">
        <v>174</v>
      </c>
      <c r="G176" s="38" t="s">
        <v>175</v>
      </c>
      <c r="I176" s="6" t="s">
        <v>53</v>
      </c>
      <c r="J176" s="13"/>
      <c r="K176" s="60"/>
      <c r="L176" s="61" t="s">
        <v>27</v>
      </c>
      <c r="O176" s="37"/>
    </row>
    <row r="177" spans="1:15" s="1" customFormat="1" x14ac:dyDescent="0.3">
      <c r="F177" s="6"/>
      <c r="G177" s="38"/>
      <c r="I177" s="6"/>
      <c r="J177" s="13"/>
      <c r="K177" s="60"/>
      <c r="L177" s="61"/>
      <c r="O177" s="37"/>
    </row>
    <row r="178" spans="1:15" s="1" customFormat="1" x14ac:dyDescent="0.3">
      <c r="A178" s="1">
        <v>80</v>
      </c>
      <c r="B178" s="1">
        <v>173</v>
      </c>
      <c r="C178" s="1">
        <v>1</v>
      </c>
      <c r="D178" s="1">
        <v>3</v>
      </c>
      <c r="E178" s="1">
        <v>5</v>
      </c>
      <c r="F178" s="4" t="s">
        <v>176</v>
      </c>
      <c r="G178" s="38" t="s">
        <v>177</v>
      </c>
      <c r="I178" s="6" t="s">
        <v>53</v>
      </c>
      <c r="J178" s="13">
        <v>1</v>
      </c>
      <c r="K178" s="60"/>
      <c r="L178" s="61">
        <f>ROUND(J178*K178,2)</f>
        <v>0</v>
      </c>
      <c r="O178" s="37"/>
    </row>
    <row r="179" spans="1:15" s="1" customFormat="1" x14ac:dyDescent="0.3">
      <c r="F179" s="6"/>
      <c r="G179" s="38"/>
      <c r="I179" s="6"/>
      <c r="J179" s="13"/>
      <c r="K179" s="60"/>
      <c r="L179" s="61"/>
      <c r="O179" s="37"/>
    </row>
    <row r="180" spans="1:15" s="1" customFormat="1" x14ac:dyDescent="0.3">
      <c r="A180" s="1">
        <v>81</v>
      </c>
      <c r="B180" s="1">
        <v>174</v>
      </c>
      <c r="C180" s="1">
        <v>1</v>
      </c>
      <c r="D180" s="1">
        <v>3</v>
      </c>
      <c r="E180" s="1">
        <v>5</v>
      </c>
      <c r="F180" s="4" t="s">
        <v>178</v>
      </c>
      <c r="G180" s="38" t="s">
        <v>179</v>
      </c>
      <c r="I180" s="6" t="s">
        <v>53</v>
      </c>
      <c r="J180" s="13">
        <v>1</v>
      </c>
      <c r="K180" s="60"/>
      <c r="L180" s="61">
        <f>ROUND(J180*K180,2)</f>
        <v>0</v>
      </c>
      <c r="O180" s="37"/>
    </row>
    <row r="181" spans="1:15" s="1" customFormat="1" x14ac:dyDescent="0.3">
      <c r="F181" s="6"/>
      <c r="G181" s="38"/>
      <c r="I181" s="6"/>
      <c r="J181" s="13"/>
      <c r="K181" s="60"/>
      <c r="L181" s="61"/>
      <c r="O181" s="37"/>
    </row>
    <row r="182" spans="1:15" s="1" customFormat="1" x14ac:dyDescent="0.3">
      <c r="A182" s="1">
        <v>82</v>
      </c>
      <c r="B182" s="1">
        <v>175</v>
      </c>
      <c r="C182" s="1">
        <v>1</v>
      </c>
      <c r="D182" s="1">
        <v>3</v>
      </c>
      <c r="E182" s="1">
        <v>5</v>
      </c>
      <c r="F182" s="4" t="s">
        <v>180</v>
      </c>
      <c r="G182" s="38" t="s">
        <v>181</v>
      </c>
      <c r="I182" s="6" t="s">
        <v>53</v>
      </c>
      <c r="J182" s="13"/>
      <c r="K182" s="60"/>
      <c r="L182" s="61" t="s">
        <v>27</v>
      </c>
      <c r="O182" s="37"/>
    </row>
    <row r="183" spans="1:15" s="1" customFormat="1" x14ac:dyDescent="0.3">
      <c r="F183" s="6"/>
      <c r="G183" s="38"/>
      <c r="I183" s="6"/>
      <c r="J183" s="13"/>
      <c r="K183" s="60"/>
      <c r="L183" s="61"/>
      <c r="O183" s="37"/>
    </row>
    <row r="184" spans="1:15" s="1" customFormat="1" x14ac:dyDescent="0.3">
      <c r="A184" s="1">
        <v>83</v>
      </c>
      <c r="B184" s="1">
        <v>176</v>
      </c>
      <c r="C184" s="1">
        <v>1</v>
      </c>
      <c r="D184" s="1">
        <v>3</v>
      </c>
      <c r="E184" s="1">
        <v>5</v>
      </c>
      <c r="F184" s="4" t="s">
        <v>182</v>
      </c>
      <c r="G184" s="38" t="s">
        <v>183</v>
      </c>
      <c r="I184" s="6" t="s">
        <v>53</v>
      </c>
      <c r="J184" s="13">
        <v>1</v>
      </c>
      <c r="K184" s="60"/>
      <c r="L184" s="61">
        <f>ROUND(J184*K184,2)</f>
        <v>0</v>
      </c>
      <c r="O184" s="37"/>
    </row>
    <row r="185" spans="1:15" s="1" customFormat="1" x14ac:dyDescent="0.3">
      <c r="F185" s="6"/>
      <c r="G185" s="38"/>
      <c r="I185" s="6"/>
      <c r="J185" s="13"/>
      <c r="K185" s="60"/>
      <c r="L185" s="61"/>
      <c r="O185" s="37"/>
    </row>
    <row r="186" spans="1:15" s="1" customFormat="1" x14ac:dyDescent="0.3">
      <c r="A186" s="1">
        <v>84</v>
      </c>
      <c r="B186" s="1">
        <v>177</v>
      </c>
      <c r="C186" s="1">
        <v>1</v>
      </c>
      <c r="D186" s="1">
        <v>3</v>
      </c>
      <c r="E186" s="1">
        <v>5</v>
      </c>
      <c r="F186" s="4" t="s">
        <v>184</v>
      </c>
      <c r="G186" s="38" t="s">
        <v>185</v>
      </c>
      <c r="I186" s="6" t="s">
        <v>53</v>
      </c>
      <c r="J186" s="13"/>
      <c r="K186" s="60"/>
      <c r="L186" s="61" t="s">
        <v>27</v>
      </c>
      <c r="O186" s="37"/>
    </row>
    <row r="187" spans="1:15" s="1" customFormat="1" x14ac:dyDescent="0.3">
      <c r="F187" s="6"/>
      <c r="G187" s="38"/>
      <c r="I187" s="6"/>
      <c r="J187" s="13"/>
      <c r="K187" s="60"/>
      <c r="L187" s="61"/>
      <c r="O187" s="37"/>
    </row>
    <row r="188" spans="1:15" s="1" customFormat="1" x14ac:dyDescent="0.3">
      <c r="A188" s="1">
        <v>85</v>
      </c>
      <c r="B188" s="1">
        <v>178</v>
      </c>
      <c r="C188" s="1">
        <v>1</v>
      </c>
      <c r="D188" s="1">
        <v>3</v>
      </c>
      <c r="E188" s="1">
        <v>5</v>
      </c>
      <c r="F188" s="4" t="s">
        <v>186</v>
      </c>
      <c r="G188" s="38" t="s">
        <v>187</v>
      </c>
      <c r="I188" s="6" t="s">
        <v>53</v>
      </c>
      <c r="J188" s="13"/>
      <c r="K188" s="60"/>
      <c r="L188" s="61" t="s">
        <v>27</v>
      </c>
      <c r="O188" s="37"/>
    </row>
    <row r="189" spans="1:15" s="1" customFormat="1" x14ac:dyDescent="0.3">
      <c r="F189" s="6"/>
      <c r="G189" s="38"/>
      <c r="I189" s="6"/>
      <c r="J189" s="13"/>
      <c r="K189" s="60"/>
      <c r="L189" s="61"/>
      <c r="O189" s="37"/>
    </row>
    <row r="190" spans="1:15" s="1" customFormat="1" x14ac:dyDescent="0.3">
      <c r="A190" s="1">
        <v>86</v>
      </c>
      <c r="B190" s="1">
        <v>179</v>
      </c>
      <c r="C190" s="1">
        <v>1</v>
      </c>
      <c r="D190" s="1">
        <v>3</v>
      </c>
      <c r="E190" s="1">
        <v>5</v>
      </c>
      <c r="F190" s="4" t="s">
        <v>188</v>
      </c>
      <c r="G190" s="38" t="s">
        <v>189</v>
      </c>
      <c r="I190" s="6" t="s">
        <v>53</v>
      </c>
      <c r="J190" s="13"/>
      <c r="K190" s="60"/>
      <c r="L190" s="61" t="s">
        <v>27</v>
      </c>
      <c r="O190" s="37"/>
    </row>
    <row r="191" spans="1:15" s="1" customFormat="1" x14ac:dyDescent="0.3">
      <c r="F191" s="6"/>
      <c r="G191" s="38"/>
      <c r="I191" s="6"/>
      <c r="J191" s="13"/>
      <c r="K191" s="60"/>
      <c r="L191" s="61"/>
      <c r="O191" s="37"/>
    </row>
    <row r="192" spans="1:15" s="1" customFormat="1" ht="16.2" customHeight="1" x14ac:dyDescent="0.3">
      <c r="A192" s="1">
        <v>87</v>
      </c>
      <c r="B192" s="1">
        <v>180</v>
      </c>
      <c r="C192" s="1">
        <v>1</v>
      </c>
      <c r="D192" s="1">
        <v>3</v>
      </c>
      <c r="E192" s="1">
        <v>5</v>
      </c>
      <c r="F192" s="4" t="s">
        <v>190</v>
      </c>
      <c r="G192" s="38" t="s">
        <v>191</v>
      </c>
      <c r="I192" s="6" t="s">
        <v>53</v>
      </c>
      <c r="J192" s="13">
        <v>1</v>
      </c>
      <c r="K192" s="60"/>
      <c r="L192" s="61">
        <f>ROUND(J192*K192,2)</f>
        <v>0</v>
      </c>
      <c r="O192" s="37"/>
    </row>
    <row r="193" spans="1:15" s="1" customFormat="1" x14ac:dyDescent="0.3">
      <c r="F193" s="6"/>
      <c r="G193" s="38"/>
      <c r="I193" s="6"/>
      <c r="J193" s="13"/>
      <c r="K193" s="60"/>
      <c r="L193" s="61"/>
      <c r="O193" s="37"/>
    </row>
    <row r="194" spans="1:15" s="1" customFormat="1" x14ac:dyDescent="0.3">
      <c r="A194" s="1">
        <v>88</v>
      </c>
      <c r="B194" s="1">
        <v>181</v>
      </c>
      <c r="C194" s="1">
        <v>1</v>
      </c>
      <c r="D194" s="1">
        <v>3</v>
      </c>
      <c r="E194" s="1">
        <v>6</v>
      </c>
      <c r="F194" s="4" t="s">
        <v>192</v>
      </c>
      <c r="G194" s="38" t="s">
        <v>193</v>
      </c>
      <c r="I194" s="6" t="s">
        <v>53</v>
      </c>
      <c r="J194" s="13">
        <v>1</v>
      </c>
      <c r="K194" s="60"/>
      <c r="L194" s="61">
        <f>ROUND(J194*K194,2)</f>
        <v>0</v>
      </c>
      <c r="O194" s="37"/>
    </row>
    <row r="195" spans="1:15" s="1" customFormat="1" x14ac:dyDescent="0.3">
      <c r="F195" s="6"/>
      <c r="G195" s="38"/>
      <c r="I195" s="6"/>
      <c r="J195" s="13"/>
      <c r="K195" s="60"/>
      <c r="L195" s="61"/>
      <c r="O195" s="37"/>
    </row>
    <row r="196" spans="1:15" s="1" customFormat="1" x14ac:dyDescent="0.3">
      <c r="A196" s="1">
        <v>89</v>
      </c>
      <c r="B196" s="1">
        <v>182</v>
      </c>
      <c r="C196" s="1">
        <v>1</v>
      </c>
      <c r="D196" s="1">
        <v>3</v>
      </c>
      <c r="E196" s="1">
        <v>6</v>
      </c>
      <c r="F196" s="4" t="s">
        <v>194</v>
      </c>
      <c r="G196" s="38" t="s">
        <v>195</v>
      </c>
      <c r="I196" s="6" t="s">
        <v>53</v>
      </c>
      <c r="J196" s="13">
        <v>3</v>
      </c>
      <c r="K196" s="60"/>
      <c r="L196" s="61">
        <f>ROUND(J196*K196,2)</f>
        <v>0</v>
      </c>
      <c r="O196" s="37"/>
    </row>
    <row r="197" spans="1:15" s="1" customFormat="1" x14ac:dyDescent="0.3">
      <c r="F197" s="6"/>
      <c r="G197" s="38"/>
      <c r="I197" s="6"/>
      <c r="J197" s="13"/>
      <c r="K197" s="60"/>
      <c r="L197" s="61"/>
      <c r="O197" s="37"/>
    </row>
    <row r="198" spans="1:15" s="1" customFormat="1" x14ac:dyDescent="0.3">
      <c r="A198" s="1">
        <v>90</v>
      </c>
      <c r="B198" s="1">
        <v>183</v>
      </c>
      <c r="C198" s="1">
        <v>1</v>
      </c>
      <c r="D198" s="1">
        <v>3</v>
      </c>
      <c r="E198" s="1">
        <v>6</v>
      </c>
      <c r="F198" s="4" t="s">
        <v>196</v>
      </c>
      <c r="G198" s="38" t="s">
        <v>197</v>
      </c>
      <c r="I198" s="6" t="s">
        <v>53</v>
      </c>
      <c r="J198" s="13"/>
      <c r="K198" s="60"/>
      <c r="L198" s="61" t="s">
        <v>27</v>
      </c>
      <c r="O198" s="37"/>
    </row>
    <row r="199" spans="1:15" s="1" customFormat="1" x14ac:dyDescent="0.3">
      <c r="F199" s="6"/>
      <c r="G199" s="38"/>
      <c r="I199" s="6"/>
      <c r="J199" s="13"/>
      <c r="K199" s="60"/>
      <c r="L199" s="61"/>
      <c r="O199" s="37"/>
    </row>
    <row r="200" spans="1:15" s="1" customFormat="1" ht="28.8" x14ac:dyDescent="0.3">
      <c r="F200" s="4" t="s">
        <v>198</v>
      </c>
      <c r="G200" s="38" t="s">
        <v>199</v>
      </c>
      <c r="I200" s="6" t="s">
        <v>53</v>
      </c>
      <c r="J200" s="13">
        <v>12</v>
      </c>
      <c r="K200" s="60"/>
      <c r="L200" s="61">
        <f>ROUND(J200*K200,2)</f>
        <v>0</v>
      </c>
      <c r="O200" s="37"/>
    </row>
    <row r="201" spans="1:15" s="1" customFormat="1" x14ac:dyDescent="0.3">
      <c r="F201" s="4"/>
      <c r="G201" s="38"/>
      <c r="I201" s="6"/>
      <c r="J201" s="14"/>
      <c r="K201" s="60"/>
      <c r="L201" s="61"/>
      <c r="O201" s="37"/>
    </row>
    <row r="202" spans="1:15" s="1" customFormat="1" x14ac:dyDescent="0.3">
      <c r="F202" s="4" t="s">
        <v>200</v>
      </c>
      <c r="G202" s="38" t="s">
        <v>201</v>
      </c>
      <c r="I202" s="6" t="s">
        <v>53</v>
      </c>
      <c r="J202" s="13">
        <v>2</v>
      </c>
      <c r="K202" s="60"/>
      <c r="L202" s="61">
        <f>ROUND(J202*K202,2)</f>
        <v>0</v>
      </c>
      <c r="O202" s="37"/>
    </row>
    <row r="203" spans="1:15" s="1" customFormat="1" x14ac:dyDescent="0.3">
      <c r="F203" s="4"/>
      <c r="G203" s="38"/>
      <c r="I203" s="6"/>
      <c r="J203" s="14"/>
      <c r="K203" s="60"/>
      <c r="L203" s="61"/>
      <c r="O203" s="37"/>
    </row>
    <row r="204" spans="1:15" s="1" customFormat="1" ht="43.2" x14ac:dyDescent="0.3">
      <c r="F204" s="4" t="s">
        <v>202</v>
      </c>
      <c r="G204" s="38" t="s">
        <v>203</v>
      </c>
      <c r="I204" s="6" t="s">
        <v>53</v>
      </c>
      <c r="J204" s="13">
        <v>2</v>
      </c>
      <c r="K204" s="60"/>
      <c r="L204" s="61">
        <f>ROUND(J204*K204,2)</f>
        <v>0</v>
      </c>
      <c r="O204" s="37"/>
    </row>
    <row r="205" spans="1:15" s="1" customFormat="1" x14ac:dyDescent="0.3">
      <c r="F205" s="4"/>
      <c r="G205" s="38"/>
      <c r="I205" s="6"/>
      <c r="J205" s="13"/>
      <c r="K205" s="60"/>
      <c r="L205" s="61"/>
      <c r="O205" s="37"/>
    </row>
    <row r="206" spans="1:15" s="1" customFormat="1" x14ac:dyDescent="0.3">
      <c r="A206" s="1">
        <v>91</v>
      </c>
      <c r="B206" s="1">
        <v>184</v>
      </c>
      <c r="C206" s="1">
        <v>1</v>
      </c>
      <c r="D206" s="1">
        <v>3</v>
      </c>
      <c r="E206" s="1">
        <v>6</v>
      </c>
      <c r="F206" s="4" t="s">
        <v>204</v>
      </c>
      <c r="G206" s="24" t="s">
        <v>205</v>
      </c>
      <c r="I206" s="6"/>
      <c r="K206" s="60"/>
      <c r="L206" s="61"/>
      <c r="O206" s="37"/>
    </row>
    <row r="207" spans="1:15" s="1" customFormat="1" x14ac:dyDescent="0.3">
      <c r="F207" s="6"/>
      <c r="G207" s="38"/>
      <c r="I207" s="6"/>
      <c r="J207" s="13"/>
      <c r="K207" s="60"/>
      <c r="L207" s="61"/>
      <c r="O207" s="37"/>
    </row>
    <row r="208" spans="1:15" s="1" customFormat="1" ht="28.8" x14ac:dyDescent="0.3">
      <c r="A208" s="1">
        <v>92</v>
      </c>
      <c r="B208" s="1">
        <v>185</v>
      </c>
      <c r="C208" s="1">
        <v>1</v>
      </c>
      <c r="D208" s="1">
        <v>3</v>
      </c>
      <c r="E208" s="1">
        <v>6</v>
      </c>
      <c r="F208" s="4" t="s">
        <v>206</v>
      </c>
      <c r="G208" s="38" t="s">
        <v>207</v>
      </c>
      <c r="I208" s="6" t="s">
        <v>57</v>
      </c>
      <c r="J208" s="13">
        <v>1</v>
      </c>
      <c r="K208" s="60">
        <v>35000</v>
      </c>
      <c r="L208" s="61">
        <f>ROUND(J208*K208,2)</f>
        <v>35000</v>
      </c>
      <c r="O208" s="37"/>
    </row>
    <row r="209" spans="1:15" s="1" customFormat="1" x14ac:dyDescent="0.3">
      <c r="F209" s="6"/>
      <c r="G209" s="38"/>
      <c r="I209" s="6"/>
      <c r="J209" s="13"/>
      <c r="K209" s="60"/>
      <c r="L209" s="61"/>
      <c r="O209" s="37"/>
    </row>
    <row r="210" spans="1:15" s="1" customFormat="1" x14ac:dyDescent="0.3">
      <c r="A210" s="1">
        <v>93</v>
      </c>
      <c r="B210" s="1">
        <v>186</v>
      </c>
      <c r="C210" s="1">
        <v>1</v>
      </c>
      <c r="D210" s="1">
        <v>3</v>
      </c>
      <c r="E210" s="1">
        <v>6</v>
      </c>
      <c r="F210" s="4" t="s">
        <v>208</v>
      </c>
      <c r="G210" s="38" t="s">
        <v>209</v>
      </c>
      <c r="I210" s="6" t="s">
        <v>37</v>
      </c>
      <c r="J210" s="14">
        <v>0.1</v>
      </c>
      <c r="K210" s="60">
        <f>L208</f>
        <v>35000</v>
      </c>
      <c r="L210" s="61">
        <f>ROUND(J210*K210,2)</f>
        <v>3500</v>
      </c>
      <c r="O210" s="37"/>
    </row>
    <row r="211" spans="1:15" s="1" customFormat="1" x14ac:dyDescent="0.3">
      <c r="F211" s="6"/>
      <c r="G211" s="38"/>
      <c r="I211" s="6"/>
      <c r="J211" s="13"/>
      <c r="K211" s="60"/>
      <c r="L211" s="61"/>
      <c r="O211" s="37"/>
    </row>
    <row r="212" spans="1:15" s="1" customFormat="1" ht="43.2" hidden="1" x14ac:dyDescent="0.3">
      <c r="A212" s="1">
        <v>94</v>
      </c>
      <c r="B212" s="1">
        <v>187</v>
      </c>
      <c r="C212" s="1">
        <v>1</v>
      </c>
      <c r="D212" s="1">
        <v>3</v>
      </c>
      <c r="E212" s="1">
        <v>6</v>
      </c>
      <c r="F212" s="4" t="s">
        <v>210</v>
      </c>
      <c r="G212" s="38" t="s">
        <v>211</v>
      </c>
      <c r="I212" s="6" t="s">
        <v>57</v>
      </c>
      <c r="J212" s="13">
        <v>1</v>
      </c>
      <c r="K212" s="60"/>
      <c r="L212" s="61">
        <f>ROUND(J212*K212,2)</f>
        <v>0</v>
      </c>
      <c r="O212" s="37"/>
    </row>
    <row r="213" spans="1:15" s="1" customFormat="1" hidden="1" x14ac:dyDescent="0.3">
      <c r="F213" s="6"/>
      <c r="G213" s="38"/>
      <c r="I213" s="6"/>
      <c r="J213" s="13"/>
      <c r="K213" s="60"/>
      <c r="L213" s="61"/>
      <c r="O213" s="37"/>
    </row>
    <row r="214" spans="1:15" s="1" customFormat="1" hidden="1" x14ac:dyDescent="0.3">
      <c r="A214" s="1">
        <v>95</v>
      </c>
      <c r="B214" s="1">
        <v>188</v>
      </c>
      <c r="C214" s="1">
        <v>1</v>
      </c>
      <c r="D214" s="1">
        <v>3</v>
      </c>
      <c r="E214" s="1">
        <v>6</v>
      </c>
      <c r="F214" s="4" t="s">
        <v>212</v>
      </c>
      <c r="G214" s="38" t="s">
        <v>213</v>
      </c>
      <c r="I214" s="6" t="s">
        <v>37</v>
      </c>
      <c r="J214" s="14">
        <v>0</v>
      </c>
      <c r="K214" s="60"/>
      <c r="L214" s="61">
        <f>ROUND(J214*K214,2)</f>
        <v>0</v>
      </c>
      <c r="O214" s="37"/>
    </row>
    <row r="215" spans="1:15" s="1" customFormat="1" hidden="1" x14ac:dyDescent="0.3">
      <c r="F215" s="6"/>
      <c r="G215" s="38"/>
      <c r="I215" s="6"/>
      <c r="J215" s="13"/>
      <c r="K215" s="60"/>
      <c r="L215" s="61"/>
      <c r="O215" s="37"/>
    </row>
    <row r="216" spans="1:15" s="1" customFormat="1" ht="28.8" x14ac:dyDescent="0.3">
      <c r="A216" s="1">
        <v>96</v>
      </c>
      <c r="B216" s="1">
        <v>189</v>
      </c>
      <c r="C216" s="1">
        <v>1</v>
      </c>
      <c r="D216" s="1">
        <v>3</v>
      </c>
      <c r="E216" s="1">
        <v>6</v>
      </c>
      <c r="F216" s="4" t="s">
        <v>214</v>
      </c>
      <c r="G216" s="38" t="s">
        <v>215</v>
      </c>
      <c r="I216" s="6" t="s">
        <v>57</v>
      </c>
      <c r="J216" s="13">
        <v>1</v>
      </c>
      <c r="K216" s="60">
        <f>800*10</f>
        <v>8000</v>
      </c>
      <c r="L216" s="61">
        <f>ROUND(J216*K216,2)</f>
        <v>8000</v>
      </c>
      <c r="O216" s="43"/>
    </row>
    <row r="217" spans="1:15" s="1" customFormat="1" x14ac:dyDescent="0.3">
      <c r="F217" s="6"/>
      <c r="G217" s="38"/>
      <c r="I217" s="6"/>
      <c r="J217" s="13"/>
      <c r="K217" s="60"/>
      <c r="L217" s="61"/>
      <c r="O217" s="37"/>
    </row>
    <row r="218" spans="1:15" s="1" customFormat="1" x14ac:dyDescent="0.3">
      <c r="A218" s="1">
        <v>97</v>
      </c>
      <c r="B218" s="1">
        <v>190</v>
      </c>
      <c r="C218" s="1">
        <v>1</v>
      </c>
      <c r="D218" s="1">
        <v>3</v>
      </c>
      <c r="E218" s="1">
        <v>6</v>
      </c>
      <c r="F218" s="4" t="s">
        <v>216</v>
      </c>
      <c r="G218" s="38" t="s">
        <v>217</v>
      </c>
      <c r="I218" s="6" t="s">
        <v>37</v>
      </c>
      <c r="J218" s="14">
        <v>0.1</v>
      </c>
      <c r="K218" s="60">
        <f>L216</f>
        <v>8000</v>
      </c>
      <c r="L218" s="61">
        <f>ROUND(J218*K218,2)</f>
        <v>800</v>
      </c>
      <c r="O218" s="37"/>
    </row>
    <row r="219" spans="1:15" s="1" customFormat="1" x14ac:dyDescent="0.3">
      <c r="F219" s="6"/>
      <c r="G219" s="38"/>
      <c r="I219" s="6"/>
      <c r="J219" s="13"/>
      <c r="K219" s="60"/>
      <c r="L219" s="61"/>
      <c r="O219" s="37"/>
    </row>
    <row r="220" spans="1:15" s="1" customFormat="1" ht="28.8" x14ac:dyDescent="0.3">
      <c r="A220" s="1">
        <v>98</v>
      </c>
      <c r="B220" s="1">
        <v>191</v>
      </c>
      <c r="C220" s="1">
        <v>1</v>
      </c>
      <c r="D220" s="1">
        <v>3</v>
      </c>
      <c r="E220" s="1">
        <v>6</v>
      </c>
      <c r="F220" s="4" t="s">
        <v>218</v>
      </c>
      <c r="G220" s="38" t="s">
        <v>219</v>
      </c>
      <c r="I220" s="6" t="s">
        <v>57</v>
      </c>
      <c r="J220" s="13">
        <v>1</v>
      </c>
      <c r="K220" s="60">
        <v>7500</v>
      </c>
      <c r="L220" s="61">
        <f>ROUND(J220*K220,2)</f>
        <v>7500</v>
      </c>
      <c r="O220" s="37"/>
    </row>
    <row r="221" spans="1:15" s="1" customFormat="1" x14ac:dyDescent="0.3">
      <c r="F221" s="6"/>
      <c r="G221" s="38"/>
      <c r="I221" s="6"/>
      <c r="J221" s="13"/>
      <c r="K221" s="60"/>
      <c r="L221" s="61"/>
      <c r="O221" s="37"/>
    </row>
    <row r="222" spans="1:15" s="1" customFormat="1" x14ac:dyDescent="0.3">
      <c r="A222" s="1">
        <v>99</v>
      </c>
      <c r="B222" s="1">
        <v>192</v>
      </c>
      <c r="C222" s="1">
        <v>1</v>
      </c>
      <c r="D222" s="1">
        <v>3</v>
      </c>
      <c r="E222" s="1">
        <v>6</v>
      </c>
      <c r="F222" s="4" t="s">
        <v>220</v>
      </c>
      <c r="G222" s="38" t="s">
        <v>221</v>
      </c>
      <c r="I222" s="6" t="s">
        <v>37</v>
      </c>
      <c r="J222" s="14">
        <v>0.1</v>
      </c>
      <c r="K222" s="60">
        <f>L220</f>
        <v>7500</v>
      </c>
      <c r="L222" s="61">
        <f>ROUND(J222*K222,2)</f>
        <v>750</v>
      </c>
      <c r="O222" s="37"/>
    </row>
    <row r="223" spans="1:15" s="1" customFormat="1" x14ac:dyDescent="0.3">
      <c r="F223" s="6"/>
      <c r="G223" s="38"/>
      <c r="I223" s="6"/>
      <c r="J223" s="13"/>
      <c r="K223" s="60"/>
      <c r="L223" s="61"/>
      <c r="O223" s="37"/>
    </row>
    <row r="224" spans="1:15" s="1" customFormat="1" ht="41.4" hidden="1" customHeight="1" x14ac:dyDescent="0.3">
      <c r="A224" s="1">
        <v>100</v>
      </c>
      <c r="B224" s="1">
        <v>193</v>
      </c>
      <c r="C224" s="1">
        <v>1</v>
      </c>
      <c r="D224" s="1">
        <v>3</v>
      </c>
      <c r="E224" s="1">
        <v>6</v>
      </c>
      <c r="F224" s="4" t="s">
        <v>222</v>
      </c>
      <c r="G224" s="38" t="s">
        <v>223</v>
      </c>
      <c r="I224" s="6" t="s">
        <v>57</v>
      </c>
      <c r="J224" s="13">
        <v>1</v>
      </c>
      <c r="K224" s="60"/>
      <c r="L224" s="61">
        <f>ROUND(J224*K224,2)</f>
        <v>0</v>
      </c>
      <c r="O224" s="37"/>
    </row>
    <row r="225" spans="1:15" s="1" customFormat="1" hidden="1" x14ac:dyDescent="0.3">
      <c r="F225" s="6"/>
      <c r="G225" s="38"/>
      <c r="I225" s="6"/>
      <c r="J225" s="13"/>
      <c r="K225" s="60"/>
      <c r="L225" s="61"/>
      <c r="O225" s="37"/>
    </row>
    <row r="226" spans="1:15" s="1" customFormat="1" hidden="1" x14ac:dyDescent="0.3">
      <c r="A226" s="1">
        <v>101</v>
      </c>
      <c r="B226" s="1">
        <v>194</v>
      </c>
      <c r="C226" s="1">
        <v>1</v>
      </c>
      <c r="D226" s="1">
        <v>3</v>
      </c>
      <c r="E226" s="1">
        <v>6</v>
      </c>
      <c r="F226" s="4" t="s">
        <v>224</v>
      </c>
      <c r="G226" s="38" t="s">
        <v>225</v>
      </c>
      <c r="I226" s="6" t="s">
        <v>37</v>
      </c>
      <c r="J226" s="14">
        <v>0</v>
      </c>
      <c r="K226" s="60"/>
      <c r="L226" s="61">
        <f>ROUND(J226*K226,2)</f>
        <v>0</v>
      </c>
      <c r="O226" s="37"/>
    </row>
    <row r="227" spans="1:15" s="1" customFormat="1" hidden="1" x14ac:dyDescent="0.3">
      <c r="F227" s="6"/>
      <c r="G227" s="38"/>
      <c r="I227" s="6"/>
      <c r="J227" s="13"/>
      <c r="K227" s="60"/>
      <c r="L227" s="61"/>
      <c r="O227" s="37"/>
    </row>
    <row r="228" spans="1:15" s="1" customFormat="1" ht="43.95" hidden="1" customHeight="1" x14ac:dyDescent="0.3">
      <c r="A228" s="1">
        <v>102</v>
      </c>
      <c r="B228" s="1">
        <v>195</v>
      </c>
      <c r="C228" s="1">
        <v>1</v>
      </c>
      <c r="D228" s="1">
        <v>3</v>
      </c>
      <c r="E228" s="1">
        <v>6</v>
      </c>
      <c r="F228" s="4" t="s">
        <v>226</v>
      </c>
      <c r="G228" s="38" t="s">
        <v>227</v>
      </c>
      <c r="I228" s="6" t="s">
        <v>53</v>
      </c>
      <c r="J228" s="13"/>
      <c r="K228" s="60"/>
      <c r="L228" s="61" t="s">
        <v>27</v>
      </c>
      <c r="O228" s="37"/>
    </row>
    <row r="229" spans="1:15" s="1" customFormat="1" hidden="1" x14ac:dyDescent="0.3">
      <c r="F229" s="6"/>
      <c r="G229" s="38"/>
      <c r="I229" s="6"/>
      <c r="J229" s="13"/>
      <c r="K229" s="60"/>
      <c r="L229" s="61"/>
      <c r="O229" s="37"/>
    </row>
    <row r="230" spans="1:15" s="1" customFormat="1" hidden="1" x14ac:dyDescent="0.3">
      <c r="A230" s="1">
        <v>103</v>
      </c>
      <c r="B230" s="1">
        <v>196</v>
      </c>
      <c r="C230" s="1">
        <v>1</v>
      </c>
      <c r="D230" s="1">
        <v>3</v>
      </c>
      <c r="E230" s="1">
        <v>7</v>
      </c>
      <c r="F230" s="4" t="s">
        <v>228</v>
      </c>
      <c r="G230" s="38" t="s">
        <v>229</v>
      </c>
      <c r="I230" s="6" t="s">
        <v>37</v>
      </c>
      <c r="J230" s="14">
        <v>0</v>
      </c>
      <c r="K230" s="60"/>
      <c r="L230" s="61">
        <f>ROUND(J230*K230,2)</f>
        <v>0</v>
      </c>
      <c r="O230" s="37"/>
    </row>
    <row r="231" spans="1:15" s="1" customFormat="1" hidden="1" x14ac:dyDescent="0.3">
      <c r="F231" s="6"/>
      <c r="G231" s="38"/>
      <c r="I231" s="6"/>
      <c r="J231" s="13"/>
      <c r="K231" s="60"/>
      <c r="L231" s="61"/>
      <c r="O231" s="37"/>
    </row>
    <row r="232" spans="1:15" s="1" customFormat="1" ht="28.8" x14ac:dyDescent="0.3">
      <c r="A232" s="1">
        <v>104</v>
      </c>
      <c r="B232" s="1">
        <v>197</v>
      </c>
      <c r="C232" s="1">
        <v>1</v>
      </c>
      <c r="D232" s="1">
        <v>3</v>
      </c>
      <c r="E232" s="1">
        <v>7</v>
      </c>
      <c r="F232" s="4" t="s">
        <v>230</v>
      </c>
      <c r="G232" s="38" t="s">
        <v>231</v>
      </c>
      <c r="I232" s="6" t="s">
        <v>57</v>
      </c>
      <c r="J232" s="13">
        <v>1</v>
      </c>
      <c r="K232" s="60">
        <v>65000</v>
      </c>
      <c r="L232" s="61">
        <f>ROUND(J232*K232,2)</f>
        <v>65000</v>
      </c>
      <c r="O232" s="37"/>
    </row>
    <row r="233" spans="1:15" s="1" customFormat="1" x14ac:dyDescent="0.3">
      <c r="F233" s="6"/>
      <c r="G233" s="38"/>
      <c r="I233" s="6"/>
      <c r="J233" s="13"/>
      <c r="K233" s="60"/>
      <c r="L233" s="61"/>
      <c r="O233" s="37"/>
    </row>
    <row r="234" spans="1:15" s="1" customFormat="1" x14ac:dyDescent="0.3">
      <c r="A234" s="1">
        <v>105</v>
      </c>
      <c r="B234" s="1">
        <v>198</v>
      </c>
      <c r="C234" s="1">
        <v>1</v>
      </c>
      <c r="D234" s="1">
        <v>3</v>
      </c>
      <c r="E234" s="1">
        <v>7</v>
      </c>
      <c r="F234" s="4" t="s">
        <v>232</v>
      </c>
      <c r="G234" s="38" t="s">
        <v>233</v>
      </c>
      <c r="I234" s="6" t="s">
        <v>37</v>
      </c>
      <c r="J234" s="14">
        <v>0.1</v>
      </c>
      <c r="K234" s="60"/>
      <c r="L234" s="61">
        <f>ROUND(J234*K234,2)</f>
        <v>0</v>
      </c>
      <c r="O234" s="37"/>
    </row>
    <row r="235" spans="1:15" s="1" customFormat="1" x14ac:dyDescent="0.3">
      <c r="F235" s="6"/>
      <c r="G235" s="38"/>
      <c r="I235" s="6"/>
      <c r="J235" s="13"/>
      <c r="K235" s="60"/>
      <c r="L235" s="61"/>
      <c r="O235" s="37"/>
    </row>
    <row r="236" spans="1:15" s="1" customFormat="1" ht="59.4" hidden="1" customHeight="1" x14ac:dyDescent="0.3">
      <c r="A236" s="1">
        <v>106</v>
      </c>
      <c r="B236" s="1">
        <v>199</v>
      </c>
      <c r="C236" s="1">
        <v>1</v>
      </c>
      <c r="D236" s="1">
        <v>3</v>
      </c>
      <c r="E236" s="1">
        <v>7</v>
      </c>
      <c r="F236" s="4" t="s">
        <v>234</v>
      </c>
      <c r="G236" s="38" t="s">
        <v>235</v>
      </c>
      <c r="I236" s="6" t="s">
        <v>57</v>
      </c>
      <c r="J236" s="13">
        <v>1</v>
      </c>
      <c r="K236" s="60"/>
      <c r="L236" s="61">
        <f>ROUND(J236*K236,2)</f>
        <v>0</v>
      </c>
      <c r="O236" s="37"/>
    </row>
    <row r="237" spans="1:15" s="1" customFormat="1" hidden="1" x14ac:dyDescent="0.3">
      <c r="F237" s="6"/>
      <c r="G237" s="38"/>
      <c r="I237" s="6"/>
      <c r="J237" s="13"/>
      <c r="K237" s="60"/>
      <c r="L237" s="61"/>
      <c r="O237" s="37"/>
    </row>
    <row r="238" spans="1:15" s="1" customFormat="1" hidden="1" x14ac:dyDescent="0.3">
      <c r="A238" s="1">
        <v>107</v>
      </c>
      <c r="B238" s="1">
        <v>200</v>
      </c>
      <c r="C238" s="1">
        <v>1</v>
      </c>
      <c r="D238" s="1">
        <v>3</v>
      </c>
      <c r="E238" s="1">
        <v>7</v>
      </c>
      <c r="F238" s="4" t="s">
        <v>236</v>
      </c>
      <c r="G238" s="38" t="s">
        <v>237</v>
      </c>
      <c r="I238" s="6" t="s">
        <v>37</v>
      </c>
      <c r="J238" s="14">
        <v>0</v>
      </c>
      <c r="K238" s="60"/>
      <c r="L238" s="61">
        <f>ROUND(J238*K238,2)</f>
        <v>0</v>
      </c>
      <c r="O238" s="37"/>
    </row>
    <row r="239" spans="1:15" s="1" customFormat="1" hidden="1" x14ac:dyDescent="0.3">
      <c r="F239" s="6"/>
      <c r="G239" s="38"/>
      <c r="I239" s="6"/>
      <c r="J239" s="13"/>
      <c r="K239" s="60"/>
      <c r="L239" s="61"/>
      <c r="O239" s="37"/>
    </row>
    <row r="240" spans="1:15" s="1" customFormat="1" x14ac:dyDescent="0.3">
      <c r="A240" s="1">
        <v>108</v>
      </c>
      <c r="B240" s="1">
        <v>201</v>
      </c>
      <c r="C240" s="1">
        <v>1</v>
      </c>
      <c r="D240" s="1">
        <v>3</v>
      </c>
      <c r="E240" s="1">
        <v>7</v>
      </c>
      <c r="F240" s="4" t="s">
        <v>238</v>
      </c>
      <c r="G240" s="24" t="s">
        <v>239</v>
      </c>
      <c r="I240" s="6"/>
      <c r="K240" s="60"/>
      <c r="L240" s="61"/>
      <c r="O240" s="37"/>
    </row>
    <row r="241" spans="1:15" s="1" customFormat="1" x14ac:dyDescent="0.3">
      <c r="F241" s="6"/>
      <c r="G241" s="38"/>
      <c r="I241" s="6"/>
      <c r="J241" s="13"/>
      <c r="K241" s="60"/>
      <c r="L241" s="61"/>
      <c r="O241" s="37"/>
    </row>
    <row r="242" spans="1:15" s="1" customFormat="1" x14ac:dyDescent="0.3">
      <c r="A242" s="1">
        <v>109</v>
      </c>
      <c r="B242" s="1">
        <v>202</v>
      </c>
      <c r="C242" s="1">
        <v>1</v>
      </c>
      <c r="D242" s="1">
        <v>3</v>
      </c>
      <c r="E242" s="1">
        <v>7</v>
      </c>
      <c r="F242" s="4" t="s">
        <v>240</v>
      </c>
      <c r="G242" s="38" t="s">
        <v>241</v>
      </c>
      <c r="I242" s="6" t="s">
        <v>15</v>
      </c>
      <c r="J242" s="13">
        <v>1</v>
      </c>
      <c r="K242" s="60"/>
      <c r="L242" s="61">
        <f>ROUND(J242*K242,2)</f>
        <v>0</v>
      </c>
      <c r="O242" s="37"/>
    </row>
    <row r="243" spans="1:15" s="1" customFormat="1" x14ac:dyDescent="0.3">
      <c r="F243" s="6"/>
      <c r="G243" s="38"/>
      <c r="I243" s="6"/>
      <c r="J243" s="13"/>
      <c r="K243" s="60"/>
      <c r="L243" s="61"/>
      <c r="O243" s="37"/>
    </row>
    <row r="244" spans="1:15" s="1" customFormat="1" x14ac:dyDescent="0.3">
      <c r="A244" s="1">
        <v>110</v>
      </c>
      <c r="B244" s="1">
        <v>203</v>
      </c>
      <c r="C244" s="1">
        <v>1</v>
      </c>
      <c r="D244" s="1">
        <v>3</v>
      </c>
      <c r="E244" s="1">
        <v>7</v>
      </c>
      <c r="F244" s="4" t="s">
        <v>242</v>
      </c>
      <c r="G244" s="38" t="s">
        <v>243</v>
      </c>
      <c r="I244" s="6" t="s">
        <v>18</v>
      </c>
      <c r="J244" s="13">
        <v>10</v>
      </c>
      <c r="K244" s="60"/>
      <c r="L244" s="61">
        <f>ROUND(J244*K244,2)</f>
        <v>0</v>
      </c>
      <c r="O244" s="37"/>
    </row>
    <row r="245" spans="1:15" s="1" customFormat="1" x14ac:dyDescent="0.3">
      <c r="F245" s="6"/>
      <c r="G245" s="38"/>
      <c r="I245" s="6"/>
      <c r="J245" s="13"/>
      <c r="K245" s="60"/>
      <c r="L245" s="61"/>
      <c r="O245" s="37"/>
    </row>
    <row r="246" spans="1:15" s="1" customFormat="1" x14ac:dyDescent="0.3">
      <c r="A246" s="1">
        <v>111</v>
      </c>
      <c r="B246" s="1">
        <v>204</v>
      </c>
      <c r="C246" s="1">
        <v>1</v>
      </c>
      <c r="D246" s="1">
        <v>3</v>
      </c>
      <c r="E246" s="1">
        <v>7</v>
      </c>
      <c r="F246" s="4" t="s">
        <v>244</v>
      </c>
      <c r="G246" s="24" t="s">
        <v>245</v>
      </c>
      <c r="I246" s="6"/>
      <c r="K246" s="60"/>
      <c r="L246" s="61"/>
      <c r="O246" s="37"/>
    </row>
    <row r="247" spans="1:15" s="1" customFormat="1" x14ac:dyDescent="0.3">
      <c r="F247" s="6"/>
      <c r="G247" s="38"/>
      <c r="I247" s="6"/>
      <c r="J247" s="13"/>
      <c r="K247" s="60"/>
      <c r="L247" s="61"/>
      <c r="O247" s="37"/>
    </row>
    <row r="248" spans="1:15" s="1" customFormat="1" x14ac:dyDescent="0.3">
      <c r="A248" s="1">
        <v>112</v>
      </c>
      <c r="B248" s="1">
        <v>205</v>
      </c>
      <c r="C248" s="1">
        <v>1</v>
      </c>
      <c r="D248" s="1">
        <v>3</v>
      </c>
      <c r="E248" s="1">
        <v>7</v>
      </c>
      <c r="F248" s="4" t="s">
        <v>246</v>
      </c>
      <c r="G248" s="38" t="s">
        <v>247</v>
      </c>
      <c r="I248" s="6" t="s">
        <v>18</v>
      </c>
      <c r="J248" s="13">
        <v>10</v>
      </c>
      <c r="K248" s="60"/>
      <c r="L248" s="61">
        <f>ROUND(J248*K248,2)</f>
        <v>0</v>
      </c>
      <c r="O248" s="37"/>
    </row>
    <row r="249" spans="1:15" s="1" customFormat="1" x14ac:dyDescent="0.3">
      <c r="F249" s="6"/>
      <c r="G249" s="38"/>
      <c r="I249" s="6"/>
      <c r="J249" s="13"/>
      <c r="K249" s="60"/>
      <c r="L249" s="61"/>
      <c r="O249" s="37"/>
    </row>
    <row r="250" spans="1:15" s="1" customFormat="1" x14ac:dyDescent="0.3">
      <c r="A250" s="1">
        <v>113</v>
      </c>
      <c r="B250" s="1">
        <v>206</v>
      </c>
      <c r="C250" s="1">
        <v>1</v>
      </c>
      <c r="D250" s="1">
        <v>3</v>
      </c>
      <c r="E250" s="1">
        <v>7</v>
      </c>
      <c r="F250" s="4" t="s">
        <v>248</v>
      </c>
      <c r="G250" s="38" t="s">
        <v>249</v>
      </c>
      <c r="I250" s="6" t="s">
        <v>18</v>
      </c>
      <c r="J250" s="13">
        <v>10</v>
      </c>
      <c r="K250" s="60"/>
      <c r="L250" s="61">
        <f>ROUND(J250*K250,2)</f>
        <v>0</v>
      </c>
      <c r="O250" s="37"/>
    </row>
    <row r="251" spans="1:15" s="1" customFormat="1" x14ac:dyDescent="0.3">
      <c r="F251" s="6"/>
      <c r="G251" s="38"/>
      <c r="I251" s="6"/>
      <c r="J251" s="13"/>
      <c r="K251" s="60"/>
      <c r="L251" s="61"/>
      <c r="O251" s="37"/>
    </row>
    <row r="252" spans="1:15" s="1" customFormat="1" x14ac:dyDescent="0.3">
      <c r="A252" s="1">
        <v>114</v>
      </c>
      <c r="B252" s="1">
        <v>207</v>
      </c>
      <c r="C252" s="1">
        <v>1</v>
      </c>
      <c r="D252" s="1">
        <v>3</v>
      </c>
      <c r="E252" s="1">
        <v>7</v>
      </c>
      <c r="F252" s="4" t="s">
        <v>250</v>
      </c>
      <c r="G252" s="24" t="s">
        <v>251</v>
      </c>
      <c r="I252" s="6"/>
      <c r="K252" s="60"/>
      <c r="L252" s="61"/>
      <c r="O252" s="37"/>
    </row>
    <row r="253" spans="1:15" s="1" customFormat="1" x14ac:dyDescent="0.3">
      <c r="F253" s="6"/>
      <c r="G253" s="38"/>
      <c r="I253" s="6"/>
      <c r="J253" s="13"/>
      <c r="K253" s="60"/>
      <c r="L253" s="61"/>
      <c r="O253" s="37"/>
    </row>
    <row r="254" spans="1:15" s="1" customFormat="1" ht="28.8" x14ac:dyDescent="0.3">
      <c r="A254" s="1">
        <v>115</v>
      </c>
      <c r="B254" s="1">
        <v>208</v>
      </c>
      <c r="C254" s="1">
        <v>1</v>
      </c>
      <c r="D254" s="1">
        <v>3</v>
      </c>
      <c r="E254" s="1">
        <v>7</v>
      </c>
      <c r="F254" s="4" t="s">
        <v>252</v>
      </c>
      <c r="G254" s="38" t="s">
        <v>253</v>
      </c>
      <c r="I254" s="6" t="s">
        <v>254</v>
      </c>
      <c r="J254" s="13"/>
      <c r="K254" s="60"/>
      <c r="L254" s="61" t="s">
        <v>27</v>
      </c>
      <c r="N254" s="44"/>
      <c r="O254" s="37"/>
    </row>
    <row r="255" spans="1:15" s="1" customFormat="1" x14ac:dyDescent="0.3">
      <c r="F255" s="6"/>
      <c r="G255" s="38"/>
      <c r="I255" s="6"/>
      <c r="J255" s="13"/>
      <c r="K255" s="60"/>
      <c r="L255" s="61"/>
      <c r="O255" s="37"/>
    </row>
    <row r="256" spans="1:15" s="1" customFormat="1" x14ac:dyDescent="0.3">
      <c r="A256" s="1">
        <v>116</v>
      </c>
      <c r="B256" s="1">
        <v>209</v>
      </c>
      <c r="C256" s="1">
        <v>1</v>
      </c>
      <c r="D256" s="1">
        <v>3</v>
      </c>
      <c r="E256" s="1">
        <v>7</v>
      </c>
      <c r="F256" s="4" t="s">
        <v>255</v>
      </c>
      <c r="G256" s="38" t="s">
        <v>256</v>
      </c>
      <c r="I256" s="6" t="s">
        <v>257</v>
      </c>
      <c r="J256" s="13"/>
      <c r="K256" s="60"/>
      <c r="L256" s="61" t="s">
        <v>27</v>
      </c>
      <c r="O256" s="37"/>
    </row>
    <row r="257" spans="1:15" s="1" customFormat="1" x14ac:dyDescent="0.3">
      <c r="F257" s="6"/>
      <c r="G257" s="38"/>
      <c r="I257" s="6"/>
      <c r="J257" s="13"/>
      <c r="K257" s="60"/>
      <c r="L257" s="61"/>
      <c r="O257" s="37"/>
    </row>
    <row r="258" spans="1:15" s="1" customFormat="1" x14ac:dyDescent="0.3">
      <c r="A258" s="1">
        <v>117</v>
      </c>
      <c r="B258" s="1">
        <v>210</v>
      </c>
      <c r="C258" s="1">
        <v>1</v>
      </c>
      <c r="D258" s="1">
        <v>3</v>
      </c>
      <c r="E258" s="1">
        <v>7</v>
      </c>
      <c r="F258" s="4" t="s">
        <v>258</v>
      </c>
      <c r="G258" s="24" t="s">
        <v>259</v>
      </c>
      <c r="I258" s="6"/>
      <c r="K258" s="60"/>
      <c r="L258" s="61"/>
      <c r="O258" s="37"/>
    </row>
    <row r="259" spans="1:15" s="1" customFormat="1" x14ac:dyDescent="0.3">
      <c r="F259" s="6"/>
      <c r="G259" s="38"/>
      <c r="I259" s="6"/>
      <c r="J259" s="13"/>
      <c r="K259" s="60"/>
      <c r="L259" s="61"/>
      <c r="O259" s="37"/>
    </row>
    <row r="260" spans="1:15" s="1" customFormat="1" ht="28.8" x14ac:dyDescent="0.3">
      <c r="A260" s="1">
        <v>118</v>
      </c>
      <c r="B260" s="1">
        <v>211</v>
      </c>
      <c r="C260" s="1">
        <v>1</v>
      </c>
      <c r="D260" s="1">
        <v>3</v>
      </c>
      <c r="E260" s="1">
        <v>7</v>
      </c>
      <c r="F260" s="4" t="s">
        <v>260</v>
      </c>
      <c r="G260" s="38" t="s">
        <v>261</v>
      </c>
      <c r="I260" s="6" t="s">
        <v>262</v>
      </c>
      <c r="J260" s="13">
        <v>1</v>
      </c>
      <c r="K260" s="60"/>
      <c r="L260" s="61">
        <f>ROUND(J260*K260,2)</f>
        <v>0</v>
      </c>
      <c r="O260" s="37"/>
    </row>
    <row r="261" spans="1:15" s="1" customFormat="1" x14ac:dyDescent="0.3">
      <c r="F261" s="6"/>
      <c r="G261" s="38"/>
      <c r="I261" s="6"/>
      <c r="J261" s="13"/>
      <c r="K261" s="60"/>
      <c r="L261" s="61"/>
      <c r="O261" s="37"/>
    </row>
    <row r="262" spans="1:15" s="1" customFormat="1" ht="28.8" x14ac:dyDescent="0.3">
      <c r="A262" s="1">
        <v>119</v>
      </c>
      <c r="B262" s="1">
        <v>212</v>
      </c>
      <c r="C262" s="1">
        <v>1</v>
      </c>
      <c r="D262" s="1">
        <v>3</v>
      </c>
      <c r="E262" s="1">
        <v>7</v>
      </c>
      <c r="F262" s="4" t="s">
        <v>263</v>
      </c>
      <c r="G262" s="38" t="s">
        <v>264</v>
      </c>
      <c r="I262" s="6" t="s">
        <v>18</v>
      </c>
      <c r="J262" s="13">
        <v>10</v>
      </c>
      <c r="K262" s="60"/>
      <c r="L262" s="61">
        <f>ROUND(J262*K262,2)</f>
        <v>0</v>
      </c>
      <c r="O262" s="37"/>
    </row>
    <row r="263" spans="1:15" s="1" customFormat="1" x14ac:dyDescent="0.3">
      <c r="F263" s="6"/>
      <c r="G263" s="38"/>
      <c r="I263" s="6"/>
      <c r="J263" s="13"/>
      <c r="K263" s="60"/>
      <c r="L263" s="61"/>
      <c r="O263" s="37"/>
    </row>
    <row r="264" spans="1:15" s="1" customFormat="1" ht="28.8" x14ac:dyDescent="0.3">
      <c r="A264" s="1">
        <v>120</v>
      </c>
      <c r="B264" s="1">
        <v>213</v>
      </c>
      <c r="C264" s="1">
        <v>1</v>
      </c>
      <c r="D264" s="1">
        <v>3</v>
      </c>
      <c r="E264" s="1">
        <v>8</v>
      </c>
      <c r="F264" s="4" t="s">
        <v>265</v>
      </c>
      <c r="G264" s="38" t="s">
        <v>266</v>
      </c>
      <c r="I264" s="6" t="s">
        <v>15</v>
      </c>
      <c r="J264" s="13">
        <v>1</v>
      </c>
      <c r="K264" s="60"/>
      <c r="L264" s="61">
        <f>ROUND(J264*K264,2)</f>
        <v>0</v>
      </c>
      <c r="O264" s="37"/>
    </row>
    <row r="265" spans="1:15" s="1" customFormat="1" x14ac:dyDescent="0.3">
      <c r="F265" s="6"/>
      <c r="G265" s="38"/>
      <c r="I265" s="6"/>
      <c r="J265" s="13"/>
      <c r="K265" s="60"/>
      <c r="L265" s="61"/>
      <c r="O265" s="37"/>
    </row>
    <row r="266" spans="1:15" s="1" customFormat="1" ht="28.8" x14ac:dyDescent="0.3">
      <c r="A266" s="1">
        <v>121</v>
      </c>
      <c r="B266" s="1">
        <v>214</v>
      </c>
      <c r="C266" s="1">
        <v>1</v>
      </c>
      <c r="D266" s="1">
        <v>3</v>
      </c>
      <c r="E266" s="1">
        <v>8</v>
      </c>
      <c r="F266" s="4" t="s">
        <v>267</v>
      </c>
      <c r="G266" s="38" t="s">
        <v>268</v>
      </c>
      <c r="I266" s="6" t="s">
        <v>18</v>
      </c>
      <c r="J266" s="13">
        <v>10</v>
      </c>
      <c r="K266" s="60"/>
      <c r="L266" s="61">
        <f>ROUND(J266*K266,2)</f>
        <v>0</v>
      </c>
      <c r="O266" s="37"/>
    </row>
    <row r="267" spans="1:15" s="1" customFormat="1" x14ac:dyDescent="0.3">
      <c r="F267" s="6"/>
      <c r="G267" s="38"/>
      <c r="I267" s="6"/>
      <c r="J267" s="13"/>
      <c r="K267" s="60"/>
      <c r="L267" s="61"/>
      <c r="O267" s="37"/>
    </row>
    <row r="268" spans="1:15" s="1" customFormat="1" ht="28.2" customHeight="1" x14ac:dyDescent="0.3">
      <c r="A268" s="1">
        <v>122</v>
      </c>
      <c r="B268" s="1">
        <v>215</v>
      </c>
      <c r="C268" s="1">
        <v>1</v>
      </c>
      <c r="D268" s="1">
        <v>3</v>
      </c>
      <c r="E268" s="1">
        <v>8</v>
      </c>
      <c r="F268" s="4" t="s">
        <v>269</v>
      </c>
      <c r="G268" s="38" t="s">
        <v>270</v>
      </c>
      <c r="I268" s="6" t="s">
        <v>15</v>
      </c>
      <c r="J268" s="13">
        <v>1</v>
      </c>
      <c r="K268" s="60"/>
      <c r="L268" s="61">
        <f>ROUND(J268*K268,2)</f>
        <v>0</v>
      </c>
      <c r="O268" s="37"/>
    </row>
    <row r="269" spans="1:15" s="1" customFormat="1" x14ac:dyDescent="0.3">
      <c r="F269" s="6"/>
      <c r="G269" s="38"/>
      <c r="I269" s="6"/>
      <c r="J269" s="13"/>
      <c r="K269" s="60"/>
      <c r="L269" s="61"/>
      <c r="O269" s="37"/>
    </row>
    <row r="270" spans="1:15" s="1" customFormat="1" ht="28.8" x14ac:dyDescent="0.3">
      <c r="A270" s="1">
        <v>123</v>
      </c>
      <c r="B270" s="1">
        <v>216</v>
      </c>
      <c r="C270" s="1">
        <v>1</v>
      </c>
      <c r="D270" s="1">
        <v>3</v>
      </c>
      <c r="E270" s="1">
        <v>8</v>
      </c>
      <c r="F270" s="4" t="s">
        <v>271</v>
      </c>
      <c r="G270" s="38" t="s">
        <v>272</v>
      </c>
      <c r="I270" s="6" t="s">
        <v>18</v>
      </c>
      <c r="J270" s="13">
        <v>10</v>
      </c>
      <c r="K270" s="60"/>
      <c r="L270" s="61">
        <f>ROUND(J270*K270,2)</f>
        <v>0</v>
      </c>
      <c r="O270" s="37"/>
    </row>
    <row r="271" spans="1:15" s="1" customFormat="1" x14ac:dyDescent="0.3">
      <c r="F271" s="6"/>
      <c r="G271" s="38"/>
      <c r="I271" s="6"/>
      <c r="J271" s="13"/>
      <c r="K271" s="60"/>
      <c r="L271" s="61"/>
      <c r="O271" s="37"/>
    </row>
    <row r="272" spans="1:15" s="1" customFormat="1" x14ac:dyDescent="0.3">
      <c r="A272" s="1">
        <v>125</v>
      </c>
      <c r="B272" s="1">
        <v>283</v>
      </c>
      <c r="C272" s="1">
        <v>1</v>
      </c>
      <c r="D272" s="1">
        <v>4</v>
      </c>
      <c r="E272" s="1">
        <v>9</v>
      </c>
      <c r="F272" s="6"/>
      <c r="G272" s="36" t="s">
        <v>9</v>
      </c>
      <c r="I272" s="6"/>
      <c r="K272" s="60"/>
      <c r="L272" s="61"/>
      <c r="O272" s="37"/>
    </row>
    <row r="273" spans="1:15" s="1" customFormat="1" x14ac:dyDescent="0.3">
      <c r="F273" s="6"/>
      <c r="G273" s="38"/>
      <c r="I273" s="6"/>
      <c r="J273" s="13"/>
      <c r="K273" s="60"/>
      <c r="L273" s="61"/>
      <c r="O273" s="37"/>
    </row>
    <row r="274" spans="1:15" s="1" customFormat="1" x14ac:dyDescent="0.3">
      <c r="A274" s="1">
        <v>126</v>
      </c>
      <c r="B274" s="1">
        <v>689</v>
      </c>
      <c r="C274" s="1">
        <v>1</v>
      </c>
      <c r="D274" s="1">
        <v>4</v>
      </c>
      <c r="E274" s="1">
        <v>9</v>
      </c>
      <c r="F274" s="6"/>
      <c r="G274" s="36" t="s">
        <v>273</v>
      </c>
      <c r="I274" s="6"/>
      <c r="K274" s="60"/>
      <c r="L274" s="61"/>
      <c r="O274" s="37"/>
    </row>
    <row r="275" spans="1:15" s="1" customFormat="1" x14ac:dyDescent="0.3">
      <c r="F275" s="6"/>
      <c r="G275" s="38"/>
      <c r="I275" s="6"/>
      <c r="J275" s="13"/>
      <c r="K275" s="60"/>
      <c r="L275" s="61"/>
      <c r="O275" s="37"/>
    </row>
    <row r="276" spans="1:15" s="1" customFormat="1" x14ac:dyDescent="0.3">
      <c r="A276" s="1">
        <v>127</v>
      </c>
      <c r="B276" s="1">
        <v>218</v>
      </c>
      <c r="C276" s="1">
        <v>1</v>
      </c>
      <c r="D276" s="1">
        <v>4</v>
      </c>
      <c r="E276" s="1">
        <v>9</v>
      </c>
      <c r="F276" s="4" t="s">
        <v>274</v>
      </c>
      <c r="G276" s="36" t="s">
        <v>275</v>
      </c>
      <c r="I276" s="6"/>
      <c r="K276" s="60"/>
      <c r="L276" s="61"/>
      <c r="O276" s="37"/>
    </row>
    <row r="277" spans="1:15" s="1" customFormat="1" x14ac:dyDescent="0.3">
      <c r="F277" s="6"/>
      <c r="G277" s="38"/>
      <c r="I277" s="6"/>
      <c r="J277" s="13"/>
      <c r="K277" s="60"/>
      <c r="L277" s="61"/>
      <c r="O277" s="37"/>
    </row>
    <row r="278" spans="1:15" s="1" customFormat="1" x14ac:dyDescent="0.3">
      <c r="A278" s="1">
        <v>128</v>
      </c>
      <c r="B278" s="1">
        <v>219</v>
      </c>
      <c r="C278" s="1">
        <v>1</v>
      </c>
      <c r="D278" s="1">
        <v>4</v>
      </c>
      <c r="E278" s="1">
        <v>9</v>
      </c>
      <c r="F278" s="4" t="s">
        <v>276</v>
      </c>
      <c r="G278" s="24" t="s">
        <v>277</v>
      </c>
      <c r="I278" s="6"/>
      <c r="K278" s="60"/>
      <c r="L278" s="61"/>
      <c r="O278" s="37"/>
    </row>
    <row r="279" spans="1:15" s="1" customFormat="1" x14ac:dyDescent="0.3">
      <c r="F279" s="6"/>
      <c r="G279" s="38"/>
      <c r="I279" s="6"/>
      <c r="J279" s="13"/>
      <c r="K279" s="60"/>
      <c r="L279" s="61"/>
      <c r="O279" s="37"/>
    </row>
    <row r="280" spans="1:15" s="1" customFormat="1" x14ac:dyDescent="0.3">
      <c r="A280" s="1">
        <v>129</v>
      </c>
      <c r="B280" s="1">
        <v>220</v>
      </c>
      <c r="C280" s="1">
        <v>1</v>
      </c>
      <c r="D280" s="1">
        <v>4</v>
      </c>
      <c r="E280" s="1">
        <v>9</v>
      </c>
      <c r="F280" s="4" t="s">
        <v>278</v>
      </c>
      <c r="G280" s="38" t="s">
        <v>277</v>
      </c>
      <c r="I280" s="6" t="s">
        <v>18</v>
      </c>
      <c r="J280" s="13">
        <v>10</v>
      </c>
      <c r="K280" s="60"/>
      <c r="L280" s="61">
        <f>ROUND(J280*K280,2)</f>
        <v>0</v>
      </c>
      <c r="O280" s="37"/>
    </row>
    <row r="281" spans="1:15" s="1" customFormat="1" x14ac:dyDescent="0.3">
      <c r="F281" s="6"/>
      <c r="G281" s="38"/>
      <c r="I281" s="6"/>
      <c r="J281" s="13"/>
      <c r="K281" s="60"/>
      <c r="L281" s="61"/>
      <c r="O281" s="37"/>
    </row>
    <row r="282" spans="1:15" s="1" customFormat="1" ht="28.8" hidden="1" x14ac:dyDescent="0.3">
      <c r="A282" s="1">
        <v>130</v>
      </c>
      <c r="B282" s="1">
        <v>221</v>
      </c>
      <c r="C282" s="1">
        <v>1</v>
      </c>
      <c r="D282" s="1">
        <v>4</v>
      </c>
      <c r="E282" s="1">
        <v>9</v>
      </c>
      <c r="F282" s="4" t="s">
        <v>279</v>
      </c>
      <c r="G282" s="38" t="s">
        <v>280</v>
      </c>
      <c r="I282" s="6"/>
      <c r="K282" s="60"/>
      <c r="L282" s="61"/>
      <c r="O282" s="37"/>
    </row>
    <row r="283" spans="1:15" s="1" customFormat="1" hidden="1" x14ac:dyDescent="0.3">
      <c r="F283" s="6"/>
      <c r="G283" s="38"/>
      <c r="I283" s="6"/>
      <c r="J283" s="13"/>
      <c r="K283" s="60"/>
      <c r="L283" s="61"/>
      <c r="O283" s="37"/>
    </row>
    <row r="284" spans="1:15" s="1" customFormat="1" hidden="1" x14ac:dyDescent="0.3">
      <c r="A284" s="1">
        <v>131</v>
      </c>
      <c r="B284" s="1">
        <v>222</v>
      </c>
      <c r="C284" s="1">
        <v>1</v>
      </c>
      <c r="D284" s="1">
        <v>4</v>
      </c>
      <c r="E284" s="1">
        <v>9</v>
      </c>
      <c r="F284" s="6"/>
      <c r="G284" s="38" t="s">
        <v>281</v>
      </c>
      <c r="I284" s="6" t="s">
        <v>68</v>
      </c>
      <c r="J284" s="13">
        <v>0</v>
      </c>
      <c r="K284" s="60"/>
      <c r="L284" s="61">
        <f>ROUND(J284*K284,2)</f>
        <v>0</v>
      </c>
      <c r="O284" s="37"/>
    </row>
    <row r="285" spans="1:15" s="1" customFormat="1" hidden="1" x14ac:dyDescent="0.3">
      <c r="F285" s="6"/>
      <c r="G285" s="38"/>
      <c r="I285" s="6"/>
      <c r="J285" s="13"/>
      <c r="K285" s="60"/>
      <c r="L285" s="61"/>
      <c r="O285" s="37"/>
    </row>
    <row r="286" spans="1:15" s="1" customFormat="1" hidden="1" x14ac:dyDescent="0.3">
      <c r="A286" s="1">
        <v>132</v>
      </c>
      <c r="B286" s="1">
        <v>223</v>
      </c>
      <c r="C286" s="1">
        <v>1</v>
      </c>
      <c r="D286" s="1">
        <v>4</v>
      </c>
      <c r="E286" s="1">
        <v>9</v>
      </c>
      <c r="F286" s="6"/>
      <c r="G286" s="38" t="s">
        <v>282</v>
      </c>
      <c r="I286" s="6" t="s">
        <v>68</v>
      </c>
      <c r="J286" s="13">
        <v>0</v>
      </c>
      <c r="K286" s="60"/>
      <c r="L286" s="61">
        <f>ROUND(J286*K286,2)</f>
        <v>0</v>
      </c>
      <c r="O286" s="37"/>
    </row>
    <row r="287" spans="1:15" s="1" customFormat="1" hidden="1" x14ac:dyDescent="0.3">
      <c r="F287" s="6"/>
      <c r="G287" s="38"/>
      <c r="I287" s="6"/>
      <c r="J287" s="13"/>
      <c r="K287" s="60"/>
      <c r="L287" s="61"/>
      <c r="O287" s="37"/>
    </row>
    <row r="288" spans="1:15" s="1" customFormat="1" ht="28.95" hidden="1" customHeight="1" x14ac:dyDescent="0.3">
      <c r="A288" s="1">
        <v>133</v>
      </c>
      <c r="B288" s="1">
        <v>224</v>
      </c>
      <c r="C288" s="1">
        <v>1</v>
      </c>
      <c r="D288" s="1">
        <v>4</v>
      </c>
      <c r="E288" s="1">
        <v>9</v>
      </c>
      <c r="F288" s="6"/>
      <c r="G288" s="38" t="s">
        <v>283</v>
      </c>
      <c r="I288" s="6" t="s">
        <v>68</v>
      </c>
      <c r="J288" s="13">
        <v>0</v>
      </c>
      <c r="K288" s="60"/>
      <c r="L288" s="61">
        <f>ROUND(J288*K288,2)</f>
        <v>0</v>
      </c>
      <c r="O288" s="37"/>
    </row>
    <row r="289" spans="1:15" s="1" customFormat="1" hidden="1" x14ac:dyDescent="0.3">
      <c r="F289" s="6"/>
      <c r="G289" s="38"/>
      <c r="I289" s="6"/>
      <c r="J289" s="13"/>
      <c r="K289" s="60"/>
      <c r="L289" s="61"/>
      <c r="O289" s="37"/>
    </row>
    <row r="290" spans="1:15" s="1" customFormat="1" x14ac:dyDescent="0.3">
      <c r="A290" s="1">
        <v>134</v>
      </c>
      <c r="B290" s="1">
        <v>225</v>
      </c>
      <c r="C290" s="1">
        <v>1</v>
      </c>
      <c r="D290" s="1">
        <v>4</v>
      </c>
      <c r="E290" s="1">
        <v>9</v>
      </c>
      <c r="F290" s="4" t="s">
        <v>284</v>
      </c>
      <c r="G290" s="38" t="s">
        <v>285</v>
      </c>
      <c r="I290" s="6" t="s">
        <v>18</v>
      </c>
      <c r="J290" s="13">
        <v>10</v>
      </c>
      <c r="K290" s="60"/>
      <c r="L290" s="61">
        <f>ROUND(J290*K290,2)</f>
        <v>0</v>
      </c>
      <c r="O290" s="37"/>
    </row>
    <row r="291" spans="1:15" s="1" customFormat="1" x14ac:dyDescent="0.3">
      <c r="F291" s="6"/>
      <c r="G291" s="38"/>
      <c r="I291" s="6"/>
      <c r="J291" s="13"/>
      <c r="K291" s="60"/>
      <c r="L291" s="61"/>
      <c r="O291" s="37"/>
    </row>
    <row r="292" spans="1:15" s="1" customFormat="1" x14ac:dyDescent="0.3">
      <c r="A292" s="1">
        <v>135</v>
      </c>
      <c r="B292" s="1">
        <v>226</v>
      </c>
      <c r="C292" s="1">
        <v>1</v>
      </c>
      <c r="D292" s="1">
        <v>4</v>
      </c>
      <c r="E292" s="1">
        <v>9</v>
      </c>
      <c r="F292" s="4" t="s">
        <v>286</v>
      </c>
      <c r="G292" s="38" t="s">
        <v>287</v>
      </c>
      <c r="I292" s="6" t="s">
        <v>18</v>
      </c>
      <c r="J292" s="13">
        <v>10</v>
      </c>
      <c r="K292" s="60"/>
      <c r="L292" s="61">
        <f>ROUND(J292*K292,2)</f>
        <v>0</v>
      </c>
      <c r="O292" s="37"/>
    </row>
    <row r="293" spans="1:15" s="1" customFormat="1" hidden="1" x14ac:dyDescent="0.3">
      <c r="F293" s="6"/>
      <c r="G293" s="38"/>
      <c r="I293" s="6"/>
      <c r="J293" s="13"/>
      <c r="K293" s="60"/>
      <c r="L293" s="61"/>
      <c r="O293" s="37"/>
    </row>
    <row r="294" spans="1:15" s="1" customFormat="1" hidden="1" x14ac:dyDescent="0.3">
      <c r="A294" s="1">
        <v>136</v>
      </c>
      <c r="B294" s="1">
        <v>227</v>
      </c>
      <c r="C294" s="1">
        <v>1</v>
      </c>
      <c r="D294" s="1">
        <v>4</v>
      </c>
      <c r="E294" s="1">
        <v>9</v>
      </c>
      <c r="F294" s="4" t="s">
        <v>288</v>
      </c>
      <c r="G294" s="24" t="s">
        <v>289</v>
      </c>
      <c r="I294" s="6"/>
      <c r="K294" s="60"/>
      <c r="L294" s="61"/>
      <c r="O294" s="37"/>
    </row>
    <row r="295" spans="1:15" s="1" customFormat="1" hidden="1" x14ac:dyDescent="0.3">
      <c r="F295" s="6"/>
      <c r="G295" s="38"/>
      <c r="I295" s="6"/>
      <c r="J295" s="13"/>
      <c r="K295" s="60"/>
      <c r="L295" s="61"/>
      <c r="O295" s="37"/>
    </row>
    <row r="296" spans="1:15" s="1" customFormat="1" ht="101.4" hidden="1" customHeight="1" x14ac:dyDescent="0.3">
      <c r="A296" s="1">
        <v>137</v>
      </c>
      <c r="B296" s="1">
        <v>228</v>
      </c>
      <c r="C296" s="1">
        <v>1</v>
      </c>
      <c r="D296" s="1">
        <v>4</v>
      </c>
      <c r="E296" s="1">
        <v>9</v>
      </c>
      <c r="F296" s="6"/>
      <c r="G296" s="38" t="s">
        <v>290</v>
      </c>
      <c r="I296" s="6"/>
      <c r="K296" s="60"/>
      <c r="L296" s="61"/>
      <c r="O296" s="37"/>
    </row>
    <row r="297" spans="1:15" s="1" customFormat="1" hidden="1" x14ac:dyDescent="0.3">
      <c r="F297" s="6"/>
      <c r="G297" s="38"/>
      <c r="I297" s="6"/>
      <c r="J297" s="13"/>
      <c r="K297" s="60"/>
      <c r="L297" s="61"/>
      <c r="O297" s="37"/>
    </row>
    <row r="298" spans="1:15" s="1" customFormat="1" hidden="1" x14ac:dyDescent="0.3">
      <c r="A298" s="1">
        <v>138</v>
      </c>
      <c r="B298" s="1">
        <v>229</v>
      </c>
      <c r="C298" s="1">
        <v>1</v>
      </c>
      <c r="D298" s="1">
        <v>4</v>
      </c>
      <c r="E298" s="1">
        <v>9</v>
      </c>
      <c r="F298" s="4" t="s">
        <v>291</v>
      </c>
      <c r="G298" s="24" t="s">
        <v>292</v>
      </c>
      <c r="I298" s="6"/>
      <c r="K298" s="60"/>
      <c r="L298" s="61"/>
      <c r="O298" s="37"/>
    </row>
    <row r="299" spans="1:15" s="1" customFormat="1" hidden="1" x14ac:dyDescent="0.3">
      <c r="F299" s="6"/>
      <c r="G299" s="38"/>
      <c r="I299" s="6"/>
      <c r="J299" s="13"/>
      <c r="K299" s="60"/>
      <c r="L299" s="61"/>
      <c r="O299" s="37"/>
    </row>
    <row r="300" spans="1:15" s="1" customFormat="1" hidden="1" x14ac:dyDescent="0.3">
      <c r="A300" s="1">
        <v>139</v>
      </c>
      <c r="B300" s="1">
        <v>230</v>
      </c>
      <c r="C300" s="1">
        <v>1</v>
      </c>
      <c r="D300" s="1">
        <v>4</v>
      </c>
      <c r="E300" s="1">
        <v>9</v>
      </c>
      <c r="F300" s="4" t="s">
        <v>293</v>
      </c>
      <c r="G300" s="38" t="s">
        <v>294</v>
      </c>
      <c r="I300" s="6" t="s">
        <v>295</v>
      </c>
      <c r="J300" s="13">
        <v>0</v>
      </c>
      <c r="K300" s="60"/>
      <c r="L300" s="61">
        <f>ROUND(J300*K300,2)</f>
        <v>0</v>
      </c>
      <c r="O300" s="37"/>
    </row>
    <row r="301" spans="1:15" s="1" customFormat="1" hidden="1" x14ac:dyDescent="0.3">
      <c r="F301" s="6"/>
      <c r="G301" s="38"/>
      <c r="I301" s="6"/>
      <c r="J301" s="13"/>
      <c r="K301" s="60"/>
      <c r="L301" s="61"/>
      <c r="O301" s="37"/>
    </row>
    <row r="302" spans="1:15" s="1" customFormat="1" hidden="1" x14ac:dyDescent="0.3">
      <c r="A302" s="1">
        <v>140</v>
      </c>
      <c r="B302" s="1">
        <v>231</v>
      </c>
      <c r="C302" s="1">
        <v>1</v>
      </c>
      <c r="D302" s="1">
        <v>4</v>
      </c>
      <c r="E302" s="1">
        <v>9</v>
      </c>
      <c r="F302" s="4" t="s">
        <v>296</v>
      </c>
      <c r="G302" s="38" t="s">
        <v>297</v>
      </c>
      <c r="I302" s="6" t="s">
        <v>257</v>
      </c>
      <c r="J302" s="13">
        <v>0</v>
      </c>
      <c r="K302" s="60"/>
      <c r="L302" s="61">
        <f>ROUND(J302*K302,2)</f>
        <v>0</v>
      </c>
      <c r="O302" s="37"/>
    </row>
    <row r="303" spans="1:15" s="1" customFormat="1" hidden="1" x14ac:dyDescent="0.3">
      <c r="F303" s="6"/>
      <c r="G303" s="38"/>
      <c r="I303" s="6"/>
      <c r="J303" s="13"/>
      <c r="K303" s="60"/>
      <c r="L303" s="61"/>
      <c r="O303" s="37"/>
    </row>
    <row r="304" spans="1:15" s="1" customFormat="1" hidden="1" x14ac:dyDescent="0.3">
      <c r="A304" s="1">
        <v>141</v>
      </c>
      <c r="B304" s="1">
        <v>232</v>
      </c>
      <c r="C304" s="1">
        <v>1</v>
      </c>
      <c r="D304" s="1">
        <v>4</v>
      </c>
      <c r="E304" s="1">
        <v>9</v>
      </c>
      <c r="F304" s="4" t="s">
        <v>298</v>
      </c>
      <c r="G304" s="38" t="s">
        <v>299</v>
      </c>
      <c r="I304" s="6" t="s">
        <v>300</v>
      </c>
      <c r="J304" s="13">
        <v>0</v>
      </c>
      <c r="K304" s="60"/>
      <c r="L304" s="61">
        <f>ROUND(J304*K304,2)</f>
        <v>0</v>
      </c>
      <c r="O304" s="37"/>
    </row>
    <row r="305" spans="1:15" s="1" customFormat="1" hidden="1" x14ac:dyDescent="0.3">
      <c r="F305" s="6"/>
      <c r="G305" s="38"/>
      <c r="I305" s="6"/>
      <c r="J305" s="13"/>
      <c r="K305" s="60"/>
      <c r="L305" s="61"/>
      <c r="O305" s="37"/>
    </row>
    <row r="306" spans="1:15" s="1" customFormat="1" hidden="1" x14ac:dyDescent="0.3">
      <c r="A306" s="1">
        <v>142</v>
      </c>
      <c r="B306" s="1">
        <v>233</v>
      </c>
      <c r="C306" s="1">
        <v>1</v>
      </c>
      <c r="D306" s="1">
        <v>4</v>
      </c>
      <c r="E306" s="1">
        <v>10</v>
      </c>
      <c r="F306" s="4" t="s">
        <v>301</v>
      </c>
      <c r="G306" s="38" t="s">
        <v>302</v>
      </c>
      <c r="I306" s="6" t="s">
        <v>257</v>
      </c>
      <c r="J306" s="13">
        <v>0</v>
      </c>
      <c r="K306" s="60"/>
      <c r="L306" s="61">
        <f>ROUND(J306*K306,2)</f>
        <v>0</v>
      </c>
      <c r="O306" s="37"/>
    </row>
    <row r="307" spans="1:15" s="1" customFormat="1" hidden="1" x14ac:dyDescent="0.3">
      <c r="F307" s="6"/>
      <c r="G307" s="38"/>
      <c r="I307" s="6"/>
      <c r="J307" s="13"/>
      <c r="K307" s="60"/>
      <c r="L307" s="61"/>
      <c r="O307" s="37"/>
    </row>
    <row r="308" spans="1:15" s="1" customFormat="1" ht="28.8" hidden="1" x14ac:dyDescent="0.3">
      <c r="A308" s="1">
        <v>143</v>
      </c>
      <c r="B308" s="1">
        <v>234</v>
      </c>
      <c r="C308" s="1">
        <v>1</v>
      </c>
      <c r="D308" s="1">
        <v>4</v>
      </c>
      <c r="E308" s="1">
        <v>10</v>
      </c>
      <c r="F308" s="4" t="s">
        <v>303</v>
      </c>
      <c r="G308" s="38" t="s">
        <v>304</v>
      </c>
      <c r="I308" s="6" t="s">
        <v>300</v>
      </c>
      <c r="J308" s="13">
        <v>0</v>
      </c>
      <c r="K308" s="60"/>
      <c r="L308" s="61">
        <f>ROUND(J308*K308,2)</f>
        <v>0</v>
      </c>
      <c r="O308" s="37"/>
    </row>
    <row r="309" spans="1:15" s="1" customFormat="1" hidden="1" x14ac:dyDescent="0.3">
      <c r="F309" s="6"/>
      <c r="G309" s="38"/>
      <c r="I309" s="6"/>
      <c r="J309" s="13"/>
      <c r="K309" s="60"/>
      <c r="L309" s="61"/>
      <c r="O309" s="37"/>
    </row>
    <row r="310" spans="1:15" s="1" customFormat="1" hidden="1" x14ac:dyDescent="0.3">
      <c r="A310" s="1">
        <v>144</v>
      </c>
      <c r="B310" s="1">
        <v>235</v>
      </c>
      <c r="C310" s="1">
        <v>1</v>
      </c>
      <c r="D310" s="1">
        <v>4</v>
      </c>
      <c r="E310" s="1">
        <v>10</v>
      </c>
      <c r="F310" s="4" t="s">
        <v>305</v>
      </c>
      <c r="G310" s="38" t="s">
        <v>306</v>
      </c>
      <c r="I310" s="6" t="s">
        <v>307</v>
      </c>
      <c r="J310" s="13">
        <v>0</v>
      </c>
      <c r="K310" s="60"/>
      <c r="L310" s="61">
        <f>ROUND(J310*K310,2)</f>
        <v>0</v>
      </c>
      <c r="O310" s="37"/>
    </row>
    <row r="311" spans="1:15" s="1" customFormat="1" hidden="1" x14ac:dyDescent="0.3">
      <c r="F311" s="6"/>
      <c r="G311" s="38"/>
      <c r="I311" s="6"/>
      <c r="J311" s="13"/>
      <c r="K311" s="60"/>
      <c r="L311" s="61"/>
      <c r="O311" s="37"/>
    </row>
    <row r="312" spans="1:15" s="1" customFormat="1" hidden="1" x14ac:dyDescent="0.3">
      <c r="A312" s="1">
        <v>145</v>
      </c>
      <c r="B312" s="1">
        <v>236</v>
      </c>
      <c r="C312" s="1">
        <v>1</v>
      </c>
      <c r="D312" s="1">
        <v>4</v>
      </c>
      <c r="E312" s="1">
        <v>10</v>
      </c>
      <c r="F312" s="4" t="s">
        <v>308</v>
      </c>
      <c r="G312" s="38" t="s">
        <v>309</v>
      </c>
      <c r="I312" s="6" t="s">
        <v>307</v>
      </c>
      <c r="J312" s="13">
        <v>0</v>
      </c>
      <c r="K312" s="60"/>
      <c r="L312" s="61">
        <f>ROUND(J312*K312,2)</f>
        <v>0</v>
      </c>
      <c r="O312" s="37"/>
    </row>
    <row r="313" spans="1:15" s="1" customFormat="1" hidden="1" x14ac:dyDescent="0.3">
      <c r="F313" s="6"/>
      <c r="G313" s="38"/>
      <c r="I313" s="6"/>
      <c r="J313" s="13"/>
      <c r="K313" s="60"/>
      <c r="L313" s="61"/>
      <c r="O313" s="37"/>
    </row>
    <row r="314" spans="1:15" s="1" customFormat="1" hidden="1" x14ac:dyDescent="0.3">
      <c r="A314" s="1">
        <v>146</v>
      </c>
      <c r="B314" s="1">
        <v>237</v>
      </c>
      <c r="C314" s="1">
        <v>1</v>
      </c>
      <c r="D314" s="1">
        <v>4</v>
      </c>
      <c r="E314" s="1">
        <v>10</v>
      </c>
      <c r="F314" s="4" t="s">
        <v>310</v>
      </c>
      <c r="G314" s="38" t="s">
        <v>311</v>
      </c>
      <c r="I314" s="6" t="s">
        <v>312</v>
      </c>
      <c r="J314" s="13">
        <v>0</v>
      </c>
      <c r="K314" s="60"/>
      <c r="L314" s="61">
        <f>ROUND(J314*K314,2)</f>
        <v>0</v>
      </c>
      <c r="O314" s="37"/>
    </row>
    <row r="315" spans="1:15" s="1" customFormat="1" hidden="1" x14ac:dyDescent="0.3">
      <c r="F315" s="6"/>
      <c r="G315" s="38"/>
      <c r="I315" s="6"/>
      <c r="J315" s="13"/>
      <c r="K315" s="60"/>
      <c r="L315" s="61"/>
      <c r="O315" s="37"/>
    </row>
    <row r="316" spans="1:15" s="1" customFormat="1" ht="28.8" hidden="1" x14ac:dyDescent="0.3">
      <c r="A316" s="1">
        <v>147</v>
      </c>
      <c r="B316" s="1">
        <v>238</v>
      </c>
      <c r="C316" s="1">
        <v>1</v>
      </c>
      <c r="D316" s="1">
        <v>4</v>
      </c>
      <c r="E316" s="1">
        <v>10</v>
      </c>
      <c r="F316" s="4" t="s">
        <v>313</v>
      </c>
      <c r="G316" s="38" t="s">
        <v>314</v>
      </c>
      <c r="I316" s="6" t="s">
        <v>307</v>
      </c>
      <c r="J316" s="13">
        <v>0</v>
      </c>
      <c r="K316" s="60"/>
      <c r="L316" s="61">
        <f>ROUND(J316*K316,2)</f>
        <v>0</v>
      </c>
      <c r="O316" s="37"/>
    </row>
    <row r="317" spans="1:15" s="1" customFormat="1" hidden="1" x14ac:dyDescent="0.3">
      <c r="F317" s="6"/>
      <c r="G317" s="38"/>
      <c r="I317" s="6"/>
      <c r="J317" s="13"/>
      <c r="K317" s="60"/>
      <c r="L317" s="61"/>
      <c r="O317" s="37"/>
    </row>
    <row r="318" spans="1:15" s="1" customFormat="1" ht="28.8" hidden="1" x14ac:dyDescent="0.3">
      <c r="A318" s="1">
        <v>148</v>
      </c>
      <c r="B318" s="1">
        <v>239</v>
      </c>
      <c r="C318" s="1">
        <v>1</v>
      </c>
      <c r="D318" s="1">
        <v>4</v>
      </c>
      <c r="E318" s="1">
        <v>10</v>
      </c>
      <c r="F318" s="4" t="s">
        <v>315</v>
      </c>
      <c r="G318" s="38" t="s">
        <v>316</v>
      </c>
      <c r="I318" s="6" t="s">
        <v>317</v>
      </c>
      <c r="J318" s="13">
        <v>0</v>
      </c>
      <c r="K318" s="60"/>
      <c r="L318" s="61"/>
      <c r="O318" s="37"/>
    </row>
    <row r="319" spans="1:15" s="1" customFormat="1" hidden="1" x14ac:dyDescent="0.3">
      <c r="F319" s="6"/>
      <c r="G319" s="38"/>
      <c r="I319" s="6"/>
      <c r="J319" s="13"/>
      <c r="K319" s="60"/>
      <c r="L319" s="61"/>
      <c r="O319" s="37"/>
    </row>
    <row r="320" spans="1:15" s="1" customFormat="1" hidden="1" x14ac:dyDescent="0.3">
      <c r="A320" s="1">
        <v>149</v>
      </c>
      <c r="B320" s="1">
        <v>240</v>
      </c>
      <c r="C320" s="1">
        <v>1</v>
      </c>
      <c r="D320" s="1">
        <v>4</v>
      </c>
      <c r="E320" s="1">
        <v>10</v>
      </c>
      <c r="F320" s="4" t="s">
        <v>318</v>
      </c>
      <c r="G320" s="38" t="s">
        <v>319</v>
      </c>
      <c r="I320" s="6" t="s">
        <v>320</v>
      </c>
      <c r="J320" s="13">
        <v>0</v>
      </c>
      <c r="K320" s="60"/>
      <c r="L320" s="61">
        <f>ROUND(J320*K320,2)</f>
        <v>0</v>
      </c>
      <c r="O320" s="37"/>
    </row>
    <row r="321" spans="1:15" s="1" customFormat="1" hidden="1" x14ac:dyDescent="0.3">
      <c r="F321" s="6"/>
      <c r="G321" s="38"/>
      <c r="I321" s="6"/>
      <c r="J321" s="13"/>
      <c r="K321" s="60"/>
      <c r="L321" s="61"/>
      <c r="O321" s="37"/>
    </row>
    <row r="322" spans="1:15" s="1" customFormat="1" ht="28.8" hidden="1" x14ac:dyDescent="0.3">
      <c r="A322" s="1">
        <v>150</v>
      </c>
      <c r="B322" s="1">
        <v>241</v>
      </c>
      <c r="C322" s="1">
        <v>1</v>
      </c>
      <c r="D322" s="1">
        <v>4</v>
      </c>
      <c r="E322" s="1">
        <v>10</v>
      </c>
      <c r="F322" s="4" t="s">
        <v>321</v>
      </c>
      <c r="G322" s="38" t="s">
        <v>322</v>
      </c>
      <c r="I322" s="6" t="s">
        <v>37</v>
      </c>
      <c r="J322" s="14">
        <v>0</v>
      </c>
      <c r="K322" s="60"/>
      <c r="L322" s="61">
        <f>ROUND(J322*K322,2)</f>
        <v>0</v>
      </c>
      <c r="O322" s="37"/>
    </row>
    <row r="323" spans="1:15" s="1" customFormat="1" hidden="1" x14ac:dyDescent="0.3">
      <c r="F323" s="6"/>
      <c r="G323" s="38"/>
      <c r="I323" s="6"/>
      <c r="J323" s="13"/>
      <c r="K323" s="60"/>
      <c r="L323" s="61"/>
      <c r="O323" s="37"/>
    </row>
    <row r="324" spans="1:15" s="1" customFormat="1" hidden="1" x14ac:dyDescent="0.3">
      <c r="A324" s="1">
        <v>151</v>
      </c>
      <c r="B324" s="1">
        <v>242</v>
      </c>
      <c r="C324" s="1">
        <v>1</v>
      </c>
      <c r="D324" s="1">
        <v>4</v>
      </c>
      <c r="E324" s="1">
        <v>10</v>
      </c>
      <c r="F324" s="4" t="s">
        <v>323</v>
      </c>
      <c r="G324" s="38" t="s">
        <v>324</v>
      </c>
      <c r="I324" s="6" t="s">
        <v>257</v>
      </c>
      <c r="J324" s="13">
        <v>0</v>
      </c>
      <c r="K324" s="60"/>
      <c r="L324" s="61">
        <f>ROUND(J324*K324,2)</f>
        <v>0</v>
      </c>
      <c r="O324" s="37"/>
    </row>
    <row r="325" spans="1:15" s="1" customFormat="1" x14ac:dyDescent="0.3">
      <c r="F325" s="6"/>
      <c r="G325" s="38"/>
      <c r="I325" s="6"/>
      <c r="J325" s="13"/>
      <c r="K325" s="60"/>
      <c r="L325" s="61"/>
      <c r="O325" s="37"/>
    </row>
    <row r="326" spans="1:15" s="1" customFormat="1" x14ac:dyDescent="0.3">
      <c r="A326" s="1">
        <v>152</v>
      </c>
      <c r="B326" s="1">
        <v>243</v>
      </c>
      <c r="C326" s="1">
        <v>1</v>
      </c>
      <c r="D326" s="1">
        <v>4</v>
      </c>
      <c r="E326" s="1">
        <v>10</v>
      </c>
      <c r="F326" s="4" t="s">
        <v>325</v>
      </c>
      <c r="G326" s="24" t="s">
        <v>326</v>
      </c>
      <c r="I326" s="6"/>
      <c r="K326" s="60"/>
      <c r="L326" s="61"/>
      <c r="O326" s="37"/>
    </row>
    <row r="327" spans="1:15" s="1" customFormat="1" x14ac:dyDescent="0.3">
      <c r="F327" s="6"/>
      <c r="G327" s="38"/>
      <c r="I327" s="6"/>
      <c r="J327" s="13"/>
      <c r="K327" s="60"/>
      <c r="L327" s="61"/>
      <c r="O327" s="37"/>
    </row>
    <row r="328" spans="1:15" s="1" customFormat="1" x14ac:dyDescent="0.3">
      <c r="A328" s="1">
        <v>153</v>
      </c>
      <c r="B328" s="1">
        <v>244</v>
      </c>
      <c r="C328" s="1">
        <v>1</v>
      </c>
      <c r="D328" s="1">
        <v>4</v>
      </c>
      <c r="E328" s="1">
        <v>10</v>
      </c>
      <c r="F328" s="4" t="s">
        <v>327</v>
      </c>
      <c r="G328" s="38" t="s">
        <v>328</v>
      </c>
      <c r="I328" s="6"/>
      <c r="K328" s="60"/>
      <c r="L328" s="61"/>
      <c r="O328" s="37"/>
    </row>
    <row r="329" spans="1:15" s="1" customFormat="1" x14ac:dyDescent="0.3">
      <c r="F329" s="6"/>
      <c r="G329" s="38"/>
      <c r="I329" s="6"/>
      <c r="J329" s="13"/>
      <c r="K329" s="60"/>
      <c r="L329" s="61"/>
      <c r="O329" s="37"/>
    </row>
    <row r="330" spans="1:15" s="1" customFormat="1" x14ac:dyDescent="0.3">
      <c r="A330" s="1">
        <v>154</v>
      </c>
      <c r="B330" s="1">
        <v>245</v>
      </c>
      <c r="C330" s="1">
        <v>1</v>
      </c>
      <c r="D330" s="1">
        <v>4</v>
      </c>
      <c r="E330" s="1">
        <v>10</v>
      </c>
      <c r="F330" s="6"/>
      <c r="G330" s="38" t="s">
        <v>329</v>
      </c>
      <c r="I330" s="6" t="s">
        <v>53</v>
      </c>
      <c r="J330" s="13">
        <v>10</v>
      </c>
      <c r="K330" s="60"/>
      <c r="L330" s="61">
        <f>ROUND(J330*K330,2)</f>
        <v>0</v>
      </c>
      <c r="O330" s="37"/>
    </row>
    <row r="331" spans="1:15" s="1" customFormat="1" x14ac:dyDescent="0.3">
      <c r="F331" s="6"/>
      <c r="G331" s="38"/>
      <c r="I331" s="6"/>
      <c r="J331" s="13"/>
      <c r="K331" s="60"/>
      <c r="L331" s="61"/>
      <c r="O331" s="37"/>
    </row>
    <row r="332" spans="1:15" s="1" customFormat="1" x14ac:dyDescent="0.3">
      <c r="A332" s="1">
        <v>155</v>
      </c>
      <c r="B332" s="1">
        <v>246</v>
      </c>
      <c r="C332" s="1">
        <v>1</v>
      </c>
      <c r="D332" s="1">
        <v>4</v>
      </c>
      <c r="E332" s="1">
        <v>10</v>
      </c>
      <c r="F332" s="6"/>
      <c r="G332" s="38" t="s">
        <v>330</v>
      </c>
      <c r="I332" s="6" t="s">
        <v>53</v>
      </c>
      <c r="J332" s="13"/>
      <c r="K332" s="60"/>
      <c r="L332" s="61" t="s">
        <v>27</v>
      </c>
      <c r="O332" s="37"/>
    </row>
    <row r="333" spans="1:15" s="1" customFormat="1" x14ac:dyDescent="0.3">
      <c r="F333" s="6"/>
      <c r="G333" s="38"/>
      <c r="I333" s="6"/>
      <c r="J333" s="13"/>
      <c r="K333" s="60"/>
      <c r="L333" s="61"/>
      <c r="O333" s="37"/>
    </row>
    <row r="334" spans="1:15" s="1" customFormat="1" x14ac:dyDescent="0.3">
      <c r="A334" s="1">
        <v>156</v>
      </c>
      <c r="B334" s="1">
        <v>247</v>
      </c>
      <c r="C334" s="1">
        <v>1</v>
      </c>
      <c r="D334" s="1">
        <v>4</v>
      </c>
      <c r="E334" s="1">
        <v>10</v>
      </c>
      <c r="F334" s="4" t="s">
        <v>331</v>
      </c>
      <c r="G334" s="38" t="s">
        <v>332</v>
      </c>
      <c r="I334" s="6" t="s">
        <v>53</v>
      </c>
      <c r="J334" s="13"/>
      <c r="K334" s="60"/>
      <c r="L334" s="61" t="s">
        <v>27</v>
      </c>
      <c r="O334" s="37"/>
    </row>
    <row r="335" spans="1:15" s="1" customFormat="1" x14ac:dyDescent="0.3">
      <c r="F335" s="6"/>
      <c r="G335" s="38"/>
      <c r="I335" s="6"/>
      <c r="J335" s="13"/>
      <c r="K335" s="60"/>
      <c r="L335" s="61"/>
      <c r="O335" s="37"/>
    </row>
    <row r="336" spans="1:15" s="1" customFormat="1" x14ac:dyDescent="0.3">
      <c r="A336" s="1">
        <v>157</v>
      </c>
      <c r="B336" s="1">
        <v>248</v>
      </c>
      <c r="C336" s="1">
        <v>1</v>
      </c>
      <c r="D336" s="1">
        <v>4</v>
      </c>
      <c r="E336" s="1">
        <v>10</v>
      </c>
      <c r="F336" s="4" t="s">
        <v>333</v>
      </c>
      <c r="G336" s="38" t="s">
        <v>334</v>
      </c>
      <c r="I336" s="6" t="s">
        <v>335</v>
      </c>
      <c r="J336" s="13">
        <v>100</v>
      </c>
      <c r="K336" s="60"/>
      <c r="L336" s="61">
        <f>ROUND(J336*K336,2)</f>
        <v>0</v>
      </c>
      <c r="O336" s="37"/>
    </row>
    <row r="337" spans="1:15" s="1" customFormat="1" x14ac:dyDescent="0.3">
      <c r="F337" s="6"/>
      <c r="G337" s="38"/>
      <c r="I337" s="6"/>
      <c r="J337" s="13"/>
      <c r="K337" s="60"/>
      <c r="L337" s="61"/>
      <c r="O337" s="37"/>
    </row>
    <row r="338" spans="1:15" s="1" customFormat="1" x14ac:dyDescent="0.3">
      <c r="A338" s="1">
        <v>158</v>
      </c>
      <c r="B338" s="1">
        <v>249</v>
      </c>
      <c r="C338" s="1">
        <v>1</v>
      </c>
      <c r="D338" s="1">
        <v>4</v>
      </c>
      <c r="E338" s="1">
        <v>10</v>
      </c>
      <c r="F338" s="4" t="s">
        <v>336</v>
      </c>
      <c r="G338" s="38" t="s">
        <v>337</v>
      </c>
      <c r="I338" s="6" t="s">
        <v>335</v>
      </c>
      <c r="J338" s="13"/>
      <c r="K338" s="60"/>
      <c r="L338" s="61" t="s">
        <v>27</v>
      </c>
      <c r="O338" s="37"/>
    </row>
    <row r="339" spans="1:15" s="1" customFormat="1" hidden="1" x14ac:dyDescent="0.3">
      <c r="F339" s="6"/>
      <c r="G339" s="38"/>
      <c r="I339" s="6"/>
      <c r="J339" s="13"/>
      <c r="K339" s="60"/>
      <c r="L339" s="61"/>
      <c r="O339" s="37"/>
    </row>
    <row r="340" spans="1:15" s="1" customFormat="1" hidden="1" x14ac:dyDescent="0.3">
      <c r="A340" s="1">
        <v>159</v>
      </c>
      <c r="B340" s="1">
        <v>250</v>
      </c>
      <c r="C340" s="1">
        <v>1</v>
      </c>
      <c r="D340" s="1">
        <v>4</v>
      </c>
      <c r="E340" s="1">
        <v>10</v>
      </c>
      <c r="F340" s="4" t="s">
        <v>338</v>
      </c>
      <c r="G340" s="24" t="s">
        <v>339</v>
      </c>
      <c r="I340" s="6"/>
      <c r="K340" s="60"/>
      <c r="L340" s="61"/>
      <c r="O340" s="37"/>
    </row>
    <row r="341" spans="1:15" s="1" customFormat="1" hidden="1" x14ac:dyDescent="0.3">
      <c r="F341" s="6"/>
      <c r="G341" s="38"/>
      <c r="I341" s="6"/>
      <c r="J341" s="13"/>
      <c r="K341" s="60"/>
      <c r="L341" s="61"/>
      <c r="O341" s="37"/>
    </row>
    <row r="342" spans="1:15" s="1" customFormat="1" ht="28.8" hidden="1" x14ac:dyDescent="0.3">
      <c r="A342" s="1">
        <v>160</v>
      </c>
      <c r="B342" s="1">
        <v>251</v>
      </c>
      <c r="C342" s="1">
        <v>1</v>
      </c>
      <c r="D342" s="1">
        <v>4</v>
      </c>
      <c r="E342" s="1">
        <v>10</v>
      </c>
      <c r="F342" s="6"/>
      <c r="G342" s="38" t="s">
        <v>340</v>
      </c>
      <c r="I342" s="6"/>
      <c r="K342" s="60"/>
      <c r="L342" s="61"/>
      <c r="O342" s="37"/>
    </row>
    <row r="343" spans="1:15" s="1" customFormat="1" hidden="1" x14ac:dyDescent="0.3">
      <c r="F343" s="6"/>
      <c r="G343" s="38"/>
      <c r="I343" s="6"/>
      <c r="J343" s="13"/>
      <c r="K343" s="60"/>
      <c r="L343" s="61"/>
      <c r="O343" s="37"/>
    </row>
    <row r="344" spans="1:15" s="1" customFormat="1" hidden="1" x14ac:dyDescent="0.3">
      <c r="A344" s="1">
        <v>161</v>
      </c>
      <c r="B344" s="1">
        <v>252</v>
      </c>
      <c r="C344" s="1">
        <v>1</v>
      </c>
      <c r="D344" s="1">
        <v>4</v>
      </c>
      <c r="E344" s="1">
        <v>11</v>
      </c>
      <c r="F344" s="6"/>
      <c r="G344" s="38" t="s">
        <v>341</v>
      </c>
      <c r="I344" s="6" t="s">
        <v>53</v>
      </c>
      <c r="J344" s="13">
        <v>0</v>
      </c>
      <c r="K344" s="60"/>
      <c r="L344" s="61">
        <f>ROUND(J344*K344,2)</f>
        <v>0</v>
      </c>
      <c r="O344" s="37"/>
    </row>
    <row r="345" spans="1:15" s="1" customFormat="1" hidden="1" x14ac:dyDescent="0.3">
      <c r="F345" s="6"/>
      <c r="G345" s="38"/>
      <c r="I345" s="6"/>
      <c r="J345" s="13"/>
      <c r="K345" s="60"/>
      <c r="L345" s="61"/>
      <c r="O345" s="37"/>
    </row>
    <row r="346" spans="1:15" s="1" customFormat="1" hidden="1" x14ac:dyDescent="0.3">
      <c r="A346" s="1">
        <v>162</v>
      </c>
      <c r="B346" s="1">
        <v>253</v>
      </c>
      <c r="C346" s="1">
        <v>1</v>
      </c>
      <c r="D346" s="1">
        <v>4</v>
      </c>
      <c r="E346" s="1">
        <v>11</v>
      </c>
      <c r="F346" s="6"/>
      <c r="G346" s="38" t="s">
        <v>342</v>
      </c>
      <c r="I346" s="6" t="s">
        <v>53</v>
      </c>
      <c r="J346" s="13">
        <v>0</v>
      </c>
      <c r="K346" s="60"/>
      <c r="L346" s="61">
        <f>ROUND(J346*K346,2)</f>
        <v>0</v>
      </c>
      <c r="O346" s="37"/>
    </row>
    <row r="347" spans="1:15" s="1" customFormat="1" hidden="1" x14ac:dyDescent="0.3">
      <c r="F347" s="6"/>
      <c r="G347" s="38"/>
      <c r="I347" s="6"/>
      <c r="J347" s="13"/>
      <c r="K347" s="60"/>
      <c r="L347" s="61"/>
      <c r="O347" s="37"/>
    </row>
    <row r="348" spans="1:15" s="1" customFormat="1" hidden="1" x14ac:dyDescent="0.3">
      <c r="A348" s="1">
        <v>163</v>
      </c>
      <c r="B348" s="1">
        <v>254</v>
      </c>
      <c r="C348" s="1">
        <v>1</v>
      </c>
      <c r="D348" s="1">
        <v>4</v>
      </c>
      <c r="E348" s="1">
        <v>11</v>
      </c>
      <c r="F348" s="6"/>
      <c r="G348" s="38" t="s">
        <v>343</v>
      </c>
      <c r="I348" s="6" t="s">
        <v>53</v>
      </c>
      <c r="J348" s="13">
        <v>0</v>
      </c>
      <c r="K348" s="60"/>
      <c r="L348" s="61">
        <f>ROUND(J348*K348,2)</f>
        <v>0</v>
      </c>
      <c r="O348" s="37"/>
    </row>
    <row r="349" spans="1:15" s="1" customFormat="1" hidden="1" x14ac:dyDescent="0.3">
      <c r="F349" s="6"/>
      <c r="G349" s="38"/>
      <c r="I349" s="6"/>
      <c r="J349" s="13"/>
      <c r="K349" s="60"/>
      <c r="L349" s="61"/>
      <c r="O349" s="37"/>
    </row>
    <row r="350" spans="1:15" s="1" customFormat="1" hidden="1" x14ac:dyDescent="0.3">
      <c r="A350" s="1">
        <v>164</v>
      </c>
      <c r="B350" s="1">
        <v>255</v>
      </c>
      <c r="C350" s="1">
        <v>1</v>
      </c>
      <c r="D350" s="1">
        <v>4</v>
      </c>
      <c r="E350" s="1">
        <v>11</v>
      </c>
      <c r="F350" s="6"/>
      <c r="G350" s="38" t="s">
        <v>344</v>
      </c>
      <c r="I350" s="6" t="s">
        <v>53</v>
      </c>
      <c r="J350" s="13">
        <v>0</v>
      </c>
      <c r="K350" s="60"/>
      <c r="L350" s="61">
        <f>ROUND(J350*K350,2)</f>
        <v>0</v>
      </c>
      <c r="O350" s="37"/>
    </row>
    <row r="351" spans="1:15" s="1" customFormat="1" hidden="1" x14ac:dyDescent="0.3">
      <c r="F351" s="6"/>
      <c r="G351" s="38"/>
      <c r="I351" s="6"/>
      <c r="J351" s="13"/>
      <c r="K351" s="60"/>
      <c r="L351" s="61"/>
      <c r="O351" s="37"/>
    </row>
    <row r="352" spans="1:15" s="1" customFormat="1" hidden="1" x14ac:dyDescent="0.3">
      <c r="A352" s="1">
        <v>165</v>
      </c>
      <c r="B352" s="1">
        <v>256</v>
      </c>
      <c r="C352" s="1">
        <v>1</v>
      </c>
      <c r="D352" s="1">
        <v>4</v>
      </c>
      <c r="E352" s="1">
        <v>11</v>
      </c>
      <c r="F352" s="6"/>
      <c r="G352" s="38" t="s">
        <v>345</v>
      </c>
      <c r="I352" s="6" t="s">
        <v>53</v>
      </c>
      <c r="J352" s="13">
        <v>0</v>
      </c>
      <c r="K352" s="60"/>
      <c r="L352" s="61">
        <f>ROUND(J352*K352,2)</f>
        <v>0</v>
      </c>
      <c r="O352" s="37"/>
    </row>
    <row r="353" spans="1:15" s="1" customFormat="1" hidden="1" x14ac:dyDescent="0.3">
      <c r="F353" s="6"/>
      <c r="G353" s="38"/>
      <c r="I353" s="6"/>
      <c r="J353" s="13"/>
      <c r="K353" s="60"/>
      <c r="L353" s="61"/>
      <c r="O353" s="37"/>
    </row>
    <row r="354" spans="1:15" s="1" customFormat="1" hidden="1" x14ac:dyDescent="0.3">
      <c r="A354" s="1">
        <v>166</v>
      </c>
      <c r="B354" s="1">
        <v>257</v>
      </c>
      <c r="C354" s="1">
        <v>1</v>
      </c>
      <c r="D354" s="1">
        <v>4</v>
      </c>
      <c r="E354" s="1">
        <v>11</v>
      </c>
      <c r="F354" s="6"/>
      <c r="G354" s="38" t="s">
        <v>346</v>
      </c>
      <c r="I354" s="6" t="s">
        <v>53</v>
      </c>
      <c r="J354" s="13">
        <v>0</v>
      </c>
      <c r="K354" s="60"/>
      <c r="L354" s="61">
        <f>ROUND(J354*K354,2)</f>
        <v>0</v>
      </c>
      <c r="O354" s="37"/>
    </row>
    <row r="355" spans="1:15" s="1" customFormat="1" hidden="1" x14ac:dyDescent="0.3">
      <c r="F355" s="6"/>
      <c r="G355" s="38"/>
      <c r="I355" s="6"/>
      <c r="J355" s="13"/>
      <c r="K355" s="60"/>
      <c r="L355" s="61"/>
      <c r="O355" s="37"/>
    </row>
    <row r="356" spans="1:15" s="1" customFormat="1" ht="28.8" hidden="1" x14ac:dyDescent="0.3">
      <c r="A356" s="1">
        <v>167</v>
      </c>
      <c r="B356" s="1">
        <v>258</v>
      </c>
      <c r="C356" s="1">
        <v>1</v>
      </c>
      <c r="D356" s="1">
        <v>4</v>
      </c>
      <c r="E356" s="1">
        <v>11</v>
      </c>
      <c r="F356" s="6"/>
      <c r="G356" s="38" t="s">
        <v>347</v>
      </c>
      <c r="I356" s="6" t="s">
        <v>18</v>
      </c>
      <c r="J356" s="13">
        <v>0</v>
      </c>
      <c r="K356" s="60"/>
      <c r="L356" s="61">
        <f>ROUND(J356*K356,2)</f>
        <v>0</v>
      </c>
      <c r="O356" s="37"/>
    </row>
    <row r="357" spans="1:15" s="1" customFormat="1" hidden="1" x14ac:dyDescent="0.3">
      <c r="F357" s="6"/>
      <c r="G357" s="38"/>
      <c r="I357" s="6"/>
      <c r="J357" s="13"/>
      <c r="K357" s="60"/>
      <c r="L357" s="61"/>
      <c r="O357" s="37"/>
    </row>
    <row r="358" spans="1:15" s="1" customFormat="1" hidden="1" x14ac:dyDescent="0.3">
      <c r="A358" s="1">
        <v>168</v>
      </c>
      <c r="B358" s="1">
        <v>259</v>
      </c>
      <c r="C358" s="1">
        <v>1</v>
      </c>
      <c r="D358" s="1">
        <v>4</v>
      </c>
      <c r="E358" s="1">
        <v>11</v>
      </c>
      <c r="F358" s="4" t="s">
        <v>348</v>
      </c>
      <c r="G358" s="24" t="s">
        <v>349</v>
      </c>
      <c r="I358" s="6"/>
      <c r="K358" s="60"/>
      <c r="L358" s="61"/>
      <c r="O358" s="37"/>
    </row>
    <row r="359" spans="1:15" s="1" customFormat="1" hidden="1" x14ac:dyDescent="0.3">
      <c r="F359" s="6"/>
      <c r="G359" s="38"/>
      <c r="I359" s="6"/>
      <c r="J359" s="13"/>
      <c r="K359" s="60"/>
      <c r="L359" s="61"/>
      <c r="O359" s="37"/>
    </row>
    <row r="360" spans="1:15" s="1" customFormat="1" ht="28.8" hidden="1" x14ac:dyDescent="0.3">
      <c r="A360" s="1">
        <v>169</v>
      </c>
      <c r="B360" s="1">
        <v>260</v>
      </c>
      <c r="C360" s="1">
        <v>1</v>
      </c>
      <c r="D360" s="1">
        <v>4</v>
      </c>
      <c r="E360" s="1">
        <v>11</v>
      </c>
      <c r="F360" s="6"/>
      <c r="G360" s="38" t="s">
        <v>350</v>
      </c>
      <c r="I360" s="6" t="s">
        <v>18</v>
      </c>
      <c r="J360" s="13">
        <v>0</v>
      </c>
      <c r="K360" s="60"/>
      <c r="L360" s="61">
        <f>ROUND(J360*K360,2)</f>
        <v>0</v>
      </c>
      <c r="O360" s="37"/>
    </row>
    <row r="361" spans="1:15" s="1" customFormat="1" hidden="1" x14ac:dyDescent="0.3">
      <c r="F361" s="6"/>
      <c r="G361" s="38"/>
      <c r="I361" s="6"/>
      <c r="J361" s="13"/>
      <c r="K361" s="60"/>
      <c r="L361" s="61"/>
      <c r="O361" s="37"/>
    </row>
    <row r="362" spans="1:15" s="1" customFormat="1" hidden="1" x14ac:dyDescent="0.3">
      <c r="A362" s="1">
        <v>170</v>
      </c>
      <c r="B362" s="1">
        <v>261</v>
      </c>
      <c r="C362" s="1">
        <v>1</v>
      </c>
      <c r="D362" s="1">
        <v>4</v>
      </c>
      <c r="E362" s="1">
        <v>11</v>
      </c>
      <c r="F362" s="6"/>
      <c r="G362" s="38" t="s">
        <v>343</v>
      </c>
      <c r="I362" s="6" t="s">
        <v>18</v>
      </c>
      <c r="J362" s="13">
        <v>0</v>
      </c>
      <c r="K362" s="60"/>
      <c r="L362" s="61">
        <f>ROUND(J362*K362,2)</f>
        <v>0</v>
      </c>
      <c r="O362" s="37"/>
    </row>
    <row r="363" spans="1:15" s="1" customFormat="1" hidden="1" x14ac:dyDescent="0.3">
      <c r="F363" s="6"/>
      <c r="G363" s="38"/>
      <c r="I363" s="6"/>
      <c r="J363" s="13"/>
      <c r="K363" s="60"/>
      <c r="L363" s="61"/>
      <c r="O363" s="37"/>
    </row>
    <row r="364" spans="1:15" s="1" customFormat="1" hidden="1" x14ac:dyDescent="0.3">
      <c r="A364" s="1">
        <v>171</v>
      </c>
      <c r="B364" s="1">
        <v>262</v>
      </c>
      <c r="C364" s="1">
        <v>1</v>
      </c>
      <c r="D364" s="1">
        <v>4</v>
      </c>
      <c r="E364" s="1">
        <v>11</v>
      </c>
      <c r="F364" s="6"/>
      <c r="G364" s="38" t="s">
        <v>351</v>
      </c>
      <c r="I364" s="6" t="s">
        <v>18</v>
      </c>
      <c r="J364" s="13">
        <v>0</v>
      </c>
      <c r="K364" s="60"/>
      <c r="L364" s="61">
        <f>ROUND(J364*K364,2)</f>
        <v>0</v>
      </c>
      <c r="O364" s="37"/>
    </row>
    <row r="365" spans="1:15" s="1" customFormat="1" hidden="1" x14ac:dyDescent="0.3">
      <c r="F365" s="6"/>
      <c r="G365" s="38"/>
      <c r="I365" s="6"/>
      <c r="J365" s="13"/>
      <c r="K365" s="60"/>
      <c r="L365" s="61"/>
      <c r="O365" s="37"/>
    </row>
    <row r="366" spans="1:15" s="1" customFormat="1" hidden="1" x14ac:dyDescent="0.3">
      <c r="A366" s="1">
        <v>172</v>
      </c>
      <c r="B366" s="1">
        <v>263</v>
      </c>
      <c r="C366" s="1">
        <v>1</v>
      </c>
      <c r="D366" s="1">
        <v>4</v>
      </c>
      <c r="E366" s="1">
        <v>11</v>
      </c>
      <c r="F366" s="6"/>
      <c r="G366" s="38" t="s">
        <v>345</v>
      </c>
      <c r="I366" s="6" t="s">
        <v>18</v>
      </c>
      <c r="J366" s="13">
        <v>0</v>
      </c>
      <c r="K366" s="60"/>
      <c r="L366" s="61">
        <f>ROUND(J366*K366,2)</f>
        <v>0</v>
      </c>
      <c r="O366" s="37"/>
    </row>
    <row r="367" spans="1:15" s="1" customFormat="1" hidden="1" x14ac:dyDescent="0.3">
      <c r="F367" s="6"/>
      <c r="G367" s="38"/>
      <c r="I367" s="6"/>
      <c r="J367" s="13"/>
      <c r="K367" s="60"/>
      <c r="L367" s="61"/>
      <c r="O367" s="37"/>
    </row>
    <row r="368" spans="1:15" s="1" customFormat="1" hidden="1" x14ac:dyDescent="0.3">
      <c r="A368" s="1">
        <v>173</v>
      </c>
      <c r="B368" s="1">
        <v>264</v>
      </c>
      <c r="C368" s="1">
        <v>1</v>
      </c>
      <c r="D368" s="1">
        <v>4</v>
      </c>
      <c r="E368" s="1">
        <v>11</v>
      </c>
      <c r="F368" s="6"/>
      <c r="G368" s="38" t="s">
        <v>346</v>
      </c>
      <c r="I368" s="6" t="s">
        <v>18</v>
      </c>
      <c r="J368" s="13">
        <v>0</v>
      </c>
      <c r="K368" s="60"/>
      <c r="L368" s="61">
        <f>ROUND(J368*K368,2)</f>
        <v>0</v>
      </c>
      <c r="O368" s="37"/>
    </row>
    <row r="369" spans="1:15" s="1" customFormat="1" hidden="1" x14ac:dyDescent="0.3">
      <c r="F369" s="6"/>
      <c r="G369" s="38"/>
      <c r="I369" s="6"/>
      <c r="J369" s="13"/>
      <c r="K369" s="60"/>
      <c r="L369" s="61"/>
      <c r="O369" s="37"/>
    </row>
    <row r="370" spans="1:15" s="1" customFormat="1" ht="28.8" hidden="1" x14ac:dyDescent="0.3">
      <c r="A370" s="1">
        <v>174</v>
      </c>
      <c r="B370" s="1">
        <v>265</v>
      </c>
      <c r="C370" s="1">
        <v>1</v>
      </c>
      <c r="D370" s="1">
        <v>4</v>
      </c>
      <c r="E370" s="1">
        <v>11</v>
      </c>
      <c r="F370" s="6"/>
      <c r="G370" s="38" t="s">
        <v>347</v>
      </c>
      <c r="I370" s="6" t="s">
        <v>18</v>
      </c>
      <c r="J370" s="13">
        <v>0</v>
      </c>
      <c r="K370" s="60"/>
      <c r="L370" s="61">
        <f>ROUND(J370*K370,2)</f>
        <v>0</v>
      </c>
      <c r="O370" s="37"/>
    </row>
    <row r="371" spans="1:15" s="1" customFormat="1" hidden="1" x14ac:dyDescent="0.3">
      <c r="F371" s="6"/>
      <c r="G371" s="38"/>
      <c r="I371" s="6"/>
      <c r="J371" s="13"/>
      <c r="K371" s="60"/>
      <c r="L371" s="61"/>
      <c r="O371" s="37"/>
    </row>
    <row r="372" spans="1:15" s="1" customFormat="1" hidden="1" x14ac:dyDescent="0.3">
      <c r="A372" s="1">
        <v>175</v>
      </c>
      <c r="B372" s="1">
        <v>266</v>
      </c>
      <c r="C372" s="1">
        <v>1</v>
      </c>
      <c r="D372" s="1">
        <v>4</v>
      </c>
      <c r="E372" s="1">
        <v>11</v>
      </c>
      <c r="F372" s="4" t="s">
        <v>352</v>
      </c>
      <c r="G372" s="24" t="s">
        <v>353</v>
      </c>
      <c r="I372" s="6"/>
      <c r="K372" s="60"/>
      <c r="L372" s="61"/>
      <c r="O372" s="37"/>
    </row>
    <row r="373" spans="1:15" s="1" customFormat="1" hidden="1" x14ac:dyDescent="0.3">
      <c r="F373" s="6"/>
      <c r="G373" s="38"/>
      <c r="I373" s="6"/>
      <c r="J373" s="13"/>
      <c r="K373" s="60"/>
      <c r="L373" s="61"/>
      <c r="O373" s="37"/>
    </row>
    <row r="374" spans="1:15" s="1" customFormat="1" hidden="1" x14ac:dyDescent="0.3">
      <c r="A374" s="1">
        <v>176</v>
      </c>
      <c r="B374" s="1">
        <v>267</v>
      </c>
      <c r="C374" s="1">
        <v>1</v>
      </c>
      <c r="D374" s="1">
        <v>4</v>
      </c>
      <c r="E374" s="1">
        <v>11</v>
      </c>
      <c r="F374" s="6"/>
      <c r="G374" s="38" t="s">
        <v>354</v>
      </c>
      <c r="I374" s="6" t="s">
        <v>312</v>
      </c>
      <c r="J374" s="13">
        <v>0</v>
      </c>
      <c r="K374" s="60"/>
      <c r="L374" s="61">
        <f>ROUND(J374*K374,2)</f>
        <v>0</v>
      </c>
      <c r="O374" s="37"/>
    </row>
    <row r="375" spans="1:15" s="1" customFormat="1" hidden="1" x14ac:dyDescent="0.3">
      <c r="F375" s="6"/>
      <c r="G375" s="38"/>
      <c r="I375" s="6"/>
      <c r="J375" s="13"/>
      <c r="K375" s="60"/>
      <c r="L375" s="61"/>
      <c r="O375" s="37"/>
    </row>
    <row r="376" spans="1:15" s="1" customFormat="1" hidden="1" x14ac:dyDescent="0.3">
      <c r="A376" s="1">
        <v>177</v>
      </c>
      <c r="B376" s="1">
        <v>268</v>
      </c>
      <c r="C376" s="1">
        <v>1</v>
      </c>
      <c r="D376" s="1">
        <v>4</v>
      </c>
      <c r="E376" s="1">
        <v>11</v>
      </c>
      <c r="F376" s="6"/>
      <c r="G376" s="38" t="s">
        <v>355</v>
      </c>
      <c r="I376" s="6" t="s">
        <v>312</v>
      </c>
      <c r="J376" s="13">
        <v>0</v>
      </c>
      <c r="K376" s="60"/>
      <c r="L376" s="61">
        <f>ROUND(J376*K376,2)</f>
        <v>0</v>
      </c>
      <c r="O376" s="37"/>
    </row>
    <row r="377" spans="1:15" s="1" customFormat="1" hidden="1" x14ac:dyDescent="0.3">
      <c r="F377" s="6"/>
      <c r="G377" s="38"/>
      <c r="I377" s="6"/>
      <c r="J377" s="13"/>
      <c r="K377" s="60"/>
      <c r="L377" s="61"/>
      <c r="O377" s="37"/>
    </row>
    <row r="378" spans="1:15" s="1" customFormat="1" hidden="1" x14ac:dyDescent="0.3">
      <c r="A378" s="1">
        <v>178</v>
      </c>
      <c r="B378" s="1">
        <v>269</v>
      </c>
      <c r="C378" s="1">
        <v>1</v>
      </c>
      <c r="D378" s="1">
        <v>4</v>
      </c>
      <c r="E378" s="1">
        <v>11</v>
      </c>
      <c r="F378" s="6"/>
      <c r="G378" s="38" t="s">
        <v>356</v>
      </c>
      <c r="I378" s="6" t="s">
        <v>312</v>
      </c>
      <c r="J378" s="13">
        <v>0</v>
      </c>
      <c r="K378" s="60"/>
      <c r="L378" s="61">
        <f>ROUND(J378*K378,2)</f>
        <v>0</v>
      </c>
      <c r="O378" s="37"/>
    </row>
    <row r="379" spans="1:15" s="1" customFormat="1" hidden="1" x14ac:dyDescent="0.3">
      <c r="F379" s="6"/>
      <c r="G379" s="38"/>
      <c r="I379" s="6"/>
      <c r="J379" s="13"/>
      <c r="K379" s="60"/>
      <c r="L379" s="61"/>
      <c r="O379" s="37"/>
    </row>
    <row r="380" spans="1:15" s="1" customFormat="1" hidden="1" x14ac:dyDescent="0.3">
      <c r="A380" s="1">
        <v>179</v>
      </c>
      <c r="B380" s="1">
        <v>270</v>
      </c>
      <c r="C380" s="1">
        <v>1</v>
      </c>
      <c r="D380" s="1">
        <v>4</v>
      </c>
      <c r="E380" s="1">
        <v>11</v>
      </c>
      <c r="F380" s="4" t="s">
        <v>357</v>
      </c>
      <c r="G380" s="38" t="s">
        <v>358</v>
      </c>
      <c r="I380" s="6" t="s">
        <v>18</v>
      </c>
      <c r="J380" s="13">
        <v>0</v>
      </c>
      <c r="K380" s="60"/>
      <c r="L380" s="61">
        <f>ROUND(J380*K380,2)</f>
        <v>0</v>
      </c>
      <c r="O380" s="37"/>
    </row>
    <row r="381" spans="1:15" s="1" customFormat="1" hidden="1" x14ac:dyDescent="0.3">
      <c r="F381" s="6"/>
      <c r="G381" s="38"/>
      <c r="I381" s="6"/>
      <c r="J381" s="13"/>
      <c r="K381" s="60"/>
      <c r="L381" s="61"/>
      <c r="O381" s="37"/>
    </row>
    <row r="382" spans="1:15" s="1" customFormat="1" hidden="1" x14ac:dyDescent="0.3">
      <c r="A382" s="1">
        <v>180</v>
      </c>
      <c r="B382" s="1">
        <v>271</v>
      </c>
      <c r="C382" s="1">
        <v>1</v>
      </c>
      <c r="D382" s="1">
        <v>4</v>
      </c>
      <c r="E382" s="1">
        <v>11</v>
      </c>
      <c r="F382" s="4" t="s">
        <v>359</v>
      </c>
      <c r="G382" s="38" t="s">
        <v>360</v>
      </c>
      <c r="I382" s="6" t="s">
        <v>18</v>
      </c>
      <c r="J382" s="13">
        <v>0</v>
      </c>
      <c r="K382" s="60"/>
      <c r="L382" s="61">
        <f>ROUND(J382*K382,2)</f>
        <v>0</v>
      </c>
      <c r="O382" s="37"/>
    </row>
    <row r="383" spans="1:15" s="1" customFormat="1" hidden="1" x14ac:dyDescent="0.3">
      <c r="F383" s="6"/>
      <c r="G383" s="38"/>
      <c r="I383" s="6"/>
      <c r="J383" s="13"/>
      <c r="K383" s="60"/>
      <c r="L383" s="61"/>
      <c r="O383" s="37"/>
    </row>
    <row r="384" spans="1:15" s="1" customFormat="1" hidden="1" x14ac:dyDescent="0.3">
      <c r="A384" s="1">
        <v>181</v>
      </c>
      <c r="B384" s="1">
        <v>272</v>
      </c>
      <c r="C384" s="1">
        <v>1</v>
      </c>
      <c r="D384" s="1">
        <v>4</v>
      </c>
      <c r="E384" s="1">
        <v>12</v>
      </c>
      <c r="F384" s="32" t="s">
        <v>361</v>
      </c>
      <c r="G384" s="45" t="s">
        <v>362</v>
      </c>
      <c r="H384" s="31"/>
      <c r="I384" s="30" t="s">
        <v>363</v>
      </c>
      <c r="J384" s="33">
        <v>10</v>
      </c>
      <c r="K384" s="64"/>
      <c r="L384" s="65">
        <f>ROUND(J384*K384,2)*0</f>
        <v>0</v>
      </c>
      <c r="O384" s="37"/>
    </row>
    <row r="385" spans="1:15" s="1" customFormat="1" x14ac:dyDescent="0.3">
      <c r="F385" s="6"/>
      <c r="G385" s="38"/>
      <c r="I385" s="6"/>
      <c r="J385" s="13"/>
      <c r="K385" s="60"/>
      <c r="L385" s="61"/>
      <c r="O385" s="37"/>
    </row>
    <row r="386" spans="1:15" s="1" customFormat="1" x14ac:dyDescent="0.3">
      <c r="A386" s="1">
        <v>182</v>
      </c>
      <c r="B386" s="1">
        <v>273</v>
      </c>
      <c r="C386" s="1">
        <v>1</v>
      </c>
      <c r="D386" s="1">
        <v>4</v>
      </c>
      <c r="E386" s="1">
        <v>12</v>
      </c>
      <c r="F386" s="4" t="s">
        <v>364</v>
      </c>
      <c r="G386" s="38" t="s">
        <v>365</v>
      </c>
      <c r="I386" s="6" t="s">
        <v>18</v>
      </c>
      <c r="J386" s="13">
        <v>10</v>
      </c>
      <c r="K386" s="60"/>
      <c r="L386" s="61">
        <f>ROUND(J386*K386,2)</f>
        <v>0</v>
      </c>
      <c r="O386" s="37"/>
    </row>
    <row r="387" spans="1:15" s="1" customFormat="1" hidden="1" x14ac:dyDescent="0.3">
      <c r="F387" s="6"/>
      <c r="G387" s="38"/>
      <c r="I387" s="6"/>
      <c r="J387" s="13"/>
      <c r="K387" s="60"/>
      <c r="L387" s="61"/>
      <c r="O387" s="37"/>
    </row>
    <row r="388" spans="1:15" s="1" customFormat="1" hidden="1" x14ac:dyDescent="0.3">
      <c r="A388" s="1">
        <v>183</v>
      </c>
      <c r="B388" s="1">
        <v>274</v>
      </c>
      <c r="C388" s="1">
        <v>1</v>
      </c>
      <c r="D388" s="1">
        <v>4</v>
      </c>
      <c r="E388" s="1">
        <v>12</v>
      </c>
      <c r="F388" s="4" t="s">
        <v>366</v>
      </c>
      <c r="G388" s="24" t="s">
        <v>367</v>
      </c>
      <c r="I388" s="6"/>
      <c r="K388" s="60"/>
      <c r="L388" s="61"/>
      <c r="O388" s="37"/>
    </row>
    <row r="389" spans="1:15" s="1" customFormat="1" hidden="1" x14ac:dyDescent="0.3">
      <c r="F389" s="6"/>
      <c r="G389" s="38"/>
      <c r="I389" s="6"/>
      <c r="J389" s="13"/>
      <c r="K389" s="60"/>
      <c r="L389" s="61"/>
      <c r="O389" s="37"/>
    </row>
    <row r="390" spans="1:15" s="1" customFormat="1" ht="28.8" hidden="1" x14ac:dyDescent="0.3">
      <c r="A390" s="1">
        <v>184</v>
      </c>
      <c r="B390" s="1">
        <v>275</v>
      </c>
      <c r="C390" s="1">
        <v>1</v>
      </c>
      <c r="D390" s="1">
        <v>4</v>
      </c>
      <c r="E390" s="1">
        <v>12</v>
      </c>
      <c r="F390" s="4" t="s">
        <v>368</v>
      </c>
      <c r="G390" s="38" t="s">
        <v>369</v>
      </c>
      <c r="I390" s="6" t="s">
        <v>18</v>
      </c>
      <c r="J390" s="13">
        <v>0</v>
      </c>
      <c r="K390" s="60"/>
      <c r="L390" s="61">
        <f>ROUND(J390*K390,2)</f>
        <v>0</v>
      </c>
      <c r="O390" s="37"/>
    </row>
    <row r="391" spans="1:15" s="1" customFormat="1" hidden="1" x14ac:dyDescent="0.3">
      <c r="F391" s="6"/>
      <c r="G391" s="38"/>
      <c r="I391" s="6"/>
      <c r="J391" s="13"/>
      <c r="K391" s="60"/>
      <c r="L391" s="61"/>
      <c r="O391" s="37"/>
    </row>
    <row r="392" spans="1:15" s="1" customFormat="1" ht="28.8" hidden="1" x14ac:dyDescent="0.3">
      <c r="A392" s="1">
        <v>185</v>
      </c>
      <c r="B392" s="1">
        <v>276</v>
      </c>
      <c r="C392" s="1">
        <v>1</v>
      </c>
      <c r="D392" s="1">
        <v>4</v>
      </c>
      <c r="E392" s="1">
        <v>12</v>
      </c>
      <c r="F392" s="4" t="s">
        <v>370</v>
      </c>
      <c r="G392" s="38" t="s">
        <v>371</v>
      </c>
      <c r="I392" s="6" t="s">
        <v>18</v>
      </c>
      <c r="J392" s="13">
        <v>0</v>
      </c>
      <c r="K392" s="60"/>
      <c r="L392" s="61">
        <f>ROUND(J392*K392,2)</f>
        <v>0</v>
      </c>
      <c r="O392" s="37"/>
    </row>
    <row r="393" spans="1:15" s="1" customFormat="1" x14ac:dyDescent="0.3">
      <c r="F393" s="6"/>
      <c r="G393" s="38"/>
      <c r="I393" s="6"/>
      <c r="J393" s="13"/>
      <c r="K393" s="60"/>
      <c r="L393" s="61"/>
      <c r="O393" s="37"/>
    </row>
    <row r="394" spans="1:15" s="1" customFormat="1" x14ac:dyDescent="0.3">
      <c r="A394" s="1">
        <v>186</v>
      </c>
      <c r="B394" s="1">
        <v>277</v>
      </c>
      <c r="C394" s="1">
        <v>1</v>
      </c>
      <c r="D394" s="1">
        <v>4</v>
      </c>
      <c r="E394" s="1">
        <v>12</v>
      </c>
      <c r="F394" s="4" t="s">
        <v>372</v>
      </c>
      <c r="G394" s="24" t="s">
        <v>373</v>
      </c>
      <c r="I394" s="6"/>
      <c r="K394" s="60"/>
      <c r="L394" s="61"/>
      <c r="O394" s="37"/>
    </row>
    <row r="395" spans="1:15" s="1" customFormat="1" x14ac:dyDescent="0.3">
      <c r="F395" s="6"/>
      <c r="G395" s="38"/>
      <c r="I395" s="6"/>
      <c r="J395" s="13"/>
      <c r="K395" s="60"/>
      <c r="L395" s="61"/>
      <c r="O395" s="37"/>
    </row>
    <row r="396" spans="1:15" s="1" customFormat="1" x14ac:dyDescent="0.3">
      <c r="A396" s="1">
        <v>187</v>
      </c>
      <c r="B396" s="1">
        <v>278</v>
      </c>
      <c r="C396" s="1">
        <v>1</v>
      </c>
      <c r="D396" s="1">
        <v>4</v>
      </c>
      <c r="E396" s="1">
        <v>12</v>
      </c>
      <c r="F396" s="4" t="s">
        <v>374</v>
      </c>
      <c r="G396" s="38" t="s">
        <v>375</v>
      </c>
      <c r="I396" s="6" t="s">
        <v>53</v>
      </c>
      <c r="J396" s="13"/>
      <c r="K396" s="60"/>
      <c r="L396" s="61" t="s">
        <v>27</v>
      </c>
      <c r="O396" s="37"/>
    </row>
    <row r="397" spans="1:15" s="1" customFormat="1" x14ac:dyDescent="0.3">
      <c r="F397" s="6"/>
      <c r="G397" s="38"/>
      <c r="I397" s="6"/>
      <c r="J397" s="13"/>
      <c r="K397" s="60"/>
      <c r="L397" s="61"/>
      <c r="O397" s="37"/>
    </row>
    <row r="398" spans="1:15" s="1" customFormat="1" x14ac:dyDescent="0.3">
      <c r="A398" s="1">
        <v>188</v>
      </c>
      <c r="B398" s="1">
        <v>279</v>
      </c>
      <c r="C398" s="1">
        <v>1</v>
      </c>
      <c r="D398" s="1">
        <v>4</v>
      </c>
      <c r="E398" s="1">
        <v>12</v>
      </c>
      <c r="F398" s="4" t="s">
        <v>376</v>
      </c>
      <c r="G398" s="38" t="s">
        <v>377</v>
      </c>
      <c r="I398" s="6" t="s">
        <v>53</v>
      </c>
      <c r="J398" s="13"/>
      <c r="K398" s="60"/>
      <c r="L398" s="61" t="s">
        <v>27</v>
      </c>
      <c r="O398" s="37"/>
    </row>
    <row r="399" spans="1:15" s="1" customFormat="1" x14ac:dyDescent="0.3">
      <c r="F399" s="6"/>
      <c r="G399" s="38"/>
      <c r="I399" s="6"/>
      <c r="J399" s="13"/>
      <c r="K399" s="60"/>
      <c r="L399" s="61"/>
      <c r="O399" s="37"/>
    </row>
    <row r="400" spans="1:15" s="1" customFormat="1" ht="28.8" hidden="1" x14ac:dyDescent="0.3">
      <c r="A400" s="1">
        <v>189</v>
      </c>
      <c r="B400" s="1">
        <v>280</v>
      </c>
      <c r="C400" s="1">
        <v>1</v>
      </c>
      <c r="D400" s="1">
        <v>4</v>
      </c>
      <c r="E400" s="1">
        <v>12</v>
      </c>
      <c r="F400" s="4" t="s">
        <v>378</v>
      </c>
      <c r="G400" s="24" t="s">
        <v>379</v>
      </c>
      <c r="I400" s="6"/>
      <c r="K400" s="60"/>
      <c r="L400" s="61"/>
      <c r="O400" s="37"/>
    </row>
    <row r="401" spans="1:15" s="1" customFormat="1" hidden="1" x14ac:dyDescent="0.3">
      <c r="F401" s="6"/>
      <c r="G401" s="38"/>
      <c r="I401" s="6"/>
      <c r="J401" s="13"/>
      <c r="K401" s="60"/>
      <c r="L401" s="61"/>
      <c r="O401" s="37"/>
    </row>
    <row r="402" spans="1:15" s="1" customFormat="1" hidden="1" x14ac:dyDescent="0.3">
      <c r="A402" s="1">
        <v>190</v>
      </c>
      <c r="B402" s="1">
        <v>281</v>
      </c>
      <c r="C402" s="1">
        <v>1</v>
      </c>
      <c r="D402" s="1">
        <v>4</v>
      </c>
      <c r="E402" s="1">
        <v>12</v>
      </c>
      <c r="F402" s="4" t="s">
        <v>380</v>
      </c>
      <c r="G402" s="38" t="s">
        <v>381</v>
      </c>
      <c r="I402" s="6" t="s">
        <v>320</v>
      </c>
      <c r="J402" s="13">
        <v>1</v>
      </c>
      <c r="K402" s="60"/>
      <c r="L402" s="61">
        <f>ROUND(J402*K402,2)</f>
        <v>0</v>
      </c>
      <c r="O402" s="37"/>
    </row>
    <row r="403" spans="1:15" s="1" customFormat="1" hidden="1" x14ac:dyDescent="0.3">
      <c r="F403" s="6"/>
      <c r="G403" s="38"/>
      <c r="I403" s="6"/>
      <c r="J403" s="13"/>
      <c r="K403" s="60"/>
      <c r="L403" s="61"/>
      <c r="O403" s="37"/>
    </row>
    <row r="404" spans="1:15" s="1" customFormat="1" ht="28.8" hidden="1" x14ac:dyDescent="0.3">
      <c r="A404" s="1">
        <v>191</v>
      </c>
      <c r="B404" s="1">
        <v>282</v>
      </c>
      <c r="C404" s="1">
        <v>1</v>
      </c>
      <c r="D404" s="1">
        <v>4</v>
      </c>
      <c r="E404" s="1">
        <v>12</v>
      </c>
      <c r="F404" s="4" t="s">
        <v>382</v>
      </c>
      <c r="G404" s="38" t="s">
        <v>383</v>
      </c>
      <c r="I404" s="6" t="s">
        <v>37</v>
      </c>
      <c r="J404" s="14">
        <v>0</v>
      </c>
      <c r="K404" s="60"/>
      <c r="L404" s="61">
        <f>ROUND(J404*K404,2)</f>
        <v>0</v>
      </c>
      <c r="O404" s="37"/>
    </row>
    <row r="405" spans="1:15" s="1" customFormat="1" hidden="1" x14ac:dyDescent="0.3">
      <c r="F405" s="4"/>
      <c r="G405" s="38"/>
      <c r="I405" s="6"/>
      <c r="J405" s="14"/>
      <c r="K405" s="60"/>
      <c r="L405" s="61"/>
      <c r="O405" s="37"/>
    </row>
    <row r="406" spans="1:15" s="1" customFormat="1" x14ac:dyDescent="0.3">
      <c r="F406" s="4" t="s">
        <v>384</v>
      </c>
      <c r="G406" s="24" t="s">
        <v>385</v>
      </c>
      <c r="I406" s="6"/>
      <c r="J406" s="13"/>
      <c r="K406" s="60"/>
      <c r="L406" s="61"/>
      <c r="O406" s="37"/>
    </row>
    <row r="407" spans="1:15" s="1" customFormat="1" x14ac:dyDescent="0.3">
      <c r="F407" s="4"/>
      <c r="G407" s="38"/>
      <c r="I407" s="6"/>
      <c r="J407" s="13"/>
      <c r="K407" s="60"/>
      <c r="L407" s="61"/>
      <c r="O407" s="37"/>
    </row>
    <row r="408" spans="1:15" s="1" customFormat="1" ht="40.950000000000003" customHeight="1" x14ac:dyDescent="0.3">
      <c r="F408" s="4"/>
      <c r="G408" s="38" t="s">
        <v>386</v>
      </c>
      <c r="I408" s="6" t="s">
        <v>53</v>
      </c>
      <c r="J408" s="13">
        <v>30</v>
      </c>
      <c r="K408" s="60"/>
      <c r="L408" s="61">
        <f>ROUND(J408*K408,2)</f>
        <v>0</v>
      </c>
      <c r="O408" s="37"/>
    </row>
    <row r="409" spans="1:15" s="1" customFormat="1" x14ac:dyDescent="0.3">
      <c r="F409" s="4"/>
      <c r="G409" s="38"/>
      <c r="I409" s="6"/>
      <c r="J409" s="13"/>
      <c r="K409" s="60"/>
      <c r="L409" s="61"/>
      <c r="O409" s="37"/>
    </row>
    <row r="410" spans="1:15" s="1" customFormat="1" ht="28.8" x14ac:dyDescent="0.3">
      <c r="F410" s="4"/>
      <c r="G410" s="38" t="s">
        <v>387</v>
      </c>
      <c r="I410" s="6" t="s">
        <v>15</v>
      </c>
      <c r="J410" s="13">
        <v>1</v>
      </c>
      <c r="K410" s="60"/>
      <c r="L410" s="61">
        <f>ROUND(J410*K410,2)</f>
        <v>0</v>
      </c>
      <c r="O410" s="37"/>
    </row>
    <row r="411" spans="1:15" s="1" customFormat="1" x14ac:dyDescent="0.3">
      <c r="F411" s="4"/>
      <c r="G411" s="38"/>
      <c r="I411" s="6"/>
      <c r="J411" s="13"/>
      <c r="K411" s="60"/>
      <c r="L411" s="61"/>
      <c r="O411" s="37"/>
    </row>
    <row r="412" spans="1:15" s="1" customFormat="1" ht="57.6" x14ac:dyDescent="0.3">
      <c r="F412" s="4"/>
      <c r="G412" s="38" t="s">
        <v>388</v>
      </c>
      <c r="I412" s="6" t="s">
        <v>53</v>
      </c>
      <c r="J412" s="13">
        <v>6</v>
      </c>
      <c r="K412" s="60"/>
      <c r="L412" s="61">
        <f>ROUND(J412*K412,2)</f>
        <v>0</v>
      </c>
      <c r="O412" s="37"/>
    </row>
    <row r="413" spans="1:15" s="1" customFormat="1" x14ac:dyDescent="0.3">
      <c r="F413" s="4"/>
      <c r="G413" s="38"/>
      <c r="I413" s="6"/>
      <c r="J413" s="13"/>
      <c r="K413" s="60"/>
      <c r="L413" s="61"/>
      <c r="O413" s="37"/>
    </row>
    <row r="414" spans="1:15" s="1" customFormat="1" ht="28.8" x14ac:dyDescent="0.3">
      <c r="F414" s="4"/>
      <c r="G414" s="38" t="s">
        <v>389</v>
      </c>
      <c r="I414" s="6" t="s">
        <v>15</v>
      </c>
      <c r="J414" s="13">
        <v>1</v>
      </c>
      <c r="K414" s="60"/>
      <c r="L414" s="61">
        <f>ROUND(J414*K414,2)</f>
        <v>0</v>
      </c>
      <c r="O414" s="37"/>
    </row>
    <row r="415" spans="1:15" s="1" customFormat="1" x14ac:dyDescent="0.3">
      <c r="F415" s="4"/>
      <c r="G415" s="38"/>
      <c r="I415" s="6"/>
      <c r="J415" s="13"/>
      <c r="K415" s="60"/>
      <c r="L415" s="61"/>
      <c r="O415" s="37"/>
    </row>
    <row r="416" spans="1:15" s="1" customFormat="1" ht="28.8" x14ac:dyDescent="0.3">
      <c r="F416" s="4"/>
      <c r="G416" s="38" t="s">
        <v>390</v>
      </c>
      <c r="I416" s="6" t="s">
        <v>53</v>
      </c>
      <c r="J416" s="13">
        <v>6</v>
      </c>
      <c r="K416" s="60"/>
      <c r="L416" s="61">
        <f>ROUND(J416*K416,2)</f>
        <v>0</v>
      </c>
      <c r="O416" s="37"/>
    </row>
    <row r="417" spans="1:15" s="1" customFormat="1" x14ac:dyDescent="0.3">
      <c r="F417" s="4"/>
      <c r="G417" s="38"/>
      <c r="I417" s="6"/>
      <c r="J417" s="13"/>
      <c r="K417" s="60"/>
      <c r="L417" s="61"/>
      <c r="O417" s="37"/>
    </row>
    <row r="418" spans="1:15" s="1" customFormat="1" ht="28.8" x14ac:dyDescent="0.3">
      <c r="F418" s="4"/>
      <c r="G418" s="38" t="s">
        <v>391</v>
      </c>
      <c r="I418" s="6" t="s">
        <v>15</v>
      </c>
      <c r="J418" s="13">
        <v>1</v>
      </c>
      <c r="K418" s="60"/>
      <c r="L418" s="61">
        <f>ROUND(J418*K418,2)</f>
        <v>0</v>
      </c>
      <c r="O418" s="37"/>
    </row>
    <row r="419" spans="1:15" s="1" customFormat="1" x14ac:dyDescent="0.3">
      <c r="F419" s="4"/>
      <c r="G419" s="38"/>
      <c r="I419" s="6"/>
      <c r="J419" s="13"/>
      <c r="K419" s="60"/>
      <c r="L419" s="61"/>
      <c r="O419" s="37"/>
    </row>
    <row r="420" spans="1:15" s="1" customFormat="1" ht="28.8" x14ac:dyDescent="0.3">
      <c r="F420" s="4" t="s">
        <v>392</v>
      </c>
      <c r="G420" s="38" t="s">
        <v>393</v>
      </c>
      <c r="I420" s="6" t="s">
        <v>15</v>
      </c>
      <c r="J420" s="13">
        <v>1</v>
      </c>
      <c r="K420" s="60"/>
      <c r="L420" s="61">
        <f>ROUND(J420*K420,2)</f>
        <v>0</v>
      </c>
      <c r="O420" s="37"/>
    </row>
    <row r="421" spans="1:15" s="1" customFormat="1" x14ac:dyDescent="0.3">
      <c r="F421" s="4"/>
      <c r="G421" s="38"/>
      <c r="I421" s="6"/>
      <c r="J421" s="13"/>
      <c r="K421" s="60"/>
      <c r="L421" s="61"/>
      <c r="O421" s="37"/>
    </row>
    <row r="422" spans="1:15" s="1" customFormat="1" ht="28.8" x14ac:dyDescent="0.3">
      <c r="F422" s="4" t="s">
        <v>394</v>
      </c>
      <c r="G422" s="38" t="s">
        <v>395</v>
      </c>
      <c r="I422" s="6" t="s">
        <v>15</v>
      </c>
      <c r="J422" s="13">
        <v>1</v>
      </c>
      <c r="K422" s="60"/>
      <c r="L422" s="61">
        <f>ROUND(J422*K422,2)</f>
        <v>0</v>
      </c>
      <c r="O422" s="37"/>
    </row>
    <row r="423" spans="1:15" s="1" customFormat="1" x14ac:dyDescent="0.3">
      <c r="F423" s="4"/>
      <c r="G423" s="38"/>
      <c r="I423" s="6"/>
      <c r="J423" s="13"/>
      <c r="K423" s="60"/>
      <c r="L423" s="61"/>
      <c r="O423" s="37"/>
    </row>
    <row r="424" spans="1:15" s="1" customFormat="1" x14ac:dyDescent="0.3">
      <c r="F424" s="4" t="s">
        <v>396</v>
      </c>
      <c r="G424" s="38" t="s">
        <v>397</v>
      </c>
      <c r="I424" s="6" t="s">
        <v>15</v>
      </c>
      <c r="J424" s="13">
        <v>1</v>
      </c>
      <c r="K424" s="60"/>
      <c r="L424" s="61">
        <f>ROUND(J424*K424,2)</f>
        <v>0</v>
      </c>
      <c r="O424" s="37"/>
    </row>
    <row r="425" spans="1:15" s="1" customFormat="1" x14ac:dyDescent="0.3">
      <c r="F425" s="6"/>
      <c r="G425" s="38"/>
      <c r="I425" s="6"/>
      <c r="J425" s="13"/>
      <c r="K425" s="60"/>
      <c r="L425" s="61"/>
      <c r="O425" s="37"/>
    </row>
    <row r="426" spans="1:15" s="1" customFormat="1" x14ac:dyDescent="0.3">
      <c r="A426" s="1">
        <v>125</v>
      </c>
      <c r="B426" s="1">
        <v>283</v>
      </c>
      <c r="C426" s="1">
        <v>1</v>
      </c>
      <c r="D426" s="1">
        <v>4</v>
      </c>
      <c r="E426" s="1">
        <v>9</v>
      </c>
      <c r="F426" s="6"/>
      <c r="G426" s="36" t="s">
        <v>9</v>
      </c>
      <c r="I426" s="6"/>
      <c r="K426" s="60"/>
      <c r="L426" s="61"/>
      <c r="O426" s="37"/>
    </row>
    <row r="427" spans="1:15" s="1" customFormat="1" x14ac:dyDescent="0.3">
      <c r="F427" s="6"/>
      <c r="G427" s="38"/>
      <c r="I427" s="6"/>
      <c r="J427" s="13"/>
      <c r="K427" s="60"/>
      <c r="L427" s="61"/>
      <c r="O427" s="37"/>
    </row>
    <row r="428" spans="1:15" s="1" customFormat="1" x14ac:dyDescent="0.3">
      <c r="A428" s="1">
        <v>126</v>
      </c>
      <c r="B428" s="1">
        <v>689</v>
      </c>
      <c r="C428" s="1">
        <v>1</v>
      </c>
      <c r="D428" s="1">
        <v>4</v>
      </c>
      <c r="E428" s="1">
        <v>9</v>
      </c>
      <c r="F428" s="6"/>
      <c r="G428" s="36" t="s">
        <v>398</v>
      </c>
      <c r="I428" s="6"/>
      <c r="K428" s="60"/>
      <c r="L428" s="61"/>
      <c r="O428" s="37"/>
    </row>
    <row r="429" spans="1:15" s="1" customFormat="1" x14ac:dyDescent="0.3">
      <c r="F429" s="6"/>
      <c r="G429" s="38"/>
      <c r="I429" s="6"/>
      <c r="J429" s="13"/>
      <c r="K429" s="60"/>
      <c r="L429" s="61"/>
      <c r="O429" s="37"/>
    </row>
    <row r="430" spans="1:15" s="1" customFormat="1" x14ac:dyDescent="0.3">
      <c r="A430" s="1">
        <v>127</v>
      </c>
      <c r="B430" s="1">
        <v>218</v>
      </c>
      <c r="C430" s="1">
        <v>1</v>
      </c>
      <c r="D430" s="1">
        <v>4</v>
      </c>
      <c r="E430" s="1">
        <v>9</v>
      </c>
      <c r="F430" s="4" t="s">
        <v>399</v>
      </c>
      <c r="G430" s="36" t="s">
        <v>400</v>
      </c>
      <c r="I430" s="6"/>
      <c r="K430" s="60"/>
      <c r="L430" s="61"/>
      <c r="O430" s="37"/>
    </row>
    <row r="431" spans="1:15" s="1" customFormat="1" x14ac:dyDescent="0.3">
      <c r="F431" s="4"/>
      <c r="G431" s="36"/>
      <c r="I431" s="6"/>
      <c r="K431" s="60"/>
      <c r="L431" s="61"/>
      <c r="O431" s="37"/>
    </row>
    <row r="432" spans="1:15" s="1" customFormat="1" x14ac:dyDescent="0.3">
      <c r="F432" s="4" t="s">
        <v>401</v>
      </c>
      <c r="G432" s="24" t="s">
        <v>402</v>
      </c>
      <c r="I432" s="6"/>
      <c r="K432" s="60"/>
      <c r="L432" s="61"/>
      <c r="O432" s="37"/>
    </row>
    <row r="433" spans="6:15" s="1" customFormat="1" x14ac:dyDescent="0.3">
      <c r="F433" s="4"/>
      <c r="G433" s="36"/>
      <c r="I433" s="6"/>
      <c r="K433" s="60"/>
      <c r="L433" s="61"/>
      <c r="O433" s="37"/>
    </row>
    <row r="434" spans="6:15" s="1" customFormat="1" ht="28.8" x14ac:dyDescent="0.3">
      <c r="F434" s="46" t="s">
        <v>403</v>
      </c>
      <c r="G434" s="47" t="s">
        <v>404</v>
      </c>
      <c r="I434" s="6" t="s">
        <v>300</v>
      </c>
      <c r="J434" s="1">
        <v>7910</v>
      </c>
      <c r="K434" s="60"/>
      <c r="L434" s="61">
        <f>ROUND(J434*K434,2)</f>
        <v>0</v>
      </c>
      <c r="O434" s="37"/>
    </row>
    <row r="435" spans="6:15" s="1" customFormat="1" x14ac:dyDescent="0.3">
      <c r="F435" s="46"/>
      <c r="G435" s="47"/>
      <c r="I435" s="6"/>
      <c r="K435" s="60"/>
      <c r="L435" s="61"/>
      <c r="O435" s="37"/>
    </row>
    <row r="436" spans="6:15" s="1" customFormat="1" ht="28.8" hidden="1" x14ac:dyDescent="0.3">
      <c r="F436" s="46" t="s">
        <v>405</v>
      </c>
      <c r="G436" s="47" t="s">
        <v>406</v>
      </c>
      <c r="I436" s="6" t="s">
        <v>300</v>
      </c>
      <c r="K436" s="60"/>
      <c r="L436" s="61"/>
      <c r="O436" s="37"/>
    </row>
    <row r="437" spans="6:15" s="1" customFormat="1" hidden="1" x14ac:dyDescent="0.3">
      <c r="F437" s="46"/>
      <c r="G437" s="47"/>
      <c r="I437" s="6"/>
      <c r="K437" s="60"/>
      <c r="L437" s="61"/>
      <c r="O437" s="37"/>
    </row>
    <row r="438" spans="6:15" s="1" customFormat="1" ht="43.2" hidden="1" x14ac:dyDescent="0.3">
      <c r="F438" s="46" t="s">
        <v>407</v>
      </c>
      <c r="G438" s="48" t="s">
        <v>408</v>
      </c>
      <c r="I438" s="6" t="s">
        <v>300</v>
      </c>
      <c r="K438" s="60"/>
      <c r="L438" s="61"/>
      <c r="O438" s="37"/>
    </row>
    <row r="439" spans="6:15" s="1" customFormat="1" hidden="1" x14ac:dyDescent="0.3">
      <c r="F439" s="46"/>
      <c r="G439" s="48"/>
      <c r="I439" s="6"/>
      <c r="K439" s="60"/>
      <c r="L439" s="61"/>
      <c r="O439" s="37"/>
    </row>
    <row r="440" spans="6:15" s="1" customFormat="1" hidden="1" x14ac:dyDescent="0.3">
      <c r="F440" s="46" t="s">
        <v>409</v>
      </c>
      <c r="G440" s="49" t="s">
        <v>410</v>
      </c>
      <c r="I440" s="6"/>
      <c r="K440" s="60"/>
      <c r="L440" s="61"/>
      <c r="O440" s="37"/>
    </row>
    <row r="441" spans="6:15" s="1" customFormat="1" hidden="1" x14ac:dyDescent="0.3">
      <c r="F441" s="4"/>
      <c r="G441" s="49"/>
      <c r="I441" s="6"/>
      <c r="K441" s="60"/>
      <c r="L441" s="61"/>
      <c r="O441" s="37"/>
    </row>
    <row r="442" spans="6:15" s="1" customFormat="1" ht="28.8" hidden="1" x14ac:dyDescent="0.3">
      <c r="F442" s="46" t="s">
        <v>411</v>
      </c>
      <c r="G442" s="47" t="s">
        <v>412</v>
      </c>
      <c r="I442" s="6"/>
      <c r="K442" s="60"/>
      <c r="L442" s="61"/>
      <c r="O442" s="37"/>
    </row>
    <row r="443" spans="6:15" s="1" customFormat="1" hidden="1" x14ac:dyDescent="0.3">
      <c r="F443" s="46"/>
      <c r="G443" s="47"/>
      <c r="I443" s="6"/>
      <c r="K443" s="60"/>
      <c r="L443" s="61"/>
      <c r="O443" s="37"/>
    </row>
    <row r="444" spans="6:15" s="1" customFormat="1" hidden="1" x14ac:dyDescent="0.3">
      <c r="F444" s="46"/>
      <c r="G444" s="47" t="s">
        <v>413</v>
      </c>
      <c r="I444" s="6" t="s">
        <v>414</v>
      </c>
      <c r="K444" s="60"/>
      <c r="L444" s="61"/>
      <c r="O444" s="37"/>
    </row>
    <row r="445" spans="6:15" s="1" customFormat="1" hidden="1" x14ac:dyDescent="0.3">
      <c r="F445" s="46"/>
      <c r="G445" s="47"/>
      <c r="I445" s="6"/>
      <c r="K445" s="60"/>
      <c r="L445" s="61"/>
      <c r="O445" s="37"/>
    </row>
    <row r="446" spans="6:15" s="1" customFormat="1" hidden="1" x14ac:dyDescent="0.3">
      <c r="F446" s="46"/>
      <c r="G446" s="47" t="s">
        <v>415</v>
      </c>
      <c r="I446" s="6" t="s">
        <v>414</v>
      </c>
      <c r="K446" s="60"/>
      <c r="L446" s="61"/>
      <c r="O446" s="37"/>
    </row>
    <row r="447" spans="6:15" s="1" customFormat="1" hidden="1" x14ac:dyDescent="0.3">
      <c r="F447" s="46"/>
      <c r="G447" s="47"/>
      <c r="I447" s="6"/>
      <c r="K447" s="60"/>
      <c r="L447" s="61"/>
      <c r="O447" s="37"/>
    </row>
    <row r="448" spans="6:15" s="1" customFormat="1" ht="28.8" x14ac:dyDescent="0.3">
      <c r="F448" s="46" t="s">
        <v>416</v>
      </c>
      <c r="G448" s="47" t="s">
        <v>417</v>
      </c>
      <c r="I448" s="6"/>
      <c r="K448" s="60"/>
      <c r="L448" s="61"/>
      <c r="O448" s="37"/>
    </row>
    <row r="449" spans="1:15" s="1" customFormat="1" x14ac:dyDescent="0.3">
      <c r="F449" s="46"/>
      <c r="G449" s="47"/>
      <c r="I449" s="6"/>
      <c r="K449" s="60"/>
      <c r="L449" s="61"/>
      <c r="O449" s="37"/>
    </row>
    <row r="450" spans="1:15" s="1" customFormat="1" ht="28.8" hidden="1" x14ac:dyDescent="0.3">
      <c r="F450" s="4"/>
      <c r="G450" s="50" t="s">
        <v>418</v>
      </c>
      <c r="I450" s="6" t="s">
        <v>414</v>
      </c>
      <c r="K450" s="60"/>
      <c r="L450" s="61"/>
      <c r="O450" s="37"/>
    </row>
    <row r="451" spans="1:15" s="1" customFormat="1" hidden="1" x14ac:dyDescent="0.3">
      <c r="F451" s="4"/>
      <c r="G451" s="50"/>
      <c r="I451" s="6"/>
      <c r="K451" s="60"/>
      <c r="L451" s="61"/>
      <c r="O451" s="37"/>
    </row>
    <row r="452" spans="1:15" s="1" customFormat="1" x14ac:dyDescent="0.3">
      <c r="F452" s="6"/>
      <c r="G452" s="47" t="s">
        <v>419</v>
      </c>
      <c r="I452" s="6" t="s">
        <v>414</v>
      </c>
      <c r="J452" s="13">
        <v>20250</v>
      </c>
      <c r="K452" s="60"/>
      <c r="L452" s="61">
        <f>ROUND(J452*K452,2)</f>
        <v>0</v>
      </c>
      <c r="O452" s="37"/>
    </row>
    <row r="453" spans="1:15" s="1" customFormat="1" hidden="1" x14ac:dyDescent="0.3">
      <c r="F453" s="6"/>
      <c r="G453" s="47"/>
      <c r="I453" s="6"/>
      <c r="J453" s="13"/>
      <c r="K453" s="60"/>
      <c r="L453" s="61"/>
      <c r="O453" s="37"/>
    </row>
    <row r="454" spans="1:15" s="1" customFormat="1" hidden="1" x14ac:dyDescent="0.3">
      <c r="F454" s="6"/>
      <c r="G454" s="48" t="s">
        <v>420</v>
      </c>
      <c r="I454" s="6" t="s">
        <v>414</v>
      </c>
      <c r="J454" s="13"/>
      <c r="K454" s="60"/>
      <c r="L454" s="61"/>
      <c r="O454" s="37"/>
    </row>
    <row r="455" spans="1:15" s="1" customFormat="1" x14ac:dyDescent="0.3">
      <c r="F455" s="6"/>
      <c r="G455" s="51"/>
      <c r="I455" s="6"/>
      <c r="J455" s="13"/>
      <c r="K455" s="60"/>
      <c r="L455" s="61"/>
      <c r="O455" s="37"/>
    </row>
    <row r="456" spans="1:15" s="1" customFormat="1" x14ac:dyDescent="0.3">
      <c r="F456" s="17"/>
      <c r="G456" s="52" t="s">
        <v>421</v>
      </c>
      <c r="H456" s="17"/>
      <c r="I456" s="17"/>
      <c r="J456" s="20"/>
      <c r="K456" s="66" t="s">
        <v>422</v>
      </c>
      <c r="L456" s="67">
        <f>SUM(L6:L455)</f>
        <v>560550</v>
      </c>
      <c r="O456" s="37"/>
    </row>
    <row r="457" spans="1:15" s="1" customFormat="1" x14ac:dyDescent="0.3">
      <c r="A457" s="1">
        <v>197</v>
      </c>
      <c r="B457" s="1">
        <v>669</v>
      </c>
      <c r="C457" s="1">
        <v>2</v>
      </c>
      <c r="D457" s="1">
        <v>1</v>
      </c>
      <c r="E457" s="1">
        <v>14</v>
      </c>
      <c r="F457" s="6"/>
      <c r="G457" s="36" t="s">
        <v>423</v>
      </c>
      <c r="I457" s="6"/>
      <c r="K457" s="60"/>
      <c r="L457" s="61"/>
      <c r="O457" s="37"/>
    </row>
    <row r="458" spans="1:15" s="1" customFormat="1" x14ac:dyDescent="0.3">
      <c r="F458" s="6"/>
      <c r="G458" s="38"/>
      <c r="I458" s="6"/>
      <c r="J458" s="13"/>
      <c r="K458" s="60"/>
      <c r="L458" s="61"/>
      <c r="O458" s="37"/>
    </row>
    <row r="459" spans="1:15" s="1" customFormat="1" x14ac:dyDescent="0.3">
      <c r="A459" s="1">
        <v>198</v>
      </c>
      <c r="B459" s="1">
        <v>692</v>
      </c>
      <c r="C459" s="1">
        <v>2</v>
      </c>
      <c r="D459" s="1">
        <v>1</v>
      </c>
      <c r="E459" s="1">
        <v>14</v>
      </c>
      <c r="F459" s="6"/>
      <c r="G459" s="36" t="s">
        <v>10</v>
      </c>
      <c r="I459" s="6"/>
      <c r="K459" s="60"/>
      <c r="L459" s="61"/>
      <c r="O459" s="37"/>
    </row>
    <row r="460" spans="1:15" s="1" customFormat="1" x14ac:dyDescent="0.3">
      <c r="F460" s="6"/>
      <c r="G460" s="38"/>
      <c r="I460" s="6"/>
      <c r="J460" s="13"/>
      <c r="K460" s="60"/>
      <c r="L460" s="61"/>
      <c r="O460" s="37"/>
    </row>
    <row r="461" spans="1:15" s="1" customFormat="1" x14ac:dyDescent="0.3">
      <c r="A461" s="1">
        <v>199</v>
      </c>
      <c r="B461" s="1">
        <v>293</v>
      </c>
      <c r="C461" s="1">
        <v>2</v>
      </c>
      <c r="D461" s="1">
        <v>1</v>
      </c>
      <c r="E461" s="1">
        <v>14</v>
      </c>
      <c r="F461" s="4" t="s">
        <v>424</v>
      </c>
      <c r="G461" s="36" t="s">
        <v>425</v>
      </c>
      <c r="I461" s="6"/>
      <c r="K461" s="60"/>
      <c r="L461" s="61"/>
      <c r="O461" s="37"/>
    </row>
    <row r="462" spans="1:15" s="1" customFormat="1" x14ac:dyDescent="0.3">
      <c r="F462" s="6"/>
      <c r="G462" s="38"/>
      <c r="I462" s="6"/>
      <c r="J462" s="13"/>
      <c r="K462" s="60"/>
      <c r="L462" s="61"/>
      <c r="O462" s="37"/>
    </row>
    <row r="463" spans="1:15" s="1" customFormat="1" x14ac:dyDescent="0.3">
      <c r="A463" s="1">
        <v>200</v>
      </c>
      <c r="B463" s="1">
        <v>294</v>
      </c>
      <c r="C463" s="1">
        <v>2</v>
      </c>
      <c r="D463" s="1">
        <v>1</v>
      </c>
      <c r="E463" s="1">
        <v>14</v>
      </c>
      <c r="F463" s="4" t="s">
        <v>426</v>
      </c>
      <c r="G463" s="24" t="s">
        <v>427</v>
      </c>
      <c r="I463" s="6"/>
      <c r="K463" s="60"/>
      <c r="L463" s="61"/>
      <c r="O463" s="37"/>
    </row>
    <row r="464" spans="1:15" s="1" customFormat="1" x14ac:dyDescent="0.3">
      <c r="F464" s="6"/>
      <c r="G464" s="38"/>
      <c r="I464" s="6"/>
      <c r="J464" s="13"/>
      <c r="K464" s="60"/>
      <c r="L464" s="61"/>
      <c r="O464" s="37"/>
    </row>
    <row r="465" spans="1:15" s="1" customFormat="1" ht="28.8" x14ac:dyDescent="0.3">
      <c r="A465" s="1">
        <v>201</v>
      </c>
      <c r="B465" s="1">
        <v>295</v>
      </c>
      <c r="C465" s="1">
        <v>2</v>
      </c>
      <c r="D465" s="1">
        <v>1</v>
      </c>
      <c r="E465" s="1">
        <v>14</v>
      </c>
      <c r="F465" s="6"/>
      <c r="G465" s="38" t="s">
        <v>428</v>
      </c>
      <c r="I465" s="6"/>
      <c r="K465" s="60"/>
      <c r="L465" s="61"/>
      <c r="O465" s="37"/>
    </row>
    <row r="466" spans="1:15" s="1" customFormat="1" x14ac:dyDescent="0.3">
      <c r="F466" s="6"/>
      <c r="G466" s="38"/>
      <c r="I466" s="6"/>
      <c r="J466" s="13"/>
      <c r="K466" s="60"/>
      <c r="L466" s="61"/>
      <c r="O466" s="37"/>
    </row>
    <row r="467" spans="1:15" s="1" customFormat="1" x14ac:dyDescent="0.3">
      <c r="A467" s="1">
        <v>202</v>
      </c>
      <c r="B467" s="1">
        <v>296</v>
      </c>
      <c r="C467" s="1">
        <v>2</v>
      </c>
      <c r="D467" s="1">
        <v>1</v>
      </c>
      <c r="E467" s="1">
        <v>14</v>
      </c>
      <c r="F467" s="6"/>
      <c r="G467" s="38" t="s">
        <v>429</v>
      </c>
      <c r="I467" s="6" t="s">
        <v>300</v>
      </c>
      <c r="J467" s="13">
        <v>50</v>
      </c>
      <c r="K467" s="60"/>
      <c r="L467" s="61">
        <f>ROUND(J467*K467,2)</f>
        <v>0</v>
      </c>
      <c r="O467" s="37"/>
    </row>
    <row r="468" spans="1:15" s="1" customFormat="1" x14ac:dyDescent="0.3">
      <c r="F468" s="6"/>
      <c r="G468" s="38"/>
      <c r="I468" s="6"/>
      <c r="J468" s="13"/>
      <c r="K468" s="60"/>
      <c r="L468" s="61"/>
      <c r="O468" s="37"/>
    </row>
    <row r="469" spans="1:15" s="1" customFormat="1" x14ac:dyDescent="0.3">
      <c r="A469" s="1">
        <v>203</v>
      </c>
      <c r="B469" s="1">
        <v>297</v>
      </c>
      <c r="C469" s="1">
        <v>2</v>
      </c>
      <c r="D469" s="1">
        <v>1</v>
      </c>
      <c r="E469" s="1">
        <v>14</v>
      </c>
      <c r="F469" s="6"/>
      <c r="G469" s="38" t="s">
        <v>430</v>
      </c>
      <c r="I469" s="6" t="s">
        <v>300</v>
      </c>
      <c r="J469" s="13">
        <v>25</v>
      </c>
      <c r="K469" s="60"/>
      <c r="L469" s="61">
        <f>ROUND(J469*K469,2)</f>
        <v>0</v>
      </c>
      <c r="O469" s="37"/>
    </row>
    <row r="470" spans="1:15" s="1" customFormat="1" x14ac:dyDescent="0.3">
      <c r="F470" s="6"/>
      <c r="G470" s="38"/>
      <c r="I470" s="6"/>
      <c r="J470" s="13"/>
      <c r="K470" s="60"/>
      <c r="L470" s="61"/>
      <c r="O470" s="37"/>
    </row>
    <row r="471" spans="1:15" s="1" customFormat="1" x14ac:dyDescent="0.3">
      <c r="A471" s="1">
        <v>204</v>
      </c>
      <c r="B471" s="1">
        <v>298</v>
      </c>
      <c r="C471" s="1">
        <v>2</v>
      </c>
      <c r="D471" s="1">
        <v>1</v>
      </c>
      <c r="E471" s="1">
        <v>14</v>
      </c>
      <c r="F471" s="6"/>
      <c r="G471" s="38" t="s">
        <v>431</v>
      </c>
      <c r="I471" s="6" t="s">
        <v>300</v>
      </c>
      <c r="J471" s="13">
        <v>10</v>
      </c>
      <c r="K471" s="60"/>
      <c r="L471" s="61">
        <f>ROUND(J471*K471,2)</f>
        <v>0</v>
      </c>
      <c r="O471" s="37"/>
    </row>
    <row r="472" spans="1:15" s="1" customFormat="1" x14ac:dyDescent="0.3">
      <c r="F472" s="6"/>
      <c r="G472" s="38"/>
      <c r="I472" s="6"/>
      <c r="J472" s="13"/>
      <c r="K472" s="60"/>
      <c r="L472" s="61"/>
      <c r="O472" s="37"/>
    </row>
    <row r="473" spans="1:15" s="1" customFormat="1" x14ac:dyDescent="0.3">
      <c r="A473" s="1">
        <v>205</v>
      </c>
      <c r="B473" s="1">
        <v>299</v>
      </c>
      <c r="C473" s="1">
        <v>2</v>
      </c>
      <c r="D473" s="1">
        <v>1</v>
      </c>
      <c r="E473" s="1">
        <v>14</v>
      </c>
      <c r="F473" s="4" t="s">
        <v>432</v>
      </c>
      <c r="G473" s="24" t="s">
        <v>433</v>
      </c>
      <c r="I473" s="6"/>
      <c r="K473" s="60"/>
      <c r="L473" s="61"/>
      <c r="O473" s="37"/>
    </row>
    <row r="474" spans="1:15" s="1" customFormat="1" x14ac:dyDescent="0.3">
      <c r="F474" s="6"/>
      <c r="G474" s="38"/>
      <c r="I474" s="6"/>
      <c r="J474" s="13"/>
      <c r="K474" s="60"/>
      <c r="L474" s="61"/>
      <c r="O474" s="37"/>
    </row>
    <row r="475" spans="1:15" s="1" customFormat="1" x14ac:dyDescent="0.3">
      <c r="A475" s="1">
        <v>206</v>
      </c>
      <c r="B475" s="1">
        <v>300</v>
      </c>
      <c r="C475" s="1">
        <v>2</v>
      </c>
      <c r="D475" s="1">
        <v>1</v>
      </c>
      <c r="E475" s="1">
        <v>14</v>
      </c>
      <c r="F475" s="4" t="s">
        <v>434</v>
      </c>
      <c r="G475" s="38" t="s">
        <v>435</v>
      </c>
      <c r="I475" s="6" t="s">
        <v>300</v>
      </c>
      <c r="J475" s="13">
        <v>25</v>
      </c>
      <c r="K475" s="60"/>
      <c r="L475" s="61">
        <f>ROUND(J475*K475,2)</f>
        <v>0</v>
      </c>
      <c r="O475" s="37"/>
    </row>
    <row r="476" spans="1:15" s="1" customFormat="1" x14ac:dyDescent="0.3">
      <c r="F476" s="6"/>
      <c r="G476" s="38"/>
      <c r="I476" s="6"/>
      <c r="J476" s="13"/>
      <c r="K476" s="60"/>
      <c r="L476" s="61"/>
      <c r="O476" s="37"/>
    </row>
    <row r="477" spans="1:15" s="1" customFormat="1" x14ac:dyDescent="0.3">
      <c r="A477" s="1">
        <v>207</v>
      </c>
      <c r="B477" s="1">
        <v>301</v>
      </c>
      <c r="C477" s="1">
        <v>2</v>
      </c>
      <c r="D477" s="1">
        <v>1</v>
      </c>
      <c r="E477" s="1">
        <v>14</v>
      </c>
      <c r="F477" s="4" t="s">
        <v>436</v>
      </c>
      <c r="G477" s="38" t="s">
        <v>437</v>
      </c>
      <c r="I477" s="6" t="s">
        <v>300</v>
      </c>
      <c r="J477" s="13">
        <v>10</v>
      </c>
      <c r="K477" s="60"/>
      <c r="L477" s="61">
        <f>ROUND(J477*K477,2)</f>
        <v>0</v>
      </c>
      <c r="O477" s="37"/>
    </row>
    <row r="478" spans="1:15" s="1" customFormat="1" x14ac:dyDescent="0.3">
      <c r="F478" s="6"/>
      <c r="G478" s="38"/>
      <c r="I478" s="6"/>
      <c r="J478" s="13"/>
      <c r="K478" s="60"/>
      <c r="L478" s="61"/>
      <c r="O478" s="37"/>
    </row>
    <row r="479" spans="1:15" s="1" customFormat="1" x14ac:dyDescent="0.3">
      <c r="A479" s="1">
        <v>208</v>
      </c>
      <c r="B479" s="1">
        <v>302</v>
      </c>
      <c r="C479" s="1">
        <v>2</v>
      </c>
      <c r="D479" s="1">
        <v>1</v>
      </c>
      <c r="E479" s="1">
        <v>14</v>
      </c>
      <c r="F479" s="4" t="s">
        <v>438</v>
      </c>
      <c r="G479" s="38" t="s">
        <v>439</v>
      </c>
      <c r="I479" s="6" t="s">
        <v>300</v>
      </c>
      <c r="J479" s="13">
        <v>10</v>
      </c>
      <c r="K479" s="60"/>
      <c r="L479" s="61">
        <f>ROUND(J479*K479,2)</f>
        <v>0</v>
      </c>
      <c r="O479" s="37"/>
    </row>
    <row r="480" spans="1:15" s="1" customFormat="1" x14ac:dyDescent="0.3">
      <c r="F480" s="6"/>
      <c r="G480" s="38"/>
      <c r="I480" s="6"/>
      <c r="J480" s="13"/>
      <c r="K480" s="60"/>
      <c r="L480" s="61"/>
      <c r="O480" s="37"/>
    </row>
    <row r="481" spans="1:15" s="1" customFormat="1" x14ac:dyDescent="0.3">
      <c r="A481" s="1">
        <v>209</v>
      </c>
      <c r="B481" s="1">
        <v>303</v>
      </c>
      <c r="C481" s="1">
        <v>2</v>
      </c>
      <c r="D481" s="1">
        <v>1</v>
      </c>
      <c r="E481" s="1">
        <v>14</v>
      </c>
      <c r="F481" s="4" t="s">
        <v>440</v>
      </c>
      <c r="G481" s="24" t="s">
        <v>441</v>
      </c>
      <c r="I481" s="6"/>
      <c r="K481" s="60"/>
      <c r="L481" s="61"/>
      <c r="O481" s="37"/>
    </row>
    <row r="482" spans="1:15" s="1" customFormat="1" x14ac:dyDescent="0.3">
      <c r="F482" s="6"/>
      <c r="G482" s="38"/>
      <c r="I482" s="6"/>
      <c r="J482" s="13"/>
      <c r="K482" s="60"/>
      <c r="L482" s="61"/>
      <c r="O482" s="37"/>
    </row>
    <row r="483" spans="1:15" s="1" customFormat="1" x14ac:dyDescent="0.3">
      <c r="A483" s="1">
        <v>210</v>
      </c>
      <c r="B483" s="1">
        <v>304</v>
      </c>
      <c r="C483" s="1">
        <v>2</v>
      </c>
      <c r="D483" s="1">
        <v>1</v>
      </c>
      <c r="E483" s="1">
        <v>14</v>
      </c>
      <c r="F483" s="4" t="s">
        <v>442</v>
      </c>
      <c r="G483" s="24" t="s">
        <v>443</v>
      </c>
      <c r="I483" s="6"/>
      <c r="K483" s="60"/>
      <c r="L483" s="61"/>
      <c r="O483" s="37"/>
    </row>
    <row r="484" spans="1:15" s="1" customFormat="1" x14ac:dyDescent="0.3">
      <c r="F484" s="6"/>
      <c r="G484" s="38"/>
      <c r="I484" s="6"/>
      <c r="J484" s="13"/>
      <c r="K484" s="60"/>
      <c r="L484" s="61"/>
      <c r="O484" s="37"/>
    </row>
    <row r="485" spans="1:15" s="1" customFormat="1" x14ac:dyDescent="0.3">
      <c r="A485" s="1">
        <v>211</v>
      </c>
      <c r="B485" s="1">
        <v>305</v>
      </c>
      <c r="C485" s="1">
        <v>2</v>
      </c>
      <c r="D485" s="1">
        <v>1</v>
      </c>
      <c r="E485" s="1">
        <v>14</v>
      </c>
      <c r="F485" s="6"/>
      <c r="G485" s="38" t="s">
        <v>444</v>
      </c>
      <c r="I485" s="6" t="s">
        <v>300</v>
      </c>
      <c r="J485" s="13">
        <v>25</v>
      </c>
      <c r="K485" s="60"/>
      <c r="L485" s="61">
        <f>ROUND(J485*K485,2)</f>
        <v>0</v>
      </c>
      <c r="O485" s="37"/>
    </row>
    <row r="486" spans="1:15" s="1" customFormat="1" x14ac:dyDescent="0.3">
      <c r="F486" s="6"/>
      <c r="G486" s="38"/>
      <c r="I486" s="6"/>
      <c r="J486" s="13"/>
      <c r="K486" s="60"/>
      <c r="L486" s="61"/>
      <c r="O486" s="37"/>
    </row>
    <row r="487" spans="1:15" s="1" customFormat="1" x14ac:dyDescent="0.3">
      <c r="A487" s="1">
        <v>212</v>
      </c>
      <c r="B487" s="1">
        <v>306</v>
      </c>
      <c r="C487" s="1">
        <v>2</v>
      </c>
      <c r="D487" s="1">
        <v>1</v>
      </c>
      <c r="E487" s="1">
        <v>14</v>
      </c>
      <c r="F487" s="6"/>
      <c r="G487" s="38" t="s">
        <v>445</v>
      </c>
      <c r="I487" s="6" t="s">
        <v>300</v>
      </c>
      <c r="J487" s="13">
        <v>10</v>
      </c>
      <c r="K487" s="60"/>
      <c r="L487" s="61">
        <f>ROUND(J487*K487,2)</f>
        <v>0</v>
      </c>
      <c r="O487" s="37"/>
    </row>
    <row r="488" spans="1:15" s="1" customFormat="1" x14ac:dyDescent="0.3">
      <c r="F488" s="6"/>
      <c r="G488" s="38"/>
      <c r="I488" s="6"/>
      <c r="J488" s="13"/>
      <c r="K488" s="60"/>
      <c r="L488" s="61"/>
      <c r="O488" s="37"/>
    </row>
    <row r="489" spans="1:15" s="1" customFormat="1" x14ac:dyDescent="0.3">
      <c r="A489" s="1">
        <v>213</v>
      </c>
      <c r="B489" s="1">
        <v>307</v>
      </c>
      <c r="C489" s="1">
        <v>2</v>
      </c>
      <c r="D489" s="1">
        <v>1</v>
      </c>
      <c r="E489" s="1">
        <v>14</v>
      </c>
      <c r="F489" s="4" t="s">
        <v>446</v>
      </c>
      <c r="G489" s="24" t="s">
        <v>447</v>
      </c>
      <c r="I489" s="6"/>
      <c r="K489" s="60"/>
      <c r="L489" s="61"/>
      <c r="O489" s="37"/>
    </row>
    <row r="490" spans="1:15" s="1" customFormat="1" x14ac:dyDescent="0.3">
      <c r="F490" s="6"/>
      <c r="G490" s="38"/>
      <c r="I490" s="6"/>
      <c r="J490" s="13"/>
      <c r="K490" s="60"/>
      <c r="L490" s="61"/>
      <c r="O490" s="37"/>
    </row>
    <row r="491" spans="1:15" s="1" customFormat="1" ht="28.8" x14ac:dyDescent="0.3">
      <c r="A491" s="1">
        <v>214</v>
      </c>
      <c r="B491" s="1">
        <v>308</v>
      </c>
      <c r="C491" s="1">
        <v>2</v>
      </c>
      <c r="D491" s="1">
        <v>1</v>
      </c>
      <c r="E491" s="1">
        <v>14</v>
      </c>
      <c r="F491" s="4" t="s">
        <v>448</v>
      </c>
      <c r="G491" s="24" t="s">
        <v>449</v>
      </c>
      <c r="I491" s="6"/>
      <c r="K491" s="60"/>
      <c r="L491" s="61"/>
      <c r="O491" s="37"/>
    </row>
    <row r="492" spans="1:15" s="1" customFormat="1" x14ac:dyDescent="0.3">
      <c r="F492" s="6"/>
      <c r="G492" s="38"/>
      <c r="I492" s="6"/>
      <c r="J492" s="13"/>
      <c r="K492" s="60"/>
      <c r="L492" s="61"/>
      <c r="O492" s="37"/>
    </row>
    <row r="493" spans="1:15" s="1" customFormat="1" x14ac:dyDescent="0.3">
      <c r="A493" s="1">
        <v>215</v>
      </c>
      <c r="B493" s="1">
        <v>309</v>
      </c>
      <c r="C493" s="1">
        <v>2</v>
      </c>
      <c r="D493" s="1">
        <v>1</v>
      </c>
      <c r="E493" s="1">
        <v>14</v>
      </c>
      <c r="F493" s="6"/>
      <c r="G493" s="38" t="s">
        <v>450</v>
      </c>
      <c r="I493" s="6" t="s">
        <v>300</v>
      </c>
      <c r="J493" s="13">
        <v>25</v>
      </c>
      <c r="K493" s="60"/>
      <c r="L493" s="61">
        <f>ROUND(J493*K493,2)</f>
        <v>0</v>
      </c>
      <c r="O493" s="37"/>
    </row>
    <row r="494" spans="1:15" s="1" customFormat="1" x14ac:dyDescent="0.3">
      <c r="F494" s="6"/>
      <c r="G494" s="38"/>
      <c r="I494" s="6"/>
      <c r="J494" s="13"/>
      <c r="K494" s="60"/>
      <c r="L494" s="61"/>
      <c r="O494" s="37"/>
    </row>
    <row r="495" spans="1:15" s="1" customFormat="1" x14ac:dyDescent="0.3">
      <c r="A495" s="1">
        <v>216</v>
      </c>
      <c r="B495" s="1">
        <v>310</v>
      </c>
      <c r="C495" s="1">
        <v>2</v>
      </c>
      <c r="D495" s="1">
        <v>1</v>
      </c>
      <c r="E495" s="1">
        <v>14</v>
      </c>
      <c r="F495" s="6"/>
      <c r="G495" s="38" t="s">
        <v>451</v>
      </c>
      <c r="I495" s="6" t="s">
        <v>300</v>
      </c>
      <c r="J495" s="13">
        <v>10</v>
      </c>
      <c r="K495" s="60"/>
      <c r="L495" s="61">
        <f>ROUND(J495*K495,2)</f>
        <v>0</v>
      </c>
      <c r="O495" s="37"/>
    </row>
    <row r="496" spans="1:15" s="1" customFormat="1" x14ac:dyDescent="0.3">
      <c r="F496" s="6"/>
      <c r="G496" s="38"/>
      <c r="I496" s="6"/>
      <c r="J496" s="13"/>
      <c r="K496" s="60"/>
      <c r="L496" s="61"/>
      <c r="O496" s="37"/>
    </row>
    <row r="497" spans="1:15" s="1" customFormat="1" x14ac:dyDescent="0.3">
      <c r="A497" s="1">
        <v>217</v>
      </c>
      <c r="B497" s="1">
        <v>311</v>
      </c>
      <c r="C497" s="1">
        <v>2</v>
      </c>
      <c r="D497" s="1">
        <v>1</v>
      </c>
      <c r="E497" s="1">
        <v>15</v>
      </c>
      <c r="F497" s="6"/>
      <c r="G497" s="38" t="s">
        <v>452</v>
      </c>
      <c r="I497" s="6" t="s">
        <v>300</v>
      </c>
      <c r="J497" s="13">
        <v>10</v>
      </c>
      <c r="K497" s="60"/>
      <c r="L497" s="61">
        <f>ROUND(J497*K497,2)</f>
        <v>0</v>
      </c>
      <c r="O497" s="37"/>
    </row>
    <row r="498" spans="1:15" s="1" customFormat="1" x14ac:dyDescent="0.3">
      <c r="F498" s="6"/>
      <c r="G498" s="38"/>
      <c r="I498" s="6"/>
      <c r="J498" s="13"/>
      <c r="K498" s="60"/>
      <c r="L498" s="61"/>
      <c r="O498" s="37"/>
    </row>
    <row r="499" spans="1:15" s="1" customFormat="1" x14ac:dyDescent="0.3">
      <c r="A499" s="1">
        <v>219</v>
      </c>
      <c r="B499" s="1">
        <v>671</v>
      </c>
      <c r="C499" s="1">
        <v>2</v>
      </c>
      <c r="D499" s="1">
        <v>2</v>
      </c>
      <c r="E499" s="1">
        <v>16</v>
      </c>
      <c r="F499" s="6"/>
      <c r="G499" s="36" t="s">
        <v>423</v>
      </c>
      <c r="I499" s="6"/>
      <c r="K499" s="60"/>
      <c r="L499" s="61"/>
      <c r="O499" s="37"/>
    </row>
    <row r="500" spans="1:15" s="1" customFormat="1" x14ac:dyDescent="0.3">
      <c r="F500" s="6"/>
      <c r="G500" s="38"/>
      <c r="I500" s="6"/>
      <c r="J500" s="13"/>
      <c r="K500" s="60"/>
      <c r="L500" s="61"/>
      <c r="O500" s="37"/>
    </row>
    <row r="501" spans="1:15" s="1" customFormat="1" x14ac:dyDescent="0.3">
      <c r="A501" s="1">
        <v>220</v>
      </c>
      <c r="B501" s="1">
        <v>694</v>
      </c>
      <c r="C501" s="1">
        <v>2</v>
      </c>
      <c r="D501" s="1">
        <v>2</v>
      </c>
      <c r="E501" s="1">
        <v>16</v>
      </c>
      <c r="F501" s="6"/>
      <c r="G501" s="36" t="s">
        <v>38</v>
      </c>
      <c r="I501" s="6"/>
      <c r="K501" s="60"/>
      <c r="L501" s="61"/>
      <c r="O501" s="37"/>
    </row>
    <row r="502" spans="1:15" s="1" customFormat="1" x14ac:dyDescent="0.3">
      <c r="F502" s="6"/>
      <c r="G502" s="38"/>
      <c r="I502" s="6"/>
      <c r="J502" s="13"/>
      <c r="K502" s="60"/>
      <c r="L502" s="61"/>
      <c r="O502" s="37"/>
    </row>
    <row r="503" spans="1:15" s="1" customFormat="1" x14ac:dyDescent="0.3">
      <c r="A503" s="1">
        <v>221</v>
      </c>
      <c r="B503" s="1">
        <v>312</v>
      </c>
      <c r="C503" s="1">
        <v>2</v>
      </c>
      <c r="D503" s="1">
        <v>2</v>
      </c>
      <c r="E503" s="1">
        <v>16</v>
      </c>
      <c r="F503" s="4" t="s">
        <v>453</v>
      </c>
      <c r="G503" s="36" t="s">
        <v>454</v>
      </c>
      <c r="I503" s="6"/>
      <c r="K503" s="60"/>
      <c r="L503" s="61"/>
      <c r="O503" s="37"/>
    </row>
    <row r="504" spans="1:15" s="1" customFormat="1" x14ac:dyDescent="0.3">
      <c r="F504" s="6"/>
      <c r="G504" s="38"/>
      <c r="I504" s="6"/>
      <c r="J504" s="13"/>
      <c r="K504" s="60"/>
      <c r="L504" s="61"/>
      <c r="O504" s="37"/>
    </row>
    <row r="505" spans="1:15" s="1" customFormat="1" x14ac:dyDescent="0.3">
      <c r="A505" s="1">
        <v>222</v>
      </c>
      <c r="B505" s="1">
        <v>313</v>
      </c>
      <c r="C505" s="1">
        <v>2</v>
      </c>
      <c r="D505" s="1">
        <v>2</v>
      </c>
      <c r="E505" s="1">
        <v>16</v>
      </c>
      <c r="F505" s="4" t="s">
        <v>455</v>
      </c>
      <c r="G505" s="24" t="s">
        <v>456</v>
      </c>
      <c r="I505" s="6"/>
      <c r="K505" s="60"/>
      <c r="L505" s="61"/>
      <c r="O505" s="37"/>
    </row>
    <row r="506" spans="1:15" s="1" customFormat="1" x14ac:dyDescent="0.3">
      <c r="F506" s="6"/>
      <c r="G506" s="38"/>
      <c r="I506" s="6"/>
      <c r="J506" s="13"/>
      <c r="K506" s="60"/>
      <c r="L506" s="61"/>
      <c r="O506" s="37"/>
    </row>
    <row r="507" spans="1:15" s="1" customFormat="1" x14ac:dyDescent="0.3">
      <c r="A507" s="1">
        <v>223</v>
      </c>
      <c r="B507" s="1">
        <v>314</v>
      </c>
      <c r="C507" s="1">
        <v>2</v>
      </c>
      <c r="D507" s="1">
        <v>2</v>
      </c>
      <c r="E507" s="1">
        <v>16</v>
      </c>
      <c r="F507" s="4" t="s">
        <v>457</v>
      </c>
      <c r="G507" s="38" t="s">
        <v>458</v>
      </c>
      <c r="I507" s="6" t="s">
        <v>300</v>
      </c>
      <c r="J507" s="13">
        <v>50</v>
      </c>
      <c r="K507" s="60"/>
      <c r="L507" s="61">
        <f>ROUND(J507*K507,2)</f>
        <v>0</v>
      </c>
      <c r="O507" s="37"/>
    </row>
    <row r="508" spans="1:15" s="1" customFormat="1" x14ac:dyDescent="0.3">
      <c r="F508" s="6"/>
      <c r="G508" s="38"/>
      <c r="I508" s="6"/>
      <c r="J508" s="13"/>
      <c r="K508" s="60"/>
      <c r="L508" s="61"/>
      <c r="O508" s="37"/>
    </row>
    <row r="509" spans="1:15" s="1" customFormat="1" x14ac:dyDescent="0.3">
      <c r="A509" s="1">
        <v>224</v>
      </c>
      <c r="B509" s="1">
        <v>315</v>
      </c>
      <c r="C509" s="1">
        <v>2</v>
      </c>
      <c r="D509" s="1">
        <v>2</v>
      </c>
      <c r="E509" s="1">
        <v>16</v>
      </c>
      <c r="F509" s="4" t="s">
        <v>459</v>
      </c>
      <c r="G509" s="38" t="s">
        <v>460</v>
      </c>
      <c r="I509" s="6" t="s">
        <v>300</v>
      </c>
      <c r="J509" s="13">
        <v>30</v>
      </c>
      <c r="K509" s="60"/>
      <c r="L509" s="61">
        <f>ROUND(J509*K509,2)</f>
        <v>0</v>
      </c>
      <c r="O509" s="37"/>
    </row>
    <row r="510" spans="1:15" s="1" customFormat="1" x14ac:dyDescent="0.3">
      <c r="F510" s="6"/>
      <c r="G510" s="38"/>
      <c r="I510" s="6"/>
      <c r="J510" s="13"/>
      <c r="K510" s="60"/>
      <c r="L510" s="61"/>
      <c r="O510" s="37"/>
    </row>
    <row r="511" spans="1:15" s="1" customFormat="1" x14ac:dyDescent="0.3">
      <c r="A511" s="1">
        <v>225</v>
      </c>
      <c r="B511" s="1">
        <v>316</v>
      </c>
      <c r="C511" s="1">
        <v>2</v>
      </c>
      <c r="D511" s="1">
        <v>2</v>
      </c>
      <c r="E511" s="1">
        <v>16</v>
      </c>
      <c r="F511" s="4" t="s">
        <v>461</v>
      </c>
      <c r="G511" s="38" t="s">
        <v>462</v>
      </c>
      <c r="I511" s="6" t="s">
        <v>300</v>
      </c>
      <c r="J511" s="13">
        <v>25</v>
      </c>
      <c r="K511" s="60"/>
      <c r="L511" s="61">
        <f>ROUND(J511*K511,2)</f>
        <v>0</v>
      </c>
      <c r="O511" s="37"/>
    </row>
    <row r="512" spans="1:15" s="1" customFormat="1" x14ac:dyDescent="0.3">
      <c r="F512" s="6"/>
      <c r="G512" s="38"/>
      <c r="I512" s="6"/>
      <c r="J512" s="13"/>
      <c r="K512" s="60"/>
      <c r="L512" s="61"/>
      <c r="O512" s="37"/>
    </row>
    <row r="513" spans="1:15" s="1" customFormat="1" x14ac:dyDescent="0.3">
      <c r="A513" s="1">
        <v>226</v>
      </c>
      <c r="B513" s="1">
        <v>317</v>
      </c>
      <c r="C513" s="1">
        <v>2</v>
      </c>
      <c r="D513" s="1">
        <v>2</v>
      </c>
      <c r="E513" s="1">
        <v>16</v>
      </c>
      <c r="F513" s="4" t="s">
        <v>463</v>
      </c>
      <c r="G513" s="38" t="s">
        <v>464</v>
      </c>
      <c r="I513" s="6" t="s">
        <v>300</v>
      </c>
      <c r="J513" s="13">
        <v>25</v>
      </c>
      <c r="K513" s="60"/>
      <c r="L513" s="61">
        <f>ROUND(J513*K513,2)</f>
        <v>0</v>
      </c>
      <c r="O513" s="37"/>
    </row>
    <row r="514" spans="1:15" s="1" customFormat="1" x14ac:dyDescent="0.3">
      <c r="F514" s="6"/>
      <c r="G514" s="38"/>
      <c r="I514" s="6"/>
      <c r="J514" s="13"/>
      <c r="K514" s="60"/>
      <c r="L514" s="61"/>
      <c r="O514" s="37"/>
    </row>
    <row r="515" spans="1:15" s="1" customFormat="1" x14ac:dyDescent="0.3">
      <c r="A515" s="1">
        <v>227</v>
      </c>
      <c r="B515" s="1">
        <v>318</v>
      </c>
      <c r="C515" s="1">
        <v>2</v>
      </c>
      <c r="D515" s="1">
        <v>2</v>
      </c>
      <c r="E515" s="1">
        <v>16</v>
      </c>
      <c r="F515" s="4" t="s">
        <v>465</v>
      </c>
      <c r="G515" s="24" t="s">
        <v>466</v>
      </c>
      <c r="I515" s="6"/>
      <c r="K515" s="60"/>
      <c r="L515" s="61"/>
      <c r="O515" s="37"/>
    </row>
    <row r="516" spans="1:15" s="1" customFormat="1" x14ac:dyDescent="0.3">
      <c r="F516" s="6"/>
      <c r="G516" s="38"/>
      <c r="I516" s="6"/>
      <c r="J516" s="13"/>
      <c r="K516" s="60"/>
      <c r="L516" s="61"/>
      <c r="O516" s="37"/>
    </row>
    <row r="517" spans="1:15" s="1" customFormat="1" x14ac:dyDescent="0.3">
      <c r="A517" s="1">
        <v>228</v>
      </c>
      <c r="B517" s="1">
        <v>319</v>
      </c>
      <c r="C517" s="1">
        <v>2</v>
      </c>
      <c r="D517" s="1">
        <v>2</v>
      </c>
      <c r="E517" s="1">
        <v>16</v>
      </c>
      <c r="F517" s="4" t="s">
        <v>467</v>
      </c>
      <c r="G517" s="38" t="s">
        <v>468</v>
      </c>
      <c r="I517" s="6" t="s">
        <v>300</v>
      </c>
      <c r="J517" s="13">
        <v>15</v>
      </c>
      <c r="K517" s="60"/>
      <c r="L517" s="61">
        <f>ROUND(J517*K517,2)</f>
        <v>0</v>
      </c>
      <c r="O517" s="37"/>
    </row>
    <row r="518" spans="1:15" s="1" customFormat="1" x14ac:dyDescent="0.3">
      <c r="F518" s="6"/>
      <c r="G518" s="38"/>
      <c r="I518" s="6"/>
      <c r="J518" s="13"/>
      <c r="K518" s="60"/>
      <c r="L518" s="61"/>
      <c r="O518" s="37"/>
    </row>
    <row r="519" spans="1:15" s="1" customFormat="1" x14ac:dyDescent="0.3">
      <c r="A519" s="1">
        <v>229</v>
      </c>
      <c r="B519" s="1">
        <v>320</v>
      </c>
      <c r="C519" s="1">
        <v>2</v>
      </c>
      <c r="D519" s="1">
        <v>2</v>
      </c>
      <c r="E519" s="1">
        <v>16</v>
      </c>
      <c r="F519" s="4" t="s">
        <v>469</v>
      </c>
      <c r="G519" s="38" t="s">
        <v>470</v>
      </c>
      <c r="I519" s="6" t="s">
        <v>300</v>
      </c>
      <c r="J519" s="13">
        <v>15</v>
      </c>
      <c r="K519" s="60"/>
      <c r="L519" s="61">
        <f>ROUND(J519*K519,2)</f>
        <v>0</v>
      </c>
      <c r="O519" s="37"/>
    </row>
    <row r="520" spans="1:15" s="1" customFormat="1" x14ac:dyDescent="0.3">
      <c r="F520" s="6"/>
      <c r="G520" s="38"/>
      <c r="I520" s="6"/>
      <c r="J520" s="13"/>
      <c r="K520" s="60"/>
      <c r="L520" s="61"/>
      <c r="O520" s="37"/>
    </row>
    <row r="521" spans="1:15" s="1" customFormat="1" ht="28.8" x14ac:dyDescent="0.3">
      <c r="A521" s="1">
        <v>230</v>
      </c>
      <c r="B521" s="1">
        <v>321</v>
      </c>
      <c r="C521" s="1">
        <v>2</v>
      </c>
      <c r="D521" s="1">
        <v>2</v>
      </c>
      <c r="E521" s="1">
        <v>16</v>
      </c>
      <c r="F521" s="4" t="s">
        <v>471</v>
      </c>
      <c r="G521" s="24" t="s">
        <v>472</v>
      </c>
      <c r="I521" s="6"/>
      <c r="K521" s="60"/>
      <c r="L521" s="61"/>
      <c r="O521" s="37"/>
    </row>
    <row r="522" spans="1:15" s="1" customFormat="1" x14ac:dyDescent="0.3">
      <c r="F522" s="6"/>
      <c r="G522" s="38"/>
      <c r="I522" s="6"/>
      <c r="J522" s="13"/>
      <c r="K522" s="60"/>
      <c r="L522" s="61"/>
      <c r="O522" s="37"/>
    </row>
    <row r="523" spans="1:15" s="1" customFormat="1" ht="115.95" customHeight="1" x14ac:dyDescent="0.3">
      <c r="A523" s="1">
        <v>231</v>
      </c>
      <c r="B523" s="1">
        <v>322</v>
      </c>
      <c r="C523" s="1">
        <v>2</v>
      </c>
      <c r="D523" s="1">
        <v>2</v>
      </c>
      <c r="E523" s="1">
        <v>16</v>
      </c>
      <c r="F523" s="4" t="s">
        <v>473</v>
      </c>
      <c r="G523" s="38" t="s">
        <v>474</v>
      </c>
      <c r="I523" s="6" t="s">
        <v>312</v>
      </c>
      <c r="J523" s="13">
        <v>150</v>
      </c>
      <c r="K523" s="60"/>
      <c r="L523" s="61">
        <f>ROUND(J523*K523,2)</f>
        <v>0</v>
      </c>
      <c r="O523" s="37"/>
    </row>
    <row r="524" spans="1:15" s="1" customFormat="1" x14ac:dyDescent="0.3">
      <c r="F524" s="6"/>
      <c r="G524" s="38"/>
      <c r="I524" s="6"/>
      <c r="J524" s="13"/>
      <c r="K524" s="60"/>
      <c r="L524" s="61"/>
      <c r="O524" s="37"/>
    </row>
    <row r="525" spans="1:15" s="1" customFormat="1" ht="28.8" x14ac:dyDescent="0.3">
      <c r="A525" s="1">
        <v>232</v>
      </c>
      <c r="B525" s="1">
        <v>323</v>
      </c>
      <c r="C525" s="1">
        <v>2</v>
      </c>
      <c r="D525" s="1">
        <v>2</v>
      </c>
      <c r="E525" s="1">
        <v>16</v>
      </c>
      <c r="F525" s="4" t="s">
        <v>475</v>
      </c>
      <c r="G525" s="38" t="s">
        <v>476</v>
      </c>
      <c r="I525" s="6" t="s">
        <v>312</v>
      </c>
      <c r="J525" s="13">
        <v>30</v>
      </c>
      <c r="K525" s="60"/>
      <c r="L525" s="61">
        <f>ROUND(J525*K525,2)</f>
        <v>0</v>
      </c>
      <c r="O525" s="37"/>
    </row>
    <row r="526" spans="1:15" s="1" customFormat="1" x14ac:dyDescent="0.3">
      <c r="F526" s="6"/>
      <c r="G526" s="38"/>
      <c r="I526" s="6"/>
      <c r="J526" s="13"/>
      <c r="K526" s="60"/>
      <c r="L526" s="61"/>
      <c r="O526" s="37"/>
    </row>
    <row r="527" spans="1:15" s="1" customFormat="1" ht="28.8" x14ac:dyDescent="0.3">
      <c r="A527" s="1">
        <v>233</v>
      </c>
      <c r="B527" s="1">
        <v>324</v>
      </c>
      <c r="C527" s="1">
        <v>2</v>
      </c>
      <c r="D527" s="1">
        <v>2</v>
      </c>
      <c r="E527" s="1">
        <v>16</v>
      </c>
      <c r="F527" s="4" t="s">
        <v>477</v>
      </c>
      <c r="G527" s="38" t="s">
        <v>478</v>
      </c>
      <c r="I527" s="6" t="s">
        <v>53</v>
      </c>
      <c r="J527" s="13">
        <v>20</v>
      </c>
      <c r="K527" s="60"/>
      <c r="L527" s="61">
        <f>ROUND(J527*K527,2)</f>
        <v>0</v>
      </c>
      <c r="O527" s="37"/>
    </row>
    <row r="528" spans="1:15" s="1" customFormat="1" x14ac:dyDescent="0.3">
      <c r="F528" s="6"/>
      <c r="G528" s="38"/>
      <c r="I528" s="6"/>
      <c r="J528" s="13"/>
      <c r="K528" s="60"/>
      <c r="L528" s="61"/>
      <c r="O528" s="37"/>
    </row>
    <row r="529" spans="1:15" s="1" customFormat="1" x14ac:dyDescent="0.3">
      <c r="A529" s="1">
        <v>234</v>
      </c>
      <c r="B529" s="1">
        <v>325</v>
      </c>
      <c r="C529" s="1">
        <v>2</v>
      </c>
      <c r="D529" s="1">
        <v>2</v>
      </c>
      <c r="E529" s="1">
        <v>16</v>
      </c>
      <c r="F529" s="4" t="s">
        <v>479</v>
      </c>
      <c r="G529" s="24" t="s">
        <v>480</v>
      </c>
      <c r="I529" s="6"/>
      <c r="K529" s="60"/>
      <c r="L529" s="61"/>
      <c r="O529" s="37"/>
    </row>
    <row r="530" spans="1:15" s="1" customFormat="1" x14ac:dyDescent="0.3">
      <c r="F530" s="6"/>
      <c r="G530" s="38"/>
      <c r="I530" s="6"/>
      <c r="J530" s="13"/>
      <c r="K530" s="60"/>
      <c r="L530" s="61"/>
      <c r="O530" s="37"/>
    </row>
    <row r="531" spans="1:15" s="1" customFormat="1" ht="28.8" x14ac:dyDescent="0.3">
      <c r="A531" s="1">
        <v>235</v>
      </c>
      <c r="B531" s="1">
        <v>326</v>
      </c>
      <c r="C531" s="1">
        <v>2</v>
      </c>
      <c r="D531" s="1">
        <v>2</v>
      </c>
      <c r="E531" s="1">
        <v>17</v>
      </c>
      <c r="F531" s="4" t="s">
        <v>481</v>
      </c>
      <c r="G531" s="24" t="s">
        <v>482</v>
      </c>
      <c r="I531" s="6"/>
      <c r="K531" s="60"/>
      <c r="L531" s="61"/>
      <c r="O531" s="37"/>
    </row>
    <row r="532" spans="1:15" s="1" customFormat="1" x14ac:dyDescent="0.3">
      <c r="F532" s="6"/>
      <c r="G532" s="38"/>
      <c r="I532" s="6"/>
      <c r="J532" s="13"/>
      <c r="K532" s="60"/>
      <c r="L532" s="61"/>
      <c r="O532" s="37"/>
    </row>
    <row r="533" spans="1:15" s="1" customFormat="1" ht="28.8" x14ac:dyDescent="0.3">
      <c r="A533" s="1">
        <v>236</v>
      </c>
      <c r="B533" s="1">
        <v>327</v>
      </c>
      <c r="C533" s="1">
        <v>2</v>
      </c>
      <c r="D533" s="1">
        <v>2</v>
      </c>
      <c r="E533" s="1">
        <v>17</v>
      </c>
      <c r="F533" s="6"/>
      <c r="G533" s="38" t="s">
        <v>483</v>
      </c>
      <c r="I533" s="6" t="s">
        <v>312</v>
      </c>
      <c r="J533" s="13">
        <v>50</v>
      </c>
      <c r="K533" s="60"/>
      <c r="L533" s="61">
        <f>ROUND(J533*K533,2)</f>
        <v>0</v>
      </c>
      <c r="O533" s="37"/>
    </row>
    <row r="534" spans="1:15" s="1" customFormat="1" x14ac:dyDescent="0.3">
      <c r="F534" s="6"/>
      <c r="G534" s="38"/>
      <c r="I534" s="6"/>
      <c r="J534" s="13"/>
      <c r="K534" s="60"/>
      <c r="L534" s="61"/>
      <c r="O534" s="37"/>
    </row>
    <row r="535" spans="1:15" s="1" customFormat="1" x14ac:dyDescent="0.3">
      <c r="A535" s="1">
        <v>237</v>
      </c>
      <c r="B535" s="1">
        <v>328</v>
      </c>
      <c r="C535" s="1">
        <v>2</v>
      </c>
      <c r="D535" s="1">
        <v>2</v>
      </c>
      <c r="E535" s="1">
        <v>17</v>
      </c>
      <c r="F535" s="6"/>
      <c r="G535" s="38" t="s">
        <v>484</v>
      </c>
      <c r="I535" s="6" t="s">
        <v>312</v>
      </c>
      <c r="J535" s="13">
        <v>50</v>
      </c>
      <c r="K535" s="60"/>
      <c r="L535" s="61">
        <f>ROUND(J535*K535,2)</f>
        <v>0</v>
      </c>
      <c r="O535" s="37"/>
    </row>
    <row r="536" spans="1:15" s="1" customFormat="1" x14ac:dyDescent="0.3">
      <c r="F536" s="6"/>
      <c r="G536" s="38"/>
      <c r="I536" s="6"/>
      <c r="J536" s="13"/>
      <c r="K536" s="60"/>
      <c r="L536" s="61"/>
      <c r="O536" s="37"/>
    </row>
    <row r="537" spans="1:15" s="1" customFormat="1" ht="43.2" x14ac:dyDescent="0.3">
      <c r="A537" s="1">
        <v>238</v>
      </c>
      <c r="B537" s="1">
        <v>329</v>
      </c>
      <c r="C537" s="1">
        <v>2</v>
      </c>
      <c r="D537" s="1">
        <v>2</v>
      </c>
      <c r="E537" s="1">
        <v>17</v>
      </c>
      <c r="F537" s="4" t="s">
        <v>485</v>
      </c>
      <c r="G537" s="24" t="s">
        <v>486</v>
      </c>
      <c r="I537" s="6"/>
      <c r="K537" s="60"/>
      <c r="L537" s="61"/>
      <c r="O537" s="37"/>
    </row>
    <row r="538" spans="1:15" s="1" customFormat="1" x14ac:dyDescent="0.3">
      <c r="F538" s="6"/>
      <c r="G538" s="38"/>
      <c r="I538" s="6"/>
      <c r="J538" s="13"/>
      <c r="K538" s="60"/>
      <c r="L538" s="61"/>
      <c r="O538" s="37"/>
    </row>
    <row r="539" spans="1:15" s="1" customFormat="1" ht="28.8" x14ac:dyDescent="0.3">
      <c r="A539" s="1">
        <v>239</v>
      </c>
      <c r="B539" s="1">
        <v>330</v>
      </c>
      <c r="C539" s="1">
        <v>2</v>
      </c>
      <c r="D539" s="1">
        <v>2</v>
      </c>
      <c r="E539" s="1">
        <v>17</v>
      </c>
      <c r="F539" s="6"/>
      <c r="G539" s="38" t="s">
        <v>487</v>
      </c>
      <c r="I539" s="6" t="s">
        <v>312</v>
      </c>
      <c r="J539" s="13">
        <v>100</v>
      </c>
      <c r="K539" s="60"/>
      <c r="L539" s="61">
        <f>ROUND(J539*K539,2)</f>
        <v>0</v>
      </c>
      <c r="O539" s="37"/>
    </row>
    <row r="540" spans="1:15" s="1" customFormat="1" x14ac:dyDescent="0.3">
      <c r="F540" s="6"/>
      <c r="G540" s="38"/>
      <c r="I540" s="6"/>
      <c r="J540" s="13"/>
      <c r="K540" s="60"/>
      <c r="L540" s="61"/>
      <c r="O540" s="37"/>
    </row>
    <row r="541" spans="1:15" s="1" customFormat="1" x14ac:dyDescent="0.3">
      <c r="A541" s="1">
        <v>240</v>
      </c>
      <c r="B541" s="1">
        <v>331</v>
      </c>
      <c r="C541" s="1">
        <v>2</v>
      </c>
      <c r="D541" s="1">
        <v>2</v>
      </c>
      <c r="E541" s="1">
        <v>17</v>
      </c>
      <c r="F541" s="6"/>
      <c r="G541" s="38" t="s">
        <v>488</v>
      </c>
      <c r="I541" s="6" t="s">
        <v>53</v>
      </c>
      <c r="J541" s="13">
        <v>10</v>
      </c>
      <c r="K541" s="60"/>
      <c r="L541" s="61">
        <f>ROUND(J541*K541,2)</f>
        <v>0</v>
      </c>
      <c r="O541" s="37"/>
    </row>
    <row r="542" spans="1:15" s="1" customFormat="1" x14ac:dyDescent="0.3">
      <c r="F542" s="6"/>
      <c r="G542" s="38"/>
      <c r="I542" s="6"/>
      <c r="J542" s="13"/>
      <c r="K542" s="60"/>
      <c r="L542" s="61"/>
      <c r="O542" s="37"/>
    </row>
    <row r="543" spans="1:15" s="1" customFormat="1" ht="43.2" x14ac:dyDescent="0.3">
      <c r="A543" s="1">
        <v>241</v>
      </c>
      <c r="B543" s="1">
        <v>332</v>
      </c>
      <c r="C543" s="1">
        <v>2</v>
      </c>
      <c r="D543" s="1">
        <v>2</v>
      </c>
      <c r="E543" s="1">
        <v>17</v>
      </c>
      <c r="F543" s="4" t="s">
        <v>489</v>
      </c>
      <c r="G543" s="24" t="s">
        <v>490</v>
      </c>
      <c r="I543" s="6"/>
      <c r="K543" s="60"/>
      <c r="L543" s="61"/>
      <c r="O543" s="37"/>
    </row>
    <row r="544" spans="1:15" s="1" customFormat="1" x14ac:dyDescent="0.3">
      <c r="F544" s="6"/>
      <c r="G544" s="38"/>
      <c r="I544" s="6"/>
      <c r="J544" s="13"/>
      <c r="K544" s="60"/>
      <c r="L544" s="61"/>
      <c r="O544" s="37"/>
    </row>
    <row r="545" spans="1:15" s="1" customFormat="1" ht="43.2" x14ac:dyDescent="0.3">
      <c r="A545" s="1">
        <v>242</v>
      </c>
      <c r="B545" s="1">
        <v>333</v>
      </c>
      <c r="C545" s="1">
        <v>2</v>
      </c>
      <c r="D545" s="1">
        <v>2</v>
      </c>
      <c r="E545" s="1">
        <v>17</v>
      </c>
      <c r="F545" s="6"/>
      <c r="G545" s="38" t="s">
        <v>491</v>
      </c>
      <c r="I545" s="6" t="s">
        <v>53</v>
      </c>
      <c r="J545" s="13">
        <v>30</v>
      </c>
      <c r="K545" s="60"/>
      <c r="L545" s="61">
        <f>ROUND(J545*K545,2)</f>
        <v>0</v>
      </c>
      <c r="O545" s="37"/>
    </row>
    <row r="546" spans="1:15" s="1" customFormat="1" x14ac:dyDescent="0.3">
      <c r="F546" s="6"/>
      <c r="G546" s="38"/>
      <c r="I546" s="6"/>
      <c r="J546" s="13"/>
      <c r="K546" s="60"/>
      <c r="L546" s="61"/>
      <c r="O546" s="37"/>
    </row>
    <row r="547" spans="1:15" s="1" customFormat="1" ht="28.8" x14ac:dyDescent="0.3">
      <c r="A547" s="1">
        <v>243</v>
      </c>
      <c r="B547" s="1">
        <v>334</v>
      </c>
      <c r="C547" s="1">
        <v>2</v>
      </c>
      <c r="D547" s="1">
        <v>2</v>
      </c>
      <c r="E547" s="1">
        <v>17</v>
      </c>
      <c r="F547" s="6"/>
      <c r="G547" s="38" t="s">
        <v>492</v>
      </c>
      <c r="I547" s="6" t="s">
        <v>312</v>
      </c>
      <c r="J547" s="13">
        <v>150</v>
      </c>
      <c r="K547" s="60"/>
      <c r="L547" s="61">
        <f>ROUND(J547*K547,2)</f>
        <v>0</v>
      </c>
      <c r="O547" s="37"/>
    </row>
    <row r="548" spans="1:15" s="1" customFormat="1" x14ac:dyDescent="0.3">
      <c r="F548" s="6"/>
      <c r="G548" s="38"/>
      <c r="I548" s="6"/>
      <c r="J548" s="13"/>
      <c r="K548" s="60"/>
      <c r="L548" s="61"/>
      <c r="O548" s="37"/>
    </row>
    <row r="549" spans="1:15" s="1" customFormat="1" ht="28.8" x14ac:dyDescent="0.3">
      <c r="A549" s="1">
        <v>244</v>
      </c>
      <c r="B549" s="1">
        <v>335</v>
      </c>
      <c r="C549" s="1">
        <v>2</v>
      </c>
      <c r="D549" s="1">
        <v>2</v>
      </c>
      <c r="E549" s="1">
        <v>17</v>
      </c>
      <c r="F549" s="6"/>
      <c r="G549" s="38" t="s">
        <v>493</v>
      </c>
      <c r="I549" s="6" t="s">
        <v>312</v>
      </c>
      <c r="J549" s="13">
        <v>600</v>
      </c>
      <c r="K549" s="60"/>
      <c r="L549" s="61">
        <f>ROUND(J549*K549,2)</f>
        <v>0</v>
      </c>
      <c r="O549" s="37"/>
    </row>
    <row r="550" spans="1:15" s="1" customFormat="1" x14ac:dyDescent="0.3">
      <c r="F550" s="6"/>
      <c r="G550" s="38"/>
      <c r="I550" s="6"/>
      <c r="J550" s="13"/>
      <c r="K550" s="60"/>
      <c r="L550" s="61"/>
      <c r="O550" s="37"/>
    </row>
    <row r="551" spans="1:15" s="1" customFormat="1" ht="28.8" x14ac:dyDescent="0.3">
      <c r="A551" s="1">
        <v>245</v>
      </c>
      <c r="B551" s="1">
        <v>336</v>
      </c>
      <c r="C551" s="1">
        <v>2</v>
      </c>
      <c r="D551" s="1">
        <v>2</v>
      </c>
      <c r="E551" s="1">
        <v>17</v>
      </c>
      <c r="F551" s="6"/>
      <c r="G551" s="38" t="s">
        <v>494</v>
      </c>
      <c r="I551" s="6" t="s">
        <v>312</v>
      </c>
      <c r="J551" s="13">
        <v>150</v>
      </c>
      <c r="K551" s="60"/>
      <c r="L551" s="61">
        <f>ROUND(J551*K551,2)</f>
        <v>0</v>
      </c>
      <c r="O551" s="37"/>
    </row>
    <row r="552" spans="1:15" s="1" customFormat="1" x14ac:dyDescent="0.3">
      <c r="F552" s="6"/>
      <c r="G552" s="38"/>
      <c r="I552" s="6"/>
      <c r="J552" s="13"/>
      <c r="K552" s="60"/>
      <c r="L552" s="61"/>
      <c r="O552" s="37"/>
    </row>
    <row r="553" spans="1:15" s="1" customFormat="1" x14ac:dyDescent="0.3">
      <c r="A553" s="1">
        <v>246</v>
      </c>
      <c r="B553" s="1">
        <v>337</v>
      </c>
      <c r="C553" s="1">
        <v>2</v>
      </c>
      <c r="D553" s="1">
        <v>2</v>
      </c>
      <c r="E553" s="1">
        <v>17</v>
      </c>
      <c r="F553" s="6"/>
      <c r="G553" s="38" t="s">
        <v>495</v>
      </c>
      <c r="I553" s="6" t="s">
        <v>53</v>
      </c>
      <c r="J553" s="13">
        <v>10</v>
      </c>
      <c r="K553" s="60"/>
      <c r="L553" s="61">
        <f>ROUND(J553*K553,2)</f>
        <v>0</v>
      </c>
      <c r="O553" s="37"/>
    </row>
    <row r="554" spans="1:15" s="1" customFormat="1" x14ac:dyDescent="0.3">
      <c r="F554" s="6"/>
      <c r="G554" s="38"/>
      <c r="I554" s="6"/>
      <c r="J554" s="13"/>
      <c r="K554" s="60"/>
      <c r="L554" s="61"/>
      <c r="O554" s="37"/>
    </row>
    <row r="555" spans="1:15" s="1" customFormat="1" x14ac:dyDescent="0.3">
      <c r="A555" s="1">
        <v>247</v>
      </c>
      <c r="B555" s="1">
        <v>338</v>
      </c>
      <c r="C555" s="1">
        <v>2</v>
      </c>
      <c r="D555" s="1">
        <v>2</v>
      </c>
      <c r="E555" s="1">
        <v>17</v>
      </c>
      <c r="F555" s="6"/>
      <c r="G555" s="38" t="s">
        <v>496</v>
      </c>
      <c r="I555" s="6" t="s">
        <v>53</v>
      </c>
      <c r="J555" s="13">
        <v>10</v>
      </c>
      <c r="K555" s="60"/>
      <c r="L555" s="61">
        <f>ROUND(J555*K555,2)</f>
        <v>0</v>
      </c>
      <c r="O555" s="37"/>
    </row>
    <row r="556" spans="1:15" s="1" customFormat="1" x14ac:dyDescent="0.3">
      <c r="F556" s="6"/>
      <c r="G556" s="38"/>
      <c r="I556" s="6"/>
      <c r="J556" s="13"/>
      <c r="K556" s="60"/>
      <c r="L556" s="61"/>
      <c r="O556" s="37"/>
    </row>
    <row r="557" spans="1:15" s="1" customFormat="1" x14ac:dyDescent="0.3">
      <c r="A557" s="1">
        <v>248</v>
      </c>
      <c r="B557" s="1">
        <v>339</v>
      </c>
      <c r="C557" s="1">
        <v>2</v>
      </c>
      <c r="D557" s="1">
        <v>2</v>
      </c>
      <c r="E557" s="1">
        <v>17</v>
      </c>
      <c r="F557" s="6"/>
      <c r="G557" s="38" t="s">
        <v>497</v>
      </c>
      <c r="I557" s="6" t="s">
        <v>53</v>
      </c>
      <c r="J557" s="13">
        <v>10</v>
      </c>
      <c r="K557" s="60"/>
      <c r="L557" s="61">
        <f>ROUND(J557*K557,2)</f>
        <v>0</v>
      </c>
      <c r="O557" s="37"/>
    </row>
    <row r="558" spans="1:15" s="1" customFormat="1" x14ac:dyDescent="0.3">
      <c r="F558" s="6"/>
      <c r="G558" s="38"/>
      <c r="I558" s="6"/>
      <c r="J558" s="13"/>
      <c r="K558" s="60"/>
      <c r="L558" s="61"/>
      <c r="O558" s="37"/>
    </row>
    <row r="559" spans="1:15" s="1" customFormat="1" ht="28.8" x14ac:dyDescent="0.3">
      <c r="A559" s="1">
        <v>249</v>
      </c>
      <c r="B559" s="1">
        <v>340</v>
      </c>
      <c r="C559" s="1">
        <v>2</v>
      </c>
      <c r="D559" s="1">
        <v>2</v>
      </c>
      <c r="E559" s="1">
        <v>18</v>
      </c>
      <c r="F559" s="4" t="s">
        <v>498</v>
      </c>
      <c r="G559" s="24" t="s">
        <v>499</v>
      </c>
      <c r="I559" s="6"/>
      <c r="K559" s="60"/>
      <c r="L559" s="61"/>
      <c r="O559" s="37"/>
    </row>
    <row r="560" spans="1:15" s="1" customFormat="1" x14ac:dyDescent="0.3">
      <c r="F560" s="6"/>
      <c r="G560" s="38"/>
      <c r="I560" s="6"/>
      <c r="J560" s="13"/>
      <c r="K560" s="60"/>
      <c r="L560" s="61"/>
      <c r="O560" s="37"/>
    </row>
    <row r="561" spans="1:15" s="1" customFormat="1" x14ac:dyDescent="0.3">
      <c r="A561" s="1">
        <v>250</v>
      </c>
      <c r="B561" s="1">
        <v>341</v>
      </c>
      <c r="C561" s="1">
        <v>2</v>
      </c>
      <c r="D561" s="1">
        <v>2</v>
      </c>
      <c r="E561" s="1">
        <v>18</v>
      </c>
      <c r="F561" s="6"/>
      <c r="G561" s="38" t="s">
        <v>500</v>
      </c>
      <c r="I561" s="6" t="s">
        <v>312</v>
      </c>
      <c r="J561" s="13">
        <v>50</v>
      </c>
      <c r="K561" s="60"/>
      <c r="L561" s="61">
        <f>ROUND(J561*K561,2)</f>
        <v>0</v>
      </c>
      <c r="O561" s="37"/>
    </row>
    <row r="562" spans="1:15" s="1" customFormat="1" x14ac:dyDescent="0.3">
      <c r="F562" s="6"/>
      <c r="G562" s="38"/>
      <c r="I562" s="6"/>
      <c r="J562" s="13"/>
      <c r="K562" s="60"/>
      <c r="L562" s="61"/>
      <c r="O562" s="37"/>
    </row>
    <row r="563" spans="1:15" s="1" customFormat="1" x14ac:dyDescent="0.3">
      <c r="A563" s="1">
        <v>251</v>
      </c>
      <c r="B563" s="1">
        <v>342</v>
      </c>
      <c r="C563" s="1">
        <v>2</v>
      </c>
      <c r="D563" s="1">
        <v>2</v>
      </c>
      <c r="E563" s="1">
        <v>18</v>
      </c>
      <c r="F563" s="6"/>
      <c r="G563" s="38" t="s">
        <v>501</v>
      </c>
      <c r="I563" s="6" t="s">
        <v>53</v>
      </c>
      <c r="J563" s="13">
        <v>10</v>
      </c>
      <c r="K563" s="60"/>
      <c r="L563" s="61">
        <f>ROUND(J563*K563,2)</f>
        <v>0</v>
      </c>
      <c r="O563" s="37"/>
    </row>
    <row r="564" spans="1:15" s="1" customFormat="1" x14ac:dyDescent="0.3">
      <c r="F564" s="6"/>
      <c r="G564" s="38"/>
      <c r="I564" s="6"/>
      <c r="J564" s="13"/>
      <c r="K564" s="60"/>
      <c r="L564" s="61"/>
      <c r="O564" s="37"/>
    </row>
    <row r="565" spans="1:15" s="1" customFormat="1" x14ac:dyDescent="0.3">
      <c r="A565" s="1">
        <v>252</v>
      </c>
      <c r="B565" s="1">
        <v>343</v>
      </c>
      <c r="C565" s="1">
        <v>2</v>
      </c>
      <c r="D565" s="1">
        <v>2</v>
      </c>
      <c r="E565" s="1">
        <v>18</v>
      </c>
      <c r="F565" s="4" t="s">
        <v>502</v>
      </c>
      <c r="G565" s="24" t="s">
        <v>503</v>
      </c>
      <c r="I565" s="6"/>
      <c r="K565" s="60"/>
      <c r="L565" s="61"/>
      <c r="O565" s="37"/>
    </row>
    <row r="566" spans="1:15" s="1" customFormat="1" x14ac:dyDescent="0.3">
      <c r="F566" s="6"/>
      <c r="G566" s="38"/>
      <c r="I566" s="6"/>
      <c r="J566" s="13"/>
      <c r="K566" s="60"/>
      <c r="L566" s="61"/>
      <c r="O566" s="37"/>
    </row>
    <row r="567" spans="1:15" s="1" customFormat="1" ht="72" x14ac:dyDescent="0.3">
      <c r="A567" s="1">
        <v>253</v>
      </c>
      <c r="B567" s="1">
        <v>344</v>
      </c>
      <c r="C567" s="1">
        <v>2</v>
      </c>
      <c r="D567" s="1">
        <v>2</v>
      </c>
      <c r="E567" s="1">
        <v>18</v>
      </c>
      <c r="F567" s="4" t="s">
        <v>504</v>
      </c>
      <c r="G567" s="24" t="s">
        <v>505</v>
      </c>
      <c r="I567" s="6"/>
      <c r="K567" s="60"/>
      <c r="L567" s="61"/>
      <c r="O567" s="37"/>
    </row>
    <row r="568" spans="1:15" s="1" customFormat="1" x14ac:dyDescent="0.3">
      <c r="F568" s="6"/>
      <c r="G568" s="38"/>
      <c r="I568" s="6"/>
      <c r="J568" s="13"/>
      <c r="K568" s="60"/>
      <c r="L568" s="61"/>
      <c r="O568" s="37"/>
    </row>
    <row r="569" spans="1:15" s="1" customFormat="1" ht="28.8" x14ac:dyDescent="0.3">
      <c r="A569" s="1">
        <v>254</v>
      </c>
      <c r="B569" s="1">
        <v>345</v>
      </c>
      <c r="C569" s="1">
        <v>2</v>
      </c>
      <c r="D569" s="1">
        <v>2</v>
      </c>
      <c r="E569" s="1">
        <v>18</v>
      </c>
      <c r="F569" s="6"/>
      <c r="G569" s="38" t="s">
        <v>506</v>
      </c>
      <c r="I569" s="6" t="s">
        <v>53</v>
      </c>
      <c r="J569" s="13">
        <v>16</v>
      </c>
      <c r="K569" s="60"/>
      <c r="L569" s="61">
        <f>ROUND(J569*K569,2)</f>
        <v>0</v>
      </c>
      <c r="O569" s="37"/>
    </row>
    <row r="570" spans="1:15" s="1" customFormat="1" x14ac:dyDescent="0.3">
      <c r="F570" s="6"/>
      <c r="G570" s="38"/>
      <c r="I570" s="6"/>
      <c r="J570" s="13"/>
      <c r="K570" s="60"/>
      <c r="L570" s="61"/>
      <c r="O570" s="37"/>
    </row>
    <row r="571" spans="1:15" s="1" customFormat="1" x14ac:dyDescent="0.3">
      <c r="A571" s="1">
        <v>255</v>
      </c>
      <c r="B571" s="1">
        <v>346</v>
      </c>
      <c r="C571" s="1">
        <v>2</v>
      </c>
      <c r="D571" s="1">
        <v>2</v>
      </c>
      <c r="E571" s="1">
        <v>18</v>
      </c>
      <c r="F571" s="6"/>
      <c r="G571" s="38" t="s">
        <v>507</v>
      </c>
      <c r="I571" s="6" t="s">
        <v>53</v>
      </c>
      <c r="J571" s="13">
        <v>16</v>
      </c>
      <c r="K571" s="60"/>
      <c r="L571" s="61">
        <f>ROUND(J571*K571,2)</f>
        <v>0</v>
      </c>
      <c r="O571" s="37"/>
    </row>
    <row r="572" spans="1:15" s="1" customFormat="1" x14ac:dyDescent="0.3">
      <c r="F572" s="6"/>
      <c r="G572" s="38"/>
      <c r="I572" s="6"/>
      <c r="J572" s="13"/>
      <c r="K572" s="60"/>
      <c r="L572" s="61"/>
      <c r="O572" s="37"/>
    </row>
    <row r="573" spans="1:15" s="1" customFormat="1" ht="28.8" x14ac:dyDescent="0.3">
      <c r="A573" s="1">
        <v>256</v>
      </c>
      <c r="B573" s="1">
        <v>347</v>
      </c>
      <c r="C573" s="1">
        <v>2</v>
      </c>
      <c r="D573" s="1">
        <v>2</v>
      </c>
      <c r="E573" s="1">
        <v>18</v>
      </c>
      <c r="F573" s="6"/>
      <c r="G573" s="38" t="s">
        <v>508</v>
      </c>
      <c r="I573" s="6" t="s">
        <v>53</v>
      </c>
      <c r="J573" s="13">
        <v>22</v>
      </c>
      <c r="K573" s="60"/>
      <c r="L573" s="61">
        <f>ROUND(J573*K573,2)</f>
        <v>0</v>
      </c>
      <c r="O573" s="37"/>
    </row>
    <row r="574" spans="1:15" s="1" customFormat="1" x14ac:dyDescent="0.3">
      <c r="F574" s="6"/>
      <c r="G574" s="38"/>
      <c r="I574" s="6"/>
      <c r="J574" s="13"/>
      <c r="K574" s="60"/>
      <c r="L574" s="61"/>
      <c r="O574" s="37"/>
    </row>
    <row r="575" spans="1:15" s="1" customFormat="1" x14ac:dyDescent="0.3">
      <c r="A575" s="1">
        <v>257</v>
      </c>
      <c r="B575" s="1">
        <v>709</v>
      </c>
      <c r="C575" s="1">
        <v>2</v>
      </c>
      <c r="D575" s="1">
        <v>2</v>
      </c>
      <c r="E575" s="1">
        <v>18</v>
      </c>
      <c r="F575" s="6"/>
      <c r="G575" s="38" t="s">
        <v>509</v>
      </c>
      <c r="I575" s="6" t="s">
        <v>53</v>
      </c>
      <c r="J575" s="13">
        <v>22</v>
      </c>
      <c r="K575" s="60"/>
      <c r="L575" s="61">
        <f>ROUND(J575*K575,2)</f>
        <v>0</v>
      </c>
      <c r="O575" s="37"/>
    </row>
    <row r="576" spans="1:15" s="1" customFormat="1" x14ac:dyDescent="0.3">
      <c r="F576" s="6"/>
      <c r="G576" s="38"/>
      <c r="I576" s="6"/>
      <c r="J576" s="13"/>
      <c r="K576" s="60"/>
      <c r="L576" s="61"/>
      <c r="O576" s="37"/>
    </row>
    <row r="577" spans="1:15" s="1" customFormat="1" ht="28.8" x14ac:dyDescent="0.3">
      <c r="A577" s="1">
        <v>258</v>
      </c>
      <c r="B577" s="1">
        <v>710</v>
      </c>
      <c r="C577" s="1">
        <v>2</v>
      </c>
      <c r="D577" s="1">
        <v>2</v>
      </c>
      <c r="E577" s="1">
        <v>18</v>
      </c>
      <c r="F577" s="6"/>
      <c r="G577" s="38" t="s">
        <v>510</v>
      </c>
      <c r="I577" s="6" t="s">
        <v>53</v>
      </c>
      <c r="J577" s="13">
        <v>36</v>
      </c>
      <c r="K577" s="60"/>
      <c r="L577" s="61">
        <f>ROUND(J577*K577,2)</f>
        <v>0</v>
      </c>
      <c r="O577" s="37"/>
    </row>
    <row r="578" spans="1:15" s="1" customFormat="1" x14ac:dyDescent="0.3">
      <c r="F578" s="6"/>
      <c r="G578" s="38"/>
      <c r="I578" s="6"/>
      <c r="J578" s="13"/>
      <c r="K578" s="60"/>
      <c r="L578" s="61"/>
      <c r="O578" s="37"/>
    </row>
    <row r="579" spans="1:15" s="1" customFormat="1" x14ac:dyDescent="0.3">
      <c r="A579" s="1">
        <v>259</v>
      </c>
      <c r="B579" s="1">
        <v>711</v>
      </c>
      <c r="C579" s="1">
        <v>2</v>
      </c>
      <c r="D579" s="1">
        <v>2</v>
      </c>
      <c r="E579" s="1">
        <v>18</v>
      </c>
      <c r="F579" s="6"/>
      <c r="G579" s="38" t="s">
        <v>511</v>
      </c>
      <c r="I579" s="6" t="s">
        <v>53</v>
      </c>
      <c r="J579" s="13">
        <v>36</v>
      </c>
      <c r="K579" s="60"/>
      <c r="L579" s="61">
        <f>ROUND(J579*K579,2)</f>
        <v>0</v>
      </c>
      <c r="O579" s="37"/>
    </row>
    <row r="580" spans="1:15" s="1" customFormat="1" x14ac:dyDescent="0.3">
      <c r="F580" s="6"/>
      <c r="G580" s="38"/>
      <c r="I580" s="6"/>
      <c r="J580" s="13"/>
      <c r="K580" s="60"/>
      <c r="L580" s="61"/>
      <c r="O580" s="37"/>
    </row>
    <row r="581" spans="1:15" s="1" customFormat="1" ht="28.8" x14ac:dyDescent="0.3">
      <c r="A581" s="1">
        <v>260</v>
      </c>
      <c r="B581" s="1">
        <v>712</v>
      </c>
      <c r="C581" s="1">
        <v>2</v>
      </c>
      <c r="D581" s="1">
        <v>2</v>
      </c>
      <c r="E581" s="1">
        <v>18</v>
      </c>
      <c r="F581" s="6"/>
      <c r="G581" s="38" t="s">
        <v>512</v>
      </c>
      <c r="I581" s="6" t="s">
        <v>53</v>
      </c>
      <c r="J581" s="13">
        <v>55</v>
      </c>
      <c r="K581" s="60"/>
      <c r="L581" s="61">
        <f>ROUND(J581*K581,2)</f>
        <v>0</v>
      </c>
      <c r="O581" s="37"/>
    </row>
    <row r="582" spans="1:15" s="1" customFormat="1" x14ac:dyDescent="0.3">
      <c r="F582" s="6"/>
      <c r="G582" s="38"/>
      <c r="I582" s="6"/>
      <c r="J582" s="13"/>
      <c r="K582" s="60"/>
      <c r="L582" s="61"/>
      <c r="O582" s="37"/>
    </row>
    <row r="583" spans="1:15" s="1" customFormat="1" x14ac:dyDescent="0.3">
      <c r="A583" s="1">
        <v>261</v>
      </c>
      <c r="B583" s="1">
        <v>713</v>
      </c>
      <c r="C583" s="1">
        <v>2</v>
      </c>
      <c r="D583" s="1">
        <v>2</v>
      </c>
      <c r="E583" s="1">
        <v>18</v>
      </c>
      <c r="F583" s="6"/>
      <c r="G583" s="38" t="s">
        <v>513</v>
      </c>
      <c r="I583" s="6" t="s">
        <v>53</v>
      </c>
      <c r="J583" s="13">
        <v>55</v>
      </c>
      <c r="K583" s="60"/>
      <c r="L583" s="61">
        <f>ROUND(J583*K583,2)</f>
        <v>0</v>
      </c>
      <c r="O583" s="37"/>
    </row>
    <row r="584" spans="1:15" s="1" customFormat="1" x14ac:dyDescent="0.3">
      <c r="F584" s="6"/>
      <c r="G584" s="38"/>
      <c r="I584" s="6"/>
      <c r="J584" s="13"/>
      <c r="K584" s="60"/>
      <c r="L584" s="61"/>
      <c r="O584" s="37"/>
    </row>
    <row r="585" spans="1:15" s="1" customFormat="1" ht="28.8" x14ac:dyDescent="0.3">
      <c r="A585" s="1">
        <v>262</v>
      </c>
      <c r="B585" s="1">
        <v>714</v>
      </c>
      <c r="C585" s="1">
        <v>2</v>
      </c>
      <c r="D585" s="1">
        <v>2</v>
      </c>
      <c r="E585" s="1">
        <v>18</v>
      </c>
      <c r="F585" s="6"/>
      <c r="G585" s="38" t="s">
        <v>514</v>
      </c>
      <c r="I585" s="6" t="s">
        <v>53</v>
      </c>
      <c r="J585" s="13">
        <v>64</v>
      </c>
      <c r="K585" s="60"/>
      <c r="L585" s="61">
        <f>ROUND(J585*K585,2)</f>
        <v>0</v>
      </c>
      <c r="O585" s="37"/>
    </row>
    <row r="586" spans="1:15" s="1" customFormat="1" x14ac:dyDescent="0.3">
      <c r="F586" s="6"/>
      <c r="G586" s="38"/>
      <c r="I586" s="6"/>
      <c r="J586" s="13"/>
      <c r="K586" s="60"/>
      <c r="L586" s="61"/>
      <c r="O586" s="37"/>
    </row>
    <row r="587" spans="1:15" s="1" customFormat="1" x14ac:dyDescent="0.3">
      <c r="A587" s="1">
        <v>263</v>
      </c>
      <c r="B587" s="1">
        <v>715</v>
      </c>
      <c r="C587" s="1">
        <v>2</v>
      </c>
      <c r="D587" s="1">
        <v>2</v>
      </c>
      <c r="E587" s="1">
        <v>18</v>
      </c>
      <c r="F587" s="6"/>
      <c r="G587" s="38" t="s">
        <v>515</v>
      </c>
      <c r="I587" s="6" t="s">
        <v>53</v>
      </c>
      <c r="J587" s="13">
        <v>64</v>
      </c>
      <c r="K587" s="60"/>
      <c r="L587" s="61">
        <f>ROUND(J587*K587,2)</f>
        <v>0</v>
      </c>
      <c r="O587" s="37"/>
    </row>
    <row r="588" spans="1:15" s="1" customFormat="1" x14ac:dyDescent="0.3">
      <c r="F588" s="6"/>
      <c r="G588" s="38"/>
      <c r="I588" s="6"/>
      <c r="J588" s="13"/>
      <c r="K588" s="60"/>
      <c r="L588" s="61"/>
      <c r="O588" s="37"/>
    </row>
    <row r="589" spans="1:15" s="1" customFormat="1" ht="28.8" x14ac:dyDescent="0.3">
      <c r="A589" s="1">
        <v>264</v>
      </c>
      <c r="B589" s="1">
        <v>716</v>
      </c>
      <c r="C589" s="1">
        <v>2</v>
      </c>
      <c r="D589" s="1">
        <v>2</v>
      </c>
      <c r="E589" s="1">
        <v>18</v>
      </c>
      <c r="F589" s="6"/>
      <c r="G589" s="38" t="s">
        <v>516</v>
      </c>
      <c r="I589" s="6" t="s">
        <v>53</v>
      </c>
      <c r="J589" s="13">
        <v>4</v>
      </c>
      <c r="K589" s="60"/>
      <c r="L589" s="61">
        <f>ROUND(J589*K589,2)</f>
        <v>0</v>
      </c>
      <c r="O589" s="37"/>
    </row>
    <row r="590" spans="1:15" s="1" customFormat="1" x14ac:dyDescent="0.3">
      <c r="F590" s="6"/>
      <c r="G590" s="38"/>
      <c r="I590" s="6"/>
      <c r="J590" s="13"/>
      <c r="K590" s="60"/>
      <c r="L590" s="61"/>
      <c r="O590" s="37"/>
    </row>
    <row r="591" spans="1:15" s="1" customFormat="1" x14ac:dyDescent="0.3">
      <c r="A591" s="1">
        <v>265</v>
      </c>
      <c r="B591" s="1">
        <v>717</v>
      </c>
      <c r="C591" s="1">
        <v>2</v>
      </c>
      <c r="D591" s="1">
        <v>2</v>
      </c>
      <c r="E591" s="1">
        <v>19</v>
      </c>
      <c r="F591" s="6"/>
      <c r="G591" s="38" t="s">
        <v>517</v>
      </c>
      <c r="I591" s="6" t="s">
        <v>53</v>
      </c>
      <c r="J591" s="13">
        <v>4</v>
      </c>
      <c r="K591" s="60"/>
      <c r="L591" s="61">
        <f>ROUND(J591*K591,2)</f>
        <v>0</v>
      </c>
      <c r="O591" s="37"/>
    </row>
    <row r="592" spans="1:15" s="1" customFormat="1" x14ac:dyDescent="0.3">
      <c r="F592" s="6"/>
      <c r="G592" s="38"/>
      <c r="I592" s="6"/>
      <c r="J592" s="13"/>
      <c r="K592" s="60"/>
      <c r="L592" s="61"/>
      <c r="O592" s="37"/>
    </row>
    <row r="593" spans="1:15" s="1" customFormat="1" ht="28.8" x14ac:dyDescent="0.3">
      <c r="A593" s="1">
        <v>266</v>
      </c>
      <c r="B593" s="1">
        <v>718</v>
      </c>
      <c r="C593" s="1">
        <v>2</v>
      </c>
      <c r="D593" s="1">
        <v>2</v>
      </c>
      <c r="E593" s="1">
        <v>19</v>
      </c>
      <c r="F593" s="6"/>
      <c r="G593" s="38" t="s">
        <v>518</v>
      </c>
      <c r="I593" s="6" t="s">
        <v>53</v>
      </c>
      <c r="J593" s="13">
        <v>20</v>
      </c>
      <c r="K593" s="60"/>
      <c r="L593" s="61">
        <f>ROUND(J593*K593,2)</f>
        <v>0</v>
      </c>
      <c r="O593" s="37"/>
    </row>
    <row r="594" spans="1:15" s="1" customFormat="1" x14ac:dyDescent="0.3">
      <c r="F594" s="6"/>
      <c r="G594" s="38"/>
      <c r="I594" s="6"/>
      <c r="J594" s="13"/>
      <c r="K594" s="60"/>
      <c r="L594" s="61"/>
      <c r="O594" s="37"/>
    </row>
    <row r="595" spans="1:15" s="1" customFormat="1" ht="28.8" x14ac:dyDescent="0.3">
      <c r="A595" s="1">
        <v>267</v>
      </c>
      <c r="B595" s="1">
        <v>719</v>
      </c>
      <c r="C595" s="1">
        <v>2</v>
      </c>
      <c r="D595" s="1">
        <v>2</v>
      </c>
      <c r="E595" s="1">
        <v>19</v>
      </c>
      <c r="F595" s="6"/>
      <c r="G595" s="38" t="s">
        <v>519</v>
      </c>
      <c r="I595" s="6" t="s">
        <v>53</v>
      </c>
      <c r="J595" s="13">
        <v>20</v>
      </c>
      <c r="K595" s="60"/>
      <c r="L595" s="61">
        <f>ROUND(J595*K595,2)</f>
        <v>0</v>
      </c>
      <c r="O595" s="37"/>
    </row>
    <row r="596" spans="1:15" s="1" customFormat="1" x14ac:dyDescent="0.3">
      <c r="F596" s="6"/>
      <c r="G596" s="38"/>
      <c r="I596" s="6"/>
      <c r="J596" s="13"/>
      <c r="K596" s="60"/>
      <c r="L596" s="61"/>
      <c r="O596" s="37"/>
    </row>
    <row r="597" spans="1:15" s="1" customFormat="1" ht="28.8" x14ac:dyDescent="0.3">
      <c r="A597" s="1">
        <v>268</v>
      </c>
      <c r="B597" s="1">
        <v>720</v>
      </c>
      <c r="C597" s="1">
        <v>2</v>
      </c>
      <c r="D597" s="1">
        <v>2</v>
      </c>
      <c r="E597" s="1">
        <v>19</v>
      </c>
      <c r="F597" s="4" t="s">
        <v>520</v>
      </c>
      <c r="G597" s="24" t="s">
        <v>521</v>
      </c>
      <c r="I597" s="6"/>
      <c r="K597" s="60"/>
      <c r="L597" s="61"/>
      <c r="O597" s="37"/>
    </row>
    <row r="598" spans="1:15" s="1" customFormat="1" x14ac:dyDescent="0.3">
      <c r="F598" s="6"/>
      <c r="G598" s="38"/>
      <c r="I598" s="6"/>
      <c r="J598" s="13"/>
      <c r="K598" s="60"/>
      <c r="L598" s="61"/>
      <c r="O598" s="37"/>
    </row>
    <row r="599" spans="1:15" s="1" customFormat="1" ht="28.8" x14ac:dyDescent="0.3">
      <c r="A599" s="1">
        <v>269</v>
      </c>
      <c r="B599" s="1">
        <v>721</v>
      </c>
      <c r="C599" s="1">
        <v>2</v>
      </c>
      <c r="D599" s="1">
        <v>2</v>
      </c>
      <c r="E599" s="1">
        <v>19</v>
      </c>
      <c r="F599" s="6"/>
      <c r="G599" s="38" t="s">
        <v>506</v>
      </c>
      <c r="I599" s="6" t="s">
        <v>53</v>
      </c>
      <c r="J599" s="13">
        <v>16</v>
      </c>
      <c r="K599" s="60"/>
      <c r="L599" s="61">
        <f>ROUND(J599*K599,2)</f>
        <v>0</v>
      </c>
      <c r="O599" s="37"/>
    </row>
    <row r="600" spans="1:15" s="1" customFormat="1" x14ac:dyDescent="0.3">
      <c r="F600" s="6"/>
      <c r="G600" s="38"/>
      <c r="I600" s="6"/>
      <c r="J600" s="13"/>
      <c r="K600" s="60"/>
      <c r="L600" s="61"/>
      <c r="O600" s="37"/>
    </row>
    <row r="601" spans="1:15" s="1" customFormat="1" x14ac:dyDescent="0.3">
      <c r="A601" s="1">
        <v>270</v>
      </c>
      <c r="B601" s="1">
        <v>722</v>
      </c>
      <c r="C601" s="1">
        <v>2</v>
      </c>
      <c r="D601" s="1">
        <v>2</v>
      </c>
      <c r="E601" s="1">
        <v>19</v>
      </c>
      <c r="F601" s="6"/>
      <c r="G601" s="38" t="s">
        <v>507</v>
      </c>
      <c r="I601" s="6" t="s">
        <v>53</v>
      </c>
      <c r="J601" s="13">
        <v>16</v>
      </c>
      <c r="K601" s="60"/>
      <c r="L601" s="61">
        <f>ROUND(J601*K601,2)</f>
        <v>0</v>
      </c>
      <c r="O601" s="37"/>
    </row>
    <row r="602" spans="1:15" s="1" customFormat="1" x14ac:dyDescent="0.3">
      <c r="F602" s="6"/>
      <c r="G602" s="38"/>
      <c r="I602" s="6"/>
      <c r="J602" s="13"/>
      <c r="K602" s="60"/>
      <c r="L602" s="61"/>
      <c r="O602" s="37"/>
    </row>
    <row r="603" spans="1:15" s="1" customFormat="1" ht="28.8" x14ac:dyDescent="0.3">
      <c r="A603" s="1">
        <v>271</v>
      </c>
      <c r="B603" s="1">
        <v>723</v>
      </c>
      <c r="C603" s="1">
        <v>2</v>
      </c>
      <c r="D603" s="1">
        <v>2</v>
      </c>
      <c r="E603" s="1">
        <v>19</v>
      </c>
      <c r="F603" s="6"/>
      <c r="G603" s="38" t="s">
        <v>508</v>
      </c>
      <c r="I603" s="6" t="s">
        <v>53</v>
      </c>
      <c r="J603" s="13">
        <v>22</v>
      </c>
      <c r="K603" s="60"/>
      <c r="L603" s="61">
        <f>ROUND(J603*K603,2)</f>
        <v>0</v>
      </c>
      <c r="O603" s="37"/>
    </row>
    <row r="604" spans="1:15" s="1" customFormat="1" x14ac:dyDescent="0.3">
      <c r="F604" s="6"/>
      <c r="G604" s="38"/>
      <c r="I604" s="6"/>
      <c r="J604" s="13"/>
      <c r="K604" s="60"/>
      <c r="L604" s="61"/>
      <c r="O604" s="37"/>
    </row>
    <row r="605" spans="1:15" s="1" customFormat="1" x14ac:dyDescent="0.3">
      <c r="A605" s="1">
        <v>272</v>
      </c>
      <c r="B605" s="1">
        <v>724</v>
      </c>
      <c r="C605" s="1">
        <v>2</v>
      </c>
      <c r="D605" s="1">
        <v>2</v>
      </c>
      <c r="E605" s="1">
        <v>19</v>
      </c>
      <c r="F605" s="6"/>
      <c r="G605" s="38" t="s">
        <v>509</v>
      </c>
      <c r="I605" s="6" t="s">
        <v>53</v>
      </c>
      <c r="J605" s="13">
        <v>22</v>
      </c>
      <c r="K605" s="60"/>
      <c r="L605" s="61">
        <f>ROUND(J605*K605,2)</f>
        <v>0</v>
      </c>
      <c r="O605" s="37"/>
    </row>
    <row r="606" spans="1:15" s="1" customFormat="1" x14ac:dyDescent="0.3">
      <c r="F606" s="6"/>
      <c r="G606" s="38"/>
      <c r="I606" s="6"/>
      <c r="J606" s="13"/>
      <c r="K606" s="60"/>
      <c r="L606" s="61"/>
      <c r="O606" s="37"/>
    </row>
    <row r="607" spans="1:15" s="1" customFormat="1" ht="28.8" x14ac:dyDescent="0.3">
      <c r="A607" s="1">
        <v>273</v>
      </c>
      <c r="B607" s="1">
        <v>725</v>
      </c>
      <c r="C607" s="1">
        <v>2</v>
      </c>
      <c r="D607" s="1">
        <v>2</v>
      </c>
      <c r="E607" s="1">
        <v>19</v>
      </c>
      <c r="F607" s="6"/>
      <c r="G607" s="38" t="s">
        <v>510</v>
      </c>
      <c r="I607" s="6" t="s">
        <v>53</v>
      </c>
      <c r="J607" s="13">
        <v>36</v>
      </c>
      <c r="K607" s="60"/>
      <c r="L607" s="61">
        <f>ROUND(J607*K607,2)</f>
        <v>0</v>
      </c>
      <c r="O607" s="37"/>
    </row>
    <row r="608" spans="1:15" s="1" customFormat="1" x14ac:dyDescent="0.3">
      <c r="F608" s="6"/>
      <c r="G608" s="38"/>
      <c r="I608" s="6"/>
      <c r="J608" s="13"/>
      <c r="K608" s="60"/>
      <c r="L608" s="61"/>
      <c r="O608" s="37"/>
    </row>
    <row r="609" spans="1:15" s="1" customFormat="1" x14ac:dyDescent="0.3">
      <c r="A609" s="1">
        <v>274</v>
      </c>
      <c r="B609" s="1">
        <v>726</v>
      </c>
      <c r="C609" s="1">
        <v>2</v>
      </c>
      <c r="D609" s="1">
        <v>2</v>
      </c>
      <c r="E609" s="1">
        <v>19</v>
      </c>
      <c r="F609" s="6"/>
      <c r="G609" s="38" t="s">
        <v>511</v>
      </c>
      <c r="I609" s="6" t="s">
        <v>53</v>
      </c>
      <c r="J609" s="13">
        <v>36</v>
      </c>
      <c r="K609" s="60"/>
      <c r="L609" s="61">
        <f>ROUND(J609*K609,2)</f>
        <v>0</v>
      </c>
      <c r="O609" s="37"/>
    </row>
    <row r="610" spans="1:15" s="1" customFormat="1" x14ac:dyDescent="0.3">
      <c r="F610" s="6"/>
      <c r="G610" s="38"/>
      <c r="I610" s="6"/>
      <c r="J610" s="13"/>
      <c r="K610" s="60"/>
      <c r="L610" s="61"/>
      <c r="O610" s="37"/>
    </row>
    <row r="611" spans="1:15" s="1" customFormat="1" ht="28.8" x14ac:dyDescent="0.3">
      <c r="A611" s="1">
        <v>275</v>
      </c>
      <c r="B611" s="1">
        <v>727</v>
      </c>
      <c r="C611" s="1">
        <v>2</v>
      </c>
      <c r="D611" s="1">
        <v>2</v>
      </c>
      <c r="E611" s="1">
        <v>19</v>
      </c>
      <c r="F611" s="6"/>
      <c r="G611" s="38" t="s">
        <v>512</v>
      </c>
      <c r="I611" s="6" t="s">
        <v>53</v>
      </c>
      <c r="J611" s="13">
        <v>55</v>
      </c>
      <c r="K611" s="60"/>
      <c r="L611" s="61">
        <f>ROUND(J611*K611,2)</f>
        <v>0</v>
      </c>
      <c r="O611" s="37"/>
    </row>
    <row r="612" spans="1:15" s="1" customFormat="1" x14ac:dyDescent="0.3">
      <c r="F612" s="6"/>
      <c r="G612" s="38"/>
      <c r="I612" s="6"/>
      <c r="J612" s="13"/>
      <c r="K612" s="60"/>
      <c r="L612" s="61"/>
      <c r="O612" s="37"/>
    </row>
    <row r="613" spans="1:15" s="1" customFormat="1" x14ac:dyDescent="0.3">
      <c r="A613" s="1">
        <v>276</v>
      </c>
      <c r="B613" s="1">
        <v>728</v>
      </c>
      <c r="C613" s="1">
        <v>2</v>
      </c>
      <c r="D613" s="1">
        <v>2</v>
      </c>
      <c r="E613" s="1">
        <v>19</v>
      </c>
      <c r="F613" s="6"/>
      <c r="G613" s="38" t="s">
        <v>513</v>
      </c>
      <c r="I613" s="6" t="s">
        <v>53</v>
      </c>
      <c r="J613" s="13">
        <v>55</v>
      </c>
      <c r="K613" s="60"/>
      <c r="L613" s="61">
        <f>ROUND(J613*K613,2)</f>
        <v>0</v>
      </c>
      <c r="O613" s="37"/>
    </row>
    <row r="614" spans="1:15" s="1" customFormat="1" x14ac:dyDescent="0.3">
      <c r="F614" s="6"/>
      <c r="G614" s="38"/>
      <c r="I614" s="6"/>
      <c r="J614" s="13"/>
      <c r="K614" s="60"/>
      <c r="L614" s="61"/>
      <c r="O614" s="37"/>
    </row>
    <row r="615" spans="1:15" s="1" customFormat="1" ht="28.8" x14ac:dyDescent="0.3">
      <c r="A615" s="1">
        <v>277</v>
      </c>
      <c r="B615" s="1">
        <v>729</v>
      </c>
      <c r="C615" s="1">
        <v>2</v>
      </c>
      <c r="D615" s="1">
        <v>2</v>
      </c>
      <c r="E615" s="1">
        <v>19</v>
      </c>
      <c r="F615" s="6"/>
      <c r="G615" s="38" t="s">
        <v>514</v>
      </c>
      <c r="I615" s="6" t="s">
        <v>53</v>
      </c>
      <c r="J615" s="13">
        <v>64</v>
      </c>
      <c r="K615" s="60"/>
      <c r="L615" s="61">
        <f>ROUND(J615*K615,2)</f>
        <v>0</v>
      </c>
      <c r="O615" s="37"/>
    </row>
    <row r="616" spans="1:15" s="1" customFormat="1" x14ac:dyDescent="0.3">
      <c r="F616" s="6"/>
      <c r="G616" s="38"/>
      <c r="I616" s="6"/>
      <c r="J616" s="13"/>
      <c r="K616" s="60"/>
      <c r="L616" s="61"/>
      <c r="O616" s="37"/>
    </row>
    <row r="617" spans="1:15" s="1" customFormat="1" x14ac:dyDescent="0.3">
      <c r="A617" s="1">
        <v>278</v>
      </c>
      <c r="B617" s="1">
        <v>730</v>
      </c>
      <c r="C617" s="1">
        <v>2</v>
      </c>
      <c r="D617" s="1">
        <v>2</v>
      </c>
      <c r="E617" s="1">
        <v>19</v>
      </c>
      <c r="F617" s="6"/>
      <c r="G617" s="38" t="s">
        <v>515</v>
      </c>
      <c r="I617" s="6" t="s">
        <v>53</v>
      </c>
      <c r="J617" s="13">
        <v>64</v>
      </c>
      <c r="K617" s="60"/>
      <c r="L617" s="61">
        <f>ROUND(J617*K617,2)</f>
        <v>0</v>
      </c>
      <c r="O617" s="37"/>
    </row>
    <row r="618" spans="1:15" s="1" customFormat="1" x14ac:dyDescent="0.3">
      <c r="F618" s="6"/>
      <c r="G618" s="38"/>
      <c r="I618" s="6"/>
      <c r="J618" s="13"/>
      <c r="K618" s="60"/>
      <c r="L618" s="61"/>
      <c r="O618" s="37"/>
    </row>
    <row r="619" spans="1:15" s="1" customFormat="1" ht="28.8" x14ac:dyDescent="0.3">
      <c r="A619" s="1">
        <v>279</v>
      </c>
      <c r="B619" s="1">
        <v>731</v>
      </c>
      <c r="C619" s="1">
        <v>2</v>
      </c>
      <c r="D619" s="1">
        <v>2</v>
      </c>
      <c r="E619" s="1">
        <v>19</v>
      </c>
      <c r="F619" s="6"/>
      <c r="G619" s="38" t="s">
        <v>516</v>
      </c>
      <c r="I619" s="6" t="s">
        <v>53</v>
      </c>
      <c r="J619" s="13">
        <v>4</v>
      </c>
      <c r="K619" s="60"/>
      <c r="L619" s="61">
        <f>ROUND(J619*K619,2)</f>
        <v>0</v>
      </c>
      <c r="O619" s="37"/>
    </row>
    <row r="620" spans="1:15" s="1" customFormat="1" x14ac:dyDescent="0.3">
      <c r="F620" s="6"/>
      <c r="G620" s="38"/>
      <c r="I620" s="6"/>
      <c r="J620" s="13"/>
      <c r="K620" s="60"/>
      <c r="L620" s="61"/>
      <c r="O620" s="37"/>
    </row>
    <row r="621" spans="1:15" s="1" customFormat="1" x14ac:dyDescent="0.3">
      <c r="A621" s="1">
        <v>280</v>
      </c>
      <c r="B621" s="1">
        <v>732</v>
      </c>
      <c r="C621" s="1">
        <v>2</v>
      </c>
      <c r="D621" s="1">
        <v>2</v>
      </c>
      <c r="E621" s="1">
        <v>19</v>
      </c>
      <c r="F621" s="6"/>
      <c r="G621" s="38" t="s">
        <v>517</v>
      </c>
      <c r="I621" s="6" t="s">
        <v>53</v>
      </c>
      <c r="J621" s="13">
        <v>4</v>
      </c>
      <c r="K621" s="60"/>
      <c r="L621" s="61">
        <f>ROUND(J621*K621,2)</f>
        <v>0</v>
      </c>
      <c r="O621" s="37"/>
    </row>
    <row r="622" spans="1:15" s="1" customFormat="1" x14ac:dyDescent="0.3">
      <c r="F622" s="6"/>
      <c r="G622" s="38"/>
      <c r="I622" s="6"/>
      <c r="J622" s="13"/>
      <c r="K622" s="60"/>
      <c r="L622" s="61"/>
      <c r="O622" s="37"/>
    </row>
    <row r="623" spans="1:15" s="1" customFormat="1" ht="43.2" x14ac:dyDescent="0.3">
      <c r="A623" s="1">
        <v>281</v>
      </c>
      <c r="B623" s="1">
        <v>733</v>
      </c>
      <c r="C623" s="1">
        <v>2</v>
      </c>
      <c r="D623" s="1">
        <v>2</v>
      </c>
      <c r="E623" s="1">
        <v>19</v>
      </c>
      <c r="F623" s="6"/>
      <c r="G623" s="38" t="s">
        <v>522</v>
      </c>
      <c r="I623" s="6" t="s">
        <v>53</v>
      </c>
      <c r="J623" s="13">
        <v>20</v>
      </c>
      <c r="K623" s="60"/>
      <c r="L623" s="61">
        <f>ROUND(J623*K623,2)</f>
        <v>0</v>
      </c>
      <c r="O623" s="37"/>
    </row>
    <row r="624" spans="1:15" s="1" customFormat="1" x14ac:dyDescent="0.3">
      <c r="F624" s="6"/>
      <c r="G624" s="38"/>
      <c r="I624" s="6"/>
      <c r="J624" s="13"/>
      <c r="K624" s="60"/>
      <c r="L624" s="61"/>
      <c r="O624" s="37"/>
    </row>
    <row r="625" spans="1:15" s="1" customFormat="1" ht="43.2" x14ac:dyDescent="0.3">
      <c r="A625" s="1">
        <v>282</v>
      </c>
      <c r="B625" s="1">
        <v>734</v>
      </c>
      <c r="C625" s="1">
        <v>2</v>
      </c>
      <c r="D625" s="1">
        <v>2</v>
      </c>
      <c r="E625" s="1">
        <v>20</v>
      </c>
      <c r="F625" s="6"/>
      <c r="G625" s="38" t="s">
        <v>523</v>
      </c>
      <c r="I625" s="6" t="s">
        <v>53</v>
      </c>
      <c r="J625" s="13">
        <v>20</v>
      </c>
      <c r="K625" s="60"/>
      <c r="L625" s="61">
        <f>ROUND(J625*K625,2)</f>
        <v>0</v>
      </c>
      <c r="O625" s="37"/>
    </row>
    <row r="626" spans="1:15" s="1" customFormat="1" x14ac:dyDescent="0.3">
      <c r="F626" s="6"/>
      <c r="G626" s="38"/>
      <c r="I626" s="6"/>
      <c r="J626" s="13"/>
      <c r="K626" s="60"/>
      <c r="L626" s="61"/>
      <c r="O626" s="37"/>
    </row>
    <row r="627" spans="1:15" s="1" customFormat="1" ht="28.8" x14ac:dyDescent="0.3">
      <c r="A627" s="1">
        <v>283</v>
      </c>
      <c r="B627" s="1">
        <v>735</v>
      </c>
      <c r="C627" s="1">
        <v>2</v>
      </c>
      <c r="D627" s="1">
        <v>2</v>
      </c>
      <c r="E627" s="1">
        <v>20</v>
      </c>
      <c r="F627" s="6"/>
      <c r="G627" s="38" t="s">
        <v>524</v>
      </c>
      <c r="I627" s="6" t="s">
        <v>37</v>
      </c>
      <c r="J627" s="14">
        <v>0.1</v>
      </c>
      <c r="K627" s="60">
        <f>SUM(L623:L625)</f>
        <v>0</v>
      </c>
      <c r="L627" s="61">
        <f>ROUND(J627*K627,2)</f>
        <v>0</v>
      </c>
      <c r="O627" s="37"/>
    </row>
    <row r="628" spans="1:15" s="1" customFormat="1" x14ac:dyDescent="0.3">
      <c r="F628" s="6"/>
      <c r="G628" s="38"/>
      <c r="I628" s="6"/>
      <c r="J628" s="13"/>
      <c r="K628" s="60"/>
      <c r="L628" s="61"/>
      <c r="O628" s="37"/>
    </row>
    <row r="629" spans="1:15" s="1" customFormat="1" ht="28.8" x14ac:dyDescent="0.3">
      <c r="A629" s="1">
        <v>284</v>
      </c>
      <c r="B629" s="1">
        <v>736</v>
      </c>
      <c r="C629" s="1">
        <v>2</v>
      </c>
      <c r="D629" s="1">
        <v>2</v>
      </c>
      <c r="E629" s="1">
        <v>20</v>
      </c>
      <c r="F629" s="4" t="s">
        <v>525</v>
      </c>
      <c r="G629" s="24" t="s">
        <v>526</v>
      </c>
      <c r="I629" s="6"/>
      <c r="K629" s="60"/>
      <c r="L629" s="61"/>
      <c r="O629" s="37"/>
    </row>
    <row r="630" spans="1:15" s="1" customFormat="1" x14ac:dyDescent="0.3">
      <c r="F630" s="6"/>
      <c r="G630" s="38"/>
      <c r="I630" s="6"/>
      <c r="J630" s="13"/>
      <c r="K630" s="60"/>
      <c r="L630" s="61"/>
      <c r="O630" s="37"/>
    </row>
    <row r="631" spans="1:15" s="1" customFormat="1" ht="28.8" x14ac:dyDescent="0.3">
      <c r="A631" s="1">
        <v>285</v>
      </c>
      <c r="B631" s="1">
        <v>737</v>
      </c>
      <c r="C631" s="1">
        <v>2</v>
      </c>
      <c r="D631" s="1">
        <v>2</v>
      </c>
      <c r="E631" s="1">
        <v>20</v>
      </c>
      <c r="F631" s="6"/>
      <c r="G631" s="38" t="s">
        <v>506</v>
      </c>
      <c r="I631" s="6" t="s">
        <v>53</v>
      </c>
      <c r="J631" s="13">
        <v>8</v>
      </c>
      <c r="K631" s="60"/>
      <c r="L631" s="61">
        <f>ROUND(J631*K631,2)</f>
        <v>0</v>
      </c>
      <c r="O631" s="37"/>
    </row>
    <row r="632" spans="1:15" s="1" customFormat="1" x14ac:dyDescent="0.3">
      <c r="F632" s="6"/>
      <c r="G632" s="38"/>
      <c r="I632" s="6"/>
      <c r="J632" s="13"/>
      <c r="K632" s="60"/>
      <c r="L632" s="61"/>
      <c r="O632" s="37"/>
    </row>
    <row r="633" spans="1:15" s="1" customFormat="1" x14ac:dyDescent="0.3">
      <c r="A633" s="1">
        <v>286</v>
      </c>
      <c r="B633" s="1">
        <v>738</v>
      </c>
      <c r="C633" s="1">
        <v>2</v>
      </c>
      <c r="D633" s="1">
        <v>2</v>
      </c>
      <c r="E633" s="1">
        <v>20</v>
      </c>
      <c r="F633" s="6"/>
      <c r="G633" s="38" t="s">
        <v>507</v>
      </c>
      <c r="I633" s="6" t="s">
        <v>53</v>
      </c>
      <c r="J633" s="13">
        <v>8</v>
      </c>
      <c r="K633" s="60"/>
      <c r="L633" s="61">
        <f>ROUND(J633*K633,2)</f>
        <v>0</v>
      </c>
      <c r="O633" s="37"/>
    </row>
    <row r="634" spans="1:15" s="1" customFormat="1" x14ac:dyDescent="0.3">
      <c r="F634" s="6"/>
      <c r="G634" s="38"/>
      <c r="I634" s="6"/>
      <c r="J634" s="13"/>
      <c r="K634" s="60"/>
      <c r="L634" s="61"/>
      <c r="O634" s="37"/>
    </row>
    <row r="635" spans="1:15" s="1" customFormat="1" ht="28.8" x14ac:dyDescent="0.3">
      <c r="A635" s="1">
        <v>287</v>
      </c>
      <c r="B635" s="1">
        <v>739</v>
      </c>
      <c r="C635" s="1">
        <v>2</v>
      </c>
      <c r="D635" s="1">
        <v>2</v>
      </c>
      <c r="E635" s="1">
        <v>20</v>
      </c>
      <c r="F635" s="6"/>
      <c r="G635" s="38" t="s">
        <v>508</v>
      </c>
      <c r="I635" s="6" t="s">
        <v>53</v>
      </c>
      <c r="J635" s="13">
        <v>10</v>
      </c>
      <c r="K635" s="60"/>
      <c r="L635" s="61">
        <f>ROUND(J635*K635,2)</f>
        <v>0</v>
      </c>
      <c r="O635" s="37"/>
    </row>
    <row r="636" spans="1:15" s="1" customFormat="1" x14ac:dyDescent="0.3">
      <c r="F636" s="6"/>
      <c r="G636" s="38"/>
      <c r="I636" s="6"/>
      <c r="J636" s="13"/>
      <c r="K636" s="60"/>
      <c r="L636" s="61"/>
      <c r="O636" s="37"/>
    </row>
    <row r="637" spans="1:15" s="1" customFormat="1" x14ac:dyDescent="0.3">
      <c r="A637" s="1">
        <v>288</v>
      </c>
      <c r="B637" s="1">
        <v>740</v>
      </c>
      <c r="C637" s="1">
        <v>2</v>
      </c>
      <c r="D637" s="1">
        <v>2</v>
      </c>
      <c r="E637" s="1">
        <v>20</v>
      </c>
      <c r="F637" s="6"/>
      <c r="G637" s="38" t="s">
        <v>509</v>
      </c>
      <c r="I637" s="6" t="s">
        <v>53</v>
      </c>
      <c r="J637" s="13">
        <v>10</v>
      </c>
      <c r="K637" s="60"/>
      <c r="L637" s="61">
        <f>ROUND(J637*K637,2)</f>
        <v>0</v>
      </c>
      <c r="O637" s="37"/>
    </row>
    <row r="638" spans="1:15" s="1" customFormat="1" x14ac:dyDescent="0.3">
      <c r="F638" s="6"/>
      <c r="G638" s="38"/>
      <c r="I638" s="6"/>
      <c r="J638" s="13"/>
      <c r="K638" s="60"/>
      <c r="L638" s="61"/>
      <c r="O638" s="37"/>
    </row>
    <row r="639" spans="1:15" s="1" customFormat="1" ht="28.8" x14ac:dyDescent="0.3">
      <c r="A639" s="1">
        <v>289</v>
      </c>
      <c r="B639" s="1">
        <v>741</v>
      </c>
      <c r="C639" s="1">
        <v>2</v>
      </c>
      <c r="D639" s="1">
        <v>2</v>
      </c>
      <c r="E639" s="1">
        <v>20</v>
      </c>
      <c r="F639" s="6"/>
      <c r="G639" s="38" t="s">
        <v>510</v>
      </c>
      <c r="I639" s="6" t="s">
        <v>53</v>
      </c>
      <c r="J639" s="13">
        <v>10</v>
      </c>
      <c r="K639" s="60"/>
      <c r="L639" s="61">
        <f>ROUND(J639*K639,2)</f>
        <v>0</v>
      </c>
      <c r="O639" s="37"/>
    </row>
    <row r="640" spans="1:15" s="1" customFormat="1" x14ac:dyDescent="0.3">
      <c r="F640" s="6"/>
      <c r="G640" s="38"/>
      <c r="I640" s="6"/>
      <c r="J640" s="13"/>
      <c r="K640" s="60"/>
      <c r="L640" s="61"/>
      <c r="O640" s="37"/>
    </row>
    <row r="641" spans="1:15" s="1" customFormat="1" x14ac:dyDescent="0.3">
      <c r="A641" s="1">
        <v>290</v>
      </c>
      <c r="B641" s="1">
        <v>742</v>
      </c>
      <c r="C641" s="1">
        <v>2</v>
      </c>
      <c r="D641" s="1">
        <v>2</v>
      </c>
      <c r="E641" s="1">
        <v>20</v>
      </c>
      <c r="F641" s="6"/>
      <c r="G641" s="38" t="s">
        <v>511</v>
      </c>
      <c r="I641" s="6" t="s">
        <v>53</v>
      </c>
      <c r="J641" s="13">
        <v>10</v>
      </c>
      <c r="K641" s="60"/>
      <c r="L641" s="61">
        <f>ROUND(J641*K641,2)</f>
        <v>0</v>
      </c>
      <c r="O641" s="37"/>
    </row>
    <row r="642" spans="1:15" s="1" customFormat="1" x14ac:dyDescent="0.3">
      <c r="F642" s="6"/>
      <c r="G642" s="38"/>
      <c r="I642" s="6"/>
      <c r="J642" s="13"/>
      <c r="K642" s="60"/>
      <c r="L642" s="61"/>
      <c r="O642" s="37"/>
    </row>
    <row r="643" spans="1:15" s="1" customFormat="1" ht="28.8" x14ac:dyDescent="0.3">
      <c r="A643" s="1">
        <v>291</v>
      </c>
      <c r="B643" s="1">
        <v>743</v>
      </c>
      <c r="C643" s="1">
        <v>2</v>
      </c>
      <c r="D643" s="1">
        <v>2</v>
      </c>
      <c r="E643" s="1">
        <v>20</v>
      </c>
      <c r="F643" s="6"/>
      <c r="G643" s="38" t="s">
        <v>512</v>
      </c>
      <c r="I643" s="6" t="s">
        <v>53</v>
      </c>
      <c r="J643" s="13">
        <v>10</v>
      </c>
      <c r="K643" s="60"/>
      <c r="L643" s="61">
        <f>ROUND(J643*K643,2)</f>
        <v>0</v>
      </c>
      <c r="O643" s="37"/>
    </row>
    <row r="644" spans="1:15" s="1" customFormat="1" x14ac:dyDescent="0.3">
      <c r="F644" s="6"/>
      <c r="G644" s="38"/>
      <c r="I644" s="6"/>
      <c r="J644" s="13"/>
      <c r="K644" s="60"/>
      <c r="L644" s="61"/>
      <c r="O644" s="37"/>
    </row>
    <row r="645" spans="1:15" s="1" customFormat="1" x14ac:dyDescent="0.3">
      <c r="A645" s="1">
        <v>292</v>
      </c>
      <c r="B645" s="1">
        <v>744</v>
      </c>
      <c r="C645" s="1">
        <v>2</v>
      </c>
      <c r="D645" s="1">
        <v>2</v>
      </c>
      <c r="E645" s="1">
        <v>20</v>
      </c>
      <c r="F645" s="6"/>
      <c r="G645" s="38" t="s">
        <v>513</v>
      </c>
      <c r="I645" s="6" t="s">
        <v>53</v>
      </c>
      <c r="J645" s="13">
        <v>10</v>
      </c>
      <c r="K645" s="60"/>
      <c r="L645" s="61">
        <f>ROUND(J645*K645,2)</f>
        <v>0</v>
      </c>
      <c r="O645" s="37"/>
    </row>
    <row r="646" spans="1:15" s="1" customFormat="1" x14ac:dyDescent="0.3">
      <c r="F646" s="6"/>
      <c r="G646" s="38"/>
      <c r="I646" s="6"/>
      <c r="J646" s="13"/>
      <c r="K646" s="60"/>
      <c r="L646" s="61"/>
      <c r="O646" s="37"/>
    </row>
    <row r="647" spans="1:15" s="1" customFormat="1" ht="28.8" x14ac:dyDescent="0.3">
      <c r="A647" s="1">
        <v>293</v>
      </c>
      <c r="B647" s="1">
        <v>745</v>
      </c>
      <c r="C647" s="1">
        <v>2</v>
      </c>
      <c r="D647" s="1">
        <v>2</v>
      </c>
      <c r="E647" s="1">
        <v>20</v>
      </c>
      <c r="F647" s="6"/>
      <c r="G647" s="38" t="s">
        <v>514</v>
      </c>
      <c r="I647" s="6" t="s">
        <v>53</v>
      </c>
      <c r="J647" s="13">
        <v>15</v>
      </c>
      <c r="K647" s="60"/>
      <c r="L647" s="61">
        <f>ROUND(J647*K647,2)</f>
        <v>0</v>
      </c>
      <c r="O647" s="37"/>
    </row>
    <row r="648" spans="1:15" s="1" customFormat="1" x14ac:dyDescent="0.3">
      <c r="F648" s="6"/>
      <c r="G648" s="38"/>
      <c r="I648" s="6"/>
      <c r="J648" s="13"/>
      <c r="K648" s="60"/>
      <c r="L648" s="61"/>
      <c r="O648" s="37"/>
    </row>
    <row r="649" spans="1:15" s="1" customFormat="1" x14ac:dyDescent="0.3">
      <c r="A649" s="1">
        <v>294</v>
      </c>
      <c r="B649" s="1">
        <v>746</v>
      </c>
      <c r="C649" s="1">
        <v>2</v>
      </c>
      <c r="D649" s="1">
        <v>2</v>
      </c>
      <c r="E649" s="1">
        <v>20</v>
      </c>
      <c r="F649" s="6"/>
      <c r="G649" s="38" t="s">
        <v>515</v>
      </c>
      <c r="I649" s="6" t="s">
        <v>53</v>
      </c>
      <c r="J649" s="13">
        <v>15</v>
      </c>
      <c r="K649" s="60"/>
      <c r="L649" s="61">
        <f>ROUND(J649*K649,2)</f>
        <v>0</v>
      </c>
      <c r="O649" s="37"/>
    </row>
    <row r="650" spans="1:15" s="1" customFormat="1" x14ac:dyDescent="0.3">
      <c r="F650" s="6"/>
      <c r="G650" s="38"/>
      <c r="I650" s="6"/>
      <c r="J650" s="13"/>
      <c r="K650" s="60"/>
      <c r="L650" s="61"/>
      <c r="O650" s="37"/>
    </row>
    <row r="651" spans="1:15" s="1" customFormat="1" ht="28.8" x14ac:dyDescent="0.3">
      <c r="A651" s="1">
        <v>295</v>
      </c>
      <c r="B651" s="1">
        <v>747</v>
      </c>
      <c r="C651" s="1">
        <v>2</v>
      </c>
      <c r="D651" s="1">
        <v>2</v>
      </c>
      <c r="E651" s="1">
        <v>20</v>
      </c>
      <c r="F651" s="6"/>
      <c r="G651" s="38" t="s">
        <v>516</v>
      </c>
      <c r="I651" s="6" t="s">
        <v>53</v>
      </c>
      <c r="J651" s="13">
        <v>4</v>
      </c>
      <c r="K651" s="60"/>
      <c r="L651" s="61">
        <f>ROUND(J651*K651,2)</f>
        <v>0</v>
      </c>
      <c r="O651" s="37"/>
    </row>
    <row r="652" spans="1:15" s="1" customFormat="1" x14ac:dyDescent="0.3">
      <c r="F652" s="6"/>
      <c r="G652" s="38"/>
      <c r="I652" s="6"/>
      <c r="J652" s="13"/>
      <c r="K652" s="60"/>
      <c r="L652" s="61"/>
      <c r="O652" s="37"/>
    </row>
    <row r="653" spans="1:15" s="1" customFormat="1" x14ac:dyDescent="0.3">
      <c r="A653" s="1">
        <v>296</v>
      </c>
      <c r="B653" s="1">
        <v>748</v>
      </c>
      <c r="C653" s="1">
        <v>2</v>
      </c>
      <c r="D653" s="1">
        <v>2</v>
      </c>
      <c r="E653" s="1">
        <v>20</v>
      </c>
      <c r="F653" s="6"/>
      <c r="G653" s="38" t="s">
        <v>517</v>
      </c>
      <c r="I653" s="6" t="s">
        <v>53</v>
      </c>
      <c r="J653" s="13">
        <v>4</v>
      </c>
      <c r="K653" s="60"/>
      <c r="L653" s="61">
        <f>ROUND(J653*K653,2)</f>
        <v>0</v>
      </c>
      <c r="O653" s="37"/>
    </row>
    <row r="654" spans="1:15" s="1" customFormat="1" x14ac:dyDescent="0.3">
      <c r="F654" s="6"/>
      <c r="G654" s="38"/>
      <c r="I654" s="6"/>
      <c r="J654" s="13"/>
      <c r="K654" s="60"/>
      <c r="L654" s="61"/>
      <c r="O654" s="37"/>
    </row>
    <row r="655" spans="1:15" s="1" customFormat="1" ht="43.2" x14ac:dyDescent="0.3">
      <c r="A655" s="1">
        <v>297</v>
      </c>
      <c r="B655" s="1">
        <v>749</v>
      </c>
      <c r="C655" s="1">
        <v>2</v>
      </c>
      <c r="D655" s="1">
        <v>2</v>
      </c>
      <c r="E655" s="1">
        <v>20</v>
      </c>
      <c r="F655" s="6"/>
      <c r="G655" s="38" t="s">
        <v>527</v>
      </c>
      <c r="I655" s="6" t="s">
        <v>53</v>
      </c>
      <c r="J655" s="13">
        <v>10</v>
      </c>
      <c r="K655" s="60"/>
      <c r="L655" s="61">
        <f>ROUND(J655*K655,2)</f>
        <v>0</v>
      </c>
      <c r="O655" s="37"/>
    </row>
    <row r="656" spans="1:15" s="1" customFormat="1" x14ac:dyDescent="0.3">
      <c r="F656" s="6"/>
      <c r="G656" s="38"/>
      <c r="I656" s="6"/>
      <c r="J656" s="13"/>
      <c r="K656" s="60"/>
      <c r="L656" s="61"/>
      <c r="O656" s="37"/>
    </row>
    <row r="657" spans="1:15" s="1" customFormat="1" ht="43.2" x14ac:dyDescent="0.3">
      <c r="A657" s="1">
        <v>298</v>
      </c>
      <c r="B657" s="1">
        <v>750</v>
      </c>
      <c r="C657" s="1">
        <v>2</v>
      </c>
      <c r="D657" s="1">
        <v>2</v>
      </c>
      <c r="E657" s="1">
        <v>21</v>
      </c>
      <c r="F657" s="6"/>
      <c r="G657" s="38" t="s">
        <v>528</v>
      </c>
      <c r="I657" s="6" t="s">
        <v>53</v>
      </c>
      <c r="J657" s="13">
        <v>20</v>
      </c>
      <c r="K657" s="60"/>
      <c r="L657" s="61">
        <f>ROUND(J657*K657,2)</f>
        <v>0</v>
      </c>
      <c r="O657" s="37"/>
    </row>
    <row r="658" spans="1:15" s="1" customFormat="1" x14ac:dyDescent="0.3">
      <c r="F658" s="6"/>
      <c r="G658" s="38"/>
      <c r="I658" s="6"/>
      <c r="J658" s="13"/>
      <c r="K658" s="60"/>
      <c r="L658" s="61"/>
      <c r="O658" s="37"/>
    </row>
    <row r="659" spans="1:15" s="1" customFormat="1" ht="43.2" x14ac:dyDescent="0.3">
      <c r="A659" s="1">
        <v>299</v>
      </c>
      <c r="B659" s="1">
        <v>751</v>
      </c>
      <c r="C659" s="1">
        <v>2</v>
      </c>
      <c r="D659" s="1">
        <v>2</v>
      </c>
      <c r="E659" s="1">
        <v>21</v>
      </c>
      <c r="F659" s="6"/>
      <c r="G659" s="38" t="s">
        <v>529</v>
      </c>
      <c r="I659" s="6" t="s">
        <v>53</v>
      </c>
      <c r="J659" s="13">
        <v>20</v>
      </c>
      <c r="K659" s="60"/>
      <c r="L659" s="61">
        <f>ROUND(J659*K659,2)</f>
        <v>0</v>
      </c>
      <c r="O659" s="37"/>
    </row>
    <row r="660" spans="1:15" s="1" customFormat="1" x14ac:dyDescent="0.3">
      <c r="F660" s="6"/>
      <c r="G660" s="38"/>
      <c r="I660" s="6"/>
      <c r="J660" s="13"/>
      <c r="K660" s="60"/>
      <c r="L660" s="61"/>
      <c r="O660" s="37"/>
    </row>
    <row r="661" spans="1:15" s="1" customFormat="1" x14ac:dyDescent="0.3">
      <c r="A661" s="1">
        <v>300</v>
      </c>
      <c r="B661" s="1">
        <v>752</v>
      </c>
      <c r="C661" s="1">
        <v>2</v>
      </c>
      <c r="D661" s="1">
        <v>2</v>
      </c>
      <c r="E661" s="1">
        <v>21</v>
      </c>
      <c r="F661" s="4" t="s">
        <v>530</v>
      </c>
      <c r="G661" s="38" t="s">
        <v>531</v>
      </c>
      <c r="I661" s="6" t="s">
        <v>37</v>
      </c>
      <c r="J661" s="14">
        <v>0.1</v>
      </c>
      <c r="K661" s="60">
        <f>SUM(L655:L659)</f>
        <v>0</v>
      </c>
      <c r="L661" s="61">
        <f>ROUND(J661*K661,2)</f>
        <v>0</v>
      </c>
      <c r="O661" s="37"/>
    </row>
    <row r="662" spans="1:15" s="1" customFormat="1" x14ac:dyDescent="0.3">
      <c r="F662" s="6"/>
      <c r="G662" s="38"/>
      <c r="I662" s="6"/>
      <c r="J662" s="13"/>
      <c r="K662" s="60"/>
      <c r="L662" s="61"/>
      <c r="O662" s="37"/>
    </row>
    <row r="663" spans="1:15" s="1" customFormat="1" x14ac:dyDescent="0.3">
      <c r="F663" s="17"/>
      <c r="G663" s="52" t="s">
        <v>421</v>
      </c>
      <c r="H663" s="15"/>
      <c r="I663" s="15"/>
      <c r="J663" s="22"/>
      <c r="K663" s="66" t="s">
        <v>422</v>
      </c>
      <c r="L663" s="68">
        <f>SUM(L466:L662)</f>
        <v>0</v>
      </c>
      <c r="O663" s="37"/>
    </row>
    <row r="664" spans="1:15" s="1" customFormat="1" x14ac:dyDescent="0.3">
      <c r="A664" s="1">
        <v>304</v>
      </c>
      <c r="B664" s="1">
        <v>672</v>
      </c>
      <c r="C664" s="1">
        <v>3</v>
      </c>
      <c r="D664" s="1">
        <v>1</v>
      </c>
      <c r="E664" s="1">
        <v>23</v>
      </c>
      <c r="F664" s="6"/>
      <c r="G664" s="36" t="s">
        <v>532</v>
      </c>
      <c r="I664" s="6"/>
      <c r="K664" s="60"/>
      <c r="L664" s="61"/>
      <c r="O664" s="37"/>
    </row>
    <row r="665" spans="1:15" s="1" customFormat="1" x14ac:dyDescent="0.3">
      <c r="F665" s="6"/>
      <c r="G665" s="38"/>
      <c r="I665" s="6"/>
      <c r="J665" s="13"/>
      <c r="K665" s="60"/>
      <c r="L665" s="61"/>
      <c r="O665" s="37"/>
    </row>
    <row r="666" spans="1:15" s="1" customFormat="1" x14ac:dyDescent="0.3">
      <c r="A666" s="1">
        <v>305</v>
      </c>
      <c r="B666" s="1">
        <v>695</v>
      </c>
      <c r="C666" s="1">
        <v>3</v>
      </c>
      <c r="D666" s="1">
        <v>1</v>
      </c>
      <c r="E666" s="1">
        <v>23</v>
      </c>
      <c r="F666" s="6"/>
      <c r="G666" s="36" t="s">
        <v>10</v>
      </c>
      <c r="I666" s="6"/>
      <c r="K666" s="60"/>
      <c r="L666" s="61"/>
      <c r="O666" s="37"/>
    </row>
    <row r="667" spans="1:15" s="1" customFormat="1" x14ac:dyDescent="0.3">
      <c r="F667" s="6"/>
      <c r="G667" s="38"/>
      <c r="I667" s="6"/>
      <c r="J667" s="13"/>
      <c r="K667" s="60"/>
      <c r="L667" s="61"/>
      <c r="O667" s="37"/>
    </row>
    <row r="668" spans="1:15" s="1" customFormat="1" x14ac:dyDescent="0.3">
      <c r="A668" s="1">
        <v>306</v>
      </c>
      <c r="B668" s="1">
        <v>753</v>
      </c>
      <c r="C668" s="1">
        <v>3</v>
      </c>
      <c r="D668" s="1">
        <v>1</v>
      </c>
      <c r="E668" s="1">
        <v>23</v>
      </c>
      <c r="F668" s="4" t="s">
        <v>533</v>
      </c>
      <c r="G668" s="36" t="s">
        <v>534</v>
      </c>
      <c r="I668" s="6"/>
      <c r="K668" s="60"/>
      <c r="L668" s="61"/>
      <c r="O668" s="37"/>
    </row>
    <row r="669" spans="1:15" s="1" customFormat="1" x14ac:dyDescent="0.3">
      <c r="F669" s="6"/>
      <c r="G669" s="38"/>
      <c r="I669" s="6"/>
      <c r="J669" s="13"/>
      <c r="K669" s="60"/>
      <c r="L669" s="61"/>
      <c r="O669" s="37"/>
    </row>
    <row r="670" spans="1:15" s="1" customFormat="1" ht="28.8" x14ac:dyDescent="0.3">
      <c r="A670" s="1">
        <v>307</v>
      </c>
      <c r="B670" s="1">
        <v>754</v>
      </c>
      <c r="C670" s="1">
        <v>3</v>
      </c>
      <c r="D670" s="1">
        <v>1</v>
      </c>
      <c r="E670" s="1">
        <v>23</v>
      </c>
      <c r="F670" s="4" t="s">
        <v>535</v>
      </c>
      <c r="G670" s="24" t="s">
        <v>536</v>
      </c>
      <c r="I670" s="6"/>
      <c r="K670" s="60"/>
      <c r="L670" s="61"/>
      <c r="O670" s="37"/>
    </row>
    <row r="671" spans="1:15" s="1" customFormat="1" x14ac:dyDescent="0.3">
      <c r="F671" s="6"/>
      <c r="G671" s="38"/>
      <c r="I671" s="6"/>
      <c r="J671" s="13"/>
      <c r="K671" s="60"/>
      <c r="L671" s="61"/>
      <c r="O671" s="37"/>
    </row>
    <row r="672" spans="1:15" s="1" customFormat="1" x14ac:dyDescent="0.3">
      <c r="A672" s="1">
        <v>308</v>
      </c>
      <c r="B672" s="1">
        <v>755</v>
      </c>
      <c r="C672" s="1">
        <v>3</v>
      </c>
      <c r="D672" s="1">
        <v>1</v>
      </c>
      <c r="E672" s="1">
        <v>23</v>
      </c>
      <c r="F672" s="4" t="s">
        <v>537</v>
      </c>
      <c r="G672" s="38" t="s">
        <v>538</v>
      </c>
      <c r="I672" s="6" t="s">
        <v>300</v>
      </c>
      <c r="J672" s="13">
        <v>160</v>
      </c>
      <c r="K672" s="60"/>
      <c r="L672" s="61">
        <f>ROUND(J672*K672,2)</f>
        <v>0</v>
      </c>
      <c r="O672" s="37"/>
    </row>
    <row r="673" spans="1:15" s="1" customFormat="1" x14ac:dyDescent="0.3">
      <c r="F673" s="6"/>
      <c r="G673" s="38"/>
      <c r="I673" s="6"/>
      <c r="J673" s="13"/>
      <c r="K673" s="60"/>
      <c r="L673" s="61"/>
      <c r="O673" s="37"/>
    </row>
    <row r="674" spans="1:15" s="1" customFormat="1" ht="28.8" x14ac:dyDescent="0.3">
      <c r="A674" s="1">
        <v>309</v>
      </c>
      <c r="B674" s="1">
        <v>756</v>
      </c>
      <c r="C674" s="1">
        <v>3</v>
      </c>
      <c r="D674" s="1">
        <v>1</v>
      </c>
      <c r="E674" s="1">
        <v>23</v>
      </c>
      <c r="F674" s="4" t="s">
        <v>539</v>
      </c>
      <c r="G674" s="24" t="s">
        <v>540</v>
      </c>
      <c r="I674" s="6"/>
      <c r="K674" s="60"/>
      <c r="L674" s="61"/>
      <c r="O674" s="37"/>
    </row>
    <row r="675" spans="1:15" s="1" customFormat="1" x14ac:dyDescent="0.3">
      <c r="F675" s="6"/>
      <c r="G675" s="38"/>
      <c r="I675" s="6"/>
      <c r="J675" s="13"/>
      <c r="K675" s="60"/>
      <c r="L675" s="61"/>
      <c r="O675" s="37"/>
    </row>
    <row r="676" spans="1:15" s="1" customFormat="1" x14ac:dyDescent="0.3">
      <c r="A676" s="1">
        <v>310</v>
      </c>
      <c r="B676" s="1">
        <v>757</v>
      </c>
      <c r="C676" s="1">
        <v>3</v>
      </c>
      <c r="D676" s="1">
        <v>1</v>
      </c>
      <c r="E676" s="1">
        <v>23</v>
      </c>
      <c r="F676" s="4" t="s">
        <v>541</v>
      </c>
      <c r="G676" s="24" t="s">
        <v>542</v>
      </c>
      <c r="I676" s="6"/>
      <c r="K676" s="60"/>
      <c r="L676" s="61"/>
      <c r="O676" s="37"/>
    </row>
    <row r="677" spans="1:15" s="1" customFormat="1" x14ac:dyDescent="0.3">
      <c r="F677" s="6"/>
      <c r="G677" s="38"/>
      <c r="I677" s="6"/>
      <c r="J677" s="13"/>
      <c r="K677" s="60"/>
      <c r="L677" s="61"/>
      <c r="O677" s="37"/>
    </row>
    <row r="678" spans="1:15" s="1" customFormat="1" x14ac:dyDescent="0.3">
      <c r="A678" s="1">
        <v>311</v>
      </c>
      <c r="B678" s="1">
        <v>758</v>
      </c>
      <c r="C678" s="1">
        <v>3</v>
      </c>
      <c r="D678" s="1">
        <v>1</v>
      </c>
      <c r="E678" s="1">
        <v>23</v>
      </c>
      <c r="F678" s="6"/>
      <c r="G678" s="38" t="s">
        <v>543</v>
      </c>
      <c r="I678" s="6" t="s">
        <v>300</v>
      </c>
      <c r="J678" s="13">
        <v>5</v>
      </c>
      <c r="K678" s="60"/>
      <c r="L678" s="61">
        <f>ROUND(J678*K678,2)</f>
        <v>0</v>
      </c>
      <c r="O678" s="37"/>
    </row>
    <row r="679" spans="1:15" s="1" customFormat="1" x14ac:dyDescent="0.3">
      <c r="F679" s="6"/>
      <c r="G679" s="38"/>
      <c r="I679" s="6"/>
      <c r="J679" s="13"/>
      <c r="K679" s="60"/>
      <c r="L679" s="61"/>
      <c r="O679" s="37"/>
    </row>
    <row r="680" spans="1:15" s="1" customFormat="1" x14ac:dyDescent="0.3">
      <c r="A680" s="1">
        <v>312</v>
      </c>
      <c r="B680" s="1">
        <v>759</v>
      </c>
      <c r="C680" s="1">
        <v>3</v>
      </c>
      <c r="D680" s="1">
        <v>1</v>
      </c>
      <c r="E680" s="1">
        <v>23</v>
      </c>
      <c r="F680" s="4" t="s">
        <v>544</v>
      </c>
      <c r="G680" s="24" t="s">
        <v>545</v>
      </c>
      <c r="I680" s="6"/>
      <c r="K680" s="60"/>
      <c r="L680" s="61"/>
      <c r="O680" s="37"/>
    </row>
    <row r="681" spans="1:15" s="1" customFormat="1" x14ac:dyDescent="0.3">
      <c r="F681" s="6"/>
      <c r="G681" s="38"/>
      <c r="I681" s="6"/>
      <c r="J681" s="13"/>
      <c r="K681" s="60"/>
      <c r="L681" s="61"/>
      <c r="O681" s="37"/>
    </row>
    <row r="682" spans="1:15" s="1" customFormat="1" x14ac:dyDescent="0.3">
      <c r="A682" s="1">
        <v>313</v>
      </c>
      <c r="B682" s="1">
        <v>760</v>
      </c>
      <c r="C682" s="1">
        <v>3</v>
      </c>
      <c r="D682" s="1">
        <v>1</v>
      </c>
      <c r="E682" s="1">
        <v>23</v>
      </c>
      <c r="F682" s="6"/>
      <c r="G682" s="38" t="s">
        <v>543</v>
      </c>
      <c r="I682" s="6" t="s">
        <v>300</v>
      </c>
      <c r="J682" s="13">
        <v>5</v>
      </c>
      <c r="K682" s="60"/>
      <c r="L682" s="61">
        <f>ROUND(J682*K682,2)</f>
        <v>0</v>
      </c>
      <c r="O682" s="37"/>
    </row>
    <row r="683" spans="1:15" s="1" customFormat="1" x14ac:dyDescent="0.3">
      <c r="F683" s="6"/>
      <c r="G683" s="38"/>
      <c r="I683" s="6"/>
      <c r="J683" s="13"/>
      <c r="K683" s="60"/>
      <c r="L683" s="61"/>
      <c r="O683" s="37"/>
    </row>
    <row r="684" spans="1:15" s="1" customFormat="1" x14ac:dyDescent="0.3">
      <c r="A684" s="1">
        <v>314</v>
      </c>
      <c r="B684" s="1">
        <v>761</v>
      </c>
      <c r="C684" s="1">
        <v>3</v>
      </c>
      <c r="D684" s="1">
        <v>1</v>
      </c>
      <c r="E684" s="1">
        <v>23</v>
      </c>
      <c r="F684" s="4" t="s">
        <v>546</v>
      </c>
      <c r="G684" s="24" t="s">
        <v>547</v>
      </c>
      <c r="I684" s="6"/>
      <c r="K684" s="60"/>
      <c r="L684" s="61"/>
      <c r="O684" s="37"/>
    </row>
    <row r="685" spans="1:15" s="1" customFormat="1" x14ac:dyDescent="0.3">
      <c r="F685" s="6"/>
      <c r="G685" s="38"/>
      <c r="I685" s="6"/>
      <c r="J685" s="13"/>
      <c r="K685" s="60"/>
      <c r="L685" s="61"/>
      <c r="O685" s="37"/>
    </row>
    <row r="686" spans="1:15" s="1" customFormat="1" ht="28.8" x14ac:dyDescent="0.3">
      <c r="A686" s="1">
        <v>315</v>
      </c>
      <c r="B686" s="1">
        <v>762</v>
      </c>
      <c r="C686" s="1">
        <v>3</v>
      </c>
      <c r="D686" s="1">
        <v>1</v>
      </c>
      <c r="E686" s="1">
        <v>23</v>
      </c>
      <c r="F686" s="4" t="s">
        <v>548</v>
      </c>
      <c r="G686" s="24" t="s">
        <v>549</v>
      </c>
      <c r="I686" s="6"/>
      <c r="K686" s="60"/>
      <c r="L686" s="61"/>
      <c r="O686" s="37"/>
    </row>
    <row r="687" spans="1:15" s="1" customFormat="1" x14ac:dyDescent="0.3">
      <c r="F687" s="6"/>
      <c r="G687" s="38"/>
      <c r="I687" s="6"/>
      <c r="J687" s="13"/>
      <c r="K687" s="60"/>
      <c r="L687" s="61"/>
      <c r="O687" s="37"/>
    </row>
    <row r="688" spans="1:15" s="1" customFormat="1" x14ac:dyDescent="0.3">
      <c r="A688" s="1">
        <v>316</v>
      </c>
      <c r="B688" s="1">
        <v>763</v>
      </c>
      <c r="C688" s="1">
        <v>3</v>
      </c>
      <c r="D688" s="1">
        <v>1</v>
      </c>
      <c r="E688" s="1">
        <v>23</v>
      </c>
      <c r="F688" s="6"/>
      <c r="G688" s="38" t="s">
        <v>550</v>
      </c>
      <c r="I688" s="6" t="s">
        <v>300</v>
      </c>
      <c r="J688" s="13">
        <v>560</v>
      </c>
      <c r="K688" s="60"/>
      <c r="L688" s="61">
        <f>ROUND(J688*K688,2)</f>
        <v>0</v>
      </c>
      <c r="O688" s="37"/>
    </row>
    <row r="689" spans="1:15" s="1" customFormat="1" x14ac:dyDescent="0.3">
      <c r="F689" s="6"/>
      <c r="G689" s="38"/>
      <c r="I689" s="6"/>
      <c r="J689" s="13"/>
      <c r="K689" s="60"/>
      <c r="L689" s="61"/>
      <c r="O689" s="37"/>
    </row>
    <row r="690" spans="1:15" s="1" customFormat="1" x14ac:dyDescent="0.3">
      <c r="A690" s="1">
        <v>317</v>
      </c>
      <c r="B690" s="1">
        <v>764</v>
      </c>
      <c r="C690" s="1">
        <v>3</v>
      </c>
      <c r="D690" s="1">
        <v>1</v>
      </c>
      <c r="E690" s="1">
        <v>23</v>
      </c>
      <c r="F690" s="6"/>
      <c r="G690" s="38" t="s">
        <v>551</v>
      </c>
      <c r="I690" s="6" t="s">
        <v>300</v>
      </c>
      <c r="J690" s="13">
        <v>280</v>
      </c>
      <c r="K690" s="60"/>
      <c r="L690" s="61">
        <f>ROUND(J690*K690,2)</f>
        <v>0</v>
      </c>
      <c r="O690" s="37"/>
    </row>
    <row r="691" spans="1:15" s="1" customFormat="1" x14ac:dyDescent="0.3">
      <c r="F691" s="6"/>
      <c r="G691" s="38"/>
      <c r="I691" s="6"/>
      <c r="J691" s="13"/>
      <c r="K691" s="60"/>
      <c r="L691" s="61"/>
      <c r="O691" s="37"/>
    </row>
    <row r="692" spans="1:15" s="1" customFormat="1" ht="28.8" x14ac:dyDescent="0.3">
      <c r="A692" s="1">
        <v>318</v>
      </c>
      <c r="B692" s="1">
        <v>765</v>
      </c>
      <c r="C692" s="1">
        <v>3</v>
      </c>
      <c r="D692" s="1">
        <v>1</v>
      </c>
      <c r="E692" s="1">
        <v>23</v>
      </c>
      <c r="F692" s="4" t="s">
        <v>552</v>
      </c>
      <c r="G692" s="38" t="s">
        <v>553</v>
      </c>
      <c r="I692" s="6" t="s">
        <v>300</v>
      </c>
      <c r="J692" s="13">
        <v>84</v>
      </c>
      <c r="K692" s="60"/>
      <c r="L692" s="61">
        <f>ROUND(J692*K692,2)</f>
        <v>0</v>
      </c>
      <c r="O692" s="37"/>
    </row>
    <row r="693" spans="1:15" s="1" customFormat="1" x14ac:dyDescent="0.3">
      <c r="F693" s="6"/>
      <c r="G693" s="38"/>
      <c r="I693" s="6"/>
      <c r="J693" s="13"/>
      <c r="K693" s="60"/>
      <c r="L693" s="61"/>
      <c r="O693" s="37"/>
    </row>
    <row r="694" spans="1:15" s="1" customFormat="1" ht="28.8" x14ac:dyDescent="0.3">
      <c r="A694" s="1">
        <v>319</v>
      </c>
      <c r="B694" s="1">
        <v>766</v>
      </c>
      <c r="C694" s="1">
        <v>3</v>
      </c>
      <c r="D694" s="1">
        <v>1</v>
      </c>
      <c r="E694" s="1">
        <v>23</v>
      </c>
      <c r="F694" s="4" t="s">
        <v>554</v>
      </c>
      <c r="G694" s="24" t="s">
        <v>555</v>
      </c>
      <c r="I694" s="6"/>
      <c r="K694" s="60"/>
      <c r="L694" s="61"/>
      <c r="O694" s="37"/>
    </row>
    <row r="695" spans="1:15" s="1" customFormat="1" x14ac:dyDescent="0.3">
      <c r="F695" s="6"/>
      <c r="G695" s="38"/>
      <c r="I695" s="6"/>
      <c r="J695" s="13"/>
      <c r="K695" s="60"/>
      <c r="L695" s="61"/>
      <c r="O695" s="37"/>
    </row>
    <row r="696" spans="1:15" s="1" customFormat="1" x14ac:dyDescent="0.3">
      <c r="A696" s="1">
        <v>320</v>
      </c>
      <c r="B696" s="1">
        <v>767</v>
      </c>
      <c r="C696" s="1">
        <v>3</v>
      </c>
      <c r="D696" s="1">
        <v>1</v>
      </c>
      <c r="E696" s="1">
        <v>23</v>
      </c>
      <c r="F696" s="4" t="s">
        <v>556</v>
      </c>
      <c r="G696" s="38" t="s">
        <v>557</v>
      </c>
      <c r="I696" s="6" t="s">
        <v>300</v>
      </c>
      <c r="J696" s="13">
        <v>250</v>
      </c>
      <c r="K696" s="60"/>
      <c r="L696" s="61">
        <f>ROUND(J696*K696,2)</f>
        <v>0</v>
      </c>
      <c r="O696" s="37"/>
    </row>
    <row r="697" spans="1:15" s="1" customFormat="1" x14ac:dyDescent="0.3">
      <c r="F697" s="6"/>
      <c r="G697" s="38"/>
      <c r="I697" s="6"/>
      <c r="J697" s="13"/>
      <c r="K697" s="60"/>
      <c r="L697" s="61"/>
      <c r="O697" s="37"/>
    </row>
    <row r="698" spans="1:15" s="1" customFormat="1" x14ac:dyDescent="0.3">
      <c r="A698" s="1">
        <v>321</v>
      </c>
      <c r="B698" s="1">
        <v>768</v>
      </c>
      <c r="C698" s="1">
        <v>3</v>
      </c>
      <c r="D698" s="1">
        <v>1</v>
      </c>
      <c r="E698" s="1">
        <v>23</v>
      </c>
      <c r="F698" s="4" t="s">
        <v>558</v>
      </c>
      <c r="G698" s="24" t="s">
        <v>559</v>
      </c>
      <c r="I698" s="6"/>
      <c r="K698" s="60"/>
      <c r="L698" s="61"/>
      <c r="O698" s="37"/>
    </row>
    <row r="699" spans="1:15" s="1" customFormat="1" x14ac:dyDescent="0.3">
      <c r="F699" s="6"/>
      <c r="G699" s="38"/>
      <c r="I699" s="6"/>
      <c r="J699" s="13"/>
      <c r="K699" s="60"/>
      <c r="L699" s="61"/>
      <c r="O699" s="37"/>
    </row>
    <row r="700" spans="1:15" s="1" customFormat="1" ht="43.2" x14ac:dyDescent="0.3">
      <c r="A700" s="1">
        <v>322</v>
      </c>
      <c r="B700" s="1">
        <v>769</v>
      </c>
      <c r="C700" s="1">
        <v>3</v>
      </c>
      <c r="D700" s="1">
        <v>1</v>
      </c>
      <c r="E700" s="1">
        <v>23</v>
      </c>
      <c r="F700" s="4" t="s">
        <v>560</v>
      </c>
      <c r="G700" s="38" t="s">
        <v>561</v>
      </c>
      <c r="I700" s="6" t="s">
        <v>312</v>
      </c>
      <c r="J700" s="13">
        <v>840</v>
      </c>
      <c r="K700" s="60"/>
      <c r="L700" s="61">
        <f>ROUND(J700*K700,2)</f>
        <v>0</v>
      </c>
      <c r="O700" s="37"/>
    </row>
    <row r="701" spans="1:15" s="1" customFormat="1" x14ac:dyDescent="0.3">
      <c r="F701" s="6"/>
      <c r="G701" s="38"/>
      <c r="I701" s="6"/>
      <c r="J701" s="13"/>
      <c r="K701" s="60"/>
      <c r="L701" s="61"/>
      <c r="O701" s="37"/>
    </row>
    <row r="702" spans="1:15" s="1" customFormat="1" ht="28.8" x14ac:dyDescent="0.3">
      <c r="A702" s="1">
        <v>323</v>
      </c>
      <c r="B702" s="1">
        <v>770</v>
      </c>
      <c r="C702" s="1">
        <v>3</v>
      </c>
      <c r="D702" s="1">
        <v>1</v>
      </c>
      <c r="E702" s="1">
        <v>24</v>
      </c>
      <c r="F702" s="4" t="s">
        <v>562</v>
      </c>
      <c r="G702" s="24" t="s">
        <v>563</v>
      </c>
      <c r="I702" s="6"/>
      <c r="K702" s="60"/>
      <c r="L702" s="61"/>
      <c r="O702" s="37"/>
    </row>
    <row r="703" spans="1:15" s="1" customFormat="1" x14ac:dyDescent="0.3">
      <c r="F703" s="6"/>
      <c r="G703" s="38"/>
      <c r="I703" s="6"/>
      <c r="J703" s="13"/>
      <c r="K703" s="60"/>
      <c r="L703" s="61"/>
      <c r="O703" s="37"/>
    </row>
    <row r="704" spans="1:15" s="1" customFormat="1" x14ac:dyDescent="0.3">
      <c r="A704" s="1">
        <v>324</v>
      </c>
      <c r="B704" s="1">
        <v>771</v>
      </c>
      <c r="C704" s="1">
        <v>3</v>
      </c>
      <c r="D704" s="1">
        <v>1</v>
      </c>
      <c r="E704" s="1">
        <v>24</v>
      </c>
      <c r="F704" s="4" t="s">
        <v>564</v>
      </c>
      <c r="G704" s="38" t="s">
        <v>565</v>
      </c>
      <c r="I704" s="6" t="s">
        <v>68</v>
      </c>
      <c r="J704" s="13">
        <v>2440</v>
      </c>
      <c r="K704" s="60"/>
      <c r="L704" s="61">
        <f>ROUND(J704*K704,2)</f>
        <v>0</v>
      </c>
      <c r="O704" s="37"/>
    </row>
    <row r="705" spans="1:15" s="1" customFormat="1" x14ac:dyDescent="0.3">
      <c r="F705" s="6"/>
      <c r="G705" s="38"/>
      <c r="I705" s="6"/>
      <c r="J705" s="13"/>
      <c r="K705" s="60"/>
      <c r="L705" s="61"/>
      <c r="O705" s="37"/>
    </row>
    <row r="706" spans="1:15" s="1" customFormat="1" ht="28.8" x14ac:dyDescent="0.3">
      <c r="A706" s="1">
        <v>325</v>
      </c>
      <c r="B706" s="1">
        <v>772</v>
      </c>
      <c r="C706" s="1">
        <v>3</v>
      </c>
      <c r="D706" s="1">
        <v>1</v>
      </c>
      <c r="E706" s="1">
        <v>24</v>
      </c>
      <c r="F706" s="4" t="s">
        <v>566</v>
      </c>
      <c r="G706" s="24" t="s">
        <v>567</v>
      </c>
      <c r="I706" s="6"/>
      <c r="K706" s="60"/>
      <c r="L706" s="61"/>
      <c r="O706" s="37"/>
    </row>
    <row r="707" spans="1:15" s="1" customFormat="1" x14ac:dyDescent="0.3">
      <c r="F707" s="6"/>
      <c r="G707" s="38"/>
      <c r="I707" s="6"/>
      <c r="J707" s="13"/>
      <c r="K707" s="60"/>
      <c r="L707" s="61"/>
      <c r="O707" s="37"/>
    </row>
    <row r="708" spans="1:15" s="1" customFormat="1" x14ac:dyDescent="0.3">
      <c r="A708" s="1">
        <v>326</v>
      </c>
      <c r="B708" s="1">
        <v>773</v>
      </c>
      <c r="C708" s="1">
        <v>3</v>
      </c>
      <c r="D708" s="1">
        <v>1</v>
      </c>
      <c r="E708" s="1">
        <v>24</v>
      </c>
      <c r="F708" s="4" t="s">
        <v>568</v>
      </c>
      <c r="G708" s="38" t="s">
        <v>569</v>
      </c>
      <c r="I708" s="6" t="s">
        <v>53</v>
      </c>
      <c r="J708" s="13">
        <v>10</v>
      </c>
      <c r="K708" s="60"/>
      <c r="L708" s="61">
        <f>ROUND(J708*K708,2)</f>
        <v>0</v>
      </c>
      <c r="O708" s="37"/>
    </row>
    <row r="709" spans="1:15" s="1" customFormat="1" x14ac:dyDescent="0.3">
      <c r="F709" s="6"/>
      <c r="G709" s="38"/>
      <c r="I709" s="6"/>
      <c r="J709" s="13"/>
      <c r="K709" s="60"/>
      <c r="L709" s="61"/>
      <c r="O709" s="37"/>
    </row>
    <row r="710" spans="1:15" s="1" customFormat="1" x14ac:dyDescent="0.3">
      <c r="A710" s="1">
        <v>327</v>
      </c>
      <c r="B710" s="1">
        <v>774</v>
      </c>
      <c r="C710" s="1">
        <v>3</v>
      </c>
      <c r="D710" s="1">
        <v>1</v>
      </c>
      <c r="E710" s="1">
        <v>24</v>
      </c>
      <c r="F710" s="4" t="s">
        <v>570</v>
      </c>
      <c r="G710" s="24" t="s">
        <v>571</v>
      </c>
      <c r="I710" s="6"/>
      <c r="K710" s="60"/>
      <c r="L710" s="61"/>
      <c r="O710" s="37"/>
    </row>
    <row r="711" spans="1:15" s="1" customFormat="1" x14ac:dyDescent="0.3">
      <c r="F711" s="6"/>
      <c r="G711" s="38"/>
      <c r="I711" s="6"/>
      <c r="J711" s="13"/>
      <c r="K711" s="60"/>
      <c r="L711" s="61"/>
      <c r="O711" s="37"/>
    </row>
    <row r="712" spans="1:15" s="1" customFormat="1" x14ac:dyDescent="0.3">
      <c r="A712" s="1">
        <v>328</v>
      </c>
      <c r="B712" s="1">
        <v>775</v>
      </c>
      <c r="C712" s="1">
        <v>3</v>
      </c>
      <c r="D712" s="1">
        <v>1</v>
      </c>
      <c r="E712" s="1">
        <v>24</v>
      </c>
      <c r="F712" s="4" t="s">
        <v>572</v>
      </c>
      <c r="G712" s="38" t="s">
        <v>573</v>
      </c>
      <c r="I712" s="6" t="s">
        <v>53</v>
      </c>
      <c r="J712" s="13">
        <v>10</v>
      </c>
      <c r="K712" s="60"/>
      <c r="L712" s="61">
        <f>ROUND(J712*K712,2)</f>
        <v>0</v>
      </c>
      <c r="O712" s="37"/>
    </row>
    <row r="713" spans="1:15" s="1" customFormat="1" x14ac:dyDescent="0.3">
      <c r="F713" s="6"/>
      <c r="G713" s="38"/>
      <c r="I713" s="6"/>
      <c r="J713" s="13"/>
      <c r="K713" s="60"/>
      <c r="L713" s="61"/>
      <c r="O713" s="37"/>
    </row>
    <row r="714" spans="1:15" s="1" customFormat="1" x14ac:dyDescent="0.3">
      <c r="A714" s="1">
        <v>329</v>
      </c>
      <c r="B714" s="1">
        <v>776</v>
      </c>
      <c r="C714" s="1">
        <v>3</v>
      </c>
      <c r="D714" s="1">
        <v>1</v>
      </c>
      <c r="E714" s="1">
        <v>24</v>
      </c>
      <c r="F714" s="4" t="s">
        <v>574</v>
      </c>
      <c r="G714" s="38" t="s">
        <v>575</v>
      </c>
      <c r="I714" s="6" t="s">
        <v>320</v>
      </c>
      <c r="J714" s="13">
        <v>1</v>
      </c>
      <c r="K714" s="60"/>
      <c r="L714" s="61">
        <f>ROUND(J714*K714,2)</f>
        <v>0</v>
      </c>
      <c r="O714" s="37"/>
    </row>
    <row r="715" spans="1:15" s="1" customFormat="1" x14ac:dyDescent="0.3">
      <c r="F715" s="6"/>
      <c r="G715" s="38"/>
      <c r="I715" s="6"/>
      <c r="J715" s="13"/>
      <c r="K715" s="60"/>
      <c r="L715" s="61"/>
      <c r="O715" s="37"/>
    </row>
    <row r="716" spans="1:15" s="1" customFormat="1" ht="28.8" x14ac:dyDescent="0.3">
      <c r="A716" s="1">
        <v>330</v>
      </c>
      <c r="B716" s="1">
        <v>777</v>
      </c>
      <c r="C716" s="1">
        <v>3</v>
      </c>
      <c r="D716" s="1">
        <v>1</v>
      </c>
      <c r="E716" s="1">
        <v>24</v>
      </c>
      <c r="F716" s="4" t="s">
        <v>576</v>
      </c>
      <c r="G716" s="38" t="s">
        <v>577</v>
      </c>
      <c r="I716" s="6" t="s">
        <v>53</v>
      </c>
      <c r="J716" s="13">
        <v>4</v>
      </c>
      <c r="K716" s="60"/>
      <c r="L716" s="61">
        <f>ROUND(J716*K716,2)</f>
        <v>0</v>
      </c>
      <c r="O716" s="37"/>
    </row>
    <row r="717" spans="1:15" s="1" customFormat="1" x14ac:dyDescent="0.3">
      <c r="F717" s="6"/>
      <c r="G717" s="38"/>
      <c r="I717" s="6"/>
      <c r="J717" s="13"/>
      <c r="K717" s="60"/>
      <c r="L717" s="61"/>
      <c r="O717" s="37"/>
    </row>
    <row r="718" spans="1:15" s="1" customFormat="1" x14ac:dyDescent="0.3">
      <c r="A718" s="1">
        <v>331</v>
      </c>
      <c r="B718" s="1">
        <v>778</v>
      </c>
      <c r="C718" s="1">
        <v>3</v>
      </c>
      <c r="D718" s="1">
        <v>1</v>
      </c>
      <c r="E718" s="1">
        <v>24</v>
      </c>
      <c r="F718" s="4" t="s">
        <v>578</v>
      </c>
      <c r="G718" s="24" t="s">
        <v>579</v>
      </c>
      <c r="I718" s="6"/>
      <c r="K718" s="60"/>
      <c r="L718" s="61"/>
      <c r="O718" s="37"/>
    </row>
    <row r="719" spans="1:15" s="1" customFormat="1" x14ac:dyDescent="0.3">
      <c r="F719" s="6"/>
      <c r="G719" s="38"/>
      <c r="I719" s="6"/>
      <c r="J719" s="13"/>
      <c r="K719" s="60"/>
      <c r="L719" s="61"/>
      <c r="O719" s="37"/>
    </row>
    <row r="720" spans="1:15" s="1" customFormat="1" x14ac:dyDescent="0.3">
      <c r="A720" s="1">
        <v>332</v>
      </c>
      <c r="B720" s="1">
        <v>779</v>
      </c>
      <c r="C720" s="1">
        <v>3</v>
      </c>
      <c r="D720" s="1">
        <v>1</v>
      </c>
      <c r="E720" s="1">
        <v>24</v>
      </c>
      <c r="F720" s="4" t="s">
        <v>580</v>
      </c>
      <c r="G720" s="38" t="s">
        <v>581</v>
      </c>
      <c r="I720" s="6" t="s">
        <v>312</v>
      </c>
      <c r="J720" s="13">
        <v>1650</v>
      </c>
      <c r="K720" s="60"/>
      <c r="L720" s="61">
        <f>ROUND(J720*K720,2)</f>
        <v>0</v>
      </c>
      <c r="O720" s="37"/>
    </row>
    <row r="721" spans="1:15" s="1" customFormat="1" x14ac:dyDescent="0.3">
      <c r="F721" s="6"/>
      <c r="G721" s="38"/>
      <c r="I721" s="6"/>
      <c r="J721" s="13"/>
      <c r="K721" s="60"/>
      <c r="L721" s="61"/>
      <c r="O721" s="37"/>
    </row>
    <row r="722" spans="1:15" s="1" customFormat="1" x14ac:dyDescent="0.3">
      <c r="A722" s="1">
        <v>333</v>
      </c>
      <c r="B722" s="1">
        <v>780</v>
      </c>
      <c r="C722" s="1">
        <v>3</v>
      </c>
      <c r="D722" s="1">
        <v>1</v>
      </c>
      <c r="E722" s="1">
        <v>24</v>
      </c>
      <c r="F722" s="4" t="s">
        <v>582</v>
      </c>
      <c r="G722" s="38" t="s">
        <v>583</v>
      </c>
      <c r="I722" s="6" t="s">
        <v>53</v>
      </c>
      <c r="J722" s="13">
        <v>10</v>
      </c>
      <c r="K722" s="60"/>
      <c r="L722" s="61">
        <f>ROUND(J722*K722,2)</f>
        <v>0</v>
      </c>
      <c r="O722" s="37"/>
    </row>
    <row r="723" spans="1:15" s="1" customFormat="1" x14ac:dyDescent="0.3">
      <c r="F723" s="6"/>
      <c r="G723" s="38"/>
      <c r="I723" s="6"/>
      <c r="J723" s="13"/>
      <c r="K723" s="60"/>
      <c r="L723" s="61"/>
      <c r="O723" s="37"/>
    </row>
    <row r="724" spans="1:15" s="1" customFormat="1" x14ac:dyDescent="0.3">
      <c r="A724" s="1">
        <v>334</v>
      </c>
      <c r="B724" s="1">
        <v>781</v>
      </c>
      <c r="C724" s="1">
        <v>3</v>
      </c>
      <c r="D724" s="1">
        <v>1</v>
      </c>
      <c r="E724" s="1">
        <v>24</v>
      </c>
      <c r="F724" s="4" t="s">
        <v>584</v>
      </c>
      <c r="G724" s="38" t="s">
        <v>585</v>
      </c>
      <c r="I724" s="6" t="s">
        <v>320</v>
      </c>
      <c r="J724" s="13">
        <v>1</v>
      </c>
      <c r="K724" s="60"/>
      <c r="L724" s="61">
        <f>ROUND(J724*K724,2)</f>
        <v>0</v>
      </c>
      <c r="O724" s="37"/>
    </row>
    <row r="725" spans="1:15" s="1" customFormat="1" x14ac:dyDescent="0.3">
      <c r="F725" s="6"/>
      <c r="G725" s="38"/>
      <c r="I725" s="6"/>
      <c r="J725" s="13"/>
      <c r="K725" s="60"/>
      <c r="L725" s="61"/>
      <c r="O725" s="37"/>
    </row>
    <row r="726" spans="1:15" s="1" customFormat="1" x14ac:dyDescent="0.3">
      <c r="A726" s="1">
        <v>336</v>
      </c>
      <c r="B726" s="1">
        <v>673</v>
      </c>
      <c r="C726" s="1">
        <v>3</v>
      </c>
      <c r="D726" s="1">
        <v>2</v>
      </c>
      <c r="E726" s="1">
        <v>25</v>
      </c>
      <c r="F726" s="6"/>
      <c r="G726" s="36" t="s">
        <v>532</v>
      </c>
      <c r="I726" s="6"/>
      <c r="K726" s="60"/>
      <c r="L726" s="61"/>
      <c r="O726" s="37"/>
    </row>
    <row r="727" spans="1:15" s="1" customFormat="1" x14ac:dyDescent="0.3">
      <c r="F727" s="6"/>
      <c r="G727" s="38"/>
      <c r="I727" s="6"/>
      <c r="J727" s="13"/>
      <c r="K727" s="60"/>
      <c r="L727" s="61"/>
      <c r="O727" s="37"/>
    </row>
    <row r="728" spans="1:15" s="1" customFormat="1" x14ac:dyDescent="0.3">
      <c r="A728" s="1">
        <v>337</v>
      </c>
      <c r="B728" s="1">
        <v>696</v>
      </c>
      <c r="C728" s="1">
        <v>3</v>
      </c>
      <c r="D728" s="1">
        <v>2</v>
      </c>
      <c r="E728" s="1">
        <v>25</v>
      </c>
      <c r="F728" s="6"/>
      <c r="G728" s="36" t="s">
        <v>38</v>
      </c>
      <c r="I728" s="6"/>
      <c r="K728" s="60"/>
      <c r="L728" s="61"/>
      <c r="O728" s="37"/>
    </row>
    <row r="729" spans="1:15" s="1" customFormat="1" x14ac:dyDescent="0.3">
      <c r="F729" s="6"/>
      <c r="G729" s="38"/>
      <c r="I729" s="6"/>
      <c r="J729" s="13"/>
      <c r="K729" s="60"/>
      <c r="L729" s="61"/>
      <c r="O729" s="37"/>
    </row>
    <row r="730" spans="1:15" s="1" customFormat="1" x14ac:dyDescent="0.3">
      <c r="A730" s="1">
        <v>338</v>
      </c>
      <c r="B730" s="1">
        <v>782</v>
      </c>
      <c r="C730" s="1">
        <v>3</v>
      </c>
      <c r="D730" s="1">
        <v>2</v>
      </c>
      <c r="E730" s="1">
        <v>25</v>
      </c>
      <c r="F730" s="4" t="s">
        <v>586</v>
      </c>
      <c r="G730" s="36" t="s">
        <v>587</v>
      </c>
      <c r="I730" s="6"/>
      <c r="K730" s="60"/>
      <c r="L730" s="61"/>
      <c r="O730" s="37"/>
    </row>
    <row r="731" spans="1:15" s="1" customFormat="1" x14ac:dyDescent="0.3">
      <c r="F731" s="6"/>
      <c r="G731" s="38"/>
      <c r="I731" s="6"/>
      <c r="J731" s="13"/>
      <c r="K731" s="60"/>
      <c r="L731" s="61"/>
      <c r="O731" s="37"/>
    </row>
    <row r="732" spans="1:15" s="1" customFormat="1" x14ac:dyDescent="0.3">
      <c r="A732" s="1">
        <v>339</v>
      </c>
      <c r="B732" s="1">
        <v>783</v>
      </c>
      <c r="C732" s="1">
        <v>3</v>
      </c>
      <c r="D732" s="1">
        <v>2</v>
      </c>
      <c r="E732" s="1">
        <v>25</v>
      </c>
      <c r="F732" s="4" t="s">
        <v>588</v>
      </c>
      <c r="G732" s="24" t="s">
        <v>589</v>
      </c>
      <c r="I732" s="6"/>
      <c r="K732" s="60"/>
      <c r="L732" s="61"/>
      <c r="O732" s="37"/>
    </row>
    <row r="733" spans="1:15" s="1" customFormat="1" x14ac:dyDescent="0.3">
      <c r="F733" s="6"/>
      <c r="G733" s="38"/>
      <c r="I733" s="6"/>
      <c r="J733" s="13"/>
      <c r="K733" s="60"/>
      <c r="L733" s="61"/>
      <c r="O733" s="37"/>
    </row>
    <row r="734" spans="1:15" s="1" customFormat="1" x14ac:dyDescent="0.3">
      <c r="A734" s="1">
        <v>340</v>
      </c>
      <c r="B734" s="1">
        <v>784</v>
      </c>
      <c r="C734" s="1">
        <v>3</v>
      </c>
      <c r="D734" s="1">
        <v>2</v>
      </c>
      <c r="E734" s="1">
        <v>25</v>
      </c>
      <c r="F734" s="4" t="s">
        <v>590</v>
      </c>
      <c r="G734" s="24" t="s">
        <v>591</v>
      </c>
      <c r="I734" s="6"/>
      <c r="K734" s="60"/>
      <c r="L734" s="61"/>
      <c r="O734" s="37"/>
    </row>
    <row r="735" spans="1:15" s="1" customFormat="1" x14ac:dyDescent="0.3">
      <c r="F735" s="6"/>
      <c r="G735" s="38"/>
      <c r="I735" s="6"/>
      <c r="J735" s="13"/>
      <c r="K735" s="60"/>
      <c r="L735" s="61"/>
      <c r="O735" s="37"/>
    </row>
    <row r="736" spans="1:15" s="1" customFormat="1" x14ac:dyDescent="0.3">
      <c r="A736" s="1">
        <v>341</v>
      </c>
      <c r="B736" s="1">
        <v>785</v>
      </c>
      <c r="C736" s="1">
        <v>3</v>
      </c>
      <c r="D736" s="1">
        <v>2</v>
      </c>
      <c r="E736" s="1">
        <v>25</v>
      </c>
      <c r="F736" s="6"/>
      <c r="G736" s="38" t="s">
        <v>592</v>
      </c>
      <c r="I736" s="6" t="s">
        <v>53</v>
      </c>
      <c r="J736" s="13">
        <v>3</v>
      </c>
      <c r="K736" s="60"/>
      <c r="L736" s="61">
        <f>ROUND(J736*K736,2)</f>
        <v>0</v>
      </c>
      <c r="O736" s="37"/>
    </row>
    <row r="737" spans="1:15" s="1" customFormat="1" x14ac:dyDescent="0.3">
      <c r="F737" s="6"/>
      <c r="G737" s="38"/>
      <c r="I737" s="6"/>
      <c r="J737" s="13"/>
      <c r="K737" s="60"/>
      <c r="L737" s="61"/>
      <c r="O737" s="37"/>
    </row>
    <row r="738" spans="1:15" s="1" customFormat="1" x14ac:dyDescent="0.3">
      <c r="A738" s="1">
        <v>342</v>
      </c>
      <c r="B738" s="1">
        <v>786</v>
      </c>
      <c r="C738" s="1">
        <v>3</v>
      </c>
      <c r="D738" s="1">
        <v>2</v>
      </c>
      <c r="E738" s="1">
        <v>25</v>
      </c>
      <c r="F738" s="4" t="s">
        <v>593</v>
      </c>
      <c r="G738" s="24" t="s">
        <v>594</v>
      </c>
      <c r="I738" s="6"/>
      <c r="K738" s="60"/>
      <c r="L738" s="61"/>
      <c r="O738" s="37"/>
    </row>
    <row r="739" spans="1:15" s="1" customFormat="1" x14ac:dyDescent="0.3">
      <c r="F739" s="6"/>
      <c r="G739" s="38"/>
      <c r="I739" s="6"/>
      <c r="J739" s="13"/>
      <c r="K739" s="60"/>
      <c r="L739" s="61"/>
      <c r="O739" s="37"/>
    </row>
    <row r="740" spans="1:15" s="1" customFormat="1" x14ac:dyDescent="0.3">
      <c r="A740" s="1">
        <v>343</v>
      </c>
      <c r="B740" s="1">
        <v>787</v>
      </c>
      <c r="C740" s="1">
        <v>3</v>
      </c>
      <c r="D740" s="1">
        <v>2</v>
      </c>
      <c r="E740" s="1">
        <v>25</v>
      </c>
      <c r="F740" s="6"/>
      <c r="G740" s="38" t="s">
        <v>595</v>
      </c>
      <c r="I740" s="6" t="s">
        <v>53</v>
      </c>
      <c r="J740" s="13">
        <v>3</v>
      </c>
      <c r="K740" s="60"/>
      <c r="L740" s="61">
        <f>ROUND(J740*K740,2)</f>
        <v>0</v>
      </c>
      <c r="O740" s="37"/>
    </row>
    <row r="741" spans="1:15" s="1" customFormat="1" x14ac:dyDescent="0.3">
      <c r="F741" s="6"/>
      <c r="G741" s="38"/>
      <c r="I741" s="6"/>
      <c r="J741" s="13"/>
      <c r="K741" s="60"/>
      <c r="L741" s="61"/>
      <c r="O741" s="37"/>
    </row>
    <row r="742" spans="1:15" s="1" customFormat="1" x14ac:dyDescent="0.3">
      <c r="A742" s="1">
        <v>344</v>
      </c>
      <c r="B742" s="1">
        <v>788</v>
      </c>
      <c r="C742" s="1">
        <v>3</v>
      </c>
      <c r="D742" s="1">
        <v>2</v>
      </c>
      <c r="E742" s="1">
        <v>25</v>
      </c>
      <c r="F742" s="4" t="s">
        <v>596</v>
      </c>
      <c r="G742" s="24" t="s">
        <v>597</v>
      </c>
      <c r="I742" s="6"/>
      <c r="K742" s="60"/>
      <c r="L742" s="61"/>
      <c r="O742" s="37"/>
    </row>
    <row r="743" spans="1:15" s="1" customFormat="1" x14ac:dyDescent="0.3">
      <c r="F743" s="6"/>
      <c r="G743" s="38"/>
      <c r="I743" s="6"/>
      <c r="J743" s="13"/>
      <c r="K743" s="60"/>
      <c r="L743" s="61"/>
      <c r="O743" s="37"/>
    </row>
    <row r="744" spans="1:15" s="1" customFormat="1" x14ac:dyDescent="0.3">
      <c r="A744" s="1">
        <v>345</v>
      </c>
      <c r="B744" s="1">
        <v>789</v>
      </c>
      <c r="C744" s="1">
        <v>3</v>
      </c>
      <c r="D744" s="1">
        <v>2</v>
      </c>
      <c r="E744" s="1">
        <v>25</v>
      </c>
      <c r="F744" s="4" t="s">
        <v>598</v>
      </c>
      <c r="G744" s="38" t="s">
        <v>599</v>
      </c>
      <c r="I744" s="6" t="s">
        <v>68</v>
      </c>
      <c r="J744" s="13">
        <v>10</v>
      </c>
      <c r="K744" s="60"/>
      <c r="L744" s="61">
        <f>ROUND(J744*K744,2)</f>
        <v>0</v>
      </c>
      <c r="O744" s="37"/>
    </row>
    <row r="745" spans="1:15" s="1" customFormat="1" x14ac:dyDescent="0.3">
      <c r="F745" s="6"/>
      <c r="G745" s="38"/>
      <c r="I745" s="6"/>
      <c r="J745" s="13"/>
      <c r="K745" s="60"/>
      <c r="L745" s="61"/>
      <c r="O745" s="37"/>
    </row>
    <row r="746" spans="1:15" s="1" customFormat="1" x14ac:dyDescent="0.3">
      <c r="A746" s="1">
        <v>346</v>
      </c>
      <c r="B746" s="1">
        <v>790</v>
      </c>
      <c r="C746" s="1">
        <v>3</v>
      </c>
      <c r="D746" s="1">
        <v>2</v>
      </c>
      <c r="E746" s="1">
        <v>25</v>
      </c>
      <c r="F746" s="4" t="s">
        <v>600</v>
      </c>
      <c r="G746" s="38" t="s">
        <v>601</v>
      </c>
      <c r="I746" s="6" t="s">
        <v>68</v>
      </c>
      <c r="J746" s="13">
        <v>10</v>
      </c>
      <c r="K746" s="60"/>
      <c r="L746" s="61">
        <f>ROUND(J746*K746,2)</f>
        <v>0</v>
      </c>
      <c r="O746" s="37"/>
    </row>
    <row r="747" spans="1:15" s="1" customFormat="1" x14ac:dyDescent="0.3">
      <c r="F747" s="6"/>
      <c r="G747" s="38"/>
      <c r="I747" s="6"/>
      <c r="J747" s="13"/>
      <c r="K747" s="60"/>
      <c r="L747" s="61"/>
      <c r="O747" s="37"/>
    </row>
    <row r="748" spans="1:15" s="1" customFormat="1" x14ac:dyDescent="0.3">
      <c r="A748" s="1">
        <v>347</v>
      </c>
      <c r="B748" s="1">
        <v>791</v>
      </c>
      <c r="C748" s="1">
        <v>3</v>
      </c>
      <c r="D748" s="1">
        <v>2</v>
      </c>
      <c r="E748" s="1">
        <v>25</v>
      </c>
      <c r="F748" s="4" t="s">
        <v>602</v>
      </c>
      <c r="G748" s="38" t="s">
        <v>603</v>
      </c>
      <c r="I748" s="6" t="s">
        <v>300</v>
      </c>
      <c r="J748" s="13">
        <v>1</v>
      </c>
      <c r="K748" s="60"/>
      <c r="L748" s="61">
        <f>ROUND(J748*K748,2)</f>
        <v>0</v>
      </c>
      <c r="O748" s="37"/>
    </row>
    <row r="749" spans="1:15" s="1" customFormat="1" x14ac:dyDescent="0.3">
      <c r="F749" s="6"/>
      <c r="G749" s="38"/>
      <c r="I749" s="6"/>
      <c r="J749" s="13"/>
      <c r="K749" s="60"/>
      <c r="L749" s="61"/>
      <c r="O749" s="37"/>
    </row>
    <row r="750" spans="1:15" s="1" customFormat="1" x14ac:dyDescent="0.3">
      <c r="A750" s="1">
        <v>348</v>
      </c>
      <c r="B750" s="1">
        <v>792</v>
      </c>
      <c r="C750" s="1">
        <v>3</v>
      </c>
      <c r="D750" s="1">
        <v>2</v>
      </c>
      <c r="E750" s="1">
        <v>25</v>
      </c>
      <c r="F750" s="4" t="s">
        <v>604</v>
      </c>
      <c r="G750" s="24" t="s">
        <v>605</v>
      </c>
      <c r="I750" s="6"/>
      <c r="K750" s="60"/>
      <c r="L750" s="61"/>
      <c r="O750" s="37"/>
    </row>
    <row r="751" spans="1:15" s="1" customFormat="1" x14ac:dyDescent="0.3">
      <c r="F751" s="6"/>
      <c r="G751" s="38"/>
      <c r="I751" s="6"/>
      <c r="J751" s="13"/>
      <c r="K751" s="60"/>
      <c r="L751" s="61"/>
      <c r="O751" s="37"/>
    </row>
    <row r="752" spans="1:15" s="1" customFormat="1" ht="43.2" x14ac:dyDescent="0.3">
      <c r="A752" s="1">
        <v>349</v>
      </c>
      <c r="B752" s="1">
        <v>793</v>
      </c>
      <c r="C752" s="1">
        <v>3</v>
      </c>
      <c r="D752" s="1">
        <v>2</v>
      </c>
      <c r="E752" s="1">
        <v>25</v>
      </c>
      <c r="F752" s="4" t="s">
        <v>606</v>
      </c>
      <c r="G752" s="38" t="s">
        <v>607</v>
      </c>
      <c r="I752" s="6" t="s">
        <v>53</v>
      </c>
      <c r="J752" s="13">
        <v>3</v>
      </c>
      <c r="K752" s="60"/>
      <c r="L752" s="61">
        <f>ROUND(J752*K752,2)</f>
        <v>0</v>
      </c>
      <c r="O752" s="37"/>
    </row>
    <row r="753" spans="1:15" s="1" customFormat="1" x14ac:dyDescent="0.3">
      <c r="F753" s="6"/>
      <c r="G753" s="38"/>
      <c r="I753" s="6"/>
      <c r="J753" s="13"/>
      <c r="K753" s="60"/>
      <c r="L753" s="61"/>
      <c r="O753" s="37"/>
    </row>
    <row r="754" spans="1:15" s="1" customFormat="1" ht="43.2" x14ac:dyDescent="0.3">
      <c r="A754" s="1">
        <v>350</v>
      </c>
      <c r="B754" s="1">
        <v>794</v>
      </c>
      <c r="C754" s="1">
        <v>3</v>
      </c>
      <c r="D754" s="1">
        <v>2</v>
      </c>
      <c r="E754" s="1">
        <v>25</v>
      </c>
      <c r="F754" s="4" t="s">
        <v>608</v>
      </c>
      <c r="G754" s="38" t="s">
        <v>609</v>
      </c>
      <c r="I754" s="6" t="s">
        <v>53</v>
      </c>
      <c r="J754" s="13">
        <v>3</v>
      </c>
      <c r="K754" s="60"/>
      <c r="L754" s="61">
        <f>ROUND(J754*K754,2)</f>
        <v>0</v>
      </c>
      <c r="O754" s="37"/>
    </row>
    <row r="755" spans="1:15" s="1" customFormat="1" x14ac:dyDescent="0.3">
      <c r="F755" s="6"/>
      <c r="G755" s="38"/>
      <c r="I755" s="6"/>
      <c r="J755" s="13"/>
      <c r="K755" s="60"/>
      <c r="L755" s="61"/>
      <c r="O755" s="37"/>
    </row>
    <row r="756" spans="1:15" s="1" customFormat="1" ht="28.8" x14ac:dyDescent="0.3">
      <c r="A756" s="1">
        <v>351</v>
      </c>
      <c r="B756" s="1">
        <v>795</v>
      </c>
      <c r="C756" s="1">
        <v>3</v>
      </c>
      <c r="D756" s="1">
        <v>2</v>
      </c>
      <c r="E756" s="1">
        <v>25</v>
      </c>
      <c r="F756" s="4" t="s">
        <v>610</v>
      </c>
      <c r="G756" s="38" t="s">
        <v>611</v>
      </c>
      <c r="I756" s="6" t="s">
        <v>53</v>
      </c>
      <c r="J756" s="13">
        <v>3</v>
      </c>
      <c r="K756" s="60"/>
      <c r="L756" s="61">
        <f>ROUND(J756*K756,2)</f>
        <v>0</v>
      </c>
      <c r="O756" s="37"/>
    </row>
    <row r="757" spans="1:15" s="1" customFormat="1" x14ac:dyDescent="0.3">
      <c r="F757" s="6"/>
      <c r="G757" s="38"/>
      <c r="I757" s="6"/>
      <c r="J757" s="13"/>
      <c r="K757" s="60"/>
      <c r="L757" s="61"/>
      <c r="O757" s="37"/>
    </row>
    <row r="758" spans="1:15" s="1" customFormat="1" x14ac:dyDescent="0.3">
      <c r="F758" s="15"/>
      <c r="G758" s="52" t="s">
        <v>421</v>
      </c>
      <c r="H758" s="15"/>
      <c r="I758" s="15"/>
      <c r="J758" s="22"/>
      <c r="K758" s="66" t="s">
        <v>422</v>
      </c>
      <c r="L758" s="68">
        <f>SUM(L671:L757)</f>
        <v>0</v>
      </c>
      <c r="O758" s="37"/>
    </row>
    <row r="759" spans="1:15" s="1" customFormat="1" x14ac:dyDescent="0.3">
      <c r="A759" s="1">
        <v>355</v>
      </c>
      <c r="B759" s="1">
        <v>675</v>
      </c>
      <c r="C759" s="1">
        <v>4</v>
      </c>
      <c r="D759" s="1">
        <v>1</v>
      </c>
      <c r="E759" s="1">
        <v>27</v>
      </c>
      <c r="F759" s="6"/>
      <c r="G759" s="36" t="s">
        <v>612</v>
      </c>
      <c r="I759" s="6"/>
      <c r="K759" s="60"/>
      <c r="L759" s="61"/>
      <c r="O759" s="37"/>
    </row>
    <row r="760" spans="1:15" s="1" customFormat="1" x14ac:dyDescent="0.3">
      <c r="F760" s="6"/>
      <c r="G760" s="38"/>
      <c r="I760" s="6"/>
      <c r="J760" s="13"/>
      <c r="K760" s="60"/>
      <c r="L760" s="61"/>
      <c r="O760" s="37"/>
    </row>
    <row r="761" spans="1:15" s="1" customFormat="1" x14ac:dyDescent="0.3">
      <c r="A761" s="1">
        <v>356</v>
      </c>
      <c r="B761" s="1">
        <v>698</v>
      </c>
      <c r="C761" s="1">
        <v>4</v>
      </c>
      <c r="D761" s="1">
        <v>1</v>
      </c>
      <c r="E761" s="1">
        <v>27</v>
      </c>
      <c r="F761" s="6"/>
      <c r="G761" s="36" t="s">
        <v>10</v>
      </c>
      <c r="I761" s="6"/>
      <c r="K761" s="60"/>
      <c r="L761" s="61"/>
      <c r="O761" s="37"/>
    </row>
    <row r="762" spans="1:15" s="1" customFormat="1" x14ac:dyDescent="0.3">
      <c r="F762" s="6"/>
      <c r="G762" s="38"/>
      <c r="I762" s="6"/>
      <c r="J762" s="13"/>
      <c r="K762" s="60"/>
      <c r="L762" s="61"/>
      <c r="O762" s="37"/>
    </row>
    <row r="763" spans="1:15" s="1" customFormat="1" x14ac:dyDescent="0.3">
      <c r="A763" s="1">
        <v>357</v>
      </c>
      <c r="B763" s="1">
        <v>796</v>
      </c>
      <c r="C763" s="1">
        <v>4</v>
      </c>
      <c r="D763" s="1">
        <v>1</v>
      </c>
      <c r="E763" s="1">
        <v>27</v>
      </c>
      <c r="F763" s="4" t="s">
        <v>613</v>
      </c>
      <c r="G763" s="36" t="s">
        <v>614</v>
      </c>
      <c r="I763" s="6"/>
      <c r="K763" s="60"/>
      <c r="L763" s="61"/>
      <c r="O763" s="37"/>
    </row>
    <row r="764" spans="1:15" s="1" customFormat="1" x14ac:dyDescent="0.3">
      <c r="F764" s="6"/>
      <c r="G764" s="38"/>
      <c r="I764" s="6"/>
      <c r="J764" s="13"/>
      <c r="K764" s="60"/>
      <c r="L764" s="61"/>
      <c r="O764" s="37"/>
    </row>
    <row r="765" spans="1:15" s="1" customFormat="1" ht="28.8" x14ac:dyDescent="0.3">
      <c r="A765" s="1">
        <v>358</v>
      </c>
      <c r="B765" s="1">
        <v>797</v>
      </c>
      <c r="C765" s="1">
        <v>4</v>
      </c>
      <c r="D765" s="1">
        <v>1</v>
      </c>
      <c r="E765" s="1">
        <v>27</v>
      </c>
      <c r="F765" s="4" t="s">
        <v>615</v>
      </c>
      <c r="G765" s="24" t="s">
        <v>616</v>
      </c>
      <c r="I765" s="6"/>
      <c r="K765" s="60"/>
      <c r="L765" s="61"/>
      <c r="O765" s="37"/>
    </row>
    <row r="766" spans="1:15" s="1" customFormat="1" x14ac:dyDescent="0.3">
      <c r="F766" s="6"/>
      <c r="G766" s="38"/>
      <c r="I766" s="6"/>
      <c r="J766" s="13"/>
      <c r="K766" s="60"/>
      <c r="L766" s="61"/>
      <c r="O766" s="37"/>
    </row>
    <row r="767" spans="1:15" s="1" customFormat="1" x14ac:dyDescent="0.3">
      <c r="A767" s="1">
        <v>359</v>
      </c>
      <c r="B767" s="1">
        <v>798</v>
      </c>
      <c r="C767" s="1">
        <v>4</v>
      </c>
      <c r="D767" s="1">
        <v>1</v>
      </c>
      <c r="E767" s="1">
        <v>27</v>
      </c>
      <c r="F767" s="4" t="s">
        <v>617</v>
      </c>
      <c r="G767" s="38" t="s">
        <v>618</v>
      </c>
      <c r="I767" s="6" t="s">
        <v>300</v>
      </c>
      <c r="J767" s="13">
        <v>8060</v>
      </c>
      <c r="K767" s="60"/>
      <c r="L767" s="61">
        <f>ROUND(J767*K767,2)</f>
        <v>0</v>
      </c>
      <c r="O767" s="37"/>
    </row>
    <row r="768" spans="1:15" s="1" customFormat="1" x14ac:dyDescent="0.3">
      <c r="F768" s="6"/>
      <c r="G768" s="38"/>
      <c r="I768" s="6"/>
      <c r="J768" s="13"/>
      <c r="K768" s="60"/>
      <c r="L768" s="61"/>
      <c r="O768" s="37"/>
    </row>
    <row r="769" spans="1:15" s="1" customFormat="1" x14ac:dyDescent="0.3">
      <c r="A769" s="1">
        <v>360</v>
      </c>
      <c r="B769" s="1">
        <v>799</v>
      </c>
      <c r="C769" s="1">
        <v>4</v>
      </c>
      <c r="D769" s="1">
        <v>1</v>
      </c>
      <c r="E769" s="1">
        <v>27</v>
      </c>
      <c r="F769" s="4" t="s">
        <v>619</v>
      </c>
      <c r="G769" s="38" t="s">
        <v>620</v>
      </c>
      <c r="I769" s="6" t="s">
        <v>300</v>
      </c>
      <c r="J769" s="13">
        <v>9290</v>
      </c>
      <c r="K769" s="60"/>
      <c r="L769" s="61">
        <f>ROUND(J769*K769,2)</f>
        <v>0</v>
      </c>
      <c r="O769" s="37"/>
    </row>
    <row r="770" spans="1:15" s="1" customFormat="1" x14ac:dyDescent="0.3">
      <c r="F770" s="6"/>
      <c r="G770" s="38"/>
      <c r="I770" s="6"/>
      <c r="J770" s="13"/>
      <c r="K770" s="60"/>
      <c r="L770" s="61"/>
      <c r="O770" s="37"/>
    </row>
    <row r="771" spans="1:15" s="1" customFormat="1" ht="28.8" x14ac:dyDescent="0.3">
      <c r="A771" s="1">
        <v>361</v>
      </c>
      <c r="B771" s="1">
        <v>800</v>
      </c>
      <c r="C771" s="1">
        <v>4</v>
      </c>
      <c r="D771" s="1">
        <v>1</v>
      </c>
      <c r="E771" s="1">
        <v>27</v>
      </c>
      <c r="F771" s="4" t="s">
        <v>621</v>
      </c>
      <c r="G771" s="24" t="s">
        <v>622</v>
      </c>
      <c r="I771" s="6"/>
      <c r="K771" s="60"/>
      <c r="L771" s="61"/>
      <c r="O771" s="37"/>
    </row>
    <row r="772" spans="1:15" s="1" customFormat="1" x14ac:dyDescent="0.3">
      <c r="F772" s="6"/>
      <c r="G772" s="38"/>
      <c r="I772" s="6"/>
      <c r="J772" s="13"/>
      <c r="K772" s="60"/>
      <c r="L772" s="61"/>
      <c r="O772" s="37"/>
    </row>
    <row r="773" spans="1:15" s="1" customFormat="1" x14ac:dyDescent="0.3">
      <c r="A773" s="1">
        <v>362</v>
      </c>
      <c r="B773" s="1">
        <v>801</v>
      </c>
      <c r="C773" s="1">
        <v>4</v>
      </c>
      <c r="D773" s="1">
        <v>1</v>
      </c>
      <c r="E773" s="1">
        <v>27</v>
      </c>
      <c r="F773" s="4" t="s">
        <v>623</v>
      </c>
      <c r="G773" s="38" t="s">
        <v>624</v>
      </c>
      <c r="I773" s="6" t="s">
        <v>300</v>
      </c>
      <c r="J773" s="13">
        <v>1022</v>
      </c>
      <c r="K773" s="60"/>
      <c r="L773" s="61">
        <f>ROUND(J773*K773,2)</f>
        <v>0</v>
      </c>
      <c r="O773" s="37"/>
    </row>
    <row r="774" spans="1:15" s="1" customFormat="1" x14ac:dyDescent="0.3">
      <c r="F774" s="6"/>
      <c r="G774" s="38"/>
      <c r="I774" s="6"/>
      <c r="J774" s="13"/>
      <c r="K774" s="60"/>
      <c r="L774" s="61"/>
      <c r="O774" s="37"/>
    </row>
    <row r="775" spans="1:15" s="1" customFormat="1" ht="28.8" x14ac:dyDescent="0.3">
      <c r="A775" s="1">
        <v>363</v>
      </c>
      <c r="B775" s="1">
        <v>802</v>
      </c>
      <c r="C775" s="1">
        <v>4</v>
      </c>
      <c r="D775" s="1">
        <v>1</v>
      </c>
      <c r="E775" s="1">
        <v>27</v>
      </c>
      <c r="F775" s="4" t="s">
        <v>625</v>
      </c>
      <c r="G775" s="24" t="s">
        <v>626</v>
      </c>
      <c r="I775" s="6"/>
      <c r="K775" s="60"/>
      <c r="L775" s="61"/>
      <c r="O775" s="37"/>
    </row>
    <row r="776" spans="1:15" s="1" customFormat="1" x14ac:dyDescent="0.3">
      <c r="F776" s="6"/>
      <c r="G776" s="38"/>
      <c r="I776" s="6"/>
      <c r="J776" s="13"/>
      <c r="K776" s="60"/>
      <c r="L776" s="61"/>
      <c r="O776" s="37"/>
    </row>
    <row r="777" spans="1:15" s="1" customFormat="1" ht="28.8" x14ac:dyDescent="0.3">
      <c r="A777" s="1">
        <v>364</v>
      </c>
      <c r="B777" s="1">
        <v>803</v>
      </c>
      <c r="C777" s="1">
        <v>4</v>
      </c>
      <c r="D777" s="1">
        <v>1</v>
      </c>
      <c r="E777" s="1">
        <v>27</v>
      </c>
      <c r="F777" s="4" t="s">
        <v>627</v>
      </c>
      <c r="G777" s="38" t="s">
        <v>628</v>
      </c>
      <c r="I777" s="6" t="s">
        <v>300</v>
      </c>
      <c r="J777" s="13">
        <v>1022</v>
      </c>
      <c r="K777" s="60"/>
      <c r="L777" s="61">
        <f>ROUND(J777*K777,2)</f>
        <v>0</v>
      </c>
      <c r="O777" s="37"/>
    </row>
    <row r="778" spans="1:15" s="1" customFormat="1" x14ac:dyDescent="0.3">
      <c r="F778" s="6"/>
      <c r="G778" s="38"/>
      <c r="I778" s="6"/>
      <c r="J778" s="13"/>
      <c r="K778" s="60"/>
      <c r="L778" s="61"/>
      <c r="O778" s="37"/>
    </row>
    <row r="779" spans="1:15" s="1" customFormat="1" ht="28.8" x14ac:dyDescent="0.3">
      <c r="A779" s="1">
        <v>365</v>
      </c>
      <c r="B779" s="1">
        <v>804</v>
      </c>
      <c r="C779" s="1">
        <v>4</v>
      </c>
      <c r="D779" s="1">
        <v>1</v>
      </c>
      <c r="E779" s="1">
        <v>27</v>
      </c>
      <c r="F779" s="4" t="s">
        <v>629</v>
      </c>
      <c r="G779" s="24" t="s">
        <v>630</v>
      </c>
      <c r="I779" s="6"/>
      <c r="K779" s="60"/>
      <c r="L779" s="61"/>
      <c r="O779" s="37"/>
    </row>
    <row r="780" spans="1:15" s="1" customFormat="1" x14ac:dyDescent="0.3">
      <c r="F780" s="6"/>
      <c r="G780" s="38"/>
      <c r="I780" s="6"/>
      <c r="J780" s="13"/>
      <c r="K780" s="60"/>
      <c r="L780" s="61"/>
      <c r="O780" s="37"/>
    </row>
    <row r="781" spans="1:15" s="1" customFormat="1" x14ac:dyDescent="0.3">
      <c r="A781" s="1">
        <v>366</v>
      </c>
      <c r="B781" s="1">
        <v>805</v>
      </c>
      <c r="C781" s="1">
        <v>4</v>
      </c>
      <c r="D781" s="1">
        <v>1</v>
      </c>
      <c r="E781" s="1">
        <v>27</v>
      </c>
      <c r="F781" s="4" t="s">
        <v>631</v>
      </c>
      <c r="G781" s="24" t="s">
        <v>632</v>
      </c>
      <c r="I781" s="6"/>
      <c r="K781" s="60"/>
      <c r="L781" s="61"/>
      <c r="O781" s="37"/>
    </row>
    <row r="782" spans="1:15" s="1" customFormat="1" x14ac:dyDescent="0.3">
      <c r="F782" s="6"/>
      <c r="G782" s="38"/>
      <c r="I782" s="6"/>
      <c r="J782" s="13"/>
      <c r="K782" s="60"/>
      <c r="L782" s="61"/>
      <c r="O782" s="37"/>
    </row>
    <row r="783" spans="1:15" s="1" customFormat="1" x14ac:dyDescent="0.3">
      <c r="A783" s="1">
        <v>367</v>
      </c>
      <c r="B783" s="1">
        <v>806</v>
      </c>
      <c r="C783" s="1">
        <v>4</v>
      </c>
      <c r="D783" s="1">
        <v>1</v>
      </c>
      <c r="E783" s="1">
        <v>27</v>
      </c>
      <c r="F783" s="4" t="s">
        <v>633</v>
      </c>
      <c r="G783" s="38" t="s">
        <v>634</v>
      </c>
      <c r="I783" s="6" t="s">
        <v>68</v>
      </c>
      <c r="J783" s="13">
        <v>6812</v>
      </c>
      <c r="K783" s="60"/>
      <c r="L783" s="61">
        <f>ROUND(J783*K783,2)</f>
        <v>0</v>
      </c>
      <c r="O783" s="37"/>
    </row>
    <row r="784" spans="1:15" s="1" customFormat="1" x14ac:dyDescent="0.3">
      <c r="F784" s="6"/>
      <c r="G784" s="38"/>
      <c r="I784" s="6"/>
      <c r="J784" s="13"/>
      <c r="K784" s="60"/>
      <c r="L784" s="61"/>
      <c r="O784" s="37"/>
    </row>
    <row r="785" spans="1:15" s="1" customFormat="1" x14ac:dyDescent="0.3">
      <c r="A785" s="1">
        <v>368</v>
      </c>
      <c r="B785" s="1">
        <v>807</v>
      </c>
      <c r="C785" s="1">
        <v>4</v>
      </c>
      <c r="D785" s="1">
        <v>1</v>
      </c>
      <c r="E785" s="1">
        <v>27</v>
      </c>
      <c r="F785" s="4" t="s">
        <v>635</v>
      </c>
      <c r="G785" s="24" t="s">
        <v>636</v>
      </c>
      <c r="I785" s="6"/>
      <c r="K785" s="60"/>
      <c r="L785" s="61"/>
      <c r="O785" s="37"/>
    </row>
    <row r="786" spans="1:15" s="1" customFormat="1" x14ac:dyDescent="0.3">
      <c r="F786" s="6"/>
      <c r="G786" s="38"/>
      <c r="I786" s="6"/>
      <c r="J786" s="13"/>
      <c r="K786" s="60"/>
      <c r="L786" s="61"/>
      <c r="O786" s="37"/>
    </row>
    <row r="787" spans="1:15" s="1" customFormat="1" x14ac:dyDescent="0.3">
      <c r="A787" s="1">
        <v>369</v>
      </c>
      <c r="B787" s="1">
        <v>808</v>
      </c>
      <c r="C787" s="1">
        <v>4</v>
      </c>
      <c r="D787" s="1">
        <v>1</v>
      </c>
      <c r="E787" s="1">
        <v>27</v>
      </c>
      <c r="F787" s="4" t="s">
        <v>637</v>
      </c>
      <c r="G787" s="38" t="s">
        <v>638</v>
      </c>
      <c r="I787" s="6" t="s">
        <v>300</v>
      </c>
      <c r="J787" s="13">
        <v>17348</v>
      </c>
      <c r="K787" s="60"/>
      <c r="L787" s="61">
        <f>ROUND(J787*K787,2)</f>
        <v>0</v>
      </c>
      <c r="O787" s="37"/>
    </row>
    <row r="788" spans="1:15" s="1" customFormat="1" x14ac:dyDescent="0.3">
      <c r="F788" s="6"/>
      <c r="G788" s="38"/>
      <c r="I788" s="6"/>
      <c r="J788" s="13"/>
      <c r="K788" s="60"/>
      <c r="L788" s="61"/>
      <c r="O788" s="37"/>
    </row>
    <row r="789" spans="1:15" s="1" customFormat="1" x14ac:dyDescent="0.3">
      <c r="A789" s="1">
        <v>370</v>
      </c>
      <c r="B789" s="1">
        <v>809</v>
      </c>
      <c r="C789" s="1">
        <v>4</v>
      </c>
      <c r="D789" s="1">
        <v>1</v>
      </c>
      <c r="E789" s="1">
        <v>27</v>
      </c>
      <c r="F789" s="4" t="s">
        <v>639</v>
      </c>
      <c r="G789" s="38" t="s">
        <v>640</v>
      </c>
      <c r="I789" s="6" t="s">
        <v>300</v>
      </c>
      <c r="J789" s="13">
        <v>1022</v>
      </c>
      <c r="K789" s="60"/>
      <c r="L789" s="61">
        <f>ROUND(J789*K789,2)</f>
        <v>0</v>
      </c>
      <c r="O789" s="37"/>
    </row>
    <row r="790" spans="1:15" s="1" customFormat="1" x14ac:dyDescent="0.3">
      <c r="F790" s="6"/>
      <c r="G790" s="38"/>
      <c r="I790" s="6"/>
      <c r="J790" s="13"/>
      <c r="K790" s="60"/>
      <c r="L790" s="61"/>
      <c r="O790" s="37"/>
    </row>
    <row r="791" spans="1:15" s="1" customFormat="1" x14ac:dyDescent="0.3">
      <c r="A791" s="1">
        <v>371</v>
      </c>
      <c r="B791" s="1">
        <v>810</v>
      </c>
      <c r="C791" s="1">
        <v>4</v>
      </c>
      <c r="D791" s="1">
        <v>1</v>
      </c>
      <c r="E791" s="1">
        <v>27</v>
      </c>
      <c r="F791" s="4" t="s">
        <v>641</v>
      </c>
      <c r="G791" s="24" t="s">
        <v>642</v>
      </c>
      <c r="I791" s="6"/>
      <c r="K791" s="60"/>
      <c r="L791" s="61"/>
      <c r="O791" s="37"/>
    </row>
    <row r="792" spans="1:15" s="1" customFormat="1" x14ac:dyDescent="0.3">
      <c r="F792" s="6"/>
      <c r="G792" s="38"/>
      <c r="I792" s="6"/>
      <c r="J792" s="13"/>
      <c r="K792" s="60"/>
      <c r="L792" s="61"/>
      <c r="O792" s="37"/>
    </row>
    <row r="793" spans="1:15" s="1" customFormat="1" x14ac:dyDescent="0.3">
      <c r="A793" s="1">
        <v>372</v>
      </c>
      <c r="B793" s="1">
        <v>811</v>
      </c>
      <c r="C793" s="1">
        <v>4</v>
      </c>
      <c r="D793" s="1">
        <v>1</v>
      </c>
      <c r="E793" s="1">
        <v>27</v>
      </c>
      <c r="F793" s="4" t="s">
        <v>643</v>
      </c>
      <c r="G793" s="38" t="s">
        <v>644</v>
      </c>
      <c r="I793" s="6" t="s">
        <v>53</v>
      </c>
      <c r="J793" s="13">
        <v>370217</v>
      </c>
      <c r="K793" s="60"/>
      <c r="L793" s="61">
        <f>ROUND(J793*K793,2)</f>
        <v>0</v>
      </c>
      <c r="O793" s="37"/>
    </row>
    <row r="794" spans="1:15" s="1" customFormat="1" x14ac:dyDescent="0.3">
      <c r="F794" s="6"/>
      <c r="G794" s="38"/>
      <c r="I794" s="6"/>
      <c r="J794" s="13"/>
      <c r="K794" s="60"/>
      <c r="L794" s="61"/>
      <c r="O794" s="37"/>
    </row>
    <row r="795" spans="1:15" s="1" customFormat="1" ht="28.8" x14ac:dyDescent="0.3">
      <c r="A795" s="1">
        <v>373</v>
      </c>
      <c r="B795" s="1">
        <v>812</v>
      </c>
      <c r="C795" s="1">
        <v>4</v>
      </c>
      <c r="D795" s="1">
        <v>1</v>
      </c>
      <c r="E795" s="1">
        <v>27</v>
      </c>
      <c r="F795" s="4" t="s">
        <v>645</v>
      </c>
      <c r="G795" s="24" t="s">
        <v>646</v>
      </c>
      <c r="I795" s="6"/>
      <c r="K795" s="60"/>
      <c r="L795" s="61"/>
      <c r="O795" s="37"/>
    </row>
    <row r="796" spans="1:15" s="1" customFormat="1" x14ac:dyDescent="0.3">
      <c r="F796" s="6"/>
      <c r="G796" s="38"/>
      <c r="I796" s="6"/>
      <c r="J796" s="13"/>
      <c r="K796" s="60"/>
      <c r="L796" s="61"/>
      <c r="O796" s="37"/>
    </row>
    <row r="797" spans="1:15" s="1" customFormat="1" x14ac:dyDescent="0.3">
      <c r="A797" s="1">
        <v>374</v>
      </c>
      <c r="B797" s="1">
        <v>813</v>
      </c>
      <c r="C797" s="1">
        <v>4</v>
      </c>
      <c r="D797" s="1">
        <v>1</v>
      </c>
      <c r="E797" s="1">
        <v>27</v>
      </c>
      <c r="F797" s="4" t="s">
        <v>647</v>
      </c>
      <c r="G797" s="38" t="s">
        <v>640</v>
      </c>
      <c r="I797" s="6" t="s">
        <v>300</v>
      </c>
      <c r="J797" s="13">
        <v>2044</v>
      </c>
      <c r="K797" s="60"/>
      <c r="L797" s="61">
        <f>ROUND(J797*K797,2)</f>
        <v>0</v>
      </c>
      <c r="O797" s="37"/>
    </row>
    <row r="798" spans="1:15" s="1" customFormat="1" x14ac:dyDescent="0.3">
      <c r="F798" s="6"/>
      <c r="G798" s="38"/>
      <c r="I798" s="6"/>
      <c r="J798" s="13"/>
      <c r="K798" s="60"/>
      <c r="L798" s="61"/>
      <c r="O798" s="37"/>
    </row>
    <row r="799" spans="1:15" s="1" customFormat="1" x14ac:dyDescent="0.3">
      <c r="A799" s="1">
        <v>376</v>
      </c>
      <c r="B799" s="1">
        <v>676</v>
      </c>
      <c r="C799" s="1">
        <v>4</v>
      </c>
      <c r="D799" s="1">
        <v>2</v>
      </c>
      <c r="E799" s="1">
        <v>28</v>
      </c>
      <c r="F799" s="6"/>
      <c r="G799" s="36" t="s">
        <v>612</v>
      </c>
      <c r="I799" s="6"/>
      <c r="K799" s="60"/>
      <c r="L799" s="61"/>
      <c r="O799" s="37"/>
    </row>
    <row r="800" spans="1:15" s="1" customFormat="1" x14ac:dyDescent="0.3">
      <c r="F800" s="6"/>
      <c r="G800" s="38"/>
      <c r="I800" s="6"/>
      <c r="J800" s="13"/>
      <c r="K800" s="60"/>
      <c r="L800" s="61"/>
      <c r="O800" s="37"/>
    </row>
    <row r="801" spans="1:15" s="1" customFormat="1" x14ac:dyDescent="0.3">
      <c r="A801" s="1">
        <v>377</v>
      </c>
      <c r="B801" s="1">
        <v>699</v>
      </c>
      <c r="C801" s="1">
        <v>4</v>
      </c>
      <c r="D801" s="1">
        <v>2</v>
      </c>
      <c r="E801" s="1">
        <v>28</v>
      </c>
      <c r="F801" s="6"/>
      <c r="G801" s="36" t="s">
        <v>38</v>
      </c>
      <c r="I801" s="6"/>
      <c r="K801" s="60"/>
      <c r="L801" s="61"/>
      <c r="O801" s="37"/>
    </row>
    <row r="802" spans="1:15" s="1" customFormat="1" x14ac:dyDescent="0.3">
      <c r="F802" s="6"/>
      <c r="G802" s="38"/>
      <c r="I802" s="6"/>
      <c r="J802" s="13"/>
      <c r="K802" s="60"/>
      <c r="L802" s="61"/>
      <c r="O802" s="37"/>
    </row>
    <row r="803" spans="1:15" s="1" customFormat="1" x14ac:dyDescent="0.3">
      <c r="A803" s="1">
        <v>378</v>
      </c>
      <c r="B803" s="1">
        <v>814</v>
      </c>
      <c r="C803" s="1">
        <v>4</v>
      </c>
      <c r="D803" s="1">
        <v>2</v>
      </c>
      <c r="E803" s="1">
        <v>28</v>
      </c>
      <c r="F803" s="4" t="s">
        <v>648</v>
      </c>
      <c r="G803" s="36" t="s">
        <v>649</v>
      </c>
      <c r="I803" s="6"/>
      <c r="K803" s="60"/>
      <c r="L803" s="61"/>
      <c r="O803" s="37"/>
    </row>
    <row r="804" spans="1:15" s="1" customFormat="1" x14ac:dyDescent="0.3">
      <c r="F804" s="6"/>
      <c r="G804" s="38"/>
      <c r="I804" s="6"/>
      <c r="J804" s="13"/>
      <c r="K804" s="60"/>
      <c r="L804" s="61"/>
      <c r="O804" s="37"/>
    </row>
    <row r="805" spans="1:15" s="1" customFormat="1" ht="28.8" x14ac:dyDescent="0.3">
      <c r="A805" s="1">
        <v>379</v>
      </c>
      <c r="B805" s="1">
        <v>815</v>
      </c>
      <c r="C805" s="1">
        <v>4</v>
      </c>
      <c r="D805" s="1">
        <v>2</v>
      </c>
      <c r="E805" s="1">
        <v>28</v>
      </c>
      <c r="F805" s="4" t="s">
        <v>650</v>
      </c>
      <c r="G805" s="24" t="s">
        <v>651</v>
      </c>
      <c r="I805" s="6"/>
      <c r="K805" s="60"/>
      <c r="L805" s="61"/>
      <c r="O805" s="37"/>
    </row>
    <row r="806" spans="1:15" s="1" customFormat="1" x14ac:dyDescent="0.3">
      <c r="F806" s="6"/>
      <c r="G806" s="38"/>
      <c r="I806" s="6"/>
      <c r="J806" s="13"/>
      <c r="K806" s="60"/>
      <c r="L806" s="61"/>
      <c r="O806" s="37"/>
    </row>
    <row r="807" spans="1:15" s="1" customFormat="1" x14ac:dyDescent="0.3">
      <c r="A807" s="1">
        <v>380</v>
      </c>
      <c r="B807" s="1">
        <v>816</v>
      </c>
      <c r="C807" s="1">
        <v>4</v>
      </c>
      <c r="D807" s="1">
        <v>2</v>
      </c>
      <c r="E807" s="1">
        <v>28</v>
      </c>
      <c r="F807" s="4" t="s">
        <v>652</v>
      </c>
      <c r="G807" s="24" t="s">
        <v>653</v>
      </c>
      <c r="I807" s="6"/>
      <c r="K807" s="60"/>
      <c r="L807" s="61"/>
      <c r="O807" s="37"/>
    </row>
    <row r="808" spans="1:15" s="1" customFormat="1" x14ac:dyDescent="0.3">
      <c r="F808" s="6"/>
      <c r="G808" s="38"/>
      <c r="I808" s="6"/>
      <c r="J808" s="13"/>
      <c r="K808" s="60"/>
      <c r="L808" s="61"/>
      <c r="O808" s="37"/>
    </row>
    <row r="809" spans="1:15" s="1" customFormat="1" x14ac:dyDescent="0.3">
      <c r="A809" s="1">
        <v>381</v>
      </c>
      <c r="B809" s="1">
        <v>817</v>
      </c>
      <c r="C809" s="1">
        <v>4</v>
      </c>
      <c r="D809" s="1">
        <v>2</v>
      </c>
      <c r="E809" s="1">
        <v>28</v>
      </c>
      <c r="F809" s="6"/>
      <c r="G809" s="38" t="s">
        <v>654</v>
      </c>
      <c r="I809" s="6" t="s">
        <v>300</v>
      </c>
      <c r="J809" s="13">
        <v>1022</v>
      </c>
      <c r="K809" s="60"/>
      <c r="L809" s="61">
        <f>ROUND(J809*K809,2)</f>
        <v>0</v>
      </c>
      <c r="O809" s="37"/>
    </row>
    <row r="810" spans="1:15" s="1" customFormat="1" x14ac:dyDescent="0.3">
      <c r="F810" s="6"/>
      <c r="G810" s="38"/>
      <c r="I810" s="6"/>
      <c r="J810" s="13"/>
      <c r="K810" s="60"/>
      <c r="L810" s="61"/>
      <c r="O810" s="37"/>
    </row>
    <row r="811" spans="1:15" s="1" customFormat="1" x14ac:dyDescent="0.3">
      <c r="A811" s="1">
        <v>382</v>
      </c>
      <c r="B811" s="1">
        <v>818</v>
      </c>
      <c r="C811" s="1">
        <v>4</v>
      </c>
      <c r="D811" s="1">
        <v>2</v>
      </c>
      <c r="E811" s="1">
        <v>28</v>
      </c>
      <c r="F811" s="4" t="s">
        <v>655</v>
      </c>
      <c r="G811" s="24" t="s">
        <v>656</v>
      </c>
      <c r="I811" s="6"/>
      <c r="K811" s="60"/>
      <c r="L811" s="61"/>
      <c r="O811" s="37"/>
    </row>
    <row r="812" spans="1:15" s="1" customFormat="1" x14ac:dyDescent="0.3">
      <c r="F812" s="6"/>
      <c r="G812" s="38"/>
      <c r="I812" s="6"/>
      <c r="J812" s="13"/>
      <c r="K812" s="60"/>
      <c r="L812" s="61"/>
      <c r="O812" s="37"/>
    </row>
    <row r="813" spans="1:15" s="1" customFormat="1" x14ac:dyDescent="0.3">
      <c r="A813" s="1">
        <v>383</v>
      </c>
      <c r="B813" s="1">
        <v>819</v>
      </c>
      <c r="C813" s="1">
        <v>4</v>
      </c>
      <c r="D813" s="1">
        <v>2</v>
      </c>
      <c r="E813" s="1">
        <v>28</v>
      </c>
      <c r="F813" s="4" t="s">
        <v>657</v>
      </c>
      <c r="G813" s="38" t="s">
        <v>658</v>
      </c>
      <c r="I813" s="6" t="s">
        <v>659</v>
      </c>
      <c r="J813" s="23">
        <v>3727.8</v>
      </c>
      <c r="K813" s="60"/>
      <c r="L813" s="61">
        <f>ROUND(J813*K813,2)</f>
        <v>0</v>
      </c>
      <c r="O813" s="37"/>
    </row>
    <row r="814" spans="1:15" s="1" customFormat="1" x14ac:dyDescent="0.3">
      <c r="F814" s="6"/>
      <c r="G814" s="38"/>
      <c r="I814" s="6"/>
      <c r="J814" s="13"/>
      <c r="K814" s="60"/>
      <c r="L814" s="61"/>
      <c r="O814" s="37"/>
    </row>
    <row r="815" spans="1:15" s="1" customFormat="1" x14ac:dyDescent="0.3">
      <c r="A815" s="1">
        <v>384</v>
      </c>
      <c r="B815" s="1">
        <v>820</v>
      </c>
      <c r="C815" s="1">
        <v>4</v>
      </c>
      <c r="D815" s="1">
        <v>2</v>
      </c>
      <c r="E815" s="1">
        <v>28</v>
      </c>
      <c r="F815" s="4" t="s">
        <v>660</v>
      </c>
      <c r="G815" s="24" t="s">
        <v>661</v>
      </c>
      <c r="I815" s="6"/>
      <c r="K815" s="60"/>
      <c r="L815" s="61"/>
      <c r="O815" s="37"/>
    </row>
    <row r="816" spans="1:15" s="1" customFormat="1" x14ac:dyDescent="0.3">
      <c r="F816" s="6"/>
      <c r="G816" s="38"/>
      <c r="I816" s="6"/>
      <c r="J816" s="13"/>
      <c r="K816" s="60"/>
      <c r="L816" s="61"/>
      <c r="O816" s="37"/>
    </row>
    <row r="817" spans="1:15" s="1" customFormat="1" x14ac:dyDescent="0.3">
      <c r="A817" s="1">
        <v>385</v>
      </c>
      <c r="B817" s="1">
        <v>821</v>
      </c>
      <c r="C817" s="1">
        <v>4</v>
      </c>
      <c r="D817" s="1">
        <v>2</v>
      </c>
      <c r="E817" s="1">
        <v>28</v>
      </c>
      <c r="F817" s="4" t="s">
        <v>662</v>
      </c>
      <c r="G817" s="38" t="s">
        <v>663</v>
      </c>
      <c r="I817" s="6" t="s">
        <v>659</v>
      </c>
      <c r="J817" s="23">
        <v>2444</v>
      </c>
      <c r="K817" s="60"/>
      <c r="L817" s="61">
        <f>ROUND(J817*K817,2)</f>
        <v>0</v>
      </c>
      <c r="O817" s="37"/>
    </row>
    <row r="818" spans="1:15" s="1" customFormat="1" x14ac:dyDescent="0.3">
      <c r="F818" s="6"/>
      <c r="G818" s="38"/>
      <c r="I818" s="6"/>
      <c r="J818" s="13"/>
      <c r="K818" s="60"/>
      <c r="L818" s="61"/>
      <c r="O818" s="37"/>
    </row>
    <row r="819" spans="1:15" s="1" customFormat="1" x14ac:dyDescent="0.3">
      <c r="A819" s="1">
        <v>386</v>
      </c>
      <c r="B819" s="1">
        <v>822</v>
      </c>
      <c r="C819" s="1">
        <v>4</v>
      </c>
      <c r="D819" s="1">
        <v>2</v>
      </c>
      <c r="E819" s="1">
        <v>28</v>
      </c>
      <c r="F819" s="4" t="s">
        <v>664</v>
      </c>
      <c r="G819" s="38" t="s">
        <v>665</v>
      </c>
      <c r="I819" s="6" t="s">
        <v>659</v>
      </c>
      <c r="J819" s="23">
        <v>611</v>
      </c>
      <c r="K819" s="60"/>
      <c r="L819" s="61">
        <f>ROUND(J819*K819,2)</f>
        <v>0</v>
      </c>
      <c r="O819" s="37"/>
    </row>
    <row r="820" spans="1:15" s="1" customFormat="1" x14ac:dyDescent="0.3">
      <c r="F820" s="6"/>
      <c r="G820" s="38"/>
      <c r="I820" s="6"/>
      <c r="J820" s="13"/>
      <c r="K820" s="60"/>
      <c r="L820" s="61"/>
      <c r="O820" s="37"/>
    </row>
    <row r="821" spans="1:15" s="1" customFormat="1" x14ac:dyDescent="0.3">
      <c r="F821" s="17"/>
      <c r="G821" s="52" t="s">
        <v>421</v>
      </c>
      <c r="H821" s="15"/>
      <c r="I821" s="15"/>
      <c r="J821" s="22"/>
      <c r="K821" s="66" t="s">
        <v>422</v>
      </c>
      <c r="L821" s="68">
        <f>SUM(L766:L820)</f>
        <v>0</v>
      </c>
      <c r="O821" s="37"/>
    </row>
    <row r="822" spans="1:15" s="1" customFormat="1" x14ac:dyDescent="0.3">
      <c r="A822" s="1">
        <v>390</v>
      </c>
      <c r="B822" s="1">
        <v>677</v>
      </c>
      <c r="C822" s="1">
        <v>5</v>
      </c>
      <c r="D822" s="1">
        <v>1</v>
      </c>
      <c r="E822" s="1">
        <v>30</v>
      </c>
      <c r="F822" s="6"/>
      <c r="G822" s="36" t="s">
        <v>666</v>
      </c>
      <c r="I822" s="6"/>
      <c r="K822" s="60"/>
      <c r="L822" s="61"/>
      <c r="O822" s="37"/>
    </row>
    <row r="823" spans="1:15" s="1" customFormat="1" x14ac:dyDescent="0.3">
      <c r="F823" s="6"/>
      <c r="G823" s="38"/>
      <c r="I823" s="6"/>
      <c r="J823" s="13"/>
      <c r="K823" s="60"/>
      <c r="L823" s="61"/>
      <c r="O823" s="37"/>
    </row>
    <row r="824" spans="1:15" s="1" customFormat="1" x14ac:dyDescent="0.3">
      <c r="A824" s="1">
        <v>391</v>
      </c>
      <c r="B824" s="1">
        <v>700</v>
      </c>
      <c r="C824" s="1">
        <v>5</v>
      </c>
      <c r="D824" s="1">
        <v>1</v>
      </c>
      <c r="E824" s="1">
        <v>30</v>
      </c>
      <c r="F824" s="6"/>
      <c r="G824" s="36" t="s">
        <v>10</v>
      </c>
      <c r="I824" s="6"/>
      <c r="K824" s="60"/>
      <c r="L824" s="61"/>
      <c r="O824" s="37"/>
    </row>
    <row r="825" spans="1:15" s="1" customFormat="1" x14ac:dyDescent="0.3">
      <c r="F825" s="6"/>
      <c r="G825" s="38"/>
      <c r="I825" s="6"/>
      <c r="J825" s="13"/>
      <c r="K825" s="60"/>
      <c r="L825" s="61"/>
      <c r="O825" s="37"/>
    </row>
    <row r="826" spans="1:15" s="1" customFormat="1" x14ac:dyDescent="0.3">
      <c r="A826" s="1">
        <v>392</v>
      </c>
      <c r="B826" s="1">
        <v>823</v>
      </c>
      <c r="C826" s="1">
        <v>5</v>
      </c>
      <c r="D826" s="1">
        <v>1</v>
      </c>
      <c r="E826" s="1">
        <v>30</v>
      </c>
      <c r="F826" s="4" t="s">
        <v>667</v>
      </c>
      <c r="G826" s="36" t="s">
        <v>668</v>
      </c>
      <c r="I826" s="6"/>
      <c r="K826" s="60"/>
      <c r="L826" s="61"/>
      <c r="O826" s="37"/>
    </row>
    <row r="827" spans="1:15" s="1" customFormat="1" x14ac:dyDescent="0.3">
      <c r="F827" s="6"/>
      <c r="G827" s="38"/>
      <c r="I827" s="6"/>
      <c r="J827" s="13"/>
      <c r="K827" s="60"/>
      <c r="L827" s="61"/>
      <c r="O827" s="37"/>
    </row>
    <row r="828" spans="1:15" s="1" customFormat="1" ht="28.95" customHeight="1" x14ac:dyDescent="0.3">
      <c r="A828" s="1">
        <v>393</v>
      </c>
      <c r="B828" s="1">
        <v>824</v>
      </c>
      <c r="C828" s="1">
        <v>5</v>
      </c>
      <c r="D828" s="1">
        <v>1</v>
      </c>
      <c r="E828" s="1">
        <v>30</v>
      </c>
      <c r="F828" s="4" t="s">
        <v>669</v>
      </c>
      <c r="G828" s="38" t="s">
        <v>670</v>
      </c>
      <c r="I828" s="6" t="s">
        <v>53</v>
      </c>
      <c r="J828" s="13">
        <v>1</v>
      </c>
      <c r="K828" s="60"/>
      <c r="L828" s="61">
        <f>ROUND(J828*K828,2)</f>
        <v>0</v>
      </c>
      <c r="O828" s="37"/>
    </row>
    <row r="829" spans="1:15" s="1" customFormat="1" x14ac:dyDescent="0.3">
      <c r="F829" s="6"/>
      <c r="G829" s="38"/>
      <c r="I829" s="6"/>
      <c r="J829" s="13"/>
      <c r="K829" s="60"/>
      <c r="L829" s="61"/>
      <c r="O829" s="37"/>
    </row>
    <row r="830" spans="1:15" s="1" customFormat="1" x14ac:dyDescent="0.3">
      <c r="A830" s="1">
        <v>394</v>
      </c>
      <c r="B830" s="1">
        <v>825</v>
      </c>
      <c r="C830" s="1">
        <v>5</v>
      </c>
      <c r="D830" s="1">
        <v>1</v>
      </c>
      <c r="E830" s="1">
        <v>30</v>
      </c>
      <c r="F830" s="4" t="s">
        <v>671</v>
      </c>
      <c r="G830" s="24" t="s">
        <v>672</v>
      </c>
      <c r="I830" s="6"/>
      <c r="K830" s="60"/>
      <c r="L830" s="61"/>
      <c r="O830" s="37"/>
    </row>
    <row r="831" spans="1:15" s="1" customFormat="1" x14ac:dyDescent="0.3">
      <c r="F831" s="6"/>
      <c r="G831" s="38"/>
      <c r="I831" s="6"/>
      <c r="J831" s="13"/>
      <c r="K831" s="60"/>
      <c r="L831" s="61"/>
      <c r="O831" s="37"/>
    </row>
    <row r="832" spans="1:15" s="1" customFormat="1" ht="16.2" customHeight="1" x14ac:dyDescent="0.3">
      <c r="A832" s="1">
        <v>395</v>
      </c>
      <c r="B832" s="1">
        <v>826</v>
      </c>
      <c r="C832" s="1">
        <v>5</v>
      </c>
      <c r="D832" s="1">
        <v>1</v>
      </c>
      <c r="E832" s="1">
        <v>30</v>
      </c>
      <c r="F832" s="4" t="s">
        <v>673</v>
      </c>
      <c r="G832" s="24" t="s">
        <v>674</v>
      </c>
      <c r="I832" s="6"/>
      <c r="K832" s="60"/>
      <c r="L832" s="61"/>
      <c r="O832" s="37"/>
    </row>
    <row r="833" spans="1:15" s="1" customFormat="1" x14ac:dyDescent="0.3">
      <c r="F833" s="6"/>
      <c r="G833" s="38"/>
      <c r="I833" s="6"/>
      <c r="J833" s="13"/>
      <c r="K833" s="60"/>
      <c r="L833" s="61"/>
      <c r="O833" s="37"/>
    </row>
    <row r="834" spans="1:15" s="1" customFormat="1" ht="28.8" x14ac:dyDescent="0.3">
      <c r="A834" s="1">
        <v>396</v>
      </c>
      <c r="B834" s="1">
        <v>827</v>
      </c>
      <c r="C834" s="1">
        <v>5</v>
      </c>
      <c r="D834" s="1">
        <v>1</v>
      </c>
      <c r="E834" s="1">
        <v>30</v>
      </c>
      <c r="F834" s="6"/>
      <c r="G834" s="38" t="s">
        <v>675</v>
      </c>
      <c r="I834" s="6" t="s">
        <v>300</v>
      </c>
      <c r="J834" s="13">
        <v>2044</v>
      </c>
      <c r="K834" s="60"/>
      <c r="L834" s="61">
        <f>ROUND(J834*K834,2)</f>
        <v>0</v>
      </c>
      <c r="O834" s="37"/>
    </row>
    <row r="835" spans="1:15" s="1" customFormat="1" x14ac:dyDescent="0.3">
      <c r="F835" s="6"/>
      <c r="G835" s="38"/>
      <c r="I835" s="6"/>
      <c r="J835" s="13"/>
      <c r="K835" s="60"/>
      <c r="L835" s="61"/>
      <c r="O835" s="37"/>
    </row>
    <row r="836" spans="1:15" s="1" customFormat="1" x14ac:dyDescent="0.3">
      <c r="A836" s="1">
        <v>397</v>
      </c>
      <c r="B836" s="1">
        <v>828</v>
      </c>
      <c r="C836" s="1">
        <v>5</v>
      </c>
      <c r="D836" s="1">
        <v>1</v>
      </c>
      <c r="E836" s="1">
        <v>30</v>
      </c>
      <c r="F836" s="4" t="s">
        <v>676</v>
      </c>
      <c r="G836" s="24" t="s">
        <v>677</v>
      </c>
      <c r="I836" s="6"/>
      <c r="K836" s="60"/>
      <c r="L836" s="61"/>
      <c r="O836" s="37"/>
    </row>
    <row r="837" spans="1:15" s="1" customFormat="1" x14ac:dyDescent="0.3">
      <c r="F837" s="6"/>
      <c r="G837" s="38"/>
      <c r="I837" s="6"/>
      <c r="J837" s="13"/>
      <c r="K837" s="60"/>
      <c r="L837" s="61"/>
      <c r="O837" s="37"/>
    </row>
    <row r="838" spans="1:15" s="1" customFormat="1" x14ac:dyDescent="0.3">
      <c r="A838" s="1">
        <v>398</v>
      </c>
      <c r="B838" s="1">
        <v>829</v>
      </c>
      <c r="C838" s="1">
        <v>5</v>
      </c>
      <c r="D838" s="1">
        <v>1</v>
      </c>
      <c r="E838" s="1">
        <v>30</v>
      </c>
      <c r="F838" s="4" t="s">
        <v>678</v>
      </c>
      <c r="G838" s="38" t="s">
        <v>679</v>
      </c>
      <c r="I838" s="6" t="s">
        <v>257</v>
      </c>
      <c r="J838" s="13">
        <v>75</v>
      </c>
      <c r="K838" s="60"/>
      <c r="L838" s="61">
        <f>ROUND(J838*K838,2)</f>
        <v>0</v>
      </c>
      <c r="O838" s="37"/>
    </row>
    <row r="839" spans="1:15" s="1" customFormat="1" x14ac:dyDescent="0.3">
      <c r="F839" s="6"/>
      <c r="G839" s="38"/>
      <c r="I839" s="6"/>
      <c r="J839" s="13"/>
      <c r="K839" s="60"/>
      <c r="L839" s="61"/>
      <c r="O839" s="37"/>
    </row>
    <row r="840" spans="1:15" s="1" customFormat="1" x14ac:dyDescent="0.3">
      <c r="A840" s="1">
        <v>399</v>
      </c>
      <c r="B840" s="1">
        <v>830</v>
      </c>
      <c r="C840" s="1">
        <v>5</v>
      </c>
      <c r="D840" s="1">
        <v>1</v>
      </c>
      <c r="E840" s="1">
        <v>30</v>
      </c>
      <c r="F840" s="4" t="s">
        <v>680</v>
      </c>
      <c r="G840" s="38" t="s">
        <v>681</v>
      </c>
      <c r="I840" s="6" t="s">
        <v>320</v>
      </c>
      <c r="J840" s="13">
        <v>1</v>
      </c>
      <c r="K840" s="60"/>
      <c r="L840" s="61">
        <f>ROUND(J840*K840,2)</f>
        <v>0</v>
      </c>
      <c r="O840" s="37"/>
    </row>
    <row r="841" spans="1:15" s="1" customFormat="1" x14ac:dyDescent="0.3">
      <c r="F841" s="6"/>
      <c r="G841" s="38"/>
      <c r="I841" s="6"/>
      <c r="J841" s="13"/>
      <c r="K841" s="60"/>
      <c r="L841" s="61"/>
      <c r="O841" s="37"/>
    </row>
    <row r="842" spans="1:15" s="1" customFormat="1" x14ac:dyDescent="0.3">
      <c r="A842" s="1">
        <v>401</v>
      </c>
      <c r="B842" s="1">
        <v>678</v>
      </c>
      <c r="C842" s="1">
        <v>5</v>
      </c>
      <c r="D842" s="1">
        <v>2</v>
      </c>
      <c r="E842" s="1">
        <v>31</v>
      </c>
      <c r="F842" s="6"/>
      <c r="G842" s="36" t="s">
        <v>666</v>
      </c>
      <c r="I842" s="6"/>
      <c r="K842" s="60"/>
      <c r="L842" s="61"/>
      <c r="O842" s="37"/>
    </row>
    <row r="843" spans="1:15" s="1" customFormat="1" x14ac:dyDescent="0.3">
      <c r="F843" s="6"/>
      <c r="G843" s="38"/>
      <c r="I843" s="6"/>
      <c r="J843" s="13"/>
      <c r="K843" s="60"/>
      <c r="L843" s="61"/>
      <c r="O843" s="37"/>
    </row>
    <row r="844" spans="1:15" s="1" customFormat="1" x14ac:dyDescent="0.3">
      <c r="A844" s="1">
        <v>402</v>
      </c>
      <c r="B844" s="1">
        <v>701</v>
      </c>
      <c r="C844" s="1">
        <v>5</v>
      </c>
      <c r="D844" s="1">
        <v>2</v>
      </c>
      <c r="E844" s="1">
        <v>31</v>
      </c>
      <c r="F844" s="6"/>
      <c r="G844" s="36" t="s">
        <v>38</v>
      </c>
      <c r="I844" s="6"/>
      <c r="K844" s="60"/>
      <c r="L844" s="61"/>
      <c r="O844" s="37"/>
    </row>
    <row r="845" spans="1:15" s="1" customFormat="1" x14ac:dyDescent="0.3">
      <c r="F845" s="6"/>
      <c r="G845" s="38"/>
      <c r="I845" s="6"/>
      <c r="J845" s="13"/>
      <c r="K845" s="60"/>
      <c r="L845" s="61"/>
      <c r="O845" s="37"/>
    </row>
    <row r="846" spans="1:15" s="1" customFormat="1" x14ac:dyDescent="0.3">
      <c r="F846" s="6" t="s">
        <v>682</v>
      </c>
      <c r="G846" s="36" t="s">
        <v>683</v>
      </c>
      <c r="I846" s="6"/>
      <c r="K846" s="60"/>
      <c r="L846" s="61"/>
      <c r="O846" s="37"/>
    </row>
    <row r="847" spans="1:15" s="1" customFormat="1" x14ac:dyDescent="0.3">
      <c r="F847" s="6"/>
      <c r="G847" s="36"/>
      <c r="I847" s="6"/>
      <c r="K847" s="60"/>
      <c r="L847" s="61"/>
      <c r="O847" s="37"/>
    </row>
    <row r="848" spans="1:15" s="1" customFormat="1" x14ac:dyDescent="0.3">
      <c r="F848" s="6" t="s">
        <v>684</v>
      </c>
      <c r="G848" s="24" t="s">
        <v>685</v>
      </c>
      <c r="H848" s="6"/>
      <c r="I848" s="6"/>
      <c r="K848" s="60"/>
      <c r="L848" s="61"/>
      <c r="O848" s="37"/>
    </row>
    <row r="849" spans="6:23" s="1" customFormat="1" x14ac:dyDescent="0.3">
      <c r="F849" s="6"/>
      <c r="G849" s="24"/>
      <c r="H849" s="6"/>
      <c r="I849" s="6"/>
      <c r="K849" s="60"/>
      <c r="L849" s="61"/>
      <c r="O849" s="37"/>
    </row>
    <row r="850" spans="6:23" s="1" customFormat="1" x14ac:dyDescent="0.3">
      <c r="F850" s="6" t="s">
        <v>686</v>
      </c>
      <c r="G850" s="53" t="s">
        <v>687</v>
      </c>
      <c r="H850" s="6"/>
      <c r="I850" s="6" t="s">
        <v>688</v>
      </c>
      <c r="J850" s="25">
        <f>(((61100)*2000)*3%)/1.05</f>
        <v>3491428.5714285714</v>
      </c>
      <c r="K850" s="60"/>
      <c r="L850" s="61">
        <f>ROUND(J850*K850,2)</f>
        <v>0</v>
      </c>
      <c r="N850" s="42"/>
      <c r="O850" s="37"/>
      <c r="Q850" s="44"/>
    </row>
    <row r="851" spans="6:23" s="1" customFormat="1" x14ac:dyDescent="0.3">
      <c r="F851" s="6"/>
      <c r="G851" s="36"/>
      <c r="I851" s="6"/>
      <c r="K851" s="60"/>
      <c r="L851" s="61"/>
      <c r="O851" s="37"/>
      <c r="Q851" s="37"/>
    </row>
    <row r="852" spans="6:23" s="1" customFormat="1" x14ac:dyDescent="0.3">
      <c r="F852" s="6" t="s">
        <v>689</v>
      </c>
      <c r="G852" s="24" t="s">
        <v>690</v>
      </c>
      <c r="H852" s="6"/>
      <c r="I852" s="6"/>
      <c r="J852" s="25"/>
      <c r="K852" s="60"/>
      <c r="L852" s="61"/>
      <c r="O852" s="37"/>
    </row>
    <row r="853" spans="6:23" s="1" customFormat="1" x14ac:dyDescent="0.3">
      <c r="F853" s="6"/>
      <c r="G853" s="38"/>
      <c r="H853" s="6"/>
      <c r="I853" s="6"/>
      <c r="J853" s="25"/>
      <c r="K853" s="60"/>
      <c r="L853" s="61"/>
      <c r="N853" s="37"/>
      <c r="O853" s="37"/>
    </row>
    <row r="854" spans="6:23" s="1" customFormat="1" x14ac:dyDescent="0.3">
      <c r="F854" s="6" t="s">
        <v>691</v>
      </c>
      <c r="G854" s="38" t="s">
        <v>692</v>
      </c>
      <c r="H854" s="6"/>
      <c r="I854" s="6" t="s">
        <v>688</v>
      </c>
      <c r="J854" s="25">
        <f>(((61100)*2000)*3%)/1.05</f>
        <v>3491428.5714285714</v>
      </c>
      <c r="K854" s="60"/>
      <c r="L854" s="61">
        <f>ROUND(J854*K854,2)</f>
        <v>0</v>
      </c>
      <c r="O854" s="37"/>
      <c r="W854" s="54"/>
    </row>
    <row r="855" spans="6:23" s="1" customFormat="1" x14ac:dyDescent="0.3">
      <c r="F855" s="6"/>
      <c r="G855" s="38"/>
      <c r="H855" s="6"/>
      <c r="I855" s="6"/>
      <c r="J855" s="25"/>
      <c r="K855" s="60"/>
      <c r="L855" s="61"/>
      <c r="O855" s="37"/>
      <c r="S855" s="55"/>
    </row>
    <row r="856" spans="6:23" s="1" customFormat="1" x14ac:dyDescent="0.3">
      <c r="F856" s="6" t="s">
        <v>693</v>
      </c>
      <c r="G856" s="24" t="s">
        <v>694</v>
      </c>
      <c r="H856" s="6"/>
      <c r="I856" s="6"/>
      <c r="J856" s="25"/>
      <c r="K856" s="60"/>
      <c r="L856" s="61"/>
      <c r="O856" s="37"/>
    </row>
    <row r="857" spans="6:23" s="1" customFormat="1" x14ac:dyDescent="0.3">
      <c r="F857" s="6"/>
      <c r="G857" s="38"/>
      <c r="H857" s="6"/>
      <c r="I857" s="6"/>
      <c r="J857" s="25"/>
      <c r="K857" s="60"/>
      <c r="L857" s="61"/>
      <c r="O857" s="37"/>
    </row>
    <row r="858" spans="6:23" s="1" customFormat="1" ht="19.5" customHeight="1" x14ac:dyDescent="0.3">
      <c r="F858" s="6" t="s">
        <v>695</v>
      </c>
      <c r="G858" s="38" t="s">
        <v>696</v>
      </c>
      <c r="H858" s="6"/>
      <c r="I858" s="6" t="s">
        <v>697</v>
      </c>
      <c r="J858" s="25">
        <f>((61100*1%)*1440)/1000</f>
        <v>879.84</v>
      </c>
      <c r="K858" s="60"/>
      <c r="L858" s="61">
        <f>ROUND(J858*K858,2)</f>
        <v>0</v>
      </c>
      <c r="O858" s="37"/>
    </row>
    <row r="859" spans="6:23" s="1" customFormat="1" x14ac:dyDescent="0.3">
      <c r="F859" s="6"/>
      <c r="G859" s="38"/>
      <c r="H859" s="6"/>
      <c r="I859" s="6"/>
      <c r="J859" s="25"/>
      <c r="K859" s="60"/>
      <c r="L859" s="61"/>
      <c r="O859" s="37"/>
    </row>
    <row r="860" spans="6:23" s="1" customFormat="1" x14ac:dyDescent="0.3">
      <c r="F860" s="6" t="s">
        <v>698</v>
      </c>
      <c r="G860" s="38" t="s">
        <v>699</v>
      </c>
      <c r="H860" s="6"/>
      <c r="I860" s="6" t="s">
        <v>317</v>
      </c>
      <c r="J860" s="25">
        <f>(61100/0.3)*0.5*3*7/1000</f>
        <v>2138.5</v>
      </c>
      <c r="K860" s="60"/>
      <c r="L860" s="61">
        <f>ROUND(J860*K860,2)</f>
        <v>0</v>
      </c>
      <c r="O860" s="37"/>
    </row>
    <row r="861" spans="6:23" s="1" customFormat="1" x14ac:dyDescent="0.3">
      <c r="F861" s="6"/>
      <c r="G861" s="38"/>
      <c r="H861" s="6"/>
      <c r="I861" s="6"/>
      <c r="J861" s="25"/>
      <c r="K861" s="60"/>
      <c r="L861" s="61"/>
      <c r="O861" s="37"/>
    </row>
    <row r="862" spans="6:23" s="1" customFormat="1" x14ac:dyDescent="0.3">
      <c r="F862" s="6" t="s">
        <v>700</v>
      </c>
      <c r="G862" s="38" t="s">
        <v>701</v>
      </c>
      <c r="H862" s="6"/>
      <c r="I862" s="6" t="s">
        <v>300</v>
      </c>
      <c r="J862" s="25">
        <f>(61100/0.3)*0.15</f>
        <v>30550</v>
      </c>
      <c r="K862" s="60"/>
      <c r="L862" s="61">
        <f>ROUND(J862*K862,2)</f>
        <v>0</v>
      </c>
      <c r="O862" s="37"/>
    </row>
    <row r="863" spans="6:23" s="1" customFormat="1" x14ac:dyDescent="0.3">
      <c r="F863" s="6"/>
      <c r="G863" s="38"/>
      <c r="H863" s="6"/>
      <c r="I863" s="6"/>
      <c r="J863" s="25"/>
      <c r="K863" s="60"/>
      <c r="L863" s="61"/>
      <c r="O863" s="37"/>
    </row>
    <row r="864" spans="6:23" s="31" customFormat="1" hidden="1" x14ac:dyDescent="0.3">
      <c r="F864" s="30" t="s">
        <v>702</v>
      </c>
      <c r="G864" s="45" t="s">
        <v>703</v>
      </c>
      <c r="H864" s="30"/>
      <c r="I864" s="30" t="s">
        <v>300</v>
      </c>
      <c r="J864" s="56">
        <f>500*0.15*3.5</f>
        <v>262.5</v>
      </c>
      <c r="K864" s="64"/>
      <c r="L864" s="65">
        <f>ROUND(J864*K864,2)</f>
        <v>0</v>
      </c>
      <c r="O864" s="57"/>
    </row>
    <row r="865" spans="1:15" s="1" customFormat="1" hidden="1" x14ac:dyDescent="0.3">
      <c r="F865" s="6"/>
      <c r="G865" s="38"/>
      <c r="H865" s="6"/>
      <c r="I865" s="6"/>
      <c r="J865" s="25"/>
      <c r="K865" s="60"/>
      <c r="L865" s="61"/>
      <c r="O865" s="37"/>
    </row>
    <row r="866" spans="1:15" s="1" customFormat="1" x14ac:dyDescent="0.3">
      <c r="F866" s="6" t="s">
        <v>704</v>
      </c>
      <c r="G866" s="38" t="s">
        <v>705</v>
      </c>
      <c r="H866" s="6"/>
      <c r="I866" s="6" t="s">
        <v>68</v>
      </c>
      <c r="J866" s="25">
        <f>500*0.2</f>
        <v>100</v>
      </c>
      <c r="K866" s="60"/>
      <c r="L866" s="61">
        <f>ROUND(J866*K866,2)</f>
        <v>0</v>
      </c>
      <c r="O866" s="37"/>
    </row>
    <row r="867" spans="1:15" s="1" customFormat="1" x14ac:dyDescent="0.3">
      <c r="F867" s="6"/>
      <c r="G867" s="36"/>
      <c r="I867" s="6"/>
      <c r="K867" s="60"/>
      <c r="L867" s="61"/>
      <c r="O867" s="37"/>
    </row>
    <row r="868" spans="1:15" s="1" customFormat="1" x14ac:dyDescent="0.3">
      <c r="A868" s="1">
        <v>401</v>
      </c>
      <c r="B868" s="1">
        <v>678</v>
      </c>
      <c r="C868" s="1">
        <v>5</v>
      </c>
      <c r="D868" s="1">
        <v>2</v>
      </c>
      <c r="E868" s="1">
        <v>31</v>
      </c>
      <c r="F868" s="6"/>
      <c r="G868" s="36" t="s">
        <v>666</v>
      </c>
      <c r="I868" s="6"/>
      <c r="K868" s="60"/>
      <c r="L868" s="61"/>
      <c r="O868" s="37"/>
    </row>
    <row r="869" spans="1:15" s="1" customFormat="1" x14ac:dyDescent="0.3">
      <c r="F869" s="6"/>
      <c r="G869" s="38"/>
      <c r="I869" s="6"/>
      <c r="J869" s="13"/>
      <c r="K869" s="60"/>
      <c r="L869" s="61"/>
      <c r="O869" s="37"/>
    </row>
    <row r="870" spans="1:15" s="1" customFormat="1" x14ac:dyDescent="0.3">
      <c r="A870" s="1">
        <v>402</v>
      </c>
      <c r="B870" s="1">
        <v>701</v>
      </c>
      <c r="C870" s="1">
        <v>5</v>
      </c>
      <c r="D870" s="1">
        <v>2</v>
      </c>
      <c r="E870" s="1">
        <v>31</v>
      </c>
      <c r="F870" s="6"/>
      <c r="G870" s="36" t="s">
        <v>61</v>
      </c>
      <c r="I870" s="6"/>
      <c r="K870" s="60"/>
      <c r="L870" s="61"/>
      <c r="O870" s="37"/>
    </row>
    <row r="871" spans="1:15" s="1" customFormat="1" x14ac:dyDescent="0.3">
      <c r="F871" s="6"/>
      <c r="G871" s="36"/>
      <c r="I871" s="6"/>
      <c r="K871" s="60"/>
      <c r="L871" s="61"/>
      <c r="O871" s="37"/>
    </row>
    <row r="872" spans="1:15" s="1" customFormat="1" x14ac:dyDescent="0.3">
      <c r="A872" s="1">
        <v>403</v>
      </c>
      <c r="B872" s="1">
        <v>831</v>
      </c>
      <c r="C872" s="1">
        <v>5</v>
      </c>
      <c r="D872" s="1">
        <v>2</v>
      </c>
      <c r="E872" s="1">
        <v>31</v>
      </c>
      <c r="F872" s="4" t="s">
        <v>706</v>
      </c>
      <c r="G872" s="36" t="s">
        <v>707</v>
      </c>
      <c r="I872" s="6"/>
      <c r="K872" s="60"/>
      <c r="L872" s="61"/>
      <c r="O872" s="37"/>
    </row>
    <row r="873" spans="1:15" s="1" customFormat="1" x14ac:dyDescent="0.3">
      <c r="F873" s="6"/>
      <c r="G873" s="38"/>
      <c r="I873" s="6"/>
      <c r="J873" s="13"/>
      <c r="K873" s="60"/>
      <c r="L873" s="61"/>
      <c r="O873" s="37"/>
    </row>
    <row r="874" spans="1:15" s="1" customFormat="1" ht="28.8" x14ac:dyDescent="0.3">
      <c r="A874" s="1">
        <v>404</v>
      </c>
      <c r="B874" s="1">
        <v>832</v>
      </c>
      <c r="C874" s="1">
        <v>5</v>
      </c>
      <c r="D874" s="1">
        <v>2</v>
      </c>
      <c r="E874" s="1">
        <v>31</v>
      </c>
      <c r="F874" s="4" t="s">
        <v>708</v>
      </c>
      <c r="G874" s="38" t="s">
        <v>709</v>
      </c>
      <c r="I874" s="6" t="s">
        <v>53</v>
      </c>
      <c r="J874" s="13">
        <v>2</v>
      </c>
      <c r="K874" s="60"/>
      <c r="L874" s="61">
        <f>ROUND(J874*K874,2)</f>
        <v>0</v>
      </c>
      <c r="O874" s="37"/>
    </row>
    <row r="875" spans="1:15" s="1" customFormat="1" x14ac:dyDescent="0.3">
      <c r="F875" s="4"/>
      <c r="G875" s="38"/>
      <c r="I875" s="6"/>
      <c r="J875" s="13"/>
      <c r="K875" s="60"/>
      <c r="L875" s="61"/>
      <c r="O875" s="37"/>
    </row>
    <row r="876" spans="1:15" s="1" customFormat="1" x14ac:dyDescent="0.3">
      <c r="F876" s="4" t="s">
        <v>710</v>
      </c>
      <c r="G876" s="38" t="s">
        <v>711</v>
      </c>
      <c r="I876" s="6" t="s">
        <v>53</v>
      </c>
      <c r="J876" s="1">
        <v>9</v>
      </c>
      <c r="K876" s="60"/>
      <c r="L876" s="61">
        <f>ROUND(J876*K876,2)</f>
        <v>0</v>
      </c>
      <c r="O876" s="37"/>
    </row>
    <row r="877" spans="1:15" s="1" customFormat="1" x14ac:dyDescent="0.3">
      <c r="F877" s="6"/>
      <c r="G877" s="38"/>
      <c r="I877" s="6"/>
      <c r="J877" s="13"/>
      <c r="K877" s="60"/>
      <c r="L877" s="61"/>
      <c r="O877" s="37"/>
    </row>
    <row r="878" spans="1:15" s="1" customFormat="1" x14ac:dyDescent="0.3">
      <c r="A878" s="1">
        <v>405</v>
      </c>
      <c r="B878" s="1">
        <v>833</v>
      </c>
      <c r="C878" s="1">
        <v>5</v>
      </c>
      <c r="D878" s="1">
        <v>2</v>
      </c>
      <c r="E878" s="1">
        <v>31</v>
      </c>
      <c r="F878" s="4" t="s">
        <v>712</v>
      </c>
      <c r="G878" s="24" t="s">
        <v>713</v>
      </c>
      <c r="I878" s="6"/>
      <c r="K878" s="60"/>
      <c r="L878" s="61"/>
      <c r="O878" s="37"/>
    </row>
    <row r="879" spans="1:15" s="1" customFormat="1" x14ac:dyDescent="0.3">
      <c r="F879" s="6"/>
      <c r="G879" s="38"/>
      <c r="I879" s="6"/>
      <c r="J879" s="13"/>
      <c r="K879" s="60"/>
      <c r="L879" s="61"/>
      <c r="O879" s="37"/>
    </row>
    <row r="880" spans="1:15" s="1" customFormat="1" x14ac:dyDescent="0.3">
      <c r="A880" s="1">
        <v>406</v>
      </c>
      <c r="B880" s="1">
        <v>834</v>
      </c>
      <c r="C880" s="1">
        <v>5</v>
      </c>
      <c r="D880" s="1">
        <v>2</v>
      </c>
      <c r="E880" s="1">
        <v>31</v>
      </c>
      <c r="F880" s="4" t="s">
        <v>714</v>
      </c>
      <c r="G880" s="38" t="s">
        <v>715</v>
      </c>
      <c r="I880" s="6" t="s">
        <v>300</v>
      </c>
      <c r="J880" s="13">
        <v>61100</v>
      </c>
      <c r="K880" s="60"/>
      <c r="L880" s="61">
        <f>ROUND(J880*K880,2)</f>
        <v>0</v>
      </c>
      <c r="O880" s="37"/>
    </row>
    <row r="881" spans="1:15" s="1" customFormat="1" x14ac:dyDescent="0.3">
      <c r="F881" s="6"/>
      <c r="G881" s="38"/>
      <c r="I881" s="6"/>
      <c r="J881" s="13"/>
      <c r="K881" s="60"/>
      <c r="L881" s="61"/>
      <c r="O881" s="37"/>
    </row>
    <row r="882" spans="1:15" s="1" customFormat="1" x14ac:dyDescent="0.3">
      <c r="A882" s="1">
        <v>407</v>
      </c>
      <c r="B882" s="1">
        <v>835</v>
      </c>
      <c r="C882" s="1">
        <v>5</v>
      </c>
      <c r="D882" s="1">
        <v>2</v>
      </c>
      <c r="E882" s="1">
        <v>31</v>
      </c>
      <c r="F882" s="4" t="s">
        <v>716</v>
      </c>
      <c r="G882" s="38" t="s">
        <v>717</v>
      </c>
      <c r="I882" s="6" t="s">
        <v>300</v>
      </c>
      <c r="J882" s="13">
        <v>61100</v>
      </c>
      <c r="K882" s="60"/>
      <c r="L882" s="61">
        <f>ROUND(J882*K882,2)</f>
        <v>0</v>
      </c>
      <c r="O882" s="37"/>
    </row>
    <row r="883" spans="1:15" s="1" customFormat="1" x14ac:dyDescent="0.3">
      <c r="F883" s="6"/>
      <c r="G883" s="38"/>
      <c r="I883" s="6"/>
      <c r="J883" s="13"/>
      <c r="K883" s="60"/>
      <c r="L883" s="61"/>
      <c r="O883" s="37"/>
    </row>
    <row r="884" spans="1:15" s="1" customFormat="1" x14ac:dyDescent="0.3">
      <c r="A884" s="1">
        <v>408</v>
      </c>
      <c r="B884" s="1">
        <v>836</v>
      </c>
      <c r="C884" s="1">
        <v>5</v>
      </c>
      <c r="D884" s="1">
        <v>2</v>
      </c>
      <c r="E884" s="1">
        <v>31</v>
      </c>
      <c r="F884" s="4" t="s">
        <v>718</v>
      </c>
      <c r="G884" s="24" t="s">
        <v>719</v>
      </c>
      <c r="I884" s="6"/>
      <c r="K884" s="60"/>
      <c r="L884" s="61"/>
      <c r="O884" s="37"/>
    </row>
    <row r="885" spans="1:15" s="1" customFormat="1" x14ac:dyDescent="0.3">
      <c r="F885" s="6"/>
      <c r="G885" s="38"/>
      <c r="I885" s="6"/>
      <c r="J885" s="13"/>
      <c r="K885" s="60"/>
      <c r="L885" s="61"/>
      <c r="O885" s="37"/>
    </row>
    <row r="886" spans="1:15" s="1" customFormat="1" x14ac:dyDescent="0.3">
      <c r="A886" s="1">
        <v>409</v>
      </c>
      <c r="B886" s="1">
        <v>837</v>
      </c>
      <c r="C886" s="1">
        <v>5</v>
      </c>
      <c r="D886" s="1">
        <v>2</v>
      </c>
      <c r="E886" s="1">
        <v>31</v>
      </c>
      <c r="F886" s="4" t="s">
        <v>720</v>
      </c>
      <c r="G886" s="38" t="s">
        <v>721</v>
      </c>
      <c r="I886" s="6" t="s">
        <v>68</v>
      </c>
      <c r="J886" s="13">
        <v>407334</v>
      </c>
      <c r="K886" s="60"/>
      <c r="L886" s="61">
        <f>ROUND(J886*K886,2)</f>
        <v>0</v>
      </c>
      <c r="O886" s="37"/>
    </row>
    <row r="887" spans="1:15" s="1" customFormat="1" x14ac:dyDescent="0.3">
      <c r="F887" s="6"/>
      <c r="G887" s="38"/>
      <c r="I887" s="6"/>
      <c r="J887" s="13"/>
      <c r="K887" s="60"/>
      <c r="L887" s="61"/>
      <c r="O887" s="37"/>
    </row>
    <row r="888" spans="1:15" s="1" customFormat="1" x14ac:dyDescent="0.3">
      <c r="A888" s="1">
        <v>410</v>
      </c>
      <c r="B888" s="1">
        <v>838</v>
      </c>
      <c r="C888" s="1">
        <v>5</v>
      </c>
      <c r="D888" s="1">
        <v>2</v>
      </c>
      <c r="E888" s="1">
        <v>31</v>
      </c>
      <c r="F888" s="4" t="s">
        <v>722</v>
      </c>
      <c r="G888" s="38" t="s">
        <v>723</v>
      </c>
      <c r="I888" s="6" t="s">
        <v>317</v>
      </c>
      <c r="J888" s="13">
        <v>4074</v>
      </c>
      <c r="K888" s="60"/>
      <c r="L888" s="61">
        <f>ROUND(J888*K888,2)</f>
        <v>0</v>
      </c>
      <c r="O888" s="37"/>
    </row>
    <row r="889" spans="1:15" s="1" customFormat="1" x14ac:dyDescent="0.3">
      <c r="F889" s="6"/>
      <c r="G889" s="38"/>
      <c r="I889" s="6"/>
      <c r="J889" s="13"/>
      <c r="K889" s="60"/>
      <c r="L889" s="61"/>
      <c r="O889" s="37"/>
    </row>
    <row r="890" spans="1:15" s="1" customFormat="1" ht="28.8" x14ac:dyDescent="0.3">
      <c r="A890" s="1">
        <v>411</v>
      </c>
      <c r="B890" s="1">
        <v>839</v>
      </c>
      <c r="C890" s="1">
        <v>5</v>
      </c>
      <c r="D890" s="1">
        <v>2</v>
      </c>
      <c r="E890" s="1">
        <v>31</v>
      </c>
      <c r="F890" s="4" t="s">
        <v>724</v>
      </c>
      <c r="G890" s="24" t="s">
        <v>725</v>
      </c>
      <c r="I890" s="6"/>
      <c r="K890" s="60"/>
      <c r="L890" s="61"/>
      <c r="O890" s="37"/>
    </row>
    <row r="891" spans="1:15" s="1" customFormat="1" x14ac:dyDescent="0.3">
      <c r="F891" s="6"/>
      <c r="G891" s="38"/>
      <c r="I891" s="6"/>
      <c r="J891" s="13"/>
      <c r="K891" s="60"/>
      <c r="L891" s="61"/>
      <c r="O891" s="37"/>
    </row>
    <row r="892" spans="1:15" s="1" customFormat="1" x14ac:dyDescent="0.3">
      <c r="A892" s="1">
        <v>412</v>
      </c>
      <c r="B892" s="1">
        <v>840</v>
      </c>
      <c r="C892" s="1">
        <v>5</v>
      </c>
      <c r="D892" s="1">
        <v>2</v>
      </c>
      <c r="E892" s="1">
        <v>31</v>
      </c>
      <c r="F892" s="4" t="s">
        <v>726</v>
      </c>
      <c r="G892" s="24" t="s">
        <v>727</v>
      </c>
      <c r="I892" s="6"/>
      <c r="K892" s="60"/>
      <c r="L892" s="61"/>
      <c r="O892" s="37"/>
    </row>
    <row r="893" spans="1:15" s="1" customFormat="1" x14ac:dyDescent="0.3">
      <c r="F893" s="6"/>
      <c r="G893" s="38"/>
      <c r="I893" s="6"/>
      <c r="J893" s="13"/>
      <c r="K893" s="60"/>
      <c r="L893" s="61"/>
      <c r="O893" s="37"/>
    </row>
    <row r="894" spans="1:15" s="1" customFormat="1" ht="28.8" x14ac:dyDescent="0.3">
      <c r="A894" s="1">
        <v>413</v>
      </c>
      <c r="B894" s="1">
        <v>841</v>
      </c>
      <c r="C894" s="1">
        <v>5</v>
      </c>
      <c r="D894" s="1">
        <v>2</v>
      </c>
      <c r="E894" s="1">
        <v>31</v>
      </c>
      <c r="F894" s="6"/>
      <c r="G894" s="38" t="s">
        <v>728</v>
      </c>
      <c r="I894" s="6" t="s">
        <v>300</v>
      </c>
      <c r="J894" s="13">
        <v>1030</v>
      </c>
      <c r="K894" s="60"/>
      <c r="L894" s="61">
        <f>ROUND(J894*K894,2)</f>
        <v>0</v>
      </c>
      <c r="O894" s="37"/>
    </row>
    <row r="895" spans="1:15" s="1" customFormat="1" x14ac:dyDescent="0.3">
      <c r="F895" s="6"/>
      <c r="G895" s="38"/>
      <c r="I895" s="6"/>
      <c r="J895" s="13"/>
      <c r="K895" s="60"/>
      <c r="L895" s="61"/>
      <c r="O895" s="37"/>
    </row>
    <row r="896" spans="1:15" s="1" customFormat="1" ht="16.5" customHeight="1" x14ac:dyDescent="0.3">
      <c r="A896" s="1">
        <v>414</v>
      </c>
      <c r="B896" s="1">
        <v>842</v>
      </c>
      <c r="C896" s="1">
        <v>5</v>
      </c>
      <c r="D896" s="1">
        <v>2</v>
      </c>
      <c r="E896" s="1">
        <v>31</v>
      </c>
      <c r="F896" s="4" t="s">
        <v>729</v>
      </c>
      <c r="G896" s="24" t="s">
        <v>730</v>
      </c>
      <c r="I896" s="6"/>
      <c r="K896" s="60"/>
      <c r="L896" s="61"/>
      <c r="O896" s="37"/>
    </row>
    <row r="897" spans="1:15" s="1" customFormat="1" x14ac:dyDescent="0.3">
      <c r="F897" s="6"/>
      <c r="G897" s="38"/>
      <c r="I897" s="6"/>
      <c r="J897" s="13"/>
      <c r="K897" s="60"/>
      <c r="L897" s="61"/>
      <c r="O897" s="37"/>
    </row>
    <row r="898" spans="1:15" s="1" customFormat="1" ht="28.8" x14ac:dyDescent="0.3">
      <c r="A898" s="1">
        <v>415</v>
      </c>
      <c r="B898" s="1">
        <v>843</v>
      </c>
      <c r="C898" s="1">
        <v>5</v>
      </c>
      <c r="D898" s="1">
        <v>2</v>
      </c>
      <c r="E898" s="1">
        <v>31</v>
      </c>
      <c r="F898" s="6"/>
      <c r="G898" s="38" t="s">
        <v>731</v>
      </c>
      <c r="I898" s="6" t="s">
        <v>300</v>
      </c>
      <c r="J898" s="13">
        <v>61100</v>
      </c>
      <c r="K898" s="60"/>
      <c r="L898" s="61">
        <f>ROUND(J898*K898,2)</f>
        <v>0</v>
      </c>
      <c r="O898" s="37"/>
    </row>
    <row r="899" spans="1:15" s="1" customFormat="1" x14ac:dyDescent="0.3">
      <c r="F899" s="6"/>
      <c r="G899" s="38"/>
      <c r="I899" s="6"/>
      <c r="J899" s="13"/>
      <c r="K899" s="60"/>
      <c r="L899" s="61"/>
      <c r="O899" s="37"/>
    </row>
    <row r="900" spans="1:15" s="1" customFormat="1" x14ac:dyDescent="0.3">
      <c r="A900" s="1">
        <v>416</v>
      </c>
      <c r="B900" s="1">
        <v>844</v>
      </c>
      <c r="C900" s="1">
        <v>5</v>
      </c>
      <c r="D900" s="1">
        <v>2</v>
      </c>
      <c r="E900" s="1">
        <v>31</v>
      </c>
      <c r="F900" s="4" t="s">
        <v>732</v>
      </c>
      <c r="G900" s="24" t="s">
        <v>733</v>
      </c>
      <c r="I900" s="6"/>
      <c r="K900" s="60"/>
      <c r="L900" s="61"/>
      <c r="O900" s="37"/>
    </row>
    <row r="901" spans="1:15" s="1" customFormat="1" x14ac:dyDescent="0.3">
      <c r="F901" s="6"/>
      <c r="G901" s="38"/>
      <c r="I901" s="6"/>
      <c r="J901" s="13"/>
      <c r="K901" s="60"/>
      <c r="L901" s="61"/>
      <c r="O901" s="37"/>
    </row>
    <row r="902" spans="1:15" s="1" customFormat="1" x14ac:dyDescent="0.3">
      <c r="A902" s="1">
        <v>417</v>
      </c>
      <c r="B902" s="1">
        <v>845</v>
      </c>
      <c r="C902" s="1">
        <v>5</v>
      </c>
      <c r="D902" s="1">
        <v>2</v>
      </c>
      <c r="E902" s="1">
        <v>31</v>
      </c>
      <c r="F902" s="4" t="s">
        <v>734</v>
      </c>
      <c r="G902" s="38" t="s">
        <v>735</v>
      </c>
      <c r="I902" s="6" t="s">
        <v>300</v>
      </c>
      <c r="J902" s="13">
        <v>4980</v>
      </c>
      <c r="K902" s="60"/>
      <c r="L902" s="61">
        <f>ROUND(J902*K902,2)</f>
        <v>0</v>
      </c>
      <c r="O902" s="37"/>
    </row>
    <row r="903" spans="1:15" s="1" customFormat="1" x14ac:dyDescent="0.3">
      <c r="F903" s="6"/>
      <c r="G903" s="38"/>
      <c r="I903" s="6"/>
      <c r="J903" s="13"/>
      <c r="K903" s="60"/>
      <c r="L903" s="61"/>
      <c r="O903" s="37"/>
    </row>
    <row r="904" spans="1:15" s="1" customFormat="1" x14ac:dyDescent="0.3">
      <c r="F904" s="15"/>
      <c r="G904" s="52" t="s">
        <v>421</v>
      </c>
      <c r="H904" s="15"/>
      <c r="I904" s="15"/>
      <c r="J904" s="22"/>
      <c r="K904" s="66" t="s">
        <v>422</v>
      </c>
      <c r="L904" s="68">
        <f>SUM(L828:L903)</f>
        <v>0</v>
      </c>
      <c r="O904" s="37"/>
    </row>
    <row r="905" spans="1:15" s="1" customFormat="1" x14ac:dyDescent="0.3">
      <c r="A905" s="1">
        <v>421</v>
      </c>
      <c r="B905" s="1">
        <v>679</v>
      </c>
      <c r="C905" s="1">
        <v>6</v>
      </c>
      <c r="D905" s="1">
        <v>1</v>
      </c>
      <c r="E905" s="1">
        <v>33</v>
      </c>
      <c r="F905" s="6"/>
      <c r="G905" s="36" t="s">
        <v>736</v>
      </c>
      <c r="I905" s="6"/>
      <c r="K905" s="60"/>
      <c r="L905" s="61"/>
      <c r="O905" s="37"/>
    </row>
    <row r="906" spans="1:15" s="1" customFormat="1" x14ac:dyDescent="0.3">
      <c r="F906" s="6"/>
      <c r="G906" s="38"/>
      <c r="I906" s="6"/>
      <c r="J906" s="13"/>
      <c r="K906" s="60"/>
      <c r="L906" s="61"/>
      <c r="O906" s="37"/>
    </row>
    <row r="907" spans="1:15" s="1" customFormat="1" x14ac:dyDescent="0.3">
      <c r="A907" s="1">
        <v>422</v>
      </c>
      <c r="B907" s="1">
        <v>702</v>
      </c>
      <c r="C907" s="1">
        <v>6</v>
      </c>
      <c r="D907" s="1">
        <v>1</v>
      </c>
      <c r="E907" s="1">
        <v>33</v>
      </c>
      <c r="F907" s="6"/>
      <c r="G907" s="36" t="s">
        <v>10</v>
      </c>
      <c r="I907" s="6"/>
      <c r="K907" s="60"/>
      <c r="L907" s="61"/>
      <c r="O907" s="37"/>
    </row>
    <row r="908" spans="1:15" s="1" customFormat="1" x14ac:dyDescent="0.3">
      <c r="F908" s="6"/>
      <c r="G908" s="38"/>
      <c r="I908" s="6"/>
      <c r="J908" s="13"/>
      <c r="K908" s="60"/>
      <c r="L908" s="61"/>
      <c r="O908" s="37"/>
    </row>
    <row r="909" spans="1:15" s="1" customFormat="1" x14ac:dyDescent="0.3">
      <c r="A909" s="1">
        <v>423</v>
      </c>
      <c r="B909" s="1">
        <v>846</v>
      </c>
      <c r="C909" s="1">
        <v>6</v>
      </c>
      <c r="D909" s="1">
        <v>1</v>
      </c>
      <c r="E909" s="1">
        <v>33</v>
      </c>
      <c r="F909" s="4" t="s">
        <v>737</v>
      </c>
      <c r="G909" s="36" t="s">
        <v>738</v>
      </c>
      <c r="I909" s="6"/>
      <c r="K909" s="60"/>
      <c r="L909" s="61"/>
      <c r="O909" s="37"/>
    </row>
    <row r="910" spans="1:15" s="1" customFormat="1" x14ac:dyDescent="0.3">
      <c r="F910" s="6"/>
      <c r="G910" s="38"/>
      <c r="I910" s="6"/>
      <c r="J910" s="13"/>
      <c r="K910" s="60"/>
      <c r="L910" s="61"/>
      <c r="O910" s="37"/>
    </row>
    <row r="911" spans="1:15" s="1" customFormat="1" x14ac:dyDescent="0.3">
      <c r="A911" s="1">
        <v>424</v>
      </c>
      <c r="B911" s="1">
        <v>847</v>
      </c>
      <c r="C911" s="1">
        <v>6</v>
      </c>
      <c r="D911" s="1">
        <v>1</v>
      </c>
      <c r="E911" s="1">
        <v>33</v>
      </c>
      <c r="F911" s="4" t="s">
        <v>739</v>
      </c>
      <c r="G911" s="24" t="s">
        <v>740</v>
      </c>
      <c r="I911" s="6"/>
      <c r="K911" s="60"/>
      <c r="L911" s="61"/>
      <c r="O911" s="37"/>
    </row>
    <row r="912" spans="1:15" s="1" customFormat="1" x14ac:dyDescent="0.3">
      <c r="F912" s="6"/>
      <c r="G912" s="38"/>
      <c r="I912" s="6"/>
      <c r="J912" s="13"/>
      <c r="K912" s="60"/>
      <c r="L912" s="61"/>
      <c r="O912" s="37"/>
    </row>
    <row r="913" spans="1:15" s="1" customFormat="1" x14ac:dyDescent="0.3">
      <c r="A913" s="1">
        <v>425</v>
      </c>
      <c r="B913" s="1">
        <v>848</v>
      </c>
      <c r="C913" s="1">
        <v>6</v>
      </c>
      <c r="D913" s="1">
        <v>1</v>
      </c>
      <c r="E913" s="1">
        <v>33</v>
      </c>
      <c r="F913" s="4" t="s">
        <v>741</v>
      </c>
      <c r="G913" s="38" t="s">
        <v>742</v>
      </c>
      <c r="I913" s="6" t="s">
        <v>68</v>
      </c>
      <c r="J913" s="13">
        <v>6820</v>
      </c>
      <c r="K913" s="60"/>
      <c r="L913" s="61">
        <f>ROUND(J913*K913,2)</f>
        <v>0</v>
      </c>
      <c r="O913" s="37"/>
    </row>
    <row r="914" spans="1:15" s="1" customFormat="1" x14ac:dyDescent="0.3">
      <c r="F914" s="6"/>
      <c r="G914" s="38"/>
      <c r="I914" s="6"/>
      <c r="J914" s="13"/>
      <c r="K914" s="60"/>
      <c r="L914" s="61"/>
      <c r="O914" s="37"/>
    </row>
    <row r="915" spans="1:15" s="1" customFormat="1" ht="28.8" x14ac:dyDescent="0.3">
      <c r="F915" s="6" t="s">
        <v>743</v>
      </c>
      <c r="G915" s="38" t="s">
        <v>744</v>
      </c>
      <c r="I915" s="6" t="s">
        <v>745</v>
      </c>
      <c r="J915" s="13">
        <f>350*0.3*0.2</f>
        <v>21</v>
      </c>
      <c r="K915" s="60"/>
      <c r="L915" s="61">
        <f>ROUND(J915*K915,2)</f>
        <v>0</v>
      </c>
      <c r="N915" s="42"/>
      <c r="O915" s="37"/>
    </row>
    <row r="916" spans="1:15" s="1" customFormat="1" x14ac:dyDescent="0.3">
      <c r="F916" s="6"/>
      <c r="G916" s="38"/>
      <c r="I916" s="6"/>
      <c r="J916" s="13"/>
      <c r="K916" s="60"/>
      <c r="L916" s="61"/>
      <c r="O916" s="37"/>
    </row>
    <row r="917" spans="1:15" s="1" customFormat="1" x14ac:dyDescent="0.3">
      <c r="A917" s="1">
        <v>426</v>
      </c>
      <c r="B917" s="1">
        <v>849</v>
      </c>
      <c r="C917" s="1">
        <v>6</v>
      </c>
      <c r="D917" s="1">
        <v>1</v>
      </c>
      <c r="E917" s="1">
        <v>33</v>
      </c>
      <c r="F917" s="4" t="s">
        <v>746</v>
      </c>
      <c r="G917" s="24" t="s">
        <v>747</v>
      </c>
      <c r="I917" s="6"/>
      <c r="K917" s="60"/>
      <c r="L917" s="61"/>
      <c r="O917" s="37"/>
    </row>
    <row r="918" spans="1:15" s="1" customFormat="1" x14ac:dyDescent="0.3">
      <c r="F918" s="6"/>
      <c r="G918" s="38"/>
      <c r="I918" s="6"/>
      <c r="J918" s="13"/>
      <c r="K918" s="60"/>
      <c r="L918" s="61"/>
      <c r="O918" s="37"/>
    </row>
    <row r="919" spans="1:15" s="1" customFormat="1" x14ac:dyDescent="0.3">
      <c r="A919" s="1">
        <v>427</v>
      </c>
      <c r="B919" s="1">
        <v>850</v>
      </c>
      <c r="C919" s="1">
        <v>6</v>
      </c>
      <c r="D919" s="1">
        <v>1</v>
      </c>
      <c r="E919" s="1">
        <v>33</v>
      </c>
      <c r="F919" s="4" t="s">
        <v>748</v>
      </c>
      <c r="G919" s="38" t="s">
        <v>749</v>
      </c>
      <c r="I919" s="6" t="s">
        <v>57</v>
      </c>
      <c r="J919" s="13">
        <v>1</v>
      </c>
      <c r="K919" s="60">
        <f>(1267463/1000)*2</f>
        <v>2534.9259999999999</v>
      </c>
      <c r="L919" s="61">
        <f>ROUND(J919*K919,2)</f>
        <v>2534.9299999999998</v>
      </c>
      <c r="O919" s="37"/>
    </row>
    <row r="920" spans="1:15" s="1" customFormat="1" x14ac:dyDescent="0.3">
      <c r="F920" s="6"/>
      <c r="G920" s="38"/>
      <c r="I920" s="6"/>
      <c r="J920" s="13"/>
      <c r="K920" s="60"/>
      <c r="L920" s="61"/>
      <c r="O920" s="37"/>
    </row>
    <row r="921" spans="1:15" s="1" customFormat="1" x14ac:dyDescent="0.3">
      <c r="A921" s="1">
        <v>428</v>
      </c>
      <c r="B921" s="1">
        <v>851</v>
      </c>
      <c r="C921" s="1">
        <v>6</v>
      </c>
      <c r="D921" s="1">
        <v>1</v>
      </c>
      <c r="E921" s="1">
        <v>33</v>
      </c>
      <c r="F921" s="4" t="s">
        <v>750</v>
      </c>
      <c r="G921" s="38" t="s">
        <v>751</v>
      </c>
      <c r="I921" s="6" t="s">
        <v>37</v>
      </c>
      <c r="J921" s="14">
        <v>0.1</v>
      </c>
      <c r="K921" s="60">
        <f>L919</f>
        <v>2534.9299999999998</v>
      </c>
      <c r="L921" s="61">
        <f>ROUND(J921*K921,2)</f>
        <v>253.49</v>
      </c>
      <c r="O921" s="37"/>
    </row>
    <row r="922" spans="1:15" s="1" customFormat="1" x14ac:dyDescent="0.3">
      <c r="F922" s="6"/>
      <c r="G922" s="38"/>
      <c r="I922" s="6"/>
      <c r="J922" s="13"/>
      <c r="K922" s="60"/>
      <c r="L922" s="61"/>
      <c r="O922" s="37"/>
    </row>
    <row r="923" spans="1:15" s="1" customFormat="1" x14ac:dyDescent="0.3">
      <c r="F923" s="15"/>
      <c r="G923" s="52" t="s">
        <v>421</v>
      </c>
      <c r="H923" s="15"/>
      <c r="I923" s="15"/>
      <c r="J923" s="22"/>
      <c r="K923" s="66" t="s">
        <v>422</v>
      </c>
      <c r="L923" s="68">
        <f>SUM(L911:L922)</f>
        <v>2788.42</v>
      </c>
      <c r="O923" s="37"/>
    </row>
    <row r="924" spans="1:15" s="1" customFormat="1" x14ac:dyDescent="0.3">
      <c r="A924" s="1">
        <v>430</v>
      </c>
      <c r="B924" s="1">
        <v>680</v>
      </c>
      <c r="C924" s="1">
        <v>7</v>
      </c>
      <c r="D924" s="1">
        <v>1</v>
      </c>
      <c r="E924" s="1">
        <v>34</v>
      </c>
      <c r="F924" s="6"/>
      <c r="G924" s="36" t="s">
        <v>752</v>
      </c>
      <c r="I924" s="6"/>
      <c r="K924" s="60"/>
      <c r="L924" s="61"/>
      <c r="O924" s="37"/>
    </row>
    <row r="925" spans="1:15" s="1" customFormat="1" x14ac:dyDescent="0.3">
      <c r="F925" s="6"/>
      <c r="G925" s="38"/>
      <c r="I925" s="6"/>
      <c r="J925" s="13"/>
      <c r="K925" s="60"/>
      <c r="L925" s="61"/>
      <c r="O925" s="37"/>
    </row>
    <row r="926" spans="1:15" s="1" customFormat="1" x14ac:dyDescent="0.3">
      <c r="A926" s="1">
        <v>431</v>
      </c>
      <c r="B926" s="1">
        <v>703</v>
      </c>
      <c r="C926" s="1">
        <v>7</v>
      </c>
      <c r="D926" s="1">
        <v>1</v>
      </c>
      <c r="E926" s="1">
        <v>34</v>
      </c>
      <c r="F926" s="6"/>
      <c r="G926" s="36" t="s">
        <v>10</v>
      </c>
      <c r="I926" s="6"/>
      <c r="K926" s="60"/>
      <c r="L926" s="61"/>
      <c r="O926" s="37"/>
    </row>
    <row r="927" spans="1:15" s="1" customFormat="1" x14ac:dyDescent="0.3">
      <c r="F927" s="6"/>
      <c r="G927" s="38"/>
      <c r="I927" s="6"/>
      <c r="J927" s="13"/>
      <c r="K927" s="60"/>
      <c r="L927" s="61"/>
      <c r="O927" s="37"/>
    </row>
    <row r="928" spans="1:15" s="1" customFormat="1" x14ac:dyDescent="0.3">
      <c r="A928" s="1">
        <v>432</v>
      </c>
      <c r="B928" s="1">
        <v>852</v>
      </c>
      <c r="C928" s="1">
        <v>7</v>
      </c>
      <c r="D928" s="1">
        <v>1</v>
      </c>
      <c r="E928" s="1">
        <v>34</v>
      </c>
      <c r="F928" s="4" t="s">
        <v>753</v>
      </c>
      <c r="G928" s="36" t="s">
        <v>754</v>
      </c>
      <c r="I928" s="6"/>
      <c r="K928" s="60"/>
      <c r="L928" s="61"/>
      <c r="O928" s="37"/>
    </row>
    <row r="929" spans="1:15" s="1" customFormat="1" x14ac:dyDescent="0.3">
      <c r="F929" s="6"/>
      <c r="G929" s="38"/>
      <c r="I929" s="6"/>
      <c r="J929" s="13"/>
      <c r="K929" s="60"/>
      <c r="L929" s="61"/>
      <c r="O929" s="37"/>
    </row>
    <row r="930" spans="1:15" s="1" customFormat="1" ht="28.8" x14ac:dyDescent="0.3">
      <c r="A930" s="1">
        <v>433</v>
      </c>
      <c r="B930" s="1">
        <v>853</v>
      </c>
      <c r="C930" s="1">
        <v>7</v>
      </c>
      <c r="D930" s="1">
        <v>1</v>
      </c>
      <c r="E930" s="1">
        <v>34</v>
      </c>
      <c r="F930" s="4" t="s">
        <v>755</v>
      </c>
      <c r="G930" s="24" t="s">
        <v>756</v>
      </c>
      <c r="I930" s="6"/>
      <c r="K930" s="60"/>
      <c r="L930" s="61"/>
      <c r="O930" s="37"/>
    </row>
    <row r="931" spans="1:15" s="1" customFormat="1" x14ac:dyDescent="0.3">
      <c r="F931" s="6"/>
      <c r="G931" s="38"/>
      <c r="I931" s="6"/>
      <c r="J931" s="13"/>
      <c r="K931" s="60"/>
      <c r="L931" s="61"/>
      <c r="O931" s="37"/>
    </row>
    <row r="932" spans="1:15" s="1" customFormat="1" x14ac:dyDescent="0.3">
      <c r="A932" s="1">
        <v>434</v>
      </c>
      <c r="B932" s="1">
        <v>854</v>
      </c>
      <c r="C932" s="1">
        <v>7</v>
      </c>
      <c r="D932" s="1">
        <v>1</v>
      </c>
      <c r="E932" s="1">
        <v>34</v>
      </c>
      <c r="F932" s="4" t="s">
        <v>757</v>
      </c>
      <c r="G932" s="38" t="s">
        <v>758</v>
      </c>
      <c r="I932" s="6" t="s">
        <v>312</v>
      </c>
      <c r="J932" s="13">
        <v>5900</v>
      </c>
      <c r="K932" s="60"/>
      <c r="L932" s="61">
        <f>ROUND(J932*K932,2)</f>
        <v>0</v>
      </c>
      <c r="O932" s="37"/>
    </row>
    <row r="933" spans="1:15" s="1" customFormat="1" x14ac:dyDescent="0.3">
      <c r="F933" s="6"/>
      <c r="G933" s="38"/>
      <c r="I933" s="6"/>
      <c r="J933" s="13"/>
      <c r="K933" s="60"/>
      <c r="L933" s="61"/>
      <c r="O933" s="37"/>
    </row>
    <row r="934" spans="1:15" s="1" customFormat="1" x14ac:dyDescent="0.3">
      <c r="A934" s="1">
        <v>435</v>
      </c>
      <c r="B934" s="1">
        <v>855</v>
      </c>
      <c r="C934" s="1">
        <v>7</v>
      </c>
      <c r="D934" s="1">
        <v>1</v>
      </c>
      <c r="E934" s="1">
        <v>34</v>
      </c>
      <c r="F934" s="4" t="s">
        <v>759</v>
      </c>
      <c r="G934" s="38" t="s">
        <v>760</v>
      </c>
      <c r="I934" s="6" t="s">
        <v>312</v>
      </c>
      <c r="J934" s="13">
        <v>5900</v>
      </c>
      <c r="K934" s="60"/>
      <c r="L934" s="60">
        <f>ROUND(J934*K934,2)</f>
        <v>0</v>
      </c>
      <c r="O934" s="37"/>
    </row>
    <row r="935" spans="1:15" s="1" customFormat="1" x14ac:dyDescent="0.3">
      <c r="F935" s="6"/>
      <c r="G935" s="38"/>
      <c r="I935" s="6"/>
      <c r="J935" s="13"/>
      <c r="K935" s="60"/>
      <c r="L935" s="60"/>
      <c r="O935" s="37"/>
    </row>
    <row r="936" spans="1:15" s="1" customFormat="1" ht="28.8" x14ac:dyDescent="0.3">
      <c r="A936" s="1">
        <v>436</v>
      </c>
      <c r="B936" s="1">
        <v>856</v>
      </c>
      <c r="C936" s="1">
        <v>7</v>
      </c>
      <c r="D936" s="1">
        <v>1</v>
      </c>
      <c r="E936" s="1">
        <v>34</v>
      </c>
      <c r="F936" s="4" t="s">
        <v>761</v>
      </c>
      <c r="G936" s="38" t="s">
        <v>762</v>
      </c>
      <c r="I936" s="6" t="s">
        <v>312</v>
      </c>
      <c r="J936" s="25">
        <f>5900</f>
        <v>5900</v>
      </c>
      <c r="K936" s="60"/>
      <c r="L936" s="60">
        <f>ROUND(J936*K936,2)</f>
        <v>0</v>
      </c>
      <c r="O936" s="37"/>
    </row>
    <row r="937" spans="1:15" s="1" customFormat="1" x14ac:dyDescent="0.3">
      <c r="F937" s="4"/>
      <c r="G937" s="38"/>
      <c r="I937" s="6"/>
      <c r="J937" s="25"/>
      <c r="K937" s="60"/>
      <c r="L937" s="60"/>
      <c r="O937" s="37"/>
    </row>
    <row r="938" spans="1:15" s="1" customFormat="1" ht="28.8" x14ac:dyDescent="0.3">
      <c r="F938" s="4" t="s">
        <v>763</v>
      </c>
      <c r="G938" s="38" t="s">
        <v>764</v>
      </c>
      <c r="I938" s="6" t="s">
        <v>688</v>
      </c>
      <c r="J938" s="35">
        <f>0.02*0.03*5900*1000</f>
        <v>3539.9999999999995</v>
      </c>
      <c r="K938" s="60"/>
      <c r="L938" s="60">
        <f>ROUND(J938*K938,2)</f>
        <v>0</v>
      </c>
      <c r="O938" s="37"/>
    </row>
    <row r="939" spans="1:15" s="1" customFormat="1" x14ac:dyDescent="0.3">
      <c r="F939" s="4"/>
      <c r="G939" s="38"/>
      <c r="I939" s="6"/>
      <c r="J939" s="26"/>
      <c r="K939" s="69"/>
      <c r="L939" s="70"/>
      <c r="O939" s="37"/>
    </row>
    <row r="940" spans="1:15" s="1" customFormat="1" x14ac:dyDescent="0.3">
      <c r="F940" s="15"/>
      <c r="G940" s="52" t="s">
        <v>421</v>
      </c>
      <c r="H940" s="15"/>
      <c r="I940" s="15"/>
      <c r="J940" s="22"/>
      <c r="K940" s="66" t="s">
        <v>422</v>
      </c>
      <c r="L940" s="68">
        <f>SUM(L931:L938)</f>
        <v>0</v>
      </c>
      <c r="O940" s="37"/>
    </row>
    <row r="941" spans="1:15" s="1" customFormat="1" x14ac:dyDescent="0.3">
      <c r="A941" s="1">
        <v>438</v>
      </c>
      <c r="B941" s="1">
        <v>681</v>
      </c>
      <c r="C941" s="1">
        <v>8</v>
      </c>
      <c r="D941" s="1">
        <v>1</v>
      </c>
      <c r="E941" s="1">
        <v>35</v>
      </c>
      <c r="F941" s="6"/>
      <c r="G941" s="36" t="s">
        <v>765</v>
      </c>
      <c r="I941" s="6"/>
      <c r="K941" s="60"/>
      <c r="L941" s="61"/>
      <c r="O941" s="37"/>
    </row>
    <row r="942" spans="1:15" s="1" customFormat="1" x14ac:dyDescent="0.3">
      <c r="F942" s="6"/>
      <c r="G942" s="38"/>
      <c r="I942" s="6"/>
      <c r="J942" s="13"/>
      <c r="K942" s="60"/>
      <c r="L942" s="61"/>
      <c r="O942" s="37"/>
    </row>
    <row r="943" spans="1:15" s="1" customFormat="1" x14ac:dyDescent="0.3">
      <c r="A943" s="1">
        <v>439</v>
      </c>
      <c r="B943" s="1">
        <v>704</v>
      </c>
      <c r="C943" s="1">
        <v>8</v>
      </c>
      <c r="D943" s="1">
        <v>1</v>
      </c>
      <c r="E943" s="1">
        <v>35</v>
      </c>
      <c r="F943" s="6"/>
      <c r="G943" s="36" t="s">
        <v>10</v>
      </c>
      <c r="I943" s="6"/>
      <c r="K943" s="60"/>
      <c r="L943" s="61"/>
      <c r="O943" s="37"/>
    </row>
    <row r="944" spans="1:15" s="1" customFormat="1" x14ac:dyDescent="0.3">
      <c r="F944" s="6"/>
      <c r="G944" s="38"/>
      <c r="I944" s="6"/>
      <c r="J944" s="13"/>
      <c r="K944" s="60"/>
      <c r="L944" s="61"/>
      <c r="O944" s="37"/>
    </row>
    <row r="945" spans="1:15" s="1" customFormat="1" x14ac:dyDescent="0.3">
      <c r="A945" s="1">
        <v>440</v>
      </c>
      <c r="B945" s="1">
        <v>857</v>
      </c>
      <c r="C945" s="1">
        <v>8</v>
      </c>
      <c r="D945" s="1">
        <v>1</v>
      </c>
      <c r="E945" s="1">
        <v>35</v>
      </c>
      <c r="F945" s="4" t="s">
        <v>766</v>
      </c>
      <c r="G945" s="36" t="s">
        <v>767</v>
      </c>
      <c r="I945" s="6"/>
      <c r="K945" s="60"/>
      <c r="L945" s="61"/>
      <c r="O945" s="37"/>
    </row>
    <row r="946" spans="1:15" s="1" customFormat="1" x14ac:dyDescent="0.3">
      <c r="F946" s="6"/>
      <c r="G946" s="38"/>
      <c r="I946" s="6"/>
      <c r="J946" s="13"/>
      <c r="K946" s="60"/>
      <c r="L946" s="61"/>
      <c r="O946" s="37"/>
    </row>
    <row r="947" spans="1:15" s="1" customFormat="1" x14ac:dyDescent="0.3">
      <c r="A947" s="1">
        <v>441</v>
      </c>
      <c r="B947" s="1">
        <v>858</v>
      </c>
      <c r="C947" s="1">
        <v>8</v>
      </c>
      <c r="D947" s="1">
        <v>1</v>
      </c>
      <c r="E947" s="1">
        <v>35</v>
      </c>
      <c r="F947" s="4" t="s">
        <v>768</v>
      </c>
      <c r="G947" s="24" t="s">
        <v>769</v>
      </c>
      <c r="I947" s="6"/>
      <c r="K947" s="60"/>
      <c r="L947" s="61"/>
      <c r="O947" s="37"/>
    </row>
    <row r="948" spans="1:15" s="1" customFormat="1" x14ac:dyDescent="0.3">
      <c r="F948" s="6"/>
      <c r="G948" s="38"/>
      <c r="I948" s="6"/>
      <c r="J948" s="13"/>
      <c r="K948" s="60"/>
      <c r="L948" s="61"/>
      <c r="O948" s="37"/>
    </row>
    <row r="949" spans="1:15" s="1" customFormat="1" x14ac:dyDescent="0.3">
      <c r="A949" s="1">
        <v>442</v>
      </c>
      <c r="B949" s="1">
        <v>859</v>
      </c>
      <c r="C949" s="1">
        <v>8</v>
      </c>
      <c r="D949" s="1">
        <v>1</v>
      </c>
      <c r="E949" s="1">
        <v>35</v>
      </c>
      <c r="F949" s="4" t="s">
        <v>770</v>
      </c>
      <c r="G949" s="38" t="s">
        <v>771</v>
      </c>
      <c r="I949" s="6" t="s">
        <v>688</v>
      </c>
      <c r="J949" s="13">
        <v>70000</v>
      </c>
      <c r="K949" s="60"/>
      <c r="L949" s="61">
        <f>ROUND(J949*K949,2)</f>
        <v>0</v>
      </c>
      <c r="O949" s="37"/>
    </row>
    <row r="950" spans="1:15" s="1" customFormat="1" x14ac:dyDescent="0.3">
      <c r="F950" s="6"/>
      <c r="G950" s="38"/>
      <c r="I950" s="6"/>
      <c r="J950" s="13"/>
      <c r="K950" s="60"/>
      <c r="L950" s="61"/>
      <c r="O950" s="37"/>
    </row>
    <row r="951" spans="1:15" s="1" customFormat="1" x14ac:dyDescent="0.3">
      <c r="A951" s="1">
        <v>443</v>
      </c>
      <c r="B951" s="1">
        <v>860</v>
      </c>
      <c r="C951" s="1">
        <v>8</v>
      </c>
      <c r="D951" s="1">
        <v>1</v>
      </c>
      <c r="E951" s="1">
        <v>35</v>
      </c>
      <c r="F951" s="4" t="s">
        <v>772</v>
      </c>
      <c r="G951" s="38" t="s">
        <v>773</v>
      </c>
      <c r="I951" s="6" t="s">
        <v>688</v>
      </c>
      <c r="J951" s="13">
        <v>70000</v>
      </c>
      <c r="K951" s="60"/>
      <c r="L951" s="61">
        <f>ROUND(J951*K951,2)</f>
        <v>0</v>
      </c>
      <c r="O951" s="37"/>
    </row>
    <row r="952" spans="1:15" s="1" customFormat="1" x14ac:dyDescent="0.3">
      <c r="F952" s="6"/>
      <c r="G952" s="38"/>
      <c r="I952" s="6"/>
      <c r="J952" s="13"/>
      <c r="K952" s="60"/>
      <c r="L952" s="61"/>
      <c r="O952" s="37"/>
    </row>
    <row r="953" spans="1:15" s="1" customFormat="1" x14ac:dyDescent="0.3">
      <c r="F953" s="15"/>
      <c r="G953" s="52" t="s">
        <v>421</v>
      </c>
      <c r="H953" s="15"/>
      <c r="I953" s="15"/>
      <c r="J953" s="22"/>
      <c r="K953" s="66" t="s">
        <v>422</v>
      </c>
      <c r="L953" s="68">
        <f>SUM(L948:L952)</f>
        <v>0</v>
      </c>
      <c r="O953" s="37"/>
    </row>
    <row r="954" spans="1:15" s="1" customFormat="1" x14ac:dyDescent="0.3">
      <c r="A954" s="1">
        <v>445</v>
      </c>
      <c r="B954" s="1">
        <v>682</v>
      </c>
      <c r="C954" s="1">
        <v>9</v>
      </c>
      <c r="D954" s="1">
        <v>1</v>
      </c>
      <c r="E954" s="1">
        <v>36</v>
      </c>
      <c r="F954" s="6"/>
      <c r="G954" s="36" t="s">
        <v>774</v>
      </c>
      <c r="I954" s="6"/>
      <c r="K954" s="60"/>
      <c r="L954" s="61"/>
      <c r="O954" s="37"/>
    </row>
    <row r="955" spans="1:15" s="1" customFormat="1" x14ac:dyDescent="0.3">
      <c r="F955" s="6"/>
      <c r="G955" s="38"/>
      <c r="I955" s="6"/>
      <c r="J955" s="13"/>
      <c r="K955" s="60"/>
      <c r="L955" s="61"/>
      <c r="O955" s="37"/>
    </row>
    <row r="956" spans="1:15" s="1" customFormat="1" x14ac:dyDescent="0.3">
      <c r="A956" s="1">
        <v>446</v>
      </c>
      <c r="B956" s="1">
        <v>705</v>
      </c>
      <c r="C956" s="1">
        <v>9</v>
      </c>
      <c r="D956" s="1">
        <v>1</v>
      </c>
      <c r="E956" s="1">
        <v>36</v>
      </c>
      <c r="F956" s="6"/>
      <c r="G956" s="36" t="s">
        <v>10</v>
      </c>
      <c r="I956" s="6"/>
      <c r="K956" s="60"/>
      <c r="L956" s="61"/>
      <c r="O956" s="37"/>
    </row>
    <row r="957" spans="1:15" s="1" customFormat="1" x14ac:dyDescent="0.3">
      <c r="F957" s="6"/>
      <c r="G957" s="38"/>
      <c r="I957" s="6"/>
      <c r="J957" s="13"/>
      <c r="K957" s="60"/>
      <c r="L957" s="61"/>
      <c r="O957" s="37"/>
    </row>
    <row r="958" spans="1:15" s="1" customFormat="1" x14ac:dyDescent="0.3">
      <c r="A958" s="1">
        <v>447</v>
      </c>
      <c r="B958" s="1">
        <v>861</v>
      </c>
      <c r="C958" s="1">
        <v>9</v>
      </c>
      <c r="D958" s="1">
        <v>1</v>
      </c>
      <c r="E958" s="1">
        <v>36</v>
      </c>
      <c r="F958" s="4" t="s">
        <v>775</v>
      </c>
      <c r="G958" s="36" t="s">
        <v>776</v>
      </c>
      <c r="I958" s="6"/>
      <c r="K958" s="60"/>
      <c r="L958" s="61"/>
      <c r="O958" s="37"/>
    </row>
    <row r="959" spans="1:15" s="1" customFormat="1" x14ac:dyDescent="0.3">
      <c r="F959" s="6"/>
      <c r="G959" s="38"/>
      <c r="I959" s="6"/>
      <c r="J959" s="13"/>
      <c r="K959" s="60"/>
      <c r="L959" s="61"/>
      <c r="O959" s="37"/>
    </row>
    <row r="960" spans="1:15" s="1" customFormat="1" x14ac:dyDescent="0.3">
      <c r="A960" s="1">
        <v>448</v>
      </c>
      <c r="B960" s="1">
        <v>862</v>
      </c>
      <c r="C960" s="1">
        <v>9</v>
      </c>
      <c r="D960" s="1">
        <v>1</v>
      </c>
      <c r="E960" s="1">
        <v>36</v>
      </c>
      <c r="F960" s="4" t="s">
        <v>777</v>
      </c>
      <c r="G960" s="24" t="s">
        <v>778</v>
      </c>
      <c r="I960" s="6"/>
      <c r="K960" s="60"/>
      <c r="L960" s="61"/>
      <c r="O960" s="37"/>
    </row>
    <row r="961" spans="1:15" s="1" customFormat="1" x14ac:dyDescent="0.3">
      <c r="F961" s="6"/>
      <c r="G961" s="38"/>
      <c r="I961" s="6"/>
      <c r="J961" s="13"/>
      <c r="K961" s="60"/>
      <c r="L961" s="61"/>
      <c r="O961" s="37"/>
    </row>
    <row r="962" spans="1:15" s="1" customFormat="1" x14ac:dyDescent="0.3">
      <c r="A962" s="1">
        <v>449</v>
      </c>
      <c r="B962" s="1">
        <v>863</v>
      </c>
      <c r="C962" s="1">
        <v>9</v>
      </c>
      <c r="D962" s="1">
        <v>1</v>
      </c>
      <c r="E962" s="1">
        <v>36</v>
      </c>
      <c r="F962" s="4" t="s">
        <v>779</v>
      </c>
      <c r="G962" s="24" t="s">
        <v>780</v>
      </c>
      <c r="I962" s="6"/>
      <c r="K962" s="60"/>
      <c r="L962" s="61"/>
      <c r="O962" s="37"/>
    </row>
    <row r="963" spans="1:15" s="1" customFormat="1" x14ac:dyDescent="0.3">
      <c r="F963" s="6"/>
      <c r="G963" s="38"/>
      <c r="I963" s="6"/>
      <c r="J963" s="13"/>
      <c r="K963" s="60"/>
      <c r="L963" s="61"/>
      <c r="O963" s="37"/>
    </row>
    <row r="964" spans="1:15" s="1" customFormat="1" ht="17.25" customHeight="1" x14ac:dyDescent="0.3">
      <c r="A964" s="1">
        <v>451</v>
      </c>
      <c r="B964" s="1">
        <v>865</v>
      </c>
      <c r="C964" s="1">
        <v>9</v>
      </c>
      <c r="D964" s="1">
        <v>1</v>
      </c>
      <c r="E964" s="1">
        <v>36</v>
      </c>
      <c r="F964" s="6"/>
      <c r="G964" s="38" t="s">
        <v>781</v>
      </c>
      <c r="I964" s="6" t="s">
        <v>15</v>
      </c>
      <c r="J964" s="13">
        <v>1</v>
      </c>
      <c r="K964" s="60"/>
      <c r="L964" s="61">
        <f>ROUND(J964*K964,2)</f>
        <v>0</v>
      </c>
      <c r="O964" s="37"/>
    </row>
    <row r="965" spans="1:15" s="1" customFormat="1" x14ac:dyDescent="0.3">
      <c r="F965" s="6"/>
      <c r="G965" s="38"/>
      <c r="I965" s="6"/>
      <c r="J965" s="13"/>
      <c r="K965" s="60"/>
      <c r="L965" s="61"/>
      <c r="O965" s="37"/>
    </row>
    <row r="966" spans="1:15" s="1" customFormat="1" x14ac:dyDescent="0.3">
      <c r="F966" s="4" t="s">
        <v>782</v>
      </c>
      <c r="G966" s="24" t="s">
        <v>783</v>
      </c>
      <c r="I966" s="6"/>
      <c r="J966" s="13"/>
      <c r="K966" s="60"/>
      <c r="L966" s="61"/>
      <c r="O966" s="37"/>
    </row>
    <row r="967" spans="1:15" s="1" customFormat="1" x14ac:dyDescent="0.3">
      <c r="F967" s="4"/>
      <c r="G967" s="24"/>
      <c r="I967" s="6"/>
      <c r="J967" s="13"/>
      <c r="K967" s="60"/>
      <c r="L967" s="61"/>
      <c r="O967" s="37"/>
    </row>
    <row r="968" spans="1:15" s="1" customFormat="1" x14ac:dyDescent="0.3">
      <c r="F968" s="4"/>
      <c r="G968" s="38" t="s">
        <v>784</v>
      </c>
      <c r="I968" s="6" t="s">
        <v>15</v>
      </c>
      <c r="J968" s="13">
        <v>1</v>
      </c>
      <c r="K968" s="60"/>
      <c r="L968" s="61">
        <f>ROUND(J968*K968,2)</f>
        <v>0</v>
      </c>
      <c r="O968" s="37"/>
    </row>
    <row r="969" spans="1:15" s="1" customFormat="1" x14ac:dyDescent="0.3">
      <c r="F969" s="6"/>
      <c r="G969" s="38"/>
      <c r="I969" s="6"/>
      <c r="J969" s="13"/>
      <c r="K969" s="60"/>
      <c r="L969" s="61"/>
      <c r="O969" s="37"/>
    </row>
    <row r="970" spans="1:15" s="1" customFormat="1" x14ac:dyDescent="0.3">
      <c r="A970" s="1">
        <v>452</v>
      </c>
      <c r="B970" s="1">
        <v>866</v>
      </c>
      <c r="C970" s="1">
        <v>9</v>
      </c>
      <c r="D970" s="1">
        <v>1</v>
      </c>
      <c r="E970" s="1">
        <v>36</v>
      </c>
      <c r="F970" s="4" t="s">
        <v>785</v>
      </c>
      <c r="G970" s="24" t="s">
        <v>786</v>
      </c>
      <c r="I970" s="6"/>
      <c r="K970" s="60"/>
      <c r="L970" s="61"/>
      <c r="O970" s="37"/>
    </row>
    <row r="971" spans="1:15" s="1" customFormat="1" x14ac:dyDescent="0.3">
      <c r="F971" s="6"/>
      <c r="G971" s="38"/>
      <c r="I971" s="6"/>
      <c r="J971" s="13"/>
      <c r="K971" s="60"/>
      <c r="L971" s="61"/>
      <c r="O971" s="37"/>
    </row>
    <row r="972" spans="1:15" s="1" customFormat="1" ht="28.8" x14ac:dyDescent="0.3">
      <c r="A972" s="1">
        <v>453</v>
      </c>
      <c r="B972" s="1">
        <v>867</v>
      </c>
      <c r="C972" s="1">
        <v>9</v>
      </c>
      <c r="D972" s="1">
        <v>1</v>
      </c>
      <c r="E972" s="1">
        <v>36</v>
      </c>
      <c r="F972" s="4" t="s">
        <v>787</v>
      </c>
      <c r="G972" s="38" t="s">
        <v>788</v>
      </c>
      <c r="I972" s="6" t="s">
        <v>68</v>
      </c>
      <c r="J972" s="13">
        <v>6000</v>
      </c>
      <c r="K972" s="60"/>
      <c r="L972" s="61">
        <f>ROUND(J972*K972,2)</f>
        <v>0</v>
      </c>
      <c r="O972" s="37"/>
    </row>
    <row r="973" spans="1:15" s="1" customFormat="1" x14ac:dyDescent="0.3">
      <c r="F973" s="6"/>
      <c r="G973" s="38"/>
      <c r="I973" s="6"/>
      <c r="J973" s="13"/>
      <c r="K973" s="60"/>
      <c r="L973" s="61"/>
      <c r="O973" s="37"/>
    </row>
    <row r="974" spans="1:15" s="1" customFormat="1" x14ac:dyDescent="0.3">
      <c r="A974" s="1">
        <v>454</v>
      </c>
      <c r="B974" s="1">
        <v>868</v>
      </c>
      <c r="C974" s="1">
        <v>9</v>
      </c>
      <c r="D974" s="1">
        <v>1</v>
      </c>
      <c r="E974" s="1">
        <v>36</v>
      </c>
      <c r="F974" s="4" t="s">
        <v>789</v>
      </c>
      <c r="G974" s="38" t="s">
        <v>790</v>
      </c>
      <c r="I974" s="6" t="s">
        <v>68</v>
      </c>
      <c r="J974" s="13">
        <v>6000</v>
      </c>
      <c r="K974" s="60"/>
      <c r="L974" s="61">
        <f>ROUND(J974*K974,2)</f>
        <v>0</v>
      </c>
      <c r="O974" s="37"/>
    </row>
    <row r="975" spans="1:15" s="1" customFormat="1" x14ac:dyDescent="0.3">
      <c r="F975" s="6"/>
      <c r="G975" s="38"/>
      <c r="I975" s="6"/>
      <c r="J975" s="13"/>
      <c r="K975" s="60"/>
      <c r="L975" s="61"/>
      <c r="O975" s="37"/>
    </row>
    <row r="976" spans="1:15" s="1" customFormat="1" x14ac:dyDescent="0.3">
      <c r="A976" s="1">
        <v>455</v>
      </c>
      <c r="B976" s="1">
        <v>869</v>
      </c>
      <c r="C976" s="1">
        <v>9</v>
      </c>
      <c r="D976" s="1">
        <v>1</v>
      </c>
      <c r="E976" s="1">
        <v>36</v>
      </c>
      <c r="F976" s="4" t="s">
        <v>791</v>
      </c>
      <c r="G976" s="24" t="s">
        <v>792</v>
      </c>
      <c r="I976" s="6"/>
      <c r="K976" s="60"/>
      <c r="L976" s="61"/>
      <c r="O976" s="37"/>
    </row>
    <row r="977" spans="1:15" s="1" customFormat="1" x14ac:dyDescent="0.3">
      <c r="F977" s="6"/>
      <c r="G977" s="38"/>
      <c r="I977" s="6"/>
      <c r="J977" s="13"/>
      <c r="K977" s="60"/>
      <c r="L977" s="61"/>
      <c r="O977" s="37"/>
    </row>
    <row r="978" spans="1:15" s="1" customFormat="1" ht="28.8" x14ac:dyDescent="0.3">
      <c r="A978" s="1">
        <v>456</v>
      </c>
      <c r="B978" s="1">
        <v>870</v>
      </c>
      <c r="C978" s="1">
        <v>9</v>
      </c>
      <c r="D978" s="1">
        <v>1</v>
      </c>
      <c r="E978" s="1">
        <v>36</v>
      </c>
      <c r="F978" s="4" t="s">
        <v>793</v>
      </c>
      <c r="G978" s="38" t="s">
        <v>794</v>
      </c>
      <c r="I978" s="6" t="s">
        <v>688</v>
      </c>
      <c r="J978" s="13">
        <v>343880</v>
      </c>
      <c r="K978" s="60"/>
      <c r="L978" s="61">
        <f>ROUND(J978*K978,2)</f>
        <v>0</v>
      </c>
      <c r="O978" s="37"/>
    </row>
    <row r="979" spans="1:15" s="1" customFormat="1" x14ac:dyDescent="0.3">
      <c r="F979" s="6"/>
      <c r="G979" s="38"/>
      <c r="I979" s="6"/>
      <c r="J979" s="13"/>
      <c r="K979" s="60"/>
      <c r="L979" s="61"/>
      <c r="O979" s="37"/>
    </row>
    <row r="980" spans="1:15" s="1" customFormat="1" x14ac:dyDescent="0.3">
      <c r="A980" s="1">
        <v>457</v>
      </c>
      <c r="B980" s="1">
        <v>871</v>
      </c>
      <c r="C980" s="1">
        <v>9</v>
      </c>
      <c r="D980" s="1">
        <v>1</v>
      </c>
      <c r="E980" s="1">
        <v>36</v>
      </c>
      <c r="F980" s="4" t="s">
        <v>795</v>
      </c>
      <c r="G980" s="24" t="s">
        <v>796</v>
      </c>
      <c r="I980" s="6"/>
      <c r="K980" s="60"/>
      <c r="L980" s="61"/>
      <c r="O980" s="37"/>
    </row>
    <row r="981" spans="1:15" s="1" customFormat="1" x14ac:dyDescent="0.3">
      <c r="F981" s="6"/>
      <c r="G981" s="38"/>
      <c r="I981" s="6"/>
      <c r="J981" s="13"/>
      <c r="K981" s="60"/>
      <c r="L981" s="61"/>
      <c r="O981" s="37"/>
    </row>
    <row r="982" spans="1:15" s="1" customFormat="1" ht="28.8" x14ac:dyDescent="0.3">
      <c r="A982" s="1">
        <v>458</v>
      </c>
      <c r="B982" s="1">
        <v>872</v>
      </c>
      <c r="C982" s="1">
        <v>9</v>
      </c>
      <c r="D982" s="1">
        <v>1</v>
      </c>
      <c r="E982" s="1">
        <v>36</v>
      </c>
      <c r="F982" s="6"/>
      <c r="G982" s="38" t="s">
        <v>797</v>
      </c>
      <c r="I982" s="6" t="s">
        <v>659</v>
      </c>
      <c r="J982" s="23">
        <v>358460</v>
      </c>
      <c r="K982" s="60"/>
      <c r="L982" s="61">
        <f>ROUND(J982*K982,2)</f>
        <v>0</v>
      </c>
      <c r="O982" s="37"/>
    </row>
    <row r="983" spans="1:15" s="1" customFormat="1" x14ac:dyDescent="0.3">
      <c r="F983" s="6"/>
      <c r="G983" s="38"/>
      <c r="I983" s="6"/>
      <c r="J983" s="13"/>
      <c r="K983" s="60"/>
      <c r="L983" s="61"/>
      <c r="O983" s="37"/>
    </row>
    <row r="984" spans="1:15" s="1" customFormat="1" ht="28.8" x14ac:dyDescent="0.3">
      <c r="A984" s="1">
        <v>459</v>
      </c>
      <c r="B984" s="1">
        <v>873</v>
      </c>
      <c r="C984" s="1">
        <v>9</v>
      </c>
      <c r="D984" s="1">
        <v>1</v>
      </c>
      <c r="E984" s="1">
        <v>36</v>
      </c>
      <c r="F984" s="6"/>
      <c r="G984" s="38" t="s">
        <v>798</v>
      </c>
      <c r="I984" s="6" t="s">
        <v>659</v>
      </c>
      <c r="J984" s="23">
        <v>2500</v>
      </c>
      <c r="K984" s="60"/>
      <c r="L984" s="61">
        <f>ROUND(J984*K984,2)</f>
        <v>0</v>
      </c>
      <c r="O984" s="37"/>
    </row>
    <row r="985" spans="1:15" s="1" customFormat="1" x14ac:dyDescent="0.3">
      <c r="F985" s="6"/>
      <c r="G985" s="38"/>
      <c r="I985" s="6"/>
      <c r="J985" s="13"/>
      <c r="K985" s="60"/>
      <c r="L985" s="61"/>
      <c r="O985" s="37"/>
    </row>
    <row r="986" spans="1:15" s="1" customFormat="1" x14ac:dyDescent="0.3">
      <c r="A986" s="1">
        <v>460</v>
      </c>
      <c r="B986" s="1">
        <v>874</v>
      </c>
      <c r="C986" s="1">
        <v>9</v>
      </c>
      <c r="D986" s="1">
        <v>1</v>
      </c>
      <c r="E986" s="1">
        <v>36</v>
      </c>
      <c r="F986" s="6"/>
      <c r="G986" s="38" t="s">
        <v>799</v>
      </c>
      <c r="I986" s="6" t="s">
        <v>659</v>
      </c>
      <c r="J986" s="23">
        <v>154800</v>
      </c>
      <c r="K986" s="60"/>
      <c r="L986" s="61">
        <f>ROUND(J986*K986,2)</f>
        <v>0</v>
      </c>
      <c r="O986" s="37"/>
    </row>
    <row r="987" spans="1:15" s="1" customFormat="1" x14ac:dyDescent="0.3">
      <c r="F987" s="6"/>
      <c r="G987" s="38"/>
      <c r="I987" s="6"/>
      <c r="J987" s="13"/>
      <c r="K987" s="60"/>
      <c r="L987" s="61"/>
      <c r="O987" s="37"/>
    </row>
    <row r="988" spans="1:15" s="1" customFormat="1" x14ac:dyDescent="0.3">
      <c r="A988" s="1">
        <v>461</v>
      </c>
      <c r="B988" s="1">
        <v>875</v>
      </c>
      <c r="C988" s="1">
        <v>9</v>
      </c>
      <c r="D988" s="1">
        <v>1</v>
      </c>
      <c r="E988" s="1">
        <v>36</v>
      </c>
      <c r="F988" s="4" t="s">
        <v>800</v>
      </c>
      <c r="G988" s="24" t="s">
        <v>801</v>
      </c>
      <c r="I988" s="6"/>
      <c r="K988" s="60"/>
      <c r="L988" s="61"/>
      <c r="O988" s="37"/>
    </row>
    <row r="989" spans="1:15" s="1" customFormat="1" x14ac:dyDescent="0.3">
      <c r="F989" s="6"/>
      <c r="G989" s="38"/>
      <c r="I989" s="6"/>
      <c r="J989" s="13"/>
      <c r="K989" s="60"/>
      <c r="L989" s="61"/>
      <c r="O989" s="37"/>
    </row>
    <row r="990" spans="1:15" s="1" customFormat="1" x14ac:dyDescent="0.3">
      <c r="A990" s="1">
        <v>462</v>
      </c>
      <c r="B990" s="1">
        <v>876</v>
      </c>
      <c r="C990" s="1">
        <v>9</v>
      </c>
      <c r="D990" s="1">
        <v>1</v>
      </c>
      <c r="E990" s="1">
        <v>36</v>
      </c>
      <c r="F990" s="4" t="s">
        <v>802</v>
      </c>
      <c r="G990" s="38" t="s">
        <v>803</v>
      </c>
      <c r="I990" s="6" t="s">
        <v>659</v>
      </c>
      <c r="J990" s="23">
        <v>720</v>
      </c>
      <c r="K990" s="60"/>
      <c r="L990" s="61">
        <f>ROUND(J990*K990,2)</f>
        <v>0</v>
      </c>
      <c r="O990" s="37"/>
    </row>
    <row r="991" spans="1:15" s="1" customFormat="1" x14ac:dyDescent="0.3">
      <c r="F991" s="6"/>
      <c r="G991" s="38"/>
      <c r="I991" s="6"/>
      <c r="J991" s="13"/>
      <c r="K991" s="60"/>
      <c r="L991" s="61"/>
      <c r="O991" s="37"/>
    </row>
    <row r="992" spans="1:15" s="1" customFormat="1" x14ac:dyDescent="0.3">
      <c r="A992" s="1">
        <v>463</v>
      </c>
      <c r="B992" s="1">
        <v>877</v>
      </c>
      <c r="C992" s="1">
        <v>9</v>
      </c>
      <c r="D992" s="1">
        <v>1</v>
      </c>
      <c r="E992" s="1">
        <v>36</v>
      </c>
      <c r="F992" s="4" t="s">
        <v>804</v>
      </c>
      <c r="G992" s="38" t="s">
        <v>805</v>
      </c>
      <c r="I992" s="6" t="s">
        <v>659</v>
      </c>
      <c r="J992" s="23">
        <v>2510</v>
      </c>
      <c r="K992" s="60"/>
      <c r="L992" s="61">
        <f>ROUND(J992*K992,2)</f>
        <v>0</v>
      </c>
      <c r="O992" s="37"/>
    </row>
    <row r="993" spans="1:15" s="1" customFormat="1" x14ac:dyDescent="0.3">
      <c r="F993" s="6"/>
      <c r="G993" s="38"/>
      <c r="I993" s="6"/>
      <c r="J993" s="13"/>
      <c r="K993" s="60"/>
      <c r="L993" s="61"/>
      <c r="O993" s="37"/>
    </row>
    <row r="994" spans="1:15" s="1" customFormat="1" x14ac:dyDescent="0.3">
      <c r="A994" s="1">
        <v>464</v>
      </c>
      <c r="B994" s="1">
        <v>878</v>
      </c>
      <c r="C994" s="1">
        <v>9</v>
      </c>
      <c r="D994" s="1">
        <v>1</v>
      </c>
      <c r="E994" s="1">
        <v>37</v>
      </c>
      <c r="F994" s="4" t="s">
        <v>806</v>
      </c>
      <c r="G994" s="38" t="s">
        <v>807</v>
      </c>
      <c r="I994" s="6" t="s">
        <v>659</v>
      </c>
      <c r="J994" s="23">
        <v>360</v>
      </c>
      <c r="K994" s="60"/>
      <c r="L994" s="61">
        <f>ROUND(J994*K994,2)</f>
        <v>0</v>
      </c>
      <c r="O994" s="37"/>
    </row>
    <row r="995" spans="1:15" s="1" customFormat="1" x14ac:dyDescent="0.3">
      <c r="F995" s="6"/>
      <c r="G995" s="38"/>
      <c r="I995" s="6"/>
      <c r="J995" s="13"/>
      <c r="K995" s="60"/>
      <c r="L995" s="61"/>
      <c r="O995" s="37"/>
    </row>
    <row r="996" spans="1:15" s="1" customFormat="1" x14ac:dyDescent="0.3">
      <c r="A996" s="1">
        <v>465</v>
      </c>
      <c r="B996" s="1">
        <v>879</v>
      </c>
      <c r="C996" s="1">
        <v>9</v>
      </c>
      <c r="D996" s="1">
        <v>1</v>
      </c>
      <c r="E996" s="1">
        <v>37</v>
      </c>
      <c r="F996" s="4" t="s">
        <v>808</v>
      </c>
      <c r="G996" s="24" t="s">
        <v>809</v>
      </c>
      <c r="I996" s="6"/>
      <c r="K996" s="60"/>
      <c r="L996" s="61"/>
      <c r="O996" s="37"/>
    </row>
    <row r="997" spans="1:15" s="1" customFormat="1" x14ac:dyDescent="0.3">
      <c r="F997" s="6"/>
      <c r="G997" s="38"/>
      <c r="I997" s="6"/>
      <c r="J997" s="13"/>
      <c r="K997" s="60"/>
      <c r="L997" s="61"/>
      <c r="O997" s="37"/>
    </row>
    <row r="998" spans="1:15" s="1" customFormat="1" x14ac:dyDescent="0.3">
      <c r="A998" s="1">
        <v>466</v>
      </c>
      <c r="B998" s="1">
        <v>880</v>
      </c>
      <c r="C998" s="1">
        <v>9</v>
      </c>
      <c r="D998" s="1">
        <v>1</v>
      </c>
      <c r="E998" s="1">
        <v>37</v>
      </c>
      <c r="F998" s="4" t="s">
        <v>810</v>
      </c>
      <c r="G998" s="38" t="s">
        <v>811</v>
      </c>
      <c r="I998" s="6" t="s">
        <v>53</v>
      </c>
      <c r="J998" s="13">
        <v>300</v>
      </c>
      <c r="K998" s="60"/>
      <c r="L998" s="61">
        <f>ROUND(J998*K998,2)</f>
        <v>0</v>
      </c>
      <c r="O998" s="37"/>
    </row>
    <row r="999" spans="1:15" s="1" customFormat="1" x14ac:dyDescent="0.3">
      <c r="F999" s="6"/>
      <c r="G999" s="38"/>
      <c r="I999" s="6"/>
      <c r="J999" s="13"/>
      <c r="K999" s="60"/>
      <c r="L999" s="61"/>
      <c r="O999" s="37"/>
    </row>
    <row r="1000" spans="1:15" s="1" customFormat="1" x14ac:dyDescent="0.3">
      <c r="A1000" s="1">
        <v>467</v>
      </c>
      <c r="B1000" s="1">
        <v>881</v>
      </c>
      <c r="C1000" s="1">
        <v>9</v>
      </c>
      <c r="D1000" s="1">
        <v>1</v>
      </c>
      <c r="E1000" s="1">
        <v>37</v>
      </c>
      <c r="F1000" s="4" t="s">
        <v>812</v>
      </c>
      <c r="G1000" s="38" t="s">
        <v>813</v>
      </c>
      <c r="I1000" s="6" t="s">
        <v>53</v>
      </c>
      <c r="J1000" s="13">
        <v>100</v>
      </c>
      <c r="K1000" s="60"/>
      <c r="L1000" s="61">
        <f>ROUND(J1000*K1000,2)</f>
        <v>0</v>
      </c>
      <c r="O1000" s="37"/>
    </row>
    <row r="1001" spans="1:15" s="1" customFormat="1" x14ac:dyDescent="0.3">
      <c r="F1001" s="6"/>
      <c r="G1001" s="38"/>
      <c r="I1001" s="6"/>
      <c r="J1001" s="13"/>
      <c r="K1001" s="60"/>
      <c r="L1001" s="61"/>
      <c r="O1001" s="37"/>
    </row>
    <row r="1002" spans="1:15" s="1" customFormat="1" x14ac:dyDescent="0.3">
      <c r="F1002" s="15"/>
      <c r="G1002" s="52" t="s">
        <v>421</v>
      </c>
      <c r="H1002" s="15"/>
      <c r="I1002" s="15"/>
      <c r="J1002" s="22"/>
      <c r="K1002" s="66" t="s">
        <v>422</v>
      </c>
      <c r="L1002" s="68">
        <f>SUM(L963:L1001)</f>
        <v>0</v>
      </c>
      <c r="O1002" s="37"/>
    </row>
    <row r="1003" spans="1:15" s="1" customFormat="1" x14ac:dyDescent="0.3">
      <c r="A1003" s="1">
        <v>469</v>
      </c>
      <c r="B1003" s="1">
        <v>683</v>
      </c>
      <c r="C1003" s="1">
        <v>10</v>
      </c>
      <c r="D1003" s="1">
        <v>1</v>
      </c>
      <c r="E1003" s="1">
        <v>38</v>
      </c>
      <c r="F1003" s="6"/>
      <c r="G1003" s="36" t="s">
        <v>814</v>
      </c>
      <c r="I1003" s="6"/>
      <c r="K1003" s="60"/>
      <c r="L1003" s="61"/>
      <c r="O1003" s="37"/>
    </row>
    <row r="1004" spans="1:15" s="1" customFormat="1" x14ac:dyDescent="0.3">
      <c r="F1004" s="6"/>
      <c r="G1004" s="38"/>
      <c r="I1004" s="6"/>
      <c r="J1004" s="13"/>
      <c r="K1004" s="60"/>
      <c r="L1004" s="61"/>
      <c r="O1004" s="37"/>
    </row>
    <row r="1005" spans="1:15" s="1" customFormat="1" x14ac:dyDescent="0.3">
      <c r="A1005" s="1">
        <v>470</v>
      </c>
      <c r="B1005" s="1">
        <v>706</v>
      </c>
      <c r="C1005" s="1">
        <v>10</v>
      </c>
      <c r="D1005" s="1">
        <v>1</v>
      </c>
      <c r="E1005" s="1">
        <v>38</v>
      </c>
      <c r="F1005" s="6"/>
      <c r="G1005" s="36" t="s">
        <v>10</v>
      </c>
      <c r="I1005" s="6"/>
      <c r="K1005" s="60"/>
      <c r="L1005" s="61"/>
      <c r="O1005" s="37"/>
    </row>
    <row r="1006" spans="1:15" s="1" customFormat="1" x14ac:dyDescent="0.3">
      <c r="F1006" s="6"/>
      <c r="G1006" s="38"/>
      <c r="I1006" s="6"/>
      <c r="J1006" s="13"/>
      <c r="K1006" s="60"/>
      <c r="L1006" s="61"/>
      <c r="O1006" s="37"/>
    </row>
    <row r="1007" spans="1:15" s="1" customFormat="1" x14ac:dyDescent="0.3">
      <c r="A1007" s="1">
        <v>471</v>
      </c>
      <c r="B1007" s="1">
        <v>882</v>
      </c>
      <c r="C1007" s="1">
        <v>10</v>
      </c>
      <c r="D1007" s="1">
        <v>1</v>
      </c>
      <c r="E1007" s="1">
        <v>38</v>
      </c>
      <c r="F1007" s="4" t="s">
        <v>815</v>
      </c>
      <c r="G1007" s="36" t="s">
        <v>816</v>
      </c>
      <c r="I1007" s="6"/>
      <c r="K1007" s="60"/>
      <c r="L1007" s="61"/>
      <c r="O1007" s="37"/>
    </row>
    <row r="1008" spans="1:15" s="1" customFormat="1" x14ac:dyDescent="0.3">
      <c r="F1008" s="6"/>
      <c r="G1008" s="38"/>
      <c r="I1008" s="6"/>
      <c r="J1008" s="13"/>
      <c r="K1008" s="60"/>
      <c r="L1008" s="61"/>
      <c r="O1008" s="37"/>
    </row>
    <row r="1009" spans="1:15" s="1" customFormat="1" x14ac:dyDescent="0.3">
      <c r="A1009" s="1">
        <v>472</v>
      </c>
      <c r="B1009" s="1">
        <v>883</v>
      </c>
      <c r="C1009" s="1">
        <v>10</v>
      </c>
      <c r="D1009" s="1">
        <v>1</v>
      </c>
      <c r="E1009" s="1">
        <v>38</v>
      </c>
      <c r="F1009" s="4" t="s">
        <v>817</v>
      </c>
      <c r="G1009" s="24" t="s">
        <v>818</v>
      </c>
      <c r="I1009" s="6"/>
      <c r="K1009" s="60"/>
      <c r="L1009" s="61"/>
      <c r="O1009" s="37"/>
    </row>
    <row r="1010" spans="1:15" s="1" customFormat="1" x14ac:dyDescent="0.3">
      <c r="F1010" s="6"/>
      <c r="G1010" s="38"/>
      <c r="I1010" s="6"/>
      <c r="J1010" s="13"/>
      <c r="K1010" s="60"/>
      <c r="L1010" s="61"/>
      <c r="O1010" s="37"/>
    </row>
    <row r="1011" spans="1:15" s="1" customFormat="1" ht="28.8" x14ac:dyDescent="0.3">
      <c r="A1011" s="1">
        <v>473</v>
      </c>
      <c r="B1011" s="1">
        <v>884</v>
      </c>
      <c r="C1011" s="1">
        <v>10</v>
      </c>
      <c r="D1011" s="1">
        <v>1</v>
      </c>
      <c r="E1011" s="1">
        <v>38</v>
      </c>
      <c r="F1011" s="4" t="s">
        <v>819</v>
      </c>
      <c r="G1011" s="38" t="s">
        <v>820</v>
      </c>
      <c r="I1011" s="6" t="s">
        <v>257</v>
      </c>
      <c r="J1011" s="13">
        <v>4.8</v>
      </c>
      <c r="K1011" s="60"/>
      <c r="L1011" s="61">
        <f>ROUND(J1011*K1011,2)</f>
        <v>0</v>
      </c>
      <c r="O1011" s="37"/>
    </row>
    <row r="1012" spans="1:15" s="1" customFormat="1" x14ac:dyDescent="0.3">
      <c r="F1012" s="6"/>
      <c r="G1012" s="38"/>
      <c r="I1012" s="6"/>
      <c r="J1012" s="13"/>
      <c r="K1012" s="60"/>
      <c r="L1012" s="61"/>
      <c r="O1012" s="37"/>
    </row>
    <row r="1013" spans="1:15" s="1" customFormat="1" ht="28.8" x14ac:dyDescent="0.3">
      <c r="A1013" s="1">
        <v>474</v>
      </c>
      <c r="B1013" s="1">
        <v>885</v>
      </c>
      <c r="C1013" s="1">
        <v>10</v>
      </c>
      <c r="D1013" s="1">
        <v>1</v>
      </c>
      <c r="E1013" s="1">
        <v>38</v>
      </c>
      <c r="F1013" s="4" t="s">
        <v>821</v>
      </c>
      <c r="G1013" s="38" t="s">
        <v>822</v>
      </c>
      <c r="I1013" s="6" t="s">
        <v>257</v>
      </c>
      <c r="J1013" s="13">
        <v>7.5</v>
      </c>
      <c r="K1013" s="60"/>
      <c r="L1013" s="61">
        <f>ROUND(J1013*K1013,2)</f>
        <v>0</v>
      </c>
      <c r="O1013" s="37"/>
    </row>
    <row r="1014" spans="1:15" s="1" customFormat="1" x14ac:dyDescent="0.3">
      <c r="F1014" s="6"/>
      <c r="G1014" s="38"/>
      <c r="I1014" s="6"/>
      <c r="J1014" s="13"/>
      <c r="K1014" s="60"/>
      <c r="L1014" s="61"/>
      <c r="O1014" s="37"/>
    </row>
    <row r="1015" spans="1:15" s="1" customFormat="1" ht="28.8" x14ac:dyDescent="0.3">
      <c r="A1015" s="1">
        <v>475</v>
      </c>
      <c r="B1015" s="1">
        <v>886</v>
      </c>
      <c r="C1015" s="1">
        <v>10</v>
      </c>
      <c r="D1015" s="1">
        <v>1</v>
      </c>
      <c r="E1015" s="1">
        <v>38</v>
      </c>
      <c r="F1015" s="4" t="s">
        <v>823</v>
      </c>
      <c r="G1015" s="38" t="s">
        <v>824</v>
      </c>
      <c r="I1015" s="6" t="s">
        <v>68</v>
      </c>
      <c r="J1015" s="13">
        <v>5510</v>
      </c>
      <c r="K1015" s="60"/>
      <c r="L1015" s="61">
        <f>ROUND(J1015*K1015,2)</f>
        <v>0</v>
      </c>
      <c r="O1015" s="37"/>
    </row>
    <row r="1016" spans="1:15" s="1" customFormat="1" x14ac:dyDescent="0.3">
      <c r="F1016" s="6"/>
      <c r="G1016" s="38"/>
      <c r="I1016" s="6"/>
      <c r="J1016" s="13"/>
      <c r="K1016" s="60"/>
      <c r="L1016" s="61"/>
      <c r="O1016" s="37"/>
    </row>
    <row r="1017" spans="1:15" s="1" customFormat="1" ht="28.8" x14ac:dyDescent="0.3">
      <c r="A1017" s="1">
        <v>476</v>
      </c>
      <c r="B1017" s="1">
        <v>887</v>
      </c>
      <c r="C1017" s="1">
        <v>10</v>
      </c>
      <c r="D1017" s="1">
        <v>1</v>
      </c>
      <c r="E1017" s="1">
        <v>38</v>
      </c>
      <c r="F1017" s="4" t="s">
        <v>825</v>
      </c>
      <c r="G1017" s="38" t="s">
        <v>826</v>
      </c>
      <c r="I1017" s="6" t="s">
        <v>68</v>
      </c>
      <c r="J1017" s="13">
        <v>344</v>
      </c>
      <c r="K1017" s="60"/>
      <c r="L1017" s="61">
        <f>ROUND(J1017*K1017,2)</f>
        <v>0</v>
      </c>
      <c r="O1017" s="37"/>
    </row>
    <row r="1018" spans="1:15" s="1" customFormat="1" x14ac:dyDescent="0.3">
      <c r="F1018" s="6"/>
      <c r="G1018" s="38"/>
      <c r="I1018" s="6"/>
      <c r="J1018" s="13"/>
      <c r="K1018" s="60"/>
      <c r="L1018" s="61"/>
      <c r="O1018" s="37"/>
    </row>
    <row r="1019" spans="1:15" s="1" customFormat="1" ht="28.8" x14ac:dyDescent="0.3">
      <c r="A1019" s="1">
        <v>477</v>
      </c>
      <c r="B1019" s="1">
        <v>888</v>
      </c>
      <c r="C1019" s="1">
        <v>10</v>
      </c>
      <c r="D1019" s="1">
        <v>1</v>
      </c>
      <c r="E1019" s="1">
        <v>38</v>
      </c>
      <c r="F1019" s="4" t="s">
        <v>827</v>
      </c>
      <c r="G1019" s="38" t="s">
        <v>828</v>
      </c>
      <c r="I1019" s="6" t="s">
        <v>68</v>
      </c>
      <c r="J1019" s="13">
        <v>1360</v>
      </c>
      <c r="K1019" s="60"/>
      <c r="L1019" s="61">
        <f>ROUND(J1019*K1019,2)</f>
        <v>0</v>
      </c>
      <c r="O1019" s="37"/>
    </row>
    <row r="1020" spans="1:15" s="1" customFormat="1" x14ac:dyDescent="0.3">
      <c r="F1020" s="6"/>
      <c r="G1020" s="38"/>
      <c r="I1020" s="6"/>
      <c r="J1020" s="13"/>
      <c r="K1020" s="60"/>
      <c r="L1020" s="61"/>
      <c r="O1020" s="37"/>
    </row>
    <row r="1021" spans="1:15" s="1" customFormat="1" x14ac:dyDescent="0.3">
      <c r="A1021" s="1">
        <v>478</v>
      </c>
      <c r="B1021" s="1">
        <v>889</v>
      </c>
      <c r="C1021" s="1">
        <v>10</v>
      </c>
      <c r="D1021" s="1">
        <v>1</v>
      </c>
      <c r="E1021" s="1">
        <v>38</v>
      </c>
      <c r="F1021" s="4" t="s">
        <v>829</v>
      </c>
      <c r="G1021" s="24" t="s">
        <v>830</v>
      </c>
      <c r="I1021" s="6"/>
      <c r="K1021" s="60"/>
      <c r="L1021" s="61"/>
      <c r="O1021" s="37"/>
    </row>
    <row r="1022" spans="1:15" s="1" customFormat="1" x14ac:dyDescent="0.3">
      <c r="F1022" s="6"/>
      <c r="G1022" s="38"/>
      <c r="I1022" s="6"/>
      <c r="J1022" s="13"/>
      <c r="K1022" s="60"/>
      <c r="L1022" s="61"/>
      <c r="O1022" s="37"/>
    </row>
    <row r="1023" spans="1:15" s="1" customFormat="1" x14ac:dyDescent="0.3">
      <c r="A1023" s="1">
        <v>479</v>
      </c>
      <c r="B1023" s="1">
        <v>890</v>
      </c>
      <c r="C1023" s="1">
        <v>10</v>
      </c>
      <c r="D1023" s="1">
        <v>1</v>
      </c>
      <c r="E1023" s="1">
        <v>38</v>
      </c>
      <c r="F1023" s="4" t="s">
        <v>831</v>
      </c>
      <c r="G1023" s="38" t="s">
        <v>832</v>
      </c>
      <c r="I1023" s="6" t="s">
        <v>257</v>
      </c>
      <c r="J1023" s="13">
        <v>4.8</v>
      </c>
      <c r="K1023" s="60"/>
      <c r="L1023" s="61">
        <f>ROUND(J1023*K1023,2)</f>
        <v>0</v>
      </c>
      <c r="O1023" s="37"/>
    </row>
    <row r="1024" spans="1:15" s="1" customFormat="1" x14ac:dyDescent="0.3">
      <c r="F1024" s="6"/>
      <c r="G1024" s="38"/>
      <c r="I1024" s="6"/>
      <c r="J1024" s="13"/>
      <c r="K1024" s="60"/>
      <c r="L1024" s="61"/>
      <c r="O1024" s="37"/>
    </row>
    <row r="1025" spans="1:15" s="1" customFormat="1" x14ac:dyDescent="0.3">
      <c r="A1025" s="1">
        <v>480</v>
      </c>
      <c r="B1025" s="1">
        <v>891</v>
      </c>
      <c r="C1025" s="1">
        <v>10</v>
      </c>
      <c r="D1025" s="1">
        <v>1</v>
      </c>
      <c r="E1025" s="1">
        <v>38</v>
      </c>
      <c r="F1025" s="4" t="s">
        <v>833</v>
      </c>
      <c r="G1025" s="38" t="s">
        <v>834</v>
      </c>
      <c r="I1025" s="6" t="s">
        <v>68</v>
      </c>
      <c r="J1025" s="13">
        <v>350</v>
      </c>
      <c r="K1025" s="60"/>
      <c r="L1025" s="61">
        <f>ROUND(J1025*K1025,2)</f>
        <v>0</v>
      </c>
      <c r="O1025" s="37"/>
    </row>
    <row r="1026" spans="1:15" s="1" customFormat="1" x14ac:dyDescent="0.3">
      <c r="F1026" s="6"/>
      <c r="G1026" s="38"/>
      <c r="I1026" s="6"/>
      <c r="J1026" s="13"/>
      <c r="K1026" s="60"/>
      <c r="L1026" s="61"/>
      <c r="O1026" s="37"/>
    </row>
    <row r="1027" spans="1:15" s="1" customFormat="1" x14ac:dyDescent="0.3">
      <c r="A1027" s="1">
        <v>481</v>
      </c>
      <c r="B1027" s="1">
        <v>892</v>
      </c>
      <c r="C1027" s="1">
        <v>10</v>
      </c>
      <c r="D1027" s="1">
        <v>1</v>
      </c>
      <c r="E1027" s="1">
        <v>38</v>
      </c>
      <c r="F1027" s="4" t="s">
        <v>835</v>
      </c>
      <c r="G1027" s="24" t="s">
        <v>836</v>
      </c>
      <c r="I1027" s="6"/>
      <c r="K1027" s="60"/>
      <c r="L1027" s="61"/>
      <c r="O1027" s="37"/>
    </row>
    <row r="1028" spans="1:15" s="1" customFormat="1" x14ac:dyDescent="0.3">
      <c r="F1028" s="6"/>
      <c r="G1028" s="38"/>
      <c r="I1028" s="6"/>
      <c r="J1028" s="13"/>
      <c r="K1028" s="60"/>
      <c r="L1028" s="61"/>
      <c r="O1028" s="37"/>
    </row>
    <row r="1029" spans="1:15" s="1" customFormat="1" x14ac:dyDescent="0.3">
      <c r="A1029" s="1">
        <v>482</v>
      </c>
      <c r="B1029" s="1">
        <v>893</v>
      </c>
      <c r="C1029" s="1">
        <v>10</v>
      </c>
      <c r="D1029" s="1">
        <v>1</v>
      </c>
      <c r="E1029" s="1">
        <v>38</v>
      </c>
      <c r="F1029" s="4" t="s">
        <v>837</v>
      </c>
      <c r="G1029" s="38" t="s">
        <v>838</v>
      </c>
      <c r="I1029" s="6" t="s">
        <v>688</v>
      </c>
      <c r="J1029" s="13">
        <v>500</v>
      </c>
      <c r="K1029" s="60"/>
      <c r="L1029" s="61">
        <f>ROUND(J1029*K1029,2)</f>
        <v>0</v>
      </c>
      <c r="O1029" s="37"/>
    </row>
    <row r="1030" spans="1:15" s="1" customFormat="1" x14ac:dyDescent="0.3">
      <c r="F1030" s="6"/>
      <c r="G1030" s="38"/>
      <c r="I1030" s="6"/>
      <c r="J1030" s="13"/>
      <c r="K1030" s="60"/>
      <c r="L1030" s="61"/>
      <c r="O1030" s="37"/>
    </row>
    <row r="1031" spans="1:15" s="1" customFormat="1" x14ac:dyDescent="0.3">
      <c r="A1031" s="1">
        <v>483</v>
      </c>
      <c r="B1031" s="1">
        <v>894</v>
      </c>
      <c r="C1031" s="1">
        <v>10</v>
      </c>
      <c r="D1031" s="1">
        <v>1</v>
      </c>
      <c r="E1031" s="1">
        <v>38</v>
      </c>
      <c r="F1031" s="4" t="s">
        <v>839</v>
      </c>
      <c r="G1031" s="38" t="s">
        <v>840</v>
      </c>
      <c r="I1031" s="6" t="s">
        <v>688</v>
      </c>
      <c r="J1031" s="13">
        <v>210</v>
      </c>
      <c r="K1031" s="60"/>
      <c r="L1031" s="61">
        <f>ROUND(J1031*K1031,2)</f>
        <v>0</v>
      </c>
      <c r="O1031" s="37"/>
    </row>
    <row r="1032" spans="1:15" s="1" customFormat="1" x14ac:dyDescent="0.3">
      <c r="F1032" s="6"/>
      <c r="G1032" s="38"/>
      <c r="I1032" s="6"/>
      <c r="J1032" s="13"/>
      <c r="K1032" s="60"/>
      <c r="L1032" s="61"/>
      <c r="O1032" s="37"/>
    </row>
    <row r="1033" spans="1:15" s="1" customFormat="1" x14ac:dyDescent="0.3">
      <c r="A1033" s="1">
        <v>484</v>
      </c>
      <c r="B1033" s="1">
        <v>895</v>
      </c>
      <c r="C1033" s="1">
        <v>10</v>
      </c>
      <c r="D1033" s="1">
        <v>1</v>
      </c>
      <c r="E1033" s="1">
        <v>38</v>
      </c>
      <c r="F1033" s="4" t="s">
        <v>841</v>
      </c>
      <c r="G1033" s="38" t="s">
        <v>842</v>
      </c>
      <c r="I1033" s="6" t="s">
        <v>307</v>
      </c>
      <c r="J1033" s="13">
        <v>270</v>
      </c>
      <c r="K1033" s="60"/>
      <c r="L1033" s="61">
        <f>ROUND(J1033*K1033,2)</f>
        <v>0</v>
      </c>
      <c r="O1033" s="37"/>
    </row>
    <row r="1034" spans="1:15" s="1" customFormat="1" x14ac:dyDescent="0.3">
      <c r="F1034" s="6"/>
      <c r="G1034" s="38"/>
      <c r="I1034" s="6"/>
      <c r="J1034" s="13"/>
      <c r="K1034" s="60"/>
      <c r="L1034" s="61"/>
      <c r="O1034" s="37"/>
    </row>
    <row r="1035" spans="1:15" s="1" customFormat="1" x14ac:dyDescent="0.3">
      <c r="A1035" s="1">
        <v>485</v>
      </c>
      <c r="B1035" s="1">
        <v>896</v>
      </c>
      <c r="C1035" s="1">
        <v>10</v>
      </c>
      <c r="D1035" s="1">
        <v>1</v>
      </c>
      <c r="E1035" s="1">
        <v>38</v>
      </c>
      <c r="F1035" s="4" t="s">
        <v>843</v>
      </c>
      <c r="G1035" s="24" t="s">
        <v>844</v>
      </c>
      <c r="I1035" s="6"/>
      <c r="K1035" s="60"/>
      <c r="L1035" s="61"/>
      <c r="O1035" s="37"/>
    </row>
    <row r="1036" spans="1:15" s="1" customFormat="1" x14ac:dyDescent="0.3">
      <c r="F1036" s="6"/>
      <c r="G1036" s="38"/>
      <c r="I1036" s="6"/>
      <c r="J1036" s="13"/>
      <c r="K1036" s="60"/>
      <c r="L1036" s="61"/>
      <c r="O1036" s="37"/>
    </row>
    <row r="1037" spans="1:15" s="1" customFormat="1" ht="28.8" x14ac:dyDescent="0.3">
      <c r="A1037" s="1">
        <v>486</v>
      </c>
      <c r="B1037" s="1">
        <v>897</v>
      </c>
      <c r="C1037" s="1">
        <v>10</v>
      </c>
      <c r="D1037" s="1">
        <v>1</v>
      </c>
      <c r="E1037" s="1">
        <v>38</v>
      </c>
      <c r="F1037" s="4" t="s">
        <v>845</v>
      </c>
      <c r="G1037" s="38" t="s">
        <v>846</v>
      </c>
      <c r="I1037" s="6" t="s">
        <v>257</v>
      </c>
      <c r="J1037" s="13">
        <v>17.100000000000001</v>
      </c>
      <c r="K1037" s="60"/>
      <c r="L1037" s="61">
        <f>ROUND(J1037*K1037,2)</f>
        <v>0</v>
      </c>
      <c r="O1037" s="37"/>
    </row>
    <row r="1038" spans="1:15" s="1" customFormat="1" x14ac:dyDescent="0.3">
      <c r="F1038" s="6"/>
      <c r="G1038" s="38"/>
      <c r="I1038" s="6"/>
      <c r="J1038" s="13"/>
      <c r="K1038" s="60"/>
      <c r="L1038" s="61"/>
      <c r="O1038" s="37"/>
    </row>
    <row r="1039" spans="1:15" s="31" customFormat="1" ht="28.8" x14ac:dyDescent="0.3">
      <c r="A1039" s="31">
        <v>487</v>
      </c>
      <c r="B1039" s="31">
        <v>898</v>
      </c>
      <c r="C1039" s="31">
        <v>10</v>
      </c>
      <c r="D1039" s="31">
        <v>1</v>
      </c>
      <c r="E1039" s="31">
        <v>38</v>
      </c>
      <c r="F1039" s="4" t="s">
        <v>847</v>
      </c>
      <c r="G1039" s="38" t="s">
        <v>848</v>
      </c>
      <c r="H1039" s="1"/>
      <c r="I1039" s="6" t="s">
        <v>53</v>
      </c>
      <c r="J1039" s="13">
        <v>1</v>
      </c>
      <c r="K1039" s="60"/>
      <c r="L1039" s="61">
        <f>ROUND(J1039*K1039,2)</f>
        <v>0</v>
      </c>
      <c r="N1039" s="37"/>
    </row>
    <row r="1040" spans="1:15" s="1" customFormat="1" x14ac:dyDescent="0.3">
      <c r="F1040" s="6"/>
      <c r="G1040" s="38"/>
      <c r="I1040" s="6"/>
      <c r="J1040" s="13"/>
      <c r="K1040" s="60"/>
      <c r="L1040" s="61"/>
      <c r="O1040" s="37"/>
    </row>
    <row r="1041" spans="1:15" s="1" customFormat="1" x14ac:dyDescent="0.3">
      <c r="A1041" s="1">
        <v>489</v>
      </c>
      <c r="B1041" s="1">
        <v>684</v>
      </c>
      <c r="C1041" s="1">
        <v>10</v>
      </c>
      <c r="D1041" s="1">
        <v>2</v>
      </c>
      <c r="E1041" s="1">
        <v>39</v>
      </c>
      <c r="F1041" s="6"/>
      <c r="G1041" s="36" t="s">
        <v>814</v>
      </c>
      <c r="I1041" s="6"/>
      <c r="K1041" s="60"/>
      <c r="L1041" s="61"/>
      <c r="O1041" s="37"/>
    </row>
    <row r="1042" spans="1:15" s="1" customFormat="1" x14ac:dyDescent="0.3">
      <c r="F1042" s="6"/>
      <c r="G1042" s="38"/>
      <c r="I1042" s="6"/>
      <c r="J1042" s="13"/>
      <c r="K1042" s="60"/>
      <c r="L1042" s="61"/>
      <c r="O1042" s="37"/>
    </row>
    <row r="1043" spans="1:15" s="1" customFormat="1" x14ac:dyDescent="0.3">
      <c r="A1043" s="1">
        <v>490</v>
      </c>
      <c r="B1043" s="1">
        <v>707</v>
      </c>
      <c r="C1043" s="1">
        <v>10</v>
      </c>
      <c r="D1043" s="1">
        <v>2</v>
      </c>
      <c r="E1043" s="1">
        <v>39</v>
      </c>
      <c r="F1043" s="6"/>
      <c r="G1043" s="36" t="s">
        <v>38</v>
      </c>
      <c r="I1043" s="6"/>
      <c r="K1043" s="60"/>
      <c r="L1043" s="61"/>
      <c r="O1043" s="37"/>
    </row>
    <row r="1044" spans="1:15" s="1" customFormat="1" x14ac:dyDescent="0.3">
      <c r="F1044" s="6"/>
      <c r="G1044" s="38"/>
      <c r="I1044" s="6"/>
      <c r="J1044" s="13"/>
      <c r="K1044" s="60"/>
      <c r="L1044" s="61"/>
      <c r="O1044" s="37"/>
    </row>
    <row r="1045" spans="1:15" s="1" customFormat="1" x14ac:dyDescent="0.3">
      <c r="A1045" s="1">
        <v>491</v>
      </c>
      <c r="B1045" s="1">
        <v>899</v>
      </c>
      <c r="C1045" s="1">
        <v>10</v>
      </c>
      <c r="D1045" s="1">
        <v>2</v>
      </c>
      <c r="E1045" s="1">
        <v>39</v>
      </c>
      <c r="F1045" s="4" t="s">
        <v>849</v>
      </c>
      <c r="G1045" s="36" t="s">
        <v>850</v>
      </c>
      <c r="I1045" s="6"/>
      <c r="K1045" s="60"/>
      <c r="L1045" s="61"/>
      <c r="O1045" s="37"/>
    </row>
    <row r="1046" spans="1:15" s="1" customFormat="1" x14ac:dyDescent="0.3">
      <c r="F1046" s="6"/>
      <c r="G1046" s="38"/>
      <c r="I1046" s="6"/>
      <c r="J1046" s="13"/>
      <c r="K1046" s="60"/>
      <c r="L1046" s="61"/>
      <c r="O1046" s="37"/>
    </row>
    <row r="1047" spans="1:15" s="1" customFormat="1" x14ac:dyDescent="0.3">
      <c r="A1047" s="1">
        <v>492</v>
      </c>
      <c r="B1047" s="1">
        <v>900</v>
      </c>
      <c r="C1047" s="1">
        <v>10</v>
      </c>
      <c r="D1047" s="1">
        <v>2</v>
      </c>
      <c r="E1047" s="1">
        <v>39</v>
      </c>
      <c r="F1047" s="4" t="s">
        <v>851</v>
      </c>
      <c r="G1047" s="24" t="s">
        <v>852</v>
      </c>
      <c r="I1047" s="6"/>
      <c r="K1047" s="60"/>
      <c r="L1047" s="61"/>
      <c r="O1047" s="37"/>
    </row>
    <row r="1048" spans="1:15" s="1" customFormat="1" x14ac:dyDescent="0.3">
      <c r="F1048" s="6"/>
      <c r="G1048" s="38"/>
      <c r="I1048" s="6"/>
      <c r="J1048" s="13"/>
      <c r="K1048" s="60"/>
      <c r="L1048" s="61"/>
      <c r="O1048" s="37"/>
    </row>
    <row r="1049" spans="1:15" s="1" customFormat="1" x14ac:dyDescent="0.3">
      <c r="A1049" s="1">
        <v>493</v>
      </c>
      <c r="B1049" s="1">
        <v>901</v>
      </c>
      <c r="C1049" s="1">
        <v>10</v>
      </c>
      <c r="D1049" s="1">
        <v>2</v>
      </c>
      <c r="E1049" s="1">
        <v>39</v>
      </c>
      <c r="F1049" s="4" t="s">
        <v>853</v>
      </c>
      <c r="G1049" s="38" t="s">
        <v>854</v>
      </c>
      <c r="I1049" s="6" t="s">
        <v>68</v>
      </c>
      <c r="J1049" s="13">
        <v>80</v>
      </c>
      <c r="K1049" s="60"/>
      <c r="L1049" s="61">
        <f>ROUND(J1049*K1049,2)</f>
        <v>0</v>
      </c>
      <c r="O1049" s="37"/>
    </row>
    <row r="1050" spans="1:15" s="1" customFormat="1" x14ac:dyDescent="0.3">
      <c r="F1050" s="6"/>
      <c r="G1050" s="38"/>
      <c r="I1050" s="6"/>
      <c r="J1050" s="13"/>
      <c r="K1050" s="60"/>
      <c r="L1050" s="61"/>
      <c r="O1050" s="37"/>
    </row>
    <row r="1051" spans="1:15" s="1" customFormat="1" x14ac:dyDescent="0.3">
      <c r="A1051" s="1">
        <v>494</v>
      </c>
      <c r="B1051" s="1">
        <v>902</v>
      </c>
      <c r="C1051" s="1">
        <v>10</v>
      </c>
      <c r="D1051" s="1">
        <v>2</v>
      </c>
      <c r="E1051" s="1">
        <v>39</v>
      </c>
      <c r="F1051" s="4" t="s">
        <v>855</v>
      </c>
      <c r="G1051" s="38" t="s">
        <v>856</v>
      </c>
      <c r="I1051" s="6" t="s">
        <v>68</v>
      </c>
      <c r="J1051" s="13">
        <v>40</v>
      </c>
      <c r="K1051" s="60"/>
      <c r="L1051" s="61">
        <f>ROUND(J1051*K1051,2)</f>
        <v>0</v>
      </c>
      <c r="O1051" s="37"/>
    </row>
    <row r="1052" spans="1:15" s="1" customFormat="1" x14ac:dyDescent="0.3">
      <c r="F1052" s="6"/>
      <c r="G1052" s="38"/>
      <c r="I1052" s="6"/>
      <c r="J1052" s="13"/>
      <c r="K1052" s="60"/>
      <c r="L1052" s="61"/>
      <c r="O1052" s="37"/>
    </row>
    <row r="1053" spans="1:15" s="1" customFormat="1" ht="28.8" x14ac:dyDescent="0.3">
      <c r="A1053" s="1">
        <v>495</v>
      </c>
      <c r="B1053" s="1">
        <v>903</v>
      </c>
      <c r="C1053" s="1">
        <v>10</v>
      </c>
      <c r="D1053" s="1">
        <v>2</v>
      </c>
      <c r="E1053" s="1">
        <v>39</v>
      </c>
      <c r="F1053" s="4" t="s">
        <v>857</v>
      </c>
      <c r="G1053" s="24" t="s">
        <v>858</v>
      </c>
      <c r="I1053" s="6"/>
      <c r="K1053" s="60"/>
      <c r="L1053" s="61"/>
      <c r="O1053" s="37"/>
    </row>
    <row r="1054" spans="1:15" s="1" customFormat="1" x14ac:dyDescent="0.3">
      <c r="F1054" s="6"/>
      <c r="G1054" s="38"/>
      <c r="I1054" s="6"/>
      <c r="J1054" s="13"/>
      <c r="K1054" s="60"/>
      <c r="L1054" s="61"/>
      <c r="O1054" s="37"/>
    </row>
    <row r="1055" spans="1:15" s="1" customFormat="1" x14ac:dyDescent="0.3">
      <c r="A1055" s="1">
        <v>496</v>
      </c>
      <c r="B1055" s="1">
        <v>904</v>
      </c>
      <c r="C1055" s="1">
        <v>10</v>
      </c>
      <c r="D1055" s="1">
        <v>2</v>
      </c>
      <c r="E1055" s="1">
        <v>39</v>
      </c>
      <c r="F1055" s="4" t="s">
        <v>859</v>
      </c>
      <c r="G1055" s="38" t="s">
        <v>860</v>
      </c>
      <c r="I1055" s="6" t="s">
        <v>26</v>
      </c>
      <c r="J1055" s="13">
        <v>20</v>
      </c>
      <c r="K1055" s="60"/>
      <c r="L1055" s="61">
        <f>ROUND(J1055*K1055,2)</f>
        <v>0</v>
      </c>
      <c r="O1055" s="37"/>
    </row>
    <row r="1056" spans="1:15" s="1" customFormat="1" x14ac:dyDescent="0.3">
      <c r="F1056" s="6"/>
      <c r="G1056" s="38"/>
      <c r="I1056" s="6"/>
      <c r="J1056" s="13"/>
      <c r="K1056" s="60"/>
      <c r="L1056" s="61"/>
      <c r="O1056" s="37"/>
    </row>
    <row r="1057" spans="1:15" s="1" customFormat="1" x14ac:dyDescent="0.3">
      <c r="A1057" s="1">
        <v>497</v>
      </c>
      <c r="B1057" s="1">
        <v>905</v>
      </c>
      <c r="C1057" s="1">
        <v>10</v>
      </c>
      <c r="D1057" s="1">
        <v>2</v>
      </c>
      <c r="E1057" s="1">
        <v>39</v>
      </c>
      <c r="F1057" s="4" t="s">
        <v>861</v>
      </c>
      <c r="G1057" s="38" t="s">
        <v>862</v>
      </c>
      <c r="I1057" s="6" t="s">
        <v>26</v>
      </c>
      <c r="J1057" s="13">
        <v>20</v>
      </c>
      <c r="K1057" s="60"/>
      <c r="L1057" s="61">
        <f>ROUND(J1057*K1057,2)</f>
        <v>0</v>
      </c>
      <c r="O1057" s="37"/>
    </row>
    <row r="1058" spans="1:15" s="1" customFormat="1" x14ac:dyDescent="0.3">
      <c r="F1058" s="6"/>
      <c r="G1058" s="38"/>
      <c r="I1058" s="6"/>
      <c r="J1058" s="13"/>
      <c r="K1058" s="60"/>
      <c r="L1058" s="61"/>
      <c r="O1058" s="37"/>
    </row>
    <row r="1059" spans="1:15" s="1" customFormat="1" x14ac:dyDescent="0.3">
      <c r="A1059" s="1">
        <v>498</v>
      </c>
      <c r="B1059" s="1">
        <v>906</v>
      </c>
      <c r="C1059" s="1">
        <v>10</v>
      </c>
      <c r="D1059" s="1">
        <v>2</v>
      </c>
      <c r="E1059" s="1">
        <v>39</v>
      </c>
      <c r="F1059" s="4" t="s">
        <v>863</v>
      </c>
      <c r="G1059" s="24" t="s">
        <v>864</v>
      </c>
      <c r="I1059" s="6"/>
      <c r="K1059" s="60"/>
      <c r="L1059" s="61"/>
      <c r="O1059" s="37"/>
    </row>
    <row r="1060" spans="1:15" s="1" customFormat="1" x14ac:dyDescent="0.3">
      <c r="F1060" s="6"/>
      <c r="G1060" s="38"/>
      <c r="I1060" s="6"/>
      <c r="J1060" s="13"/>
      <c r="K1060" s="60"/>
      <c r="L1060" s="61"/>
      <c r="O1060" s="37"/>
    </row>
    <row r="1061" spans="1:15" s="1" customFormat="1" ht="28.8" x14ac:dyDescent="0.3">
      <c r="A1061" s="1">
        <v>499</v>
      </c>
      <c r="B1061" s="1">
        <v>907</v>
      </c>
      <c r="C1061" s="1">
        <v>10</v>
      </c>
      <c r="D1061" s="1">
        <v>2</v>
      </c>
      <c r="E1061" s="1">
        <v>39</v>
      </c>
      <c r="F1061" s="4" t="s">
        <v>865</v>
      </c>
      <c r="G1061" s="38" t="s">
        <v>866</v>
      </c>
      <c r="I1061" s="6"/>
      <c r="K1061" s="60"/>
      <c r="L1061" s="61"/>
      <c r="O1061" s="37"/>
    </row>
    <row r="1062" spans="1:15" s="1" customFormat="1" x14ac:dyDescent="0.3">
      <c r="F1062" s="6"/>
      <c r="G1062" s="38"/>
      <c r="I1062" s="6"/>
      <c r="J1062" s="13"/>
      <c r="K1062" s="60"/>
      <c r="L1062" s="61"/>
      <c r="O1062" s="37"/>
    </row>
    <row r="1063" spans="1:15" s="1" customFormat="1" x14ac:dyDescent="0.3">
      <c r="A1063" s="1">
        <v>500</v>
      </c>
      <c r="B1063" s="1">
        <v>908</v>
      </c>
      <c r="C1063" s="1">
        <v>10</v>
      </c>
      <c r="D1063" s="1">
        <v>2</v>
      </c>
      <c r="E1063" s="1">
        <v>39</v>
      </c>
      <c r="F1063" s="4"/>
      <c r="G1063" s="38" t="s">
        <v>867</v>
      </c>
      <c r="I1063" s="6" t="s">
        <v>300</v>
      </c>
      <c r="J1063" s="13">
        <v>12</v>
      </c>
      <c r="K1063" s="60"/>
      <c r="L1063" s="61">
        <f>ROUND(J1063*K1063,2)</f>
        <v>0</v>
      </c>
      <c r="O1063" s="37"/>
    </row>
    <row r="1064" spans="1:15" s="1" customFormat="1" x14ac:dyDescent="0.3">
      <c r="F1064" s="6"/>
      <c r="G1064" s="38"/>
      <c r="I1064" s="6"/>
      <c r="J1064" s="13"/>
      <c r="K1064" s="60"/>
      <c r="L1064" s="61"/>
      <c r="O1064" s="37"/>
    </row>
    <row r="1065" spans="1:15" s="1" customFormat="1" x14ac:dyDescent="0.3">
      <c r="A1065" s="1">
        <v>501</v>
      </c>
      <c r="B1065" s="1">
        <v>909</v>
      </c>
      <c r="C1065" s="1">
        <v>10</v>
      </c>
      <c r="D1065" s="1">
        <v>2</v>
      </c>
      <c r="E1065" s="1">
        <v>39</v>
      </c>
      <c r="F1065" s="4" t="s">
        <v>868</v>
      </c>
      <c r="G1065" s="24" t="s">
        <v>869</v>
      </c>
      <c r="I1065" s="6"/>
      <c r="K1065" s="60"/>
      <c r="L1065" s="61"/>
      <c r="O1065" s="37"/>
    </row>
    <row r="1066" spans="1:15" s="1" customFormat="1" x14ac:dyDescent="0.3">
      <c r="F1066" s="6"/>
      <c r="G1066" s="38"/>
      <c r="I1066" s="6"/>
      <c r="J1066" s="13"/>
      <c r="K1066" s="60"/>
      <c r="L1066" s="61"/>
      <c r="O1066" s="37"/>
    </row>
    <row r="1067" spans="1:15" s="1" customFormat="1" x14ac:dyDescent="0.3">
      <c r="A1067" s="1">
        <v>502</v>
      </c>
      <c r="B1067" s="1">
        <v>910</v>
      </c>
      <c r="C1067" s="1">
        <v>10</v>
      </c>
      <c r="D1067" s="1">
        <v>2</v>
      </c>
      <c r="E1067" s="1">
        <v>39</v>
      </c>
      <c r="F1067" s="4" t="s">
        <v>870</v>
      </c>
      <c r="G1067" s="38" t="s">
        <v>871</v>
      </c>
      <c r="I1067" s="6"/>
      <c r="J1067" s="11"/>
      <c r="K1067" s="60"/>
      <c r="L1067" s="61"/>
      <c r="O1067" s="37"/>
    </row>
    <row r="1068" spans="1:15" s="1" customFormat="1" x14ac:dyDescent="0.3">
      <c r="F1068" s="4"/>
      <c r="G1068" s="38"/>
      <c r="I1068" s="6"/>
      <c r="J1068" s="11"/>
      <c r="K1068" s="60"/>
      <c r="L1068" s="61"/>
      <c r="O1068" s="37"/>
    </row>
    <row r="1069" spans="1:15" s="1" customFormat="1" x14ac:dyDescent="0.3">
      <c r="F1069" s="4"/>
      <c r="G1069" s="38" t="s">
        <v>872</v>
      </c>
      <c r="I1069" s="6" t="s">
        <v>295</v>
      </c>
      <c r="J1069" s="11">
        <v>0.1</v>
      </c>
      <c r="K1069" s="60"/>
      <c r="L1069" s="61">
        <f>ROUND(J1069*K1069,2)</f>
        <v>0</v>
      </c>
      <c r="O1069" s="37"/>
    </row>
    <row r="1070" spans="1:15" s="1" customFormat="1" x14ac:dyDescent="0.3">
      <c r="F1070" s="6"/>
      <c r="G1070" s="38"/>
      <c r="I1070" s="6"/>
      <c r="J1070" s="13"/>
      <c r="K1070" s="60"/>
      <c r="L1070" s="61"/>
      <c r="O1070" s="37"/>
    </row>
    <row r="1071" spans="1:15" s="1" customFormat="1" x14ac:dyDescent="0.3">
      <c r="F1071" s="15"/>
      <c r="G1071" s="52" t="s">
        <v>421</v>
      </c>
      <c r="H1071" s="15"/>
      <c r="I1071" s="15"/>
      <c r="J1071" s="22"/>
      <c r="K1071" s="66" t="s">
        <v>422</v>
      </c>
      <c r="L1071" s="68">
        <f>SUM(L1010:L1070)</f>
        <v>0</v>
      </c>
      <c r="O1071" s="37"/>
    </row>
    <row r="1072" spans="1:15" s="1" customFormat="1" x14ac:dyDescent="0.3">
      <c r="A1072" s="1">
        <v>506</v>
      </c>
      <c r="B1072" s="1">
        <v>685</v>
      </c>
      <c r="C1072" s="1">
        <v>11</v>
      </c>
      <c r="D1072" s="1">
        <v>1</v>
      </c>
      <c r="E1072" s="1">
        <v>41</v>
      </c>
      <c r="F1072" s="6"/>
      <c r="G1072" s="36" t="s">
        <v>873</v>
      </c>
      <c r="I1072" s="6"/>
      <c r="K1072" s="60"/>
      <c r="L1072" s="61"/>
      <c r="O1072" s="37"/>
    </row>
    <row r="1073" spans="1:15" s="1" customFormat="1" x14ac:dyDescent="0.3">
      <c r="F1073" s="6"/>
      <c r="G1073" s="38"/>
      <c r="I1073" s="6"/>
      <c r="J1073" s="13"/>
      <c r="K1073" s="60"/>
      <c r="L1073" s="61"/>
      <c r="O1073" s="37"/>
    </row>
    <row r="1074" spans="1:15" s="1" customFormat="1" x14ac:dyDescent="0.3">
      <c r="A1074" s="1">
        <v>507</v>
      </c>
      <c r="B1074" s="1">
        <v>708</v>
      </c>
      <c r="C1074" s="1">
        <v>11</v>
      </c>
      <c r="D1074" s="1">
        <v>1</v>
      </c>
      <c r="E1074" s="1">
        <v>41</v>
      </c>
      <c r="F1074" s="6"/>
      <c r="G1074" s="36" t="s">
        <v>10</v>
      </c>
      <c r="I1074" s="6"/>
      <c r="K1074" s="60"/>
      <c r="L1074" s="61"/>
      <c r="O1074" s="37"/>
    </row>
    <row r="1075" spans="1:15" s="1" customFormat="1" x14ac:dyDescent="0.3">
      <c r="F1075" s="6"/>
      <c r="G1075" s="38"/>
      <c r="I1075" s="6"/>
      <c r="J1075" s="13"/>
      <c r="K1075" s="60"/>
      <c r="L1075" s="61"/>
      <c r="O1075" s="37"/>
    </row>
    <row r="1076" spans="1:15" s="1" customFormat="1" x14ac:dyDescent="0.3">
      <c r="A1076" s="1">
        <v>508</v>
      </c>
      <c r="B1076" s="1">
        <v>911</v>
      </c>
      <c r="C1076" s="1">
        <v>11</v>
      </c>
      <c r="D1076" s="1">
        <v>1</v>
      </c>
      <c r="E1076" s="1">
        <v>41</v>
      </c>
      <c r="F1076" s="4" t="s">
        <v>874</v>
      </c>
      <c r="G1076" s="36" t="s">
        <v>875</v>
      </c>
      <c r="I1076" s="6"/>
      <c r="K1076" s="60"/>
      <c r="L1076" s="61"/>
      <c r="O1076" s="37"/>
    </row>
    <row r="1077" spans="1:15" s="1" customFormat="1" x14ac:dyDescent="0.3">
      <c r="F1077" s="6"/>
      <c r="G1077" s="38"/>
      <c r="I1077" s="6"/>
      <c r="J1077" s="13"/>
      <c r="K1077" s="60"/>
      <c r="L1077" s="61"/>
      <c r="O1077" s="37"/>
    </row>
    <row r="1078" spans="1:15" s="1" customFormat="1" x14ac:dyDescent="0.3">
      <c r="A1078" s="1">
        <v>509</v>
      </c>
      <c r="B1078" s="1">
        <v>912</v>
      </c>
      <c r="C1078" s="1">
        <v>11</v>
      </c>
      <c r="D1078" s="1">
        <v>1</v>
      </c>
      <c r="E1078" s="1">
        <v>41</v>
      </c>
      <c r="F1078" s="4" t="s">
        <v>876</v>
      </c>
      <c r="G1078" s="38" t="s">
        <v>877</v>
      </c>
      <c r="I1078" s="6" t="s">
        <v>57</v>
      </c>
      <c r="J1078" s="13">
        <v>1</v>
      </c>
      <c r="K1078" s="60">
        <v>1900000</v>
      </c>
      <c r="L1078" s="61">
        <f>ROUND(J1078*K1078,2)</f>
        <v>1900000</v>
      </c>
      <c r="O1078" s="37"/>
    </row>
    <row r="1079" spans="1:15" s="1" customFormat="1" x14ac:dyDescent="0.3">
      <c r="F1079" s="4"/>
      <c r="G1079" s="38"/>
      <c r="I1079" s="6"/>
      <c r="J1079" s="13"/>
      <c r="K1079" s="60"/>
      <c r="L1079" s="61"/>
      <c r="O1079" s="37"/>
    </row>
    <row r="1080" spans="1:15" s="1" customFormat="1" x14ac:dyDescent="0.3">
      <c r="F1080" s="4"/>
      <c r="G1080" s="38" t="s">
        <v>878</v>
      </c>
      <c r="I1080" s="6" t="s">
        <v>37</v>
      </c>
      <c r="J1080" s="34">
        <v>0.1</v>
      </c>
      <c r="K1080" s="60">
        <f>K1078</f>
        <v>1900000</v>
      </c>
      <c r="L1080" s="61">
        <f>ROUND(J1080*K1080,2)</f>
        <v>190000</v>
      </c>
      <c r="O1080" s="37"/>
    </row>
    <row r="1081" spans="1:15" s="1" customFormat="1" x14ac:dyDescent="0.3">
      <c r="F1081" s="6"/>
      <c r="G1081" s="38"/>
      <c r="I1081" s="6"/>
      <c r="J1081" s="13"/>
      <c r="K1081" s="60"/>
      <c r="L1081" s="61"/>
      <c r="O1081" s="37"/>
    </row>
    <row r="1082" spans="1:15" s="1" customFormat="1" x14ac:dyDescent="0.3">
      <c r="F1082" s="15"/>
      <c r="G1082" s="52" t="s">
        <v>421</v>
      </c>
      <c r="H1082" s="15"/>
      <c r="I1082" s="15"/>
      <c r="J1082" s="22"/>
      <c r="K1082" s="66" t="s">
        <v>422</v>
      </c>
      <c r="L1082" s="68">
        <f>SUM(L1077:L1081)</f>
        <v>2090000</v>
      </c>
      <c r="O1082" s="37"/>
    </row>
    <row r="1083" spans="1:15" s="1" customFormat="1" x14ac:dyDescent="0.3">
      <c r="F1083" s="6"/>
      <c r="G1083" s="38"/>
      <c r="I1083" s="6"/>
      <c r="J1083" s="13"/>
      <c r="K1083" s="60"/>
      <c r="L1083" s="61"/>
      <c r="O1083" s="37"/>
    </row>
    <row r="1084" spans="1:15" s="1" customFormat="1" x14ac:dyDescent="0.3">
      <c r="F1084" s="6"/>
      <c r="G1084" s="24" t="s">
        <v>879</v>
      </c>
      <c r="I1084" s="6"/>
      <c r="J1084" s="13"/>
      <c r="K1084" s="60"/>
      <c r="L1084" s="61"/>
      <c r="O1084" s="37"/>
    </row>
    <row r="1085" spans="1:15" s="1" customFormat="1" x14ac:dyDescent="0.3">
      <c r="F1085" s="6"/>
      <c r="G1085" s="38"/>
      <c r="I1085" s="6"/>
      <c r="J1085" s="13"/>
      <c r="K1085" s="60"/>
      <c r="L1085" s="61"/>
      <c r="O1085" s="37"/>
    </row>
    <row r="1086" spans="1:15" s="1" customFormat="1" x14ac:dyDescent="0.3">
      <c r="A1086" s="1">
        <v>511</v>
      </c>
      <c r="B1086" s="1">
        <v>1</v>
      </c>
      <c r="C1086" s="1">
        <v>12</v>
      </c>
      <c r="D1086" s="1">
        <v>1</v>
      </c>
      <c r="E1086" s="1">
        <v>42</v>
      </c>
      <c r="F1086" s="6"/>
      <c r="G1086" s="38" t="s">
        <v>880</v>
      </c>
      <c r="I1086" s="27" t="s">
        <v>881</v>
      </c>
      <c r="J1086" s="6">
        <v>1</v>
      </c>
      <c r="K1086" s="60"/>
      <c r="L1086" s="71">
        <f>L456</f>
        <v>560550</v>
      </c>
      <c r="O1086" s="37"/>
    </row>
    <row r="1087" spans="1:15" s="1" customFormat="1" x14ac:dyDescent="0.3">
      <c r="F1087" s="6"/>
      <c r="G1087" s="38"/>
      <c r="I1087" s="6"/>
      <c r="J1087" s="6"/>
      <c r="K1087" s="60"/>
      <c r="L1087" s="71"/>
      <c r="O1087" s="37"/>
    </row>
    <row r="1088" spans="1:15" s="1" customFormat="1" x14ac:dyDescent="0.3">
      <c r="A1088" s="1">
        <v>512</v>
      </c>
      <c r="B1088" s="1">
        <v>2</v>
      </c>
      <c r="C1088" s="1">
        <v>12</v>
      </c>
      <c r="D1088" s="1">
        <v>1</v>
      </c>
      <c r="E1088" s="1">
        <v>42</v>
      </c>
      <c r="F1088" s="6"/>
      <c r="G1088" s="38" t="s">
        <v>882</v>
      </c>
      <c r="I1088" s="27" t="s">
        <v>881</v>
      </c>
      <c r="J1088" s="6">
        <v>2</v>
      </c>
      <c r="K1088" s="60"/>
      <c r="L1088" s="71">
        <f>L663</f>
        <v>0</v>
      </c>
      <c r="O1088" s="37"/>
    </row>
    <row r="1089" spans="1:15" s="1" customFormat="1" x14ac:dyDescent="0.3">
      <c r="F1089" s="6"/>
      <c r="G1089" s="38"/>
      <c r="I1089" s="6"/>
      <c r="J1089" s="6"/>
      <c r="K1089" s="60"/>
      <c r="L1089" s="71"/>
      <c r="O1089" s="37"/>
    </row>
    <row r="1090" spans="1:15" s="1" customFormat="1" x14ac:dyDescent="0.3">
      <c r="A1090" s="1">
        <v>513</v>
      </c>
      <c r="B1090" s="1">
        <v>3</v>
      </c>
      <c r="C1090" s="1">
        <v>12</v>
      </c>
      <c r="D1090" s="1">
        <v>1</v>
      </c>
      <c r="E1090" s="1">
        <v>42</v>
      </c>
      <c r="F1090" s="6"/>
      <c r="G1090" s="38" t="s">
        <v>883</v>
      </c>
      <c r="I1090" s="27" t="s">
        <v>881</v>
      </c>
      <c r="J1090" s="6">
        <v>3</v>
      </c>
      <c r="K1090" s="60"/>
      <c r="L1090" s="71">
        <f>L758</f>
        <v>0</v>
      </c>
      <c r="O1090" s="37"/>
    </row>
    <row r="1091" spans="1:15" s="1" customFormat="1" x14ac:dyDescent="0.3">
      <c r="F1091" s="6"/>
      <c r="G1091" s="38"/>
      <c r="I1091" s="6"/>
      <c r="J1091" s="6"/>
      <c r="K1091" s="60"/>
      <c r="L1091" s="71"/>
      <c r="O1091" s="37"/>
    </row>
    <row r="1092" spans="1:15" s="1" customFormat="1" x14ac:dyDescent="0.3">
      <c r="A1092" s="1">
        <v>514</v>
      </c>
      <c r="B1092" s="1">
        <v>4</v>
      </c>
      <c r="C1092" s="1">
        <v>12</v>
      </c>
      <c r="D1092" s="1">
        <v>1</v>
      </c>
      <c r="E1092" s="1">
        <v>42</v>
      </c>
      <c r="F1092" s="6"/>
      <c r="G1092" s="38" t="s">
        <v>884</v>
      </c>
      <c r="I1092" s="27" t="s">
        <v>881</v>
      </c>
      <c r="J1092" s="6">
        <v>4</v>
      </c>
      <c r="K1092" s="60"/>
      <c r="L1092" s="71">
        <f>L821</f>
        <v>0</v>
      </c>
      <c r="O1092" s="37"/>
    </row>
    <row r="1093" spans="1:15" s="1" customFormat="1" x14ac:dyDescent="0.3">
      <c r="F1093" s="6"/>
      <c r="G1093" s="38"/>
      <c r="I1093" s="6"/>
      <c r="J1093" s="6"/>
      <c r="K1093" s="60"/>
      <c r="L1093" s="71"/>
      <c r="O1093" s="37"/>
    </row>
    <row r="1094" spans="1:15" s="1" customFormat="1" x14ac:dyDescent="0.3">
      <c r="A1094" s="1">
        <v>515</v>
      </c>
      <c r="B1094" s="1">
        <v>5</v>
      </c>
      <c r="C1094" s="1">
        <v>12</v>
      </c>
      <c r="D1094" s="1">
        <v>1</v>
      </c>
      <c r="E1094" s="1">
        <v>42</v>
      </c>
      <c r="F1094" s="6"/>
      <c r="G1094" s="38" t="s">
        <v>885</v>
      </c>
      <c r="I1094" s="27" t="s">
        <v>881</v>
      </c>
      <c r="J1094" s="6">
        <v>5</v>
      </c>
      <c r="K1094" s="60"/>
      <c r="L1094" s="71">
        <f>L904</f>
        <v>0</v>
      </c>
      <c r="O1094" s="37"/>
    </row>
    <row r="1095" spans="1:15" s="1" customFormat="1" x14ac:dyDescent="0.3">
      <c r="F1095" s="6"/>
      <c r="G1095" s="38"/>
      <c r="I1095" s="6"/>
      <c r="J1095" s="6"/>
      <c r="K1095" s="60"/>
      <c r="L1095" s="71"/>
      <c r="O1095" s="37"/>
    </row>
    <row r="1096" spans="1:15" s="1" customFormat="1" x14ac:dyDescent="0.3">
      <c r="A1096" s="1">
        <v>516</v>
      </c>
      <c r="B1096" s="1">
        <v>6</v>
      </c>
      <c r="C1096" s="1">
        <v>12</v>
      </c>
      <c r="D1096" s="1">
        <v>1</v>
      </c>
      <c r="E1096" s="1">
        <v>42</v>
      </c>
      <c r="F1096" s="6"/>
      <c r="G1096" s="38" t="s">
        <v>886</v>
      </c>
      <c r="I1096" s="27" t="s">
        <v>881</v>
      </c>
      <c r="J1096" s="6">
        <v>6</v>
      </c>
      <c r="K1096" s="60"/>
      <c r="L1096" s="71">
        <f>L923</f>
        <v>2788.42</v>
      </c>
      <c r="O1096" s="37"/>
    </row>
    <row r="1097" spans="1:15" s="1" customFormat="1" x14ac:dyDescent="0.3">
      <c r="F1097" s="6"/>
      <c r="G1097" s="38"/>
      <c r="I1097" s="6"/>
      <c r="J1097" s="6"/>
      <c r="K1097" s="60"/>
      <c r="L1097" s="71"/>
      <c r="O1097" s="37"/>
    </row>
    <row r="1098" spans="1:15" s="1" customFormat="1" x14ac:dyDescent="0.3">
      <c r="A1098" s="1">
        <v>517</v>
      </c>
      <c r="B1098" s="1">
        <v>547</v>
      </c>
      <c r="C1098" s="1">
        <v>12</v>
      </c>
      <c r="D1098" s="1">
        <v>1</v>
      </c>
      <c r="E1098" s="1">
        <v>42</v>
      </c>
      <c r="F1098" s="6"/>
      <c r="G1098" s="38" t="s">
        <v>887</v>
      </c>
      <c r="I1098" s="27" t="s">
        <v>881</v>
      </c>
      <c r="J1098" s="6">
        <v>7</v>
      </c>
      <c r="K1098" s="60"/>
      <c r="L1098" s="71">
        <f>L940</f>
        <v>0</v>
      </c>
      <c r="O1098" s="37"/>
    </row>
    <row r="1099" spans="1:15" s="1" customFormat="1" x14ac:dyDescent="0.3">
      <c r="F1099" s="6"/>
      <c r="G1099" s="38"/>
      <c r="I1099" s="6"/>
      <c r="J1099" s="6"/>
      <c r="K1099" s="60"/>
      <c r="L1099" s="71"/>
      <c r="O1099" s="37"/>
    </row>
    <row r="1100" spans="1:15" s="1" customFormat="1" x14ac:dyDescent="0.3">
      <c r="A1100" s="1">
        <v>518</v>
      </c>
      <c r="B1100" s="1">
        <v>7</v>
      </c>
      <c r="C1100" s="1">
        <v>12</v>
      </c>
      <c r="D1100" s="1">
        <v>1</v>
      </c>
      <c r="E1100" s="1">
        <v>42</v>
      </c>
      <c r="F1100" s="6"/>
      <c r="G1100" s="38" t="s">
        <v>888</v>
      </c>
      <c r="I1100" s="27" t="s">
        <v>881</v>
      </c>
      <c r="J1100" s="6">
        <v>8</v>
      </c>
      <c r="K1100" s="60"/>
      <c r="L1100" s="71">
        <f>L953</f>
        <v>0</v>
      </c>
      <c r="O1100" s="37"/>
    </row>
    <row r="1101" spans="1:15" s="1" customFormat="1" x14ac:dyDescent="0.3">
      <c r="F1101" s="6"/>
      <c r="G1101" s="38"/>
      <c r="I1101" s="6"/>
      <c r="J1101" s="6"/>
      <c r="K1101" s="60"/>
      <c r="L1101" s="71"/>
      <c r="O1101" s="37"/>
    </row>
    <row r="1102" spans="1:15" s="1" customFormat="1" x14ac:dyDescent="0.3">
      <c r="A1102" s="1">
        <v>519</v>
      </c>
      <c r="B1102" s="1">
        <v>8</v>
      </c>
      <c r="C1102" s="1">
        <v>12</v>
      </c>
      <c r="D1102" s="1">
        <v>1</v>
      </c>
      <c r="E1102" s="1">
        <v>42</v>
      </c>
      <c r="F1102" s="6"/>
      <c r="G1102" s="38" t="s">
        <v>776</v>
      </c>
      <c r="I1102" s="27" t="s">
        <v>881</v>
      </c>
      <c r="J1102" s="6">
        <v>9</v>
      </c>
      <c r="K1102" s="60"/>
      <c r="L1102" s="71">
        <f>L1002</f>
        <v>0</v>
      </c>
      <c r="O1102" s="37"/>
    </row>
    <row r="1103" spans="1:15" s="1" customFormat="1" x14ac:dyDescent="0.3">
      <c r="F1103" s="6"/>
      <c r="G1103" s="38"/>
      <c r="I1103" s="6"/>
      <c r="J1103" s="6"/>
      <c r="K1103" s="60"/>
      <c r="L1103" s="71"/>
      <c r="O1103" s="37"/>
    </row>
    <row r="1104" spans="1:15" s="1" customFormat="1" x14ac:dyDescent="0.3">
      <c r="A1104" s="1">
        <v>520</v>
      </c>
      <c r="B1104" s="1">
        <v>9</v>
      </c>
      <c r="C1104" s="1">
        <v>12</v>
      </c>
      <c r="D1104" s="1">
        <v>1</v>
      </c>
      <c r="E1104" s="1">
        <v>42</v>
      </c>
      <c r="F1104" s="6"/>
      <c r="G1104" s="38" t="s">
        <v>889</v>
      </c>
      <c r="I1104" s="27" t="s">
        <v>881</v>
      </c>
      <c r="J1104" s="6">
        <v>11</v>
      </c>
      <c r="K1104" s="60"/>
      <c r="L1104" s="71">
        <f>L1071</f>
        <v>0</v>
      </c>
      <c r="O1104" s="37"/>
    </row>
    <row r="1105" spans="1:15" s="1" customFormat="1" x14ac:dyDescent="0.3">
      <c r="F1105" s="6"/>
      <c r="G1105" s="38"/>
      <c r="I1105" s="6"/>
      <c r="J1105" s="6"/>
      <c r="K1105" s="60"/>
      <c r="L1105" s="71"/>
      <c r="O1105" s="37"/>
    </row>
    <row r="1106" spans="1:15" s="1" customFormat="1" x14ac:dyDescent="0.3">
      <c r="A1106" s="1">
        <v>521</v>
      </c>
      <c r="B1106" s="1">
        <v>10</v>
      </c>
      <c r="C1106" s="1">
        <v>12</v>
      </c>
      <c r="D1106" s="1">
        <v>1</v>
      </c>
      <c r="E1106" s="1">
        <v>42</v>
      </c>
      <c r="F1106" s="6"/>
      <c r="G1106" s="38" t="s">
        <v>890</v>
      </c>
      <c r="I1106" s="27" t="s">
        <v>881</v>
      </c>
      <c r="J1106" s="6">
        <v>20</v>
      </c>
      <c r="K1106" s="60"/>
      <c r="L1106" s="71">
        <f>L1082</f>
        <v>2090000</v>
      </c>
      <c r="O1106" s="37"/>
    </row>
    <row r="1107" spans="1:15" x14ac:dyDescent="0.3">
      <c r="K1107" s="60"/>
    </row>
    <row r="1108" spans="1:15" x14ac:dyDescent="0.3">
      <c r="F1108" s="17"/>
      <c r="G1108" s="16" t="s">
        <v>891</v>
      </c>
      <c r="H1108" s="21"/>
      <c r="I1108" s="17"/>
      <c r="J1108" s="20"/>
      <c r="K1108" s="66" t="s">
        <v>422</v>
      </c>
      <c r="L1108" s="68">
        <f>SUM(L1085:L1107)</f>
        <v>2653338.42</v>
      </c>
    </row>
  </sheetData>
  <sheetProtection algorithmName="SHA-512" hashValue="ayronnNhD4Y5zYjU/r7OwSObu+3z5YxnP/s45pJjUIUHmIpkn1bAnjL/nyn5uA56RAoWbuKsiLxovxq9rYPsiQ==" saltValue="NCXm1RUc4bVpgAIZk2CkYw==" spinCount="100000" sheet="1" objects="1" scenarios="1"/>
  <pageMargins left="0.7" right="0.7" top="0.75" bottom="0.75" header="0.3" footer="0.3"/>
  <pageSetup paperSize="9" scale="72" orientation="portrait" r:id="rId1"/>
  <headerFooter>
    <oddHeader>&amp;C&amp;"Calibri"&amp;10&amp;K000000 Confidential&amp;1#_x000D_</oddHeader>
    <oddFooter>&amp;R_x000D_&amp;1#&amp;"Calibri"&amp;10&amp;K000000 Confidential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56DE610A43424698AABFB4C6CA3AC2" ma:contentTypeVersion="2" ma:contentTypeDescription="Create a new document." ma:contentTypeScope="" ma:versionID="52882a4335bd62fe127e0fef9ecb49b3">
  <xsd:schema xmlns:xsd="http://www.w3.org/2001/XMLSchema" xmlns:xs="http://www.w3.org/2001/XMLSchema" xmlns:p="http://schemas.microsoft.com/office/2006/metadata/properties" xmlns:ns2="c63914db-b15c-48c4-825b-1b668acd0ec7" targetNamespace="http://schemas.microsoft.com/office/2006/metadata/properties" ma:root="true" ma:fieldsID="eca01cff58029829806b0c8be444929d" ns2:_="">
    <xsd:import namespace="c63914db-b15c-48c4-825b-1b668acd0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914db-b15c-48c4-825b-1b668acd0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45F3D-1338-43AA-BCEF-CAAF9A1CFF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653DA5-B406-40C0-8B67-A8CEB46DF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E6A652-A778-41B4-80F4-48647BD6E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3914db-b15c-48c4-825b-1b668acd0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PSC254-BF-TBOQ1</vt:lpstr>
      <vt:lpstr>'PSC254-BF-TBOQ1'!Print_Area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Nokhumalo Moloi</dc:creator>
  <cp:keywords/>
  <dc:description/>
  <cp:lastModifiedBy>Lesego Pitse</cp:lastModifiedBy>
  <cp:revision/>
  <dcterms:created xsi:type="dcterms:W3CDTF">2023-02-10T08:23:35Z</dcterms:created>
  <dcterms:modified xsi:type="dcterms:W3CDTF">2023-06-05T20:23:33Z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0x010100EE56DE610A43424698AABFB4C6CA3AC2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2023-05-05T09:54:26Z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cb02d062-e924-4ed7-8530-73ab638828b4</vt:lpwstr>
  </property>
  <property fmtid="{D5CDD505-2E9C-101B-9397-08002B2CF9AE}" pid="10" name="MSIP_Label_a11864d1-c16a-45ad-949f-bdea3b8c9e66_ContentBits">
    <vt:lpwstr>3</vt:lpwstr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