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8c49b3c3d314c35/Documents/Work Profile/Tekrod - Consulting - Engineers/Clients/15. Maquassi Hills Local Municipality/3. Paving Between Maitemogelo Taxi Route ^0 N12/Tender Document/"/>
    </mc:Choice>
  </mc:AlternateContent>
  <xr:revisionPtr revIDLastSave="321" documentId="8_{D41BE089-80DC-4C2F-B392-AB1D89D3F9BF}" xr6:coauthVersionLast="47" xr6:coauthVersionMax="47" xr10:uidLastSave="{9DAC968A-EE18-4B1A-BA79-84AC862A7FB0}"/>
  <bookViews>
    <workbookView xWindow="-120" yWindow="-120" windowWidth="21840" windowHeight="13140" tabRatio="891" firstSheet="7" activeTab="21" xr2:uid="{00000000-000D-0000-FFFF-FFFF00000000}"/>
  </bookViews>
  <sheets>
    <sheet name="1200" sheetId="65" r:id="rId1"/>
    <sheet name="1300" sheetId="18" r:id="rId2"/>
    <sheet name="1400 " sheetId="69" r:id="rId3"/>
    <sheet name="1500" sheetId="19" r:id="rId4"/>
    <sheet name="1700" sheetId="12" r:id="rId5"/>
    <sheet name="1800" sheetId="64" r:id="rId6"/>
    <sheet name="2100" sheetId="13" r:id="rId7"/>
    <sheet name="2200" sheetId="70" r:id="rId8"/>
    <sheet name="2300" sheetId="20" r:id="rId9"/>
    <sheet name="3100" sheetId="44" r:id="rId10"/>
    <sheet name="3300" sheetId="16" r:id="rId11"/>
    <sheet name="3400" sheetId="22" r:id="rId12"/>
    <sheet name="3400 (A)" sheetId="74" r:id="rId13"/>
    <sheet name="3500" sheetId="15" r:id="rId14"/>
    <sheet name="4100 " sheetId="76" r:id="rId15"/>
    <sheet name="4200" sheetId="80" r:id="rId16"/>
    <sheet name="5100" sheetId="71" r:id="rId17"/>
    <sheet name="5600" sheetId="35" r:id="rId18"/>
    <sheet name="5700" sheetId="36" r:id="rId19"/>
    <sheet name="5900" sheetId="32" r:id="rId20"/>
    <sheet name="7300" sheetId="62" r:id="rId21"/>
    <sheet name="General Summary" sheetId="77" r:id="rId22"/>
    <sheet name="Sheet5" sheetId="78" r:id="rId23"/>
    <sheet name="Sheet6" sheetId="79" r:id="rId24"/>
  </sheets>
  <definedNames>
    <definedName name="__SEC1200">#REF!</definedName>
    <definedName name="_Parse_Out" hidden="1">#REF!</definedName>
    <definedName name="_sec12" localSheetId="2">#REF!</definedName>
    <definedName name="_sec12">#REF!</definedName>
    <definedName name="_SEC1200" localSheetId="0">'1200'!#REF!</definedName>
    <definedName name="_SEC1200" localSheetId="16">#REF!</definedName>
    <definedName name="_SEC1200">#REF!</definedName>
    <definedName name="ALL">#REF!</definedName>
    <definedName name="Items_01" localSheetId="2">#REF!</definedName>
    <definedName name="Items_01">#REF!</definedName>
    <definedName name="NPRA" hidden="1">#REF!</definedName>
    <definedName name="_xlnm.Print_Area" localSheetId="0">'1200'!$A$1:$J$81</definedName>
    <definedName name="_xlnm.Print_Area" localSheetId="1">'1300'!$A$1:$H$65</definedName>
    <definedName name="_xlnm.Print_Area" localSheetId="2">'1400 '!$A$1:$H$134</definedName>
    <definedName name="_xlnm.Print_Area" localSheetId="3">'1500'!$A$1:$H$62</definedName>
    <definedName name="_xlnm.Print_Area" localSheetId="4">'1700'!$A$1:$H$72</definedName>
    <definedName name="_xlnm.Print_Area" localSheetId="5">'1800'!$A$1:$H$57</definedName>
    <definedName name="_xlnm.Print_Area" localSheetId="6">'2100'!$A$1:$H$63</definedName>
    <definedName name="_xlnm.Print_Area" localSheetId="7">'2200'!$A$1:$H$60</definedName>
    <definedName name="_xlnm.Print_Area" localSheetId="8">'2300'!$A$1:$I$60</definedName>
    <definedName name="_xlnm.Print_Area" localSheetId="9">'3100'!$A$1:$H$71</definedName>
    <definedName name="_xlnm.Print_Area" localSheetId="10">'3300'!$A$1:$H$67</definedName>
    <definedName name="_xlnm.Print_Area" localSheetId="11">'3400'!$A$1:$H$65</definedName>
    <definedName name="_xlnm.Print_Area" localSheetId="12">'3400 (A)'!$A$1:$J$75</definedName>
    <definedName name="_xlnm.Print_Area" localSheetId="13">'3500'!$A$1:$H$62</definedName>
    <definedName name="_xlnm.Print_Area" localSheetId="14">'4100 '!$A$1:$H$65</definedName>
    <definedName name="_xlnm.Print_Area" localSheetId="15">'4200'!$A$1:$H$65</definedName>
    <definedName name="_xlnm.Print_Area" localSheetId="16">'5100'!$A$1:$H$56</definedName>
    <definedName name="_xlnm.Print_Area" localSheetId="17">'5600'!$A$1:$H$70</definedName>
    <definedName name="_xlnm.Print_Area" localSheetId="18">'5700'!$A$1:$H$70</definedName>
    <definedName name="_xlnm.Print_Area" localSheetId="19">'5900'!$A$1:$H$72</definedName>
    <definedName name="_xlnm.Print_Area" localSheetId="20">'7300'!$A$1:$H$61</definedName>
    <definedName name="_xlnm.Print_Area" localSheetId="21">'General Summary'!$A$1:$E$38</definedName>
    <definedName name="_xlnm.Print_Titles" localSheetId="2">'1400 '!$6:$7</definedName>
    <definedName name="_xlnm.Print_Titles" localSheetId="3">'1500'!$6:$7</definedName>
    <definedName name="_xlnm.Print_Titles" localSheetId="5">'1800'!$2:$7</definedName>
    <definedName name="_xlnm.Print_Titles" localSheetId="6">'2100'!$2:$7</definedName>
    <definedName name="_xlnm.Print_Titles" localSheetId="7">'2200'!$2:$5</definedName>
    <definedName name="_xlnm.Print_Titles" localSheetId="8">'2300'!$1:$7</definedName>
    <definedName name="_xlnm.Print_Titles" localSheetId="20">'7300'!$1:$7</definedName>
    <definedName name="SCHED1">#REF!</definedName>
    <definedName name="SCHED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76" l="1"/>
  <c r="E14" i="80" l="1"/>
  <c r="E15" i="76"/>
  <c r="G69" i="74" l="1"/>
  <c r="G34" i="74"/>
  <c r="G26" i="74"/>
  <c r="E10" i="62" l="1"/>
  <c r="E12" i="15"/>
  <c r="E39" i="22"/>
  <c r="E22" i="22"/>
  <c r="E17" i="22"/>
  <c r="E37" i="16"/>
  <c r="E26" i="16"/>
  <c r="F43" i="20"/>
  <c r="F12" i="20"/>
  <c r="E45" i="16"/>
  <c r="I20" i="15"/>
  <c r="G73" i="65"/>
  <c r="G64" i="65"/>
  <c r="I19" i="65" l="1"/>
  <c r="J30" i="16" l="1"/>
  <c r="J24" i="16"/>
  <c r="J36" i="16" l="1"/>
  <c r="I76" i="65"/>
  <c r="G77" i="65" s="1"/>
  <c r="I72" i="65"/>
  <c r="G25" i="65" l="1"/>
  <c r="I30" i="65"/>
  <c r="G32" i="65" s="1"/>
  <c r="I34" i="65"/>
  <c r="I33" i="65"/>
  <c r="I68" i="65"/>
  <c r="G69" i="65" s="1"/>
  <c r="I41" i="65"/>
  <c r="G17" i="62"/>
  <c r="E19" i="62" s="1"/>
  <c r="E60" i="69"/>
  <c r="G55" i="69"/>
  <c r="I11" i="65"/>
  <c r="I50" i="65"/>
  <c r="G35" i="65" l="1"/>
  <c r="I22" i="65"/>
</calcChain>
</file>

<file path=xl/sharedStrings.xml><?xml version="1.0" encoding="utf-8"?>
<sst xmlns="http://schemas.openxmlformats.org/spreadsheetml/2006/main" count="965" uniqueCount="546">
  <si>
    <t>Hazard plates:</t>
  </si>
  <si>
    <t>(a) 200mm*800mm</t>
  </si>
  <si>
    <t xml:space="preserve">  %</t>
  </si>
  <si>
    <t>Car ports:</t>
  </si>
  <si>
    <t>Car ports, as specified, at offices</t>
  </si>
  <si>
    <t>and laboratory buildings</t>
  </si>
  <si>
    <t>Rented, hotel and other</t>
  </si>
  <si>
    <t>(a)   Provisional sum for providing</t>
  </si>
  <si>
    <t xml:space="preserve">      rented housing, hotel or other</t>
  </si>
  <si>
    <t xml:space="preserve">      accommodation as described in</t>
  </si>
  <si>
    <t xml:space="preserve">      subsub-clause 14.03(c)(ii)</t>
  </si>
  <si>
    <t>(b)   Handling costs and profit in re-</t>
  </si>
  <si>
    <t xml:space="preserve">      spect of subitem 14.07(a)</t>
  </si>
  <si>
    <t>SCHEDULE B : ROADWORKS</t>
  </si>
  <si>
    <t>SECTION 1500</t>
  </si>
  <si>
    <t>ACCOMMODATION OF TRAFFIC</t>
  </si>
  <si>
    <t>15.01</t>
  </si>
  <si>
    <t>Accommodating traffic and</t>
  </si>
  <si>
    <t xml:space="preserve">km </t>
  </si>
  <si>
    <t xml:space="preserve"> km</t>
  </si>
  <si>
    <t>Temporary traffic-control facilities:</t>
  </si>
  <si>
    <t>(b)   Portable STOP and GO-RY signs</t>
  </si>
  <si>
    <t>(a)</t>
  </si>
  <si>
    <t>(b)</t>
  </si>
  <si>
    <t>(c)</t>
  </si>
  <si>
    <t>(d)</t>
  </si>
  <si>
    <t>(a) Shaping of deviations</t>
  </si>
  <si>
    <t>maintaining deviations</t>
  </si>
  <si>
    <t>No.</t>
  </si>
  <si>
    <t>(f)    Road signs, TW- series, dia. 900</t>
  </si>
  <si>
    <t>(g)   Road signs, STW-, DTG-, TGS- and TG-series</t>
  </si>
  <si>
    <t xml:space="preserve">      excluding delineators and barricades</t>
  </si>
  <si>
    <t>(h)   Delineators DTG50J, size indicated:</t>
  </si>
  <si>
    <t xml:space="preserve">      (i)  Single</t>
  </si>
  <si>
    <t xml:space="preserve">      (ii)  Mounted back to back</t>
  </si>
  <si>
    <t>(i)   Movable barricade/road sign combination, size</t>
  </si>
  <si>
    <t xml:space="preserve">      1800 x 300 and 900 dia.</t>
  </si>
  <si>
    <t>m</t>
  </si>
  <si>
    <t xml:space="preserve"> kl</t>
  </si>
  <si>
    <t>SECTION 1700</t>
  </si>
  <si>
    <t>CLEARING AND GRUBBING</t>
  </si>
  <si>
    <t xml:space="preserve"> ha</t>
  </si>
  <si>
    <t>17.02</t>
  </si>
  <si>
    <t>Removal and grubbing of large</t>
  </si>
  <si>
    <t>trees and tree stumps:</t>
  </si>
  <si>
    <t>(a)     Girth larger than 1m</t>
  </si>
  <si>
    <t xml:space="preserve">        up to and including 2m</t>
  </si>
  <si>
    <t>SECTION 2100</t>
  </si>
  <si>
    <t>DRAINS</t>
  </si>
  <si>
    <t xml:space="preserve">        situated within the following</t>
  </si>
  <si>
    <t xml:space="preserve">        depth ranges below the surface</t>
  </si>
  <si>
    <t xml:space="preserve">        level:</t>
  </si>
  <si>
    <t>(i)     0 m up to 1,5m</t>
  </si>
  <si>
    <t>(ii)    Exceeding 1,5m and up to 3,0m</t>
  </si>
  <si>
    <t xml:space="preserve">        for excavation in hard</t>
  </si>
  <si>
    <t xml:space="preserve">        material, irrespective of</t>
  </si>
  <si>
    <t xml:space="preserve">        depth</t>
  </si>
  <si>
    <t xml:space="preserve">(a)     Excavating soft material </t>
  </si>
  <si>
    <t>(b)     Extra over subitem 21.03(a)</t>
  </si>
  <si>
    <t xml:space="preserve">  t</t>
  </si>
  <si>
    <t>Clearing and Grubbing</t>
  </si>
  <si>
    <t>AASHTO density</t>
  </si>
  <si>
    <t>m³</t>
  </si>
  <si>
    <t>Extra over item 33.01 for excavating and</t>
  </si>
  <si>
    <t>breaking down material in:</t>
  </si>
  <si>
    <t>(a) Intermediate excavation</t>
  </si>
  <si>
    <t>Roadbed preparation and the compaction of material</t>
  </si>
  <si>
    <t>(a) In situ treatment by ripping</t>
  </si>
  <si>
    <t>material) compacted to:</t>
  </si>
  <si>
    <t>(150mm compacted layer thickness)</t>
  </si>
  <si>
    <t>Extra over item 34.01 for excavation of</t>
  </si>
  <si>
    <t>(b) Hard excavation</t>
  </si>
  <si>
    <t>B33.12</t>
  </si>
  <si>
    <t>(a)     Ordinary portland cement</t>
  </si>
  <si>
    <t>SECTION 2300</t>
  </si>
  <si>
    <t>kg</t>
  </si>
  <si>
    <t>km</t>
  </si>
  <si>
    <t>kl</t>
  </si>
  <si>
    <t>SECTION 3300</t>
  </si>
  <si>
    <t>MASS EARTHWORKS</t>
  </si>
  <si>
    <t>In situ treatment of roadbed:</t>
  </si>
  <si>
    <t>SECTION 3400</t>
  </si>
  <si>
    <t>material in:</t>
  </si>
  <si>
    <t>SECTION 3500</t>
  </si>
  <si>
    <t>STABILIZATION</t>
  </si>
  <si>
    <t>35.01</t>
  </si>
  <si>
    <t>Chemical stabilization extra over</t>
  </si>
  <si>
    <t>unstabilized compacted layers:</t>
  </si>
  <si>
    <t>35.02</t>
  </si>
  <si>
    <t>Chemical stabilizing agent:</t>
  </si>
  <si>
    <t>(c)     Slaked road lime</t>
  </si>
  <si>
    <t>(d)     Ground granulated</t>
  </si>
  <si>
    <t xml:space="preserve">        blast-furnace slag</t>
  </si>
  <si>
    <t>35.04</t>
  </si>
  <si>
    <t>Provision and application of water for</t>
  </si>
  <si>
    <t>curing</t>
  </si>
  <si>
    <t>Retro-reflective road-marking paint:</t>
  </si>
  <si>
    <t>(a)    White lines (broken or unbroken):</t>
  </si>
  <si>
    <t>SECTION 5600</t>
  </si>
  <si>
    <t>ROAD SIGNS</t>
  </si>
  <si>
    <t>B56.01</t>
  </si>
  <si>
    <t>Road sign boards with painted or</t>
  </si>
  <si>
    <t>coloured semi-matt background.</t>
  </si>
  <si>
    <t>Symbols,lettering and borders in</t>
  </si>
  <si>
    <t>semi-matt black or in Class 1 retro-</t>
  </si>
  <si>
    <t xml:space="preserve">reflective material, where the sign </t>
  </si>
  <si>
    <t>board is constructed from:</t>
  </si>
  <si>
    <t xml:space="preserve">(c)     Prepainted galvanized steel </t>
  </si>
  <si>
    <t xml:space="preserve">        plate (chromadek 1,6mm thick or</t>
  </si>
  <si>
    <t xml:space="preserve">        approved equivalent)</t>
  </si>
  <si>
    <t>Extra over B56.01 for using:</t>
  </si>
  <si>
    <t>(a)     Background of retro-reflective</t>
  </si>
  <si>
    <t xml:space="preserve">        material:</t>
  </si>
  <si>
    <t>(iii)   Class I</t>
  </si>
  <si>
    <t>(b)     Lettering, symbols, numbers, arrows, emblems</t>
  </si>
  <si>
    <t>(ii)     Class III</t>
  </si>
  <si>
    <t>56.03</t>
  </si>
  <si>
    <t>(a)     Steel tubing (wall thickness 3mm)</t>
  </si>
  <si>
    <t>(i)     75mm</t>
  </si>
  <si>
    <t>(ii)    100mm</t>
  </si>
  <si>
    <t>56.05</t>
  </si>
  <si>
    <t>Excavation and backfilling for road</t>
  </si>
  <si>
    <t>sign supports (not applicable to</t>
  </si>
  <si>
    <t>kilometre posts)</t>
  </si>
  <si>
    <t>56.06</t>
  </si>
  <si>
    <t>Extra over item 56.05 for cement-</t>
  </si>
  <si>
    <t>treated soil backfill</t>
  </si>
  <si>
    <t>Extra over item 56.05 for rock excavation</t>
  </si>
  <si>
    <t>SECTION 5700</t>
  </si>
  <si>
    <t>ROAD MARKINGS</t>
  </si>
  <si>
    <t>57.02</t>
  </si>
  <si>
    <t xml:space="preserve">        unbroken):</t>
  </si>
  <si>
    <t>(i)     100 mm wide</t>
  </si>
  <si>
    <t>(b)   Yellow lines (broken or</t>
  </si>
  <si>
    <t>(i)    100 mm wide</t>
  </si>
  <si>
    <t>(d)    White lettering and symbols</t>
  </si>
  <si>
    <t>(e)    Yellow lettering and symbols</t>
  </si>
  <si>
    <t>Variations in rate of application:</t>
  </si>
  <si>
    <t>(a)     White paint</t>
  </si>
  <si>
    <t>litre</t>
  </si>
  <si>
    <t>(b)     Yellow paint</t>
  </si>
  <si>
    <t>57.06</t>
  </si>
  <si>
    <t>Setting out and premarking the lines</t>
  </si>
  <si>
    <t>(excluding traffic-island markings,</t>
  </si>
  <si>
    <t>lettering and symbols)</t>
  </si>
  <si>
    <t>SECTION 5900</t>
  </si>
  <si>
    <t>Finishing the road and road reserve:</t>
  </si>
  <si>
    <t>(b)    Single carriageway road</t>
  </si>
  <si>
    <t>59.02</t>
  </si>
  <si>
    <t>Treatment of old roads and</t>
  </si>
  <si>
    <t>temporary diversions</t>
  </si>
  <si>
    <t>No</t>
  </si>
  <si>
    <t xml:space="preserve"> </t>
  </si>
  <si>
    <t>%</t>
  </si>
  <si>
    <t>1300</t>
  </si>
  <si>
    <t>AMOUNT</t>
  </si>
  <si>
    <t>DESCRIPTION</t>
  </si>
  <si>
    <t>GENERAL REQUIREMENTS AND PROVISIONS</t>
  </si>
  <si>
    <t>ITEM</t>
  </si>
  <si>
    <t>L/Sum</t>
  </si>
  <si>
    <t>month</t>
  </si>
  <si>
    <t>Prov Sum</t>
  </si>
  <si>
    <t>QUANTITY</t>
  </si>
  <si>
    <t>RATE</t>
  </si>
  <si>
    <t>SCHEDULE A : GENERAL</t>
  </si>
  <si>
    <t>SECTION 1300</t>
  </si>
  <si>
    <t>The contractor's general obligations:</t>
  </si>
  <si>
    <t>TOTAL CARRIED FORWARD TO SUMMARY</t>
  </si>
  <si>
    <t>UNIT</t>
  </si>
  <si>
    <t>14.01</t>
  </si>
  <si>
    <t>accommodation:</t>
  </si>
  <si>
    <t>(a)   Offices (interior floor space</t>
  </si>
  <si>
    <t>(e)   Ablution units</t>
  </si>
  <si>
    <t>14.02</t>
  </si>
  <si>
    <t>Office and laboratory furniture:</t>
  </si>
  <si>
    <t>(a)   Chairs</t>
  </si>
  <si>
    <t xml:space="preserve"> No.</t>
  </si>
  <si>
    <t>(a)   Items measured by number:</t>
  </si>
  <si>
    <t>(i)    220/250 volt power points</t>
  </si>
  <si>
    <t xml:space="preserve">       light fittings complete with</t>
  </si>
  <si>
    <t xml:space="preserve">       ballast and tubes</t>
  </si>
  <si>
    <t xml:space="preserve">        fittings complete with 100</t>
  </si>
  <si>
    <t xml:space="preserve">        watt globes.</t>
  </si>
  <si>
    <t xml:space="preserve">        BCF type complete, mounted</t>
  </si>
  <si>
    <t xml:space="preserve">        on wall with  brackets</t>
  </si>
  <si>
    <t xml:space="preserve">        2,2kW minimum capacity, mounted</t>
  </si>
  <si>
    <t xml:space="preserve">        &amp; with own power connection</t>
  </si>
  <si>
    <t>PC Sum</t>
  </si>
  <si>
    <t>Watering of deviations</t>
  </si>
  <si>
    <t xml:space="preserve">Blading of by-passes and existing roads used as </t>
  </si>
  <si>
    <t>deviations by grader</t>
  </si>
  <si>
    <t>km-pass</t>
  </si>
  <si>
    <t xml:space="preserve">Cut to spoil, including free haul up to 1,0 km.  </t>
  </si>
  <si>
    <t>Material obtained from :</t>
  </si>
  <si>
    <t xml:space="preserve">FINISHING THE ROAD AND ROAD RESERVE </t>
  </si>
  <si>
    <t>(e)   Road signs, R- and TR- series;</t>
  </si>
  <si>
    <t>(i)  1500mm</t>
  </si>
  <si>
    <t>(i)  1600mm x 1200mm</t>
  </si>
  <si>
    <t>ha</t>
  </si>
  <si>
    <t>CONTRACTOR'S ESTABLISHMENT ON SITE AND GENERAL OBLIGATIONS</t>
  </si>
  <si>
    <t>PAVEMENT LAYERS OF GRAVEL MATERIAL</t>
  </si>
  <si>
    <t>PITCHING, STONEWORK AND PROTECTION AGAINST EROSION</t>
  </si>
  <si>
    <t>FINISHING THE ROAD AND ROAD RESERVE AND TREATMENT OF OLD ROADS</t>
  </si>
  <si>
    <t>Road sign supports (overhead road sign structures excluded)</t>
  </si>
  <si>
    <t>Services</t>
  </si>
  <si>
    <t>Provision of water, electricity, low peasure gas,</t>
  </si>
  <si>
    <t>sewerage, septic tank, sewage and rubish removals,</t>
  </si>
  <si>
    <t>cleaning services, maintenance and repairs, all as</t>
  </si>
  <si>
    <t xml:space="preserve">specified in clause 1404, including the </t>
  </si>
  <si>
    <t xml:space="preserve">construction and maintenance of acces roads, </t>
  </si>
  <si>
    <t>footpaths,etc</t>
  </si>
  <si>
    <t>(a)  Services at offices and laboratories</t>
  </si>
  <si>
    <t>(I)   Fixed Costs</t>
  </si>
  <si>
    <t>(ii)  Running costs</t>
  </si>
  <si>
    <t>L. sum</t>
  </si>
  <si>
    <t>CONCRETE KERBING, CONCRETE, CHANNELING, OPEN CHUTES AND CONCRETE LININGS FOR OPEN DRAINES</t>
  </si>
  <si>
    <t>(d)     Retro-reflective beads</t>
  </si>
  <si>
    <t>(i) Non cemented material</t>
  </si>
  <si>
    <t>(a) Soft excavation</t>
  </si>
  <si>
    <t>Cut and borrow to fill, including freehaul up to 1,0 km.</t>
  </si>
  <si>
    <t>Finishing -off borrow areas in:</t>
  </si>
  <si>
    <t>(a) Hard material</t>
  </si>
  <si>
    <t>(b) Intermadiate Material</t>
  </si>
  <si>
    <t>( c) Soft Material</t>
  </si>
  <si>
    <t>BORROW MATERIALS</t>
  </si>
  <si>
    <t>SUMMARY OF SCHEDULE  OF QUANTITIES</t>
  </si>
  <si>
    <t>SECTION 3100</t>
  </si>
  <si>
    <t>(a) Gravel Selected layer compacted to:</t>
  </si>
  <si>
    <t>Pavement layers constructed from gravel taken from cut or borrow, incl. free-haul up to 1,0 km.</t>
  </si>
  <si>
    <t>(i) 93% of modified AASHTO density</t>
  </si>
  <si>
    <t xml:space="preserve">       93% of modified AASHTO density</t>
  </si>
  <si>
    <t>(a) Gravel Selected layer compacted to</t>
  </si>
  <si>
    <t>In-situ reconstruction of existing layers as:</t>
  </si>
  <si>
    <t>HOUSING, OFFICES AND LABORATORY FOR THE ENGINEER'S SITE PERSONNEL</t>
  </si>
  <si>
    <t>33/16.02</t>
  </si>
  <si>
    <t>Overhaul (extra over iterms 33.01 on material hauled in excess of the free-haul distance of 1km (ordinary overhaul)</t>
  </si>
  <si>
    <t>(a)  Fixed obligations</t>
  </si>
  <si>
    <t>(b)  Value-related obligations</t>
  </si>
  <si>
    <t>(c)  Time-related obligations</t>
  </si>
  <si>
    <t>Labour:</t>
  </si>
  <si>
    <t>(a) Normal working hours:</t>
  </si>
  <si>
    <t>hour</t>
  </si>
  <si>
    <t>(ii) Semi-skilled labourer</t>
  </si>
  <si>
    <t>Hire of construction equipment:</t>
  </si>
  <si>
    <t>SECTION 1800</t>
  </si>
  <si>
    <t>DAYWORK AND HIRE OF CONSTRUCTION PLANT</t>
  </si>
  <si>
    <t>DAYWORKS AND HIRE OF CONSTRUCTION PLANT</t>
  </si>
  <si>
    <t>(a)     Base: (thickness 150mm)</t>
  </si>
  <si>
    <t>(b) Intermediate excavation</t>
  </si>
  <si>
    <t>(c) Hard excavation</t>
  </si>
  <si>
    <t>(SECTION 1200)</t>
  </si>
  <si>
    <t>Community Liason Officer</t>
  </si>
  <si>
    <t xml:space="preserve">Extra over item for contractor's overheads, </t>
  </si>
  <si>
    <t xml:space="preserve">administration charges and costs. </t>
  </si>
  <si>
    <t>Provisional Sum For Protection And/Or Relocation Of</t>
  </si>
  <si>
    <t>Services By Others</t>
  </si>
  <si>
    <t>Provisional Sum For Payment Of Contract Notice Board</t>
  </si>
  <si>
    <t>As Instructed By The Engineer</t>
  </si>
  <si>
    <t xml:space="preserve">Provisional Sum For Payment Of Engineer's </t>
  </si>
  <si>
    <t>Representative Cellular Phone Account</t>
  </si>
  <si>
    <t>Cable Ducts</t>
  </si>
  <si>
    <t>Supply, Lay &amp; Backfill 150mm Cable Ducts</t>
  </si>
  <si>
    <t>Relocation Of Services By Contractor</t>
  </si>
  <si>
    <t>uPVC Class 9, 110mm</t>
  </si>
  <si>
    <t>uPVC Class 9, 75mm</t>
  </si>
  <si>
    <t>uPVC Class 10, 50mm</t>
  </si>
  <si>
    <t>uPVC Class 10, 32mm</t>
  </si>
  <si>
    <t>Percentage For Charges And Profit On The Provisional</t>
  </si>
  <si>
    <t>Sums For Contractor's Cost And Profit</t>
  </si>
  <si>
    <t>Training  For Targeted Labour</t>
  </si>
  <si>
    <t>TOTAL CARRIED TO SUMMARY</t>
  </si>
  <si>
    <t>Month</t>
  </si>
  <si>
    <t>21.03 - LI</t>
  </si>
  <si>
    <t>To determine the positions of the existing services</t>
  </si>
  <si>
    <t>The positions of existing services</t>
  </si>
  <si>
    <t xml:space="preserve">Hand excavation to determine </t>
  </si>
  <si>
    <t>Training allowance for formal training</t>
  </si>
  <si>
    <t>Extra over for adminstration of payment of training</t>
  </si>
  <si>
    <t xml:space="preserve">Provisional Sum for payment of Engineer's </t>
  </si>
  <si>
    <t>Provisional Sum for Protection and/or relocation of</t>
  </si>
  <si>
    <t>services by others</t>
  </si>
  <si>
    <t>(i)  1200mm</t>
  </si>
  <si>
    <t>(i) Unskilled</t>
  </si>
  <si>
    <t>(iii) Skilled</t>
  </si>
  <si>
    <t xml:space="preserve">(iv) Foreman </t>
  </si>
  <si>
    <t>(a) Excavator 3 -5 ton</t>
  </si>
  <si>
    <t xml:space="preserve">(b) TLB Backactor </t>
  </si>
  <si>
    <t>(c) Front end loader</t>
  </si>
  <si>
    <t>(f) Grader (CAT 140 G or  similar)</t>
  </si>
  <si>
    <t>(g) Walk behind roller (Bomag BW90 or similar)</t>
  </si>
  <si>
    <t>(h) Mechanical broom</t>
  </si>
  <si>
    <t>(i) D6 dozer</t>
  </si>
  <si>
    <t>(j) Compressor</t>
  </si>
  <si>
    <t>(k) Submersible dewatering pump</t>
  </si>
  <si>
    <t>ITEM NO</t>
  </si>
  <si>
    <t>Total brought forward</t>
  </si>
  <si>
    <t xml:space="preserve">TOTAL CARRIED FORWARD </t>
  </si>
  <si>
    <t>TOTAL CARRIED  TO SUMMARY</t>
  </si>
  <si>
    <t>ACCOMODATION OF TRAFFIC</t>
  </si>
  <si>
    <t>SECTION 1400</t>
  </si>
  <si>
    <t>CONTRACTOR`S ESTABLISHMENT ON SITE AND GENERAL OBLIGATIONS</t>
  </si>
  <si>
    <t>SECTION 1200</t>
  </si>
  <si>
    <t>SUMMARY OF SCHEDULE A :   GENERAL</t>
  </si>
  <si>
    <t>SUMMARY OF SCHEDULE B :   ROADWORKS</t>
  </si>
  <si>
    <t>(c)   Desks, complete with drawers and locks</t>
  </si>
  <si>
    <t>(d)   Conference tables</t>
  </si>
  <si>
    <t>(ii)  Double 80 watt fluorescent</t>
  </si>
  <si>
    <t>(iii)     Single incandescent light</t>
  </si>
  <si>
    <t>(vii)     Fire extinguishers, 2,5kg</t>
  </si>
  <si>
    <t>(vii)    Air-conditioning units with</t>
  </si>
  <si>
    <t>m³km</t>
  </si>
  <si>
    <t>SECTION 7300</t>
  </si>
  <si>
    <t>CONCRETE BLOCK PAVING FOR ROADS</t>
  </si>
  <si>
    <t>Concrete block paving</t>
  </si>
  <si>
    <t>(a)    Provisions of materials</t>
  </si>
  <si>
    <t>Provision of approved herbicide and ant poison:</t>
  </si>
  <si>
    <t>(b) Contractor's charges and profit added to the prime cost sum</t>
  </si>
  <si>
    <t>SECTION 5100</t>
  </si>
  <si>
    <t>51.01-LI</t>
  </si>
  <si>
    <t>Stone pitching:</t>
  </si>
  <si>
    <t>(b)     Grouted stone pitching</t>
  </si>
  <si>
    <t>51.02-LI</t>
  </si>
  <si>
    <t>Riprap</t>
  </si>
  <si>
    <t>(a) Packed Riprap average nominal diameter of</t>
  </si>
  <si>
    <t>200mm with SG of 2.1</t>
  </si>
  <si>
    <t>SCHEDULE B: ROADWORKS</t>
  </si>
  <si>
    <t xml:space="preserve">Quality Control Test Ordered by the Engineer </t>
  </si>
  <si>
    <t>Provisional sum for the payment of Quality Control Test Ordered</t>
  </si>
  <si>
    <t>by the Engineer</t>
  </si>
  <si>
    <t xml:space="preserve">Percentage for charges and profit on the provisional sums </t>
  </si>
  <si>
    <t xml:space="preserve">       - engineer's office and conference room)</t>
  </si>
  <si>
    <t>Earthworks for temporary deviations</t>
  </si>
  <si>
    <t>m³.km</t>
  </si>
  <si>
    <t>PREFABRICATED CULVERTS</t>
  </si>
  <si>
    <t>SECTION 2200</t>
  </si>
  <si>
    <t>22.01- LI</t>
  </si>
  <si>
    <t>Excavation:</t>
  </si>
  <si>
    <t>(a)     Excavating soft material</t>
  </si>
  <si>
    <t xml:space="preserve">         situated within the following</t>
  </si>
  <si>
    <t xml:space="preserve">         depth ranges below the surface</t>
  </si>
  <si>
    <t xml:space="preserve">         level:</t>
  </si>
  <si>
    <t>(b)    Extra over item B22.01(a) for</t>
  </si>
  <si>
    <t xml:space="preserve">         excavation in hard material,</t>
  </si>
  <si>
    <t xml:space="preserve">         irrespective of depth</t>
  </si>
  <si>
    <t>Backfilling:</t>
  </si>
  <si>
    <t>(a)     Using the excavated material</t>
  </si>
  <si>
    <t>(b)     Using imported selected material:</t>
  </si>
  <si>
    <t>(c)     Extra over subitems B22.02 (a)</t>
  </si>
  <si>
    <t xml:space="preserve">         and (b)(i) for soil cement back-</t>
  </si>
  <si>
    <t xml:space="preserve">         filling : (4% of Portland</t>
  </si>
  <si>
    <t xml:space="preserve">         cement by volume)</t>
  </si>
  <si>
    <t>22.03</t>
  </si>
  <si>
    <t>Concrete pipe culverts:</t>
  </si>
  <si>
    <t xml:space="preserve">m </t>
  </si>
  <si>
    <t>22.07-LI</t>
  </si>
  <si>
    <t>Cast in-situ concrete and formwork:</t>
  </si>
  <si>
    <t xml:space="preserve">(a)     In class A bedding, screeds and the </t>
  </si>
  <si>
    <t xml:space="preserve">         encasing for pipes, including formwork </t>
  </si>
  <si>
    <t>TOTAL CARRIED FORWARD</t>
  </si>
  <si>
    <t>Brickwork</t>
  </si>
  <si>
    <t>(a) 230mm thick</t>
  </si>
  <si>
    <t>Compliance with Mine Health and Safety</t>
  </si>
  <si>
    <t>(e)</t>
  </si>
  <si>
    <t>Special information sign</t>
  </si>
  <si>
    <t>Provision of Security guards</t>
  </si>
  <si>
    <t>Provision of Stock-proof security fencing</t>
  </si>
  <si>
    <t>(i) Compacted to 90% of modified</t>
  </si>
  <si>
    <t>Excess overburden</t>
  </si>
  <si>
    <t xml:space="preserve">TOTAL CARRIED  FORWARD </t>
  </si>
  <si>
    <t xml:space="preserve">         or similar approved</t>
  </si>
  <si>
    <t>(b)     Prefabricated concrete kerb SABS 927 fig. 3</t>
  </si>
  <si>
    <t>m²</t>
  </si>
  <si>
    <t>12.01-LI</t>
  </si>
  <si>
    <t>12.02-LI</t>
  </si>
  <si>
    <t>12.06-LI</t>
  </si>
  <si>
    <t>12.09-LI</t>
  </si>
  <si>
    <t>12.10-LI</t>
  </si>
  <si>
    <t>22.02-LI</t>
  </si>
  <si>
    <t>Concrete kerbing:</t>
  </si>
  <si>
    <t>(a) Concrete channel  (Class 25/19)</t>
  </si>
  <si>
    <t>Concrete lining for open drains:</t>
  </si>
  <si>
    <t>(b) Class u2 surface finish to cast in situ concrete</t>
  </si>
  <si>
    <t>(b) To sides with formwork on both internal and external faces</t>
  </si>
  <si>
    <t>Steel reinforcement</t>
  </si>
  <si>
    <t xml:space="preserve"> kg</t>
  </si>
  <si>
    <t>Welded steel fabric (193 mesh wire)</t>
  </si>
  <si>
    <t>(i) 95% of modified AASHTO density</t>
  </si>
  <si>
    <t>(ii) 97% of modified AASHTO density</t>
  </si>
  <si>
    <t>(f)</t>
  </si>
  <si>
    <t xml:space="preserve">Provision for rehabilitating of borrow pit </t>
  </si>
  <si>
    <t>(g)</t>
  </si>
  <si>
    <t>(h)</t>
  </si>
  <si>
    <t>Handling cost and profit in respect of sub item B12.05(f) and(g)</t>
  </si>
  <si>
    <t>Provision of Royalties payment</t>
  </si>
  <si>
    <t>Salary of Liason Officer and PSC Members</t>
  </si>
  <si>
    <t xml:space="preserve">(a) Gravel material in compacted layer thickness of 150mm </t>
  </si>
  <si>
    <t>(a)     Prefabricated concrete kerb SABS 927 fig. 8c</t>
  </si>
  <si>
    <t>Locating Existing Services (to be instructed by the Engineer)</t>
  </si>
  <si>
    <t>12.13</t>
  </si>
  <si>
    <t>Enviromental Control Officer</t>
  </si>
  <si>
    <t xml:space="preserve"> EIA &amp; EMP Compliance</t>
  </si>
  <si>
    <t>12.14</t>
  </si>
  <si>
    <t>Additional Survey as requested by the engineer</t>
  </si>
  <si>
    <t>Additional surveying to be directed by the Engineer</t>
  </si>
  <si>
    <t>Extra over for adminstration of additional surveying</t>
  </si>
  <si>
    <t>73,01 -LI</t>
  </si>
  <si>
    <t>Cast in situ concrete edge and intermediate beams (25Mpa/19mm edge beam size 250mm wide x 150mm high), 10mm thick jointex expansion joints at 2m</t>
  </si>
  <si>
    <t>73,02 -LI</t>
  </si>
  <si>
    <t>Cast In-Situ Concrete edge and Intermediate beams</t>
  </si>
  <si>
    <t xml:space="preserve">      (a) 450mm dia. Type 75D</t>
  </si>
  <si>
    <t xml:space="preserve">      (b) 600mm dia. Type 75D</t>
  </si>
  <si>
    <t xml:space="preserve">      (c) 1500 mm x 1200mm Type SANS </t>
  </si>
  <si>
    <t>Rate Only</t>
  </si>
  <si>
    <t>Portal and rectangular culverts (Complete with prefabricated floor) :</t>
  </si>
  <si>
    <t xml:space="preserve">      (b) 750 mm x 600mm Type SANS </t>
  </si>
  <si>
    <t xml:space="preserve">      (a) 600mm x 300mm Type SANS </t>
  </si>
  <si>
    <t xml:space="preserve">Health and Safety Obligations </t>
  </si>
  <si>
    <t>(i)</t>
  </si>
  <si>
    <t>Preparation of Safety File</t>
  </si>
  <si>
    <t>Item</t>
  </si>
  <si>
    <t>Office and laboratory accommodation (office Containers with aircon)</t>
  </si>
  <si>
    <t>14.03</t>
  </si>
  <si>
    <t>Office and laboratory fittings</t>
  </si>
  <si>
    <t>fittings installations and equipment:</t>
  </si>
  <si>
    <t>17.01</t>
  </si>
  <si>
    <r>
      <t>m</t>
    </r>
    <r>
      <rPr>
        <vertAlign val="superscript"/>
        <sz val="10"/>
        <rFont val="Arial"/>
        <family val="2"/>
      </rPr>
      <t>3</t>
    </r>
  </si>
  <si>
    <r>
      <t>m</t>
    </r>
    <r>
      <rPr>
        <vertAlign val="superscript"/>
        <sz val="10"/>
        <rFont val="Arial"/>
        <family val="2"/>
      </rPr>
      <t>2</t>
    </r>
  </si>
  <si>
    <r>
      <t>(i)     Area not exceeding 2m</t>
    </r>
    <r>
      <rPr>
        <vertAlign val="superscript"/>
        <sz val="10"/>
        <rFont val="Arial"/>
        <family val="2"/>
      </rPr>
      <t>2</t>
    </r>
  </si>
  <si>
    <r>
      <t xml:space="preserve"> m</t>
    </r>
    <r>
      <rPr>
        <vertAlign val="superscript"/>
        <sz val="10"/>
        <rFont val="Arial"/>
        <family val="2"/>
      </rPr>
      <t>2</t>
    </r>
  </si>
  <si>
    <r>
      <t>(ii)    Area exceeding 2m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but not</t>
    </r>
  </si>
  <si>
    <r>
      <t xml:space="preserve">        10 m</t>
    </r>
    <r>
      <rPr>
        <vertAlign val="superscript"/>
        <sz val="10"/>
        <rFont val="Arial"/>
        <family val="2"/>
      </rPr>
      <t>2</t>
    </r>
  </si>
  <si>
    <r>
      <t xml:space="preserve"> m</t>
    </r>
    <r>
      <rPr>
        <vertAlign val="superscript"/>
        <sz val="10"/>
        <rFont val="Arial"/>
        <family val="2"/>
      </rPr>
      <t>3</t>
    </r>
  </si>
  <si>
    <r>
      <t>m</t>
    </r>
    <r>
      <rPr>
        <b/>
        <u/>
        <sz val="10"/>
        <rFont val="Arial"/>
        <family val="2"/>
      </rPr>
      <t>²</t>
    </r>
  </si>
  <si>
    <t>HOUSING, OFFICES AND LABORATORIES FOR THE ENGINEER`S SITE PERSONNEL</t>
  </si>
  <si>
    <t>CONCRETE KERBING, CONCRETE CHANNELING, OPEN CHUTES AND CONCRETE LININGS FOR OPEN DRAINS</t>
  </si>
  <si>
    <t>21.04</t>
  </si>
  <si>
    <t>Impermeable backfilling to subsoil drainage systm:</t>
  </si>
  <si>
    <t>Excavation for subsoil drainage system:</t>
  </si>
  <si>
    <t>(a) backfill using suitable (in-situ) material to be directed by the engineer on site</t>
  </si>
  <si>
    <t>21.06</t>
  </si>
  <si>
    <t xml:space="preserve">Natural Permeable Material inSubsoil drainage system </t>
  </si>
  <si>
    <t>(crushed stone):</t>
  </si>
  <si>
    <t>(a) provide 13mm crused stone</t>
  </si>
  <si>
    <t>(b) provide 19mm crused stone</t>
  </si>
  <si>
    <t>Handling cost and profit in respect of sub item B12.05(c) and(d)</t>
  </si>
  <si>
    <t>Concrete Shuts</t>
  </si>
  <si>
    <t xml:space="preserve"> to be directed by the engineer on site</t>
  </si>
  <si>
    <t>(a) Cast In-situ class 25/19 concrete ( 1m wide x 150mm thicjness)</t>
  </si>
  <si>
    <t>Inlet, Oulet, transition and similar structures</t>
  </si>
  <si>
    <t xml:space="preserve">in situ conctrete (class 25 Mpa/19 mm) In inlet and outlet structures including kerbs, chutes and downpipes, skewed ends, catchpits, manholes, thrust and anchor blocks, including formwork and Class U2 surfacing finish </t>
  </si>
  <si>
    <t>Trimming of excavations for concrete-lined open drain:</t>
  </si>
  <si>
    <t>(a) in soft material</t>
  </si>
  <si>
    <t>(b) in hard material</t>
  </si>
  <si>
    <t>Formwork to cast in situ concrete lining for open drains:</t>
  </si>
  <si>
    <t>Sealed joints in concrete linings of open drains:</t>
  </si>
  <si>
    <t xml:space="preserve">(a) sealed joints in concrete linings of opne drain </t>
  </si>
  <si>
    <t>(b) In situ treatment by blasting</t>
  </si>
  <si>
    <t xml:space="preserve">(150mm compacted layer thickness) </t>
  </si>
  <si>
    <t>(e) Boulder Excavation class B</t>
  </si>
  <si>
    <t>B7304</t>
  </si>
  <si>
    <t>Construct Speed Humps</t>
  </si>
  <si>
    <t>Speed humps  including transitions</t>
  </si>
  <si>
    <t>TOTAL BROUGHT FORWARD  = (1)</t>
  </si>
  <si>
    <t>CONTINGENCIES  AT 10%  = (10% OF 2)</t>
  </si>
  <si>
    <t>SUB TOTAL A = ( 2 + 3)</t>
  </si>
  <si>
    <t>NET TOTAL =  (SCHEDULE A &amp; B)</t>
  </si>
  <si>
    <t xml:space="preserve"> for Items B12.01;  B12.03;   B12.06 and B12.08</t>
  </si>
  <si>
    <t>Extra over for adminstration of payment of EIA &amp; EMP</t>
  </si>
  <si>
    <t xml:space="preserve">         (class 20/19)</t>
  </si>
  <si>
    <r>
      <t xml:space="preserve">Gray Interlocking precast concrete paving blocks (80 mm - Class 35 MPA) , including all cutting of units to fit  between edge restraints, laid on and including 25mm riversand bed, compacted and plastersand broomed into joints on completion. </t>
    </r>
    <r>
      <rPr>
        <b/>
        <sz val="10"/>
        <rFont val="Arial"/>
        <family val="2"/>
      </rPr>
      <t>For the Road</t>
    </r>
    <r>
      <rPr>
        <sz val="10"/>
        <rFont val="Arial"/>
        <family val="2"/>
      </rPr>
      <t>. Refer Dwg. 003-TYP-02</t>
    </r>
  </si>
  <si>
    <t>complete (3m wide)</t>
  </si>
  <si>
    <t>Rate  Only</t>
  </si>
  <si>
    <t>ADD 15% VAT = (15% of 4)</t>
  </si>
  <si>
    <t>TOTAL TO FORM OF OFFER (TENDER AMOUNT) = ( 4 + 5 )</t>
  </si>
  <si>
    <t>(b) Compaction to 93% of modified</t>
  </si>
  <si>
    <t>(d) Gravel subbase (G6) from borrow pit compacted to:</t>
  </si>
  <si>
    <t>(f) Gravel base (G6) from borrow pit chemically stabilized</t>
  </si>
  <si>
    <t>Contractor to Provide Contract Name Board as per the drawing</t>
  </si>
  <si>
    <t>(e) Tip truck (10 m3)</t>
  </si>
  <si>
    <t>(d) Water Truck (18 000 L)</t>
  </si>
  <si>
    <t>Overhaul  in excess of the free-haul distance of 1km (ordinary overhaul)</t>
  </si>
  <si>
    <t>NO</t>
  </si>
  <si>
    <t>Brought forward</t>
  </si>
  <si>
    <t>B34.01</t>
  </si>
  <si>
    <t>Pavement layers constructed from gravel</t>
  </si>
  <si>
    <t>obtained from commercial sources or</t>
  </si>
  <si>
    <t>approved sources provided by the contractor,</t>
  </si>
  <si>
    <t>including all haul:</t>
  </si>
  <si>
    <t>Gravel selected layer from G7 material</t>
  </si>
  <si>
    <t>compacted to:</t>
  </si>
  <si>
    <t>a compacted layer thickness of</t>
  </si>
  <si>
    <t>150 mm</t>
  </si>
  <si>
    <t>(ii)</t>
  </si>
  <si>
    <t>95% of modified AASHTO density for</t>
  </si>
  <si>
    <t>Rate only</t>
  </si>
  <si>
    <t>(unstabilised gravel) compacted to:</t>
  </si>
  <si>
    <t>95% of modified AASHTO density</t>
  </si>
  <si>
    <t>for a compacted layer thickness of</t>
  </si>
  <si>
    <t>97% of modified AASHTO density</t>
  </si>
  <si>
    <t>Gravel base from G4 material</t>
  </si>
  <si>
    <t>98% of modified AASHTO density for a</t>
  </si>
  <si>
    <t>compacted layer thickness of</t>
  </si>
  <si>
    <t>100% of modified AASHTO density for</t>
  </si>
  <si>
    <t>Gravel base from G6 material chemically</t>
  </si>
  <si>
    <t>stabilized to C4 and compacted to:</t>
  </si>
  <si>
    <t>97% of modified AASHTO density for a</t>
  </si>
  <si>
    <t>TOTAL CARRIED  TO FORWARD</t>
  </si>
  <si>
    <r>
      <rPr>
        <b/>
        <u/>
        <sz val="9"/>
        <rFont val="Roboto"/>
      </rPr>
      <t>CRUSHED STONE BASE</t>
    </r>
  </si>
  <si>
    <t>Crushed-stone  base</t>
  </si>
  <si>
    <t>(a) Constructed from type G2 material obtained  from commercial sources and compacted to 88% of apparent density</t>
  </si>
  <si>
    <t>(1) 37mm nominal maximum size stone</t>
  </si>
  <si>
    <t xml:space="preserve">NB: The Contractor must consider Table 3602/1 (Crushed </t>
  </si>
  <si>
    <t>Stone Base and Subbase: material requirement - COLTO 1998).</t>
  </si>
  <si>
    <t>34.02/3600</t>
  </si>
  <si>
    <t>34.03/36.01</t>
  </si>
  <si>
    <t>LAYERS TO CONNECT TO N12</t>
  </si>
  <si>
    <t>Gravel subbase from G5 material</t>
  </si>
  <si>
    <t>for a compacted Upper Upper Subbaselayer thickness of</t>
  </si>
  <si>
    <t>PRIME COAT</t>
  </si>
  <si>
    <t>Prime Coat</t>
  </si>
  <si>
    <t>(c) MC-30 cut-back bitumen</t>
  </si>
  <si>
    <t>l</t>
  </si>
  <si>
    <t>Aggregate for blinding</t>
  </si>
  <si>
    <t>SECTION 4100</t>
  </si>
  <si>
    <t>SECTION 4200</t>
  </si>
  <si>
    <t>ASPHALT BASE AND SURFACING</t>
  </si>
  <si>
    <t>Asphalt surfacing 30mm thick, 150/200 pentation-grade bitumen aggregate</t>
  </si>
  <si>
    <t>(a) Continously graded - medium grade</t>
  </si>
  <si>
    <t xml:space="preserve"> m²</t>
  </si>
  <si>
    <t>Tack Coat of 30% stable grade emulsion</t>
  </si>
  <si>
    <t>Binder variation: Bitumen emulsion</t>
  </si>
  <si>
    <t>t</t>
  </si>
  <si>
    <t>Trial sections 30mm thick</t>
  </si>
  <si>
    <t>100mm cores in asphalt paving</t>
  </si>
  <si>
    <t>Placing and compacting of asphalt in restricted areas</t>
  </si>
  <si>
    <t>(a) Extra over items 42.01, 42.02</t>
  </si>
  <si>
    <t>Extra over item 42.04 for applying tack coat in restricted areas</t>
  </si>
  <si>
    <t xml:space="preserve"> litre</t>
  </si>
  <si>
    <t>Application of prime coat and/or tack coat to the edges of a layer</t>
  </si>
  <si>
    <t>Extra over item 42.03 for apllying rolled-in chippings in restricted area</t>
  </si>
  <si>
    <t>tons</t>
  </si>
  <si>
    <t>Backfilling of excavations for patching with:</t>
  </si>
  <si>
    <t>(a) Asphalt base</t>
  </si>
  <si>
    <t>(b) Asphalt surfacing</t>
  </si>
  <si>
    <t>(i) Speed humps 300 mm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</si>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</sst>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&quot;R&quot;\ #,##0;&quot;R&quot;\ \-#,##0"/>
    <numFmt numFmtId="166" formatCode="&quot;R&quot;\ #,##0.00;&quot;R&quot;\ \-#,##0.00"/>
    <numFmt numFmtId="167" formatCode="_ &quot;R&quot;\ * #,##0.00_ ;_ &quot;R&quot;\ * \-#,##0.00_ ;_ &quot;R&quot;\ * &quot;-&quot;??_ ;_ @_ "/>
    <numFmt numFmtId="168" formatCode="0.0"/>
    <numFmt numFmtId="169" formatCode="&quot;R&quot;\ #,##0.00"/>
    <numFmt numFmtId="170" formatCode="[$R-1C09]\ #,##0.00"/>
    <numFmt numFmtId="171" formatCode="#,##0.0"/>
    <numFmt numFmtId="172" formatCode="#,##0.000"/>
    <numFmt numFmtId="173" formatCode="_ [$R-1C09]\ * #,##0.00_ ;_ [$R-1C09]\ * \-#,##0.00_ ;_ [$R-1C09]\ * &quot;-&quot;??_ ;_ @_ "/>
    <numFmt numFmtId="174" formatCode="_(&quot;R&quot;* #,##0.00_);_(&quot;R&quot;* \(#,##0.00\);_(&quot;R&quot;* &quot;-&quot;??_);_(@_)"/>
    <numFmt numFmtId="175" formatCode="[$R-436]\ #,##0.00"/>
    <numFmt numFmtId="176" formatCode="_ &quot;R&quot;\ * #,##0.000_ ;_ &quot;R&quot;\ * \-#,##0.000_ ;_ &quot;R&quot;\ * &quot;-&quot;??_ ;_ @_ "/>
    <numFmt numFmtId="177" formatCode="_ &quot;R&quot;\ * #,##0_ ;_ &quot;R&quot;\ * \-#,##0_ ;_ &quot;R&quot;\ * &quot;-&quot;??_ ;_ @_ "/>
  </numFmts>
  <fonts count="39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  <font>
      <sz val="11"/>
      <name val="Swis721 Lt BT"/>
      <family val="2"/>
    </font>
    <font>
      <b/>
      <sz val="11"/>
      <name val="Swis721 Lt BT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sz val="10"/>
      <name val="Arial"/>
    </font>
    <font>
      <sz val="9"/>
      <color rgb="FF000000"/>
      <name val="Roboto"/>
    </font>
    <font>
      <b/>
      <sz val="9"/>
      <name val="Roboto"/>
    </font>
    <font>
      <sz val="9"/>
      <name val="Roboto"/>
    </font>
    <font>
      <b/>
      <sz val="9"/>
      <color rgb="FF000000"/>
      <name val="Roboto"/>
    </font>
    <font>
      <b/>
      <u/>
      <sz val="9"/>
      <name val="Roboto"/>
    </font>
    <font>
      <b/>
      <sz val="10"/>
      <name val="Arial Narrow"/>
      <family val="2"/>
    </font>
    <font>
      <sz val="10"/>
      <name val="Arial Narrow"/>
      <family val="2"/>
    </font>
    <font>
      <u/>
      <sz val="10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D0"/>
      </left>
      <right style="thin">
        <color rgb="FFD5D5D5"/>
      </right>
      <top style="thin">
        <color rgb="FF0000D0"/>
      </top>
      <bottom style="thin">
        <color rgb="FFD5D5D5"/>
      </bottom>
      <diagonal/>
    </border>
    <border>
      <left style="thin">
        <color rgb="FFD5D5D5"/>
      </left>
      <right style="thin">
        <color rgb="FFD5D5D5"/>
      </right>
      <top style="thin">
        <color rgb="FF0000D0"/>
      </top>
      <bottom style="thin">
        <color rgb="FFD5D5D5"/>
      </bottom>
      <diagonal/>
    </border>
    <border>
      <left style="thin">
        <color rgb="FFD5D5D5"/>
      </left>
      <right style="thin">
        <color rgb="FF0000D0"/>
      </right>
      <top style="thin">
        <color rgb="FF0000D0"/>
      </top>
      <bottom style="thin">
        <color rgb="FFD5D5D5"/>
      </bottom>
      <diagonal/>
    </border>
    <border>
      <left/>
      <right/>
      <top style="thin">
        <color rgb="FFD5D5D5"/>
      </top>
      <bottom style="thin">
        <color rgb="FFD5D5D5"/>
      </bottom>
      <diagonal/>
    </border>
    <border>
      <left/>
      <right style="thin">
        <color rgb="FFD5D5D5"/>
      </right>
      <top style="thin">
        <color rgb="FFD5D5D5"/>
      </top>
      <bottom style="thin">
        <color rgb="FFD5D5D5"/>
      </bottom>
      <diagonal/>
    </border>
    <border>
      <left style="thin">
        <color rgb="FFD5D5D5"/>
      </left>
      <right style="thin">
        <color rgb="FFD5D5D5"/>
      </right>
      <top style="thin">
        <color rgb="FFD5D5D5"/>
      </top>
      <bottom style="thin">
        <color rgb="FFD5D5D5"/>
      </bottom>
      <diagonal/>
    </border>
    <border>
      <left style="thin">
        <color rgb="FFD5D5D5"/>
      </left>
      <right style="thin">
        <color rgb="FF0000D0"/>
      </right>
      <top style="thin">
        <color rgb="FFD5D5D5"/>
      </top>
      <bottom style="thin">
        <color rgb="FFD5D5D5"/>
      </bottom>
      <diagonal/>
    </border>
    <border>
      <left style="thin">
        <color rgb="FFD5D5D5"/>
      </left>
      <right style="thin">
        <color rgb="FFD5D5D5"/>
      </right>
      <top style="thin">
        <color rgb="FFD5D5D5"/>
      </top>
      <bottom style="thin">
        <color rgb="FF000000"/>
      </bottom>
      <diagonal/>
    </border>
    <border>
      <left style="thin">
        <color rgb="FF000000"/>
      </left>
      <right style="thin">
        <color rgb="FFD5D5D5"/>
      </right>
      <top style="thin">
        <color rgb="FF000000"/>
      </top>
      <bottom style="thin">
        <color rgb="FFD5D5D5"/>
      </bottom>
      <diagonal/>
    </border>
    <border>
      <left style="thin">
        <color rgb="FFD5D5D5"/>
      </left>
      <right style="thin">
        <color rgb="FFD5D5D5"/>
      </right>
      <top style="thin">
        <color rgb="FF000000"/>
      </top>
      <bottom style="thin">
        <color rgb="FFD5D5D5"/>
      </bottom>
      <diagonal/>
    </border>
    <border>
      <left style="thin">
        <color rgb="FFD5D5D5"/>
      </left>
      <right style="thin">
        <color rgb="FF000000"/>
      </right>
      <top style="thin">
        <color rgb="FF000000"/>
      </top>
      <bottom style="thin">
        <color rgb="FFD5D5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5D5D5"/>
      </bottom>
      <diagonal/>
    </border>
    <border>
      <left style="thin">
        <color rgb="FF000000"/>
      </left>
      <right/>
      <top style="thin">
        <color rgb="FFD5D5D5"/>
      </top>
      <bottom style="thin">
        <color rgb="FFD5D5D5"/>
      </bottom>
      <diagonal/>
    </border>
    <border>
      <left/>
      <right style="thin">
        <color rgb="FF000000"/>
      </right>
      <top style="thin">
        <color rgb="FFD5D5D5"/>
      </top>
      <bottom style="thin">
        <color rgb="FFD5D5D5"/>
      </bottom>
      <diagonal/>
    </border>
    <border>
      <left style="thin">
        <color rgb="FF000000"/>
      </left>
      <right style="thin">
        <color rgb="FF000000"/>
      </right>
      <top style="thin">
        <color rgb="FFD5D5D5"/>
      </top>
      <bottom style="thin">
        <color rgb="FFD5D5D5"/>
      </bottom>
      <diagonal/>
    </border>
    <border>
      <left style="thin">
        <color rgb="FF000000"/>
      </left>
      <right style="thin">
        <color rgb="FFD5D5D5"/>
      </right>
      <top style="thin">
        <color rgb="FFD5D5D5"/>
      </top>
      <bottom style="thin">
        <color rgb="FFD5D5D5"/>
      </bottom>
      <diagonal/>
    </border>
    <border>
      <left style="thin">
        <color rgb="FFD5D5D5"/>
      </left>
      <right style="thin">
        <color rgb="FF000000"/>
      </right>
      <top style="thin">
        <color rgb="FFD5D5D5"/>
      </top>
      <bottom style="thin">
        <color rgb="FFD5D5D5"/>
      </bottom>
      <diagonal/>
    </border>
    <border>
      <left style="thin">
        <color rgb="FF000000"/>
      </left>
      <right style="thin">
        <color rgb="FFD5D5D5"/>
      </right>
      <top style="thin">
        <color rgb="FFD5D5D5"/>
      </top>
      <bottom style="thin">
        <color rgb="FF000000"/>
      </bottom>
      <diagonal/>
    </border>
    <border>
      <left style="thin">
        <color rgb="FFD5D5D5"/>
      </left>
      <right style="thin">
        <color rgb="FF000000"/>
      </right>
      <top style="thin">
        <color rgb="FFD5D5D5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5D5D5"/>
      </top>
      <bottom style="thin">
        <color rgb="FF000000"/>
      </bottom>
      <diagonal/>
    </border>
    <border>
      <left style="thin">
        <color rgb="FFD5D5D5"/>
      </left>
      <right/>
      <top style="thin">
        <color rgb="FFD5D5D5"/>
      </top>
      <bottom style="thin">
        <color rgb="FFD5D5D5"/>
      </bottom>
      <diagonal/>
    </border>
    <border>
      <left style="thin">
        <color rgb="FFD5D5D5"/>
      </left>
      <right style="thin">
        <color rgb="FFD5D5D5"/>
      </right>
      <top style="thin">
        <color rgb="FFD5D5D5"/>
      </top>
      <bottom/>
      <diagonal/>
    </border>
    <border>
      <left style="thin">
        <color rgb="FFD5D5D5"/>
      </left>
      <right style="thin">
        <color rgb="FF0000D0"/>
      </right>
      <top style="thin">
        <color rgb="FFD5D5D5"/>
      </top>
      <bottom/>
      <diagonal/>
    </border>
    <border>
      <left style="thin">
        <color rgb="FF000000"/>
      </left>
      <right style="thin">
        <color rgb="FFD5D5D5"/>
      </right>
      <top/>
      <bottom/>
      <diagonal/>
    </border>
    <border>
      <left style="thin">
        <color rgb="FFD5D5D5"/>
      </left>
      <right style="thin">
        <color rgb="FFD5D5D5"/>
      </right>
      <top/>
      <bottom/>
      <diagonal/>
    </border>
    <border>
      <left style="thin">
        <color rgb="FFD5D5D5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D5D5D5"/>
      </bottom>
      <diagonal/>
    </border>
    <border>
      <left/>
      <right/>
      <top/>
      <bottom style="thin">
        <color rgb="FFD5D5D5"/>
      </bottom>
      <diagonal/>
    </border>
    <border>
      <left/>
      <right style="thin">
        <color rgb="FF000000"/>
      </right>
      <top/>
      <bottom style="thin">
        <color rgb="FFD5D5D5"/>
      </bottom>
      <diagonal/>
    </border>
    <border>
      <left style="thin">
        <color rgb="FF000000"/>
      </left>
      <right style="thin">
        <color rgb="FF000000"/>
      </right>
      <top/>
      <bottom style="thin">
        <color rgb="FFD5D5D5"/>
      </bottom>
      <diagonal/>
    </border>
    <border>
      <left style="thin">
        <color rgb="FF000000"/>
      </left>
      <right/>
      <top style="thin">
        <color rgb="FF000000"/>
      </top>
      <bottom style="thin">
        <color rgb="FFD5D5D5"/>
      </bottom>
      <diagonal/>
    </border>
    <border>
      <left/>
      <right/>
      <top style="thin">
        <color rgb="FF000000"/>
      </top>
      <bottom style="thin">
        <color rgb="FFD5D5D5"/>
      </bottom>
      <diagonal/>
    </border>
    <border>
      <left/>
      <right style="thin">
        <color rgb="FF000000"/>
      </right>
      <top style="thin">
        <color rgb="FF000000"/>
      </top>
      <bottom style="thin">
        <color rgb="FFD5D5D5"/>
      </bottom>
      <diagonal/>
    </border>
    <border>
      <left style="thin">
        <color rgb="FF0000D0"/>
      </left>
      <right style="thin">
        <color rgb="FFD5D5D5"/>
      </right>
      <top style="thin">
        <color rgb="FFD5D5D5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D5D5D5"/>
      </bottom>
      <diagonal/>
    </border>
    <border>
      <left style="thin">
        <color rgb="FF000000"/>
      </left>
      <right style="thin">
        <color rgb="FFD5D5D5"/>
      </right>
      <top style="thin">
        <color indexed="64"/>
      </top>
      <bottom style="thin">
        <color rgb="FFD5D5D5"/>
      </bottom>
      <diagonal/>
    </border>
    <border>
      <left style="thin">
        <color rgb="FFD5D5D5"/>
      </left>
      <right style="thin">
        <color rgb="FFD5D5D5"/>
      </right>
      <top style="thin">
        <color indexed="64"/>
      </top>
      <bottom style="thin">
        <color rgb="FFD5D5D5"/>
      </bottom>
      <diagonal/>
    </border>
    <border>
      <left style="thin">
        <color rgb="FFD5D5D5"/>
      </left>
      <right style="thin">
        <color rgb="FF000000"/>
      </right>
      <top style="thin">
        <color indexed="64"/>
      </top>
      <bottom style="thin">
        <color rgb="FFD5D5D5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D5D5D5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D5D5D5"/>
      </bottom>
      <diagonal/>
    </border>
    <border>
      <left style="thin">
        <color indexed="64"/>
      </left>
      <right style="thin">
        <color rgb="FF000000"/>
      </right>
      <top style="thin">
        <color rgb="FFD5D5D5"/>
      </top>
      <bottom style="thin">
        <color rgb="FFD5D5D5"/>
      </bottom>
      <diagonal/>
    </border>
    <border>
      <left style="thin">
        <color rgb="FF000000"/>
      </left>
      <right style="thin">
        <color indexed="64"/>
      </right>
      <top style="thin">
        <color rgb="FFD5D5D5"/>
      </top>
      <bottom style="thin">
        <color rgb="FFD5D5D5"/>
      </bottom>
      <diagonal/>
    </border>
    <border>
      <left style="thin">
        <color indexed="64"/>
      </left>
      <right style="thin">
        <color rgb="FF000000"/>
      </right>
      <top style="thin">
        <color rgb="FFD5D5D5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D5D5D5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D5D5D5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D5D5D5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D5D5D5"/>
      </bottom>
      <diagonal/>
    </border>
    <border>
      <left style="thin">
        <color rgb="FF000000"/>
      </left>
      <right style="thin">
        <color indexed="64"/>
      </right>
      <top/>
      <bottom style="thin">
        <color rgb="FFD5D5D5"/>
      </bottom>
      <diagonal/>
    </border>
    <border>
      <left style="thin">
        <color rgb="FF000000"/>
      </left>
      <right style="thin">
        <color indexed="64"/>
      </right>
      <top style="thin">
        <color rgb="FFD5D5D5"/>
      </top>
      <bottom/>
      <diagonal/>
    </border>
    <border>
      <left style="thin">
        <color indexed="64"/>
      </left>
      <right style="thin">
        <color rgb="FFD5D5D5"/>
      </right>
      <top style="thin">
        <color rgb="FF000000"/>
      </top>
      <bottom style="thin">
        <color indexed="64"/>
      </bottom>
      <diagonal/>
    </border>
    <border>
      <left style="thin">
        <color rgb="FFD5D5D5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D5D5D5"/>
      </right>
      <top style="thin">
        <color rgb="FF000000"/>
      </top>
      <bottom style="thin">
        <color indexed="64"/>
      </bottom>
      <diagonal/>
    </border>
    <border>
      <left style="thin">
        <color rgb="FFD5D5D5"/>
      </left>
      <right style="thin">
        <color rgb="FFD5D5D5"/>
      </right>
      <top style="thin">
        <color rgb="FF000000"/>
      </top>
      <bottom style="thin">
        <color indexed="64"/>
      </bottom>
      <diagonal/>
    </border>
  </borders>
  <cellStyleXfs count="14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4" fontId="2" fillId="0" borderId="3" applyProtection="0"/>
    <xf numFmtId="4" fontId="2" fillId="0" borderId="0"/>
    <xf numFmtId="4" fontId="2" fillId="0" borderId="0"/>
    <xf numFmtId="3" fontId="3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4" applyProtection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171" fontId="3" fillId="0" borderId="3" applyProtection="0"/>
    <xf numFmtId="171" fontId="2" fillId="0" borderId="3" applyProtection="0"/>
    <xf numFmtId="171" fontId="2" fillId="0" borderId="3" applyProtection="0"/>
    <xf numFmtId="171" fontId="2" fillId="0" borderId="3" applyProtection="0"/>
    <xf numFmtId="171" fontId="2" fillId="0" borderId="3" applyProtection="0"/>
    <xf numFmtId="171" fontId="2" fillId="0" borderId="3" applyProtection="0"/>
    <xf numFmtId="171" fontId="2" fillId="0" borderId="3" applyProtection="0"/>
    <xf numFmtId="171" fontId="2" fillId="0" borderId="3" applyProtection="0"/>
    <xf numFmtId="171" fontId="2" fillId="0" borderId="3" applyProtection="0"/>
    <xf numFmtId="171" fontId="2" fillId="0" borderId="3" applyProtection="0"/>
    <xf numFmtId="171" fontId="2" fillId="0" borderId="3" applyProtection="0"/>
    <xf numFmtId="171" fontId="2" fillId="0" borderId="3" applyProtection="0"/>
    <xf numFmtId="171" fontId="1" fillId="0" borderId="3" applyProtection="0"/>
    <xf numFmtId="4" fontId="4" fillId="0" borderId="3" applyProtection="0"/>
    <xf numFmtId="172" fontId="3" fillId="0" borderId="3" applyProtection="0"/>
    <xf numFmtId="172" fontId="2" fillId="0" borderId="3" applyProtection="0"/>
    <xf numFmtId="172" fontId="2" fillId="0" borderId="3" applyProtection="0"/>
    <xf numFmtId="172" fontId="2" fillId="0" borderId="3" applyProtection="0"/>
    <xf numFmtId="172" fontId="2" fillId="0" borderId="3" applyProtection="0"/>
    <xf numFmtId="172" fontId="2" fillId="0" borderId="3" applyProtection="0"/>
    <xf numFmtId="172" fontId="2" fillId="0" borderId="3" applyProtection="0"/>
    <xf numFmtId="172" fontId="2" fillId="0" borderId="3" applyProtection="0"/>
    <xf numFmtId="172" fontId="2" fillId="0" borderId="3" applyProtection="0"/>
    <xf numFmtId="172" fontId="2" fillId="0" borderId="3" applyProtection="0"/>
    <xf numFmtId="172" fontId="2" fillId="0" borderId="3" applyProtection="0"/>
    <xf numFmtId="172" fontId="2" fillId="0" borderId="3" applyProtection="0"/>
    <xf numFmtId="172" fontId="1" fillId="0" borderId="3" applyProtection="0"/>
    <xf numFmtId="165" fontId="3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4" fontId="3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0" fontId="1" fillId="0" borderId="0" applyProtection="0"/>
    <xf numFmtId="0" fontId="11" fillId="0" borderId="0" applyNumberFormat="0" applyFill="0" applyBorder="0" applyAlignment="0" applyProtection="0"/>
    <xf numFmtId="0" fontId="2" fillId="18" borderId="0"/>
    <xf numFmtId="0" fontId="2" fillId="18" borderId="0"/>
    <xf numFmtId="0" fontId="2" fillId="18" borderId="0"/>
    <xf numFmtId="0" fontId="2" fillId="18" borderId="0"/>
    <xf numFmtId="0" fontId="3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2" fontId="3" fillId="0" borderId="0"/>
    <xf numFmtId="0" fontId="12" fillId="6" borderId="0" applyNumberFormat="0" applyBorder="0" applyAlignment="0" applyProtection="0"/>
    <xf numFmtId="0" fontId="20" fillId="0" borderId="0"/>
    <xf numFmtId="0" fontId="21" fillId="0" borderId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4" fillId="0" borderId="0" applyNumberFormat="0" applyFont="0" applyFill="0" applyBorder="0" applyAlignment="0" applyProtection="0">
      <protection locked="0"/>
    </xf>
    <xf numFmtId="0" fontId="21" fillId="0" borderId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2" fillId="0" borderId="0" applyBorder="0"/>
    <xf numFmtId="0" fontId="2" fillId="0" borderId="0"/>
    <xf numFmtId="0" fontId="1" fillId="0" borderId="0" applyBorder="0"/>
    <xf numFmtId="0" fontId="2" fillId="4" borderId="7" applyNumberFormat="0" applyFont="0" applyAlignment="0" applyProtection="0"/>
    <xf numFmtId="0" fontId="5" fillId="0" borderId="4"/>
    <xf numFmtId="0" fontId="17" fillId="16" borderId="8" applyNumberFormat="0" applyAlignment="0" applyProtection="0"/>
    <xf numFmtId="9" fontId="2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9"/>
    <xf numFmtId="0" fontId="15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4" fontId="2" fillId="0" borderId="0"/>
    <xf numFmtId="0" fontId="2" fillId="0" borderId="0" applyNumberFormat="0" applyFill="0" applyBorder="0" applyAlignment="0" applyProtection="0"/>
    <xf numFmtId="174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</cellStyleXfs>
  <cellXfs count="606"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center"/>
    </xf>
    <xf numFmtId="170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6" xfId="0" applyFont="1" applyBorder="1" applyAlignment="1">
      <alignment vertical="center"/>
    </xf>
    <xf numFmtId="1" fontId="1" fillId="0" borderId="0" xfId="0" applyNumberFormat="1" applyFont="1" applyAlignment="1" applyProtection="1">
      <alignment wrapText="1"/>
      <protection locked="0"/>
    </xf>
    <xf numFmtId="166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vertical="top"/>
    </xf>
    <xf numFmtId="2" fontId="1" fillId="0" borderId="0" xfId="0" applyNumberFormat="1" applyFont="1"/>
    <xf numFmtId="0" fontId="1" fillId="0" borderId="0" xfId="0" applyFont="1" applyAlignment="1">
      <alignment horizontal="center" vertical="center"/>
    </xf>
    <xf numFmtId="170" fontId="1" fillId="0" borderId="0" xfId="0" applyNumberFormat="1" applyFont="1"/>
    <xf numFmtId="1" fontId="1" fillId="0" borderId="0" xfId="0" applyNumberFormat="1" applyFont="1"/>
    <xf numFmtId="0" fontId="1" fillId="0" borderId="23" xfId="0" applyFont="1" applyBorder="1"/>
    <xf numFmtId="0" fontId="1" fillId="19" borderId="0" xfId="0" applyFont="1" applyFill="1"/>
    <xf numFmtId="0" fontId="1" fillId="19" borderId="0" xfId="0" applyFont="1" applyFill="1" applyAlignment="1">
      <alignment vertical="center"/>
    </xf>
    <xf numFmtId="2" fontId="1" fillId="0" borderId="0" xfId="0" applyNumberFormat="1" applyFont="1" applyAlignment="1" applyProtection="1">
      <alignment horizontal="center"/>
      <protection locked="0"/>
    </xf>
    <xf numFmtId="0" fontId="22" fillId="19" borderId="0" xfId="0" applyFont="1" applyFill="1"/>
    <xf numFmtId="1" fontId="1" fillId="0" borderId="11" xfId="0" applyNumberFormat="1" applyFont="1" applyBorder="1" applyAlignment="1">
      <alignment horizontal="center"/>
    </xf>
    <xf numFmtId="1" fontId="1" fillId="20" borderId="0" xfId="0" applyNumberFormat="1" applyFont="1" applyFill="1" applyAlignment="1">
      <alignment horizontal="center"/>
    </xf>
    <xf numFmtId="1" fontId="1" fillId="20" borderId="25" xfId="0" applyNumberFormat="1" applyFont="1" applyFill="1" applyBorder="1" applyAlignment="1">
      <alignment horizontal="center"/>
    </xf>
    <xf numFmtId="0" fontId="1" fillId="20" borderId="0" xfId="0" applyFont="1" applyFill="1"/>
    <xf numFmtId="0" fontId="1" fillId="0" borderId="0" xfId="0" applyFont="1" applyAlignment="1">
      <alignment horizontal="left" vertical="top"/>
    </xf>
    <xf numFmtId="0" fontId="1" fillId="20" borderId="0" xfId="0" applyFont="1" applyFill="1" applyProtection="1">
      <protection locked="0"/>
    </xf>
    <xf numFmtId="1" fontId="1" fillId="20" borderId="0" xfId="0" applyNumberFormat="1" applyFont="1" applyFill="1" applyProtection="1">
      <protection locked="0"/>
    </xf>
    <xf numFmtId="170" fontId="1" fillId="20" borderId="0" xfId="0" applyNumberFormat="1" applyFont="1" applyFill="1" applyProtection="1">
      <protection locked="0"/>
    </xf>
    <xf numFmtId="0" fontId="1" fillId="20" borderId="0" xfId="0" applyFont="1" applyFill="1" applyAlignment="1">
      <alignment vertical="center"/>
    </xf>
    <xf numFmtId="0" fontId="1" fillId="20" borderId="0" xfId="0" applyFont="1" applyFill="1" applyAlignment="1" applyProtection="1">
      <alignment horizontal="center"/>
      <protection locked="0"/>
    </xf>
    <xf numFmtId="1" fontId="1" fillId="20" borderId="0" xfId="0" applyNumberFormat="1" applyFont="1" applyFill="1" applyAlignment="1" applyProtection="1">
      <alignment horizontal="center"/>
      <protection locked="0"/>
    </xf>
    <xf numFmtId="170" fontId="1" fillId="20" borderId="0" xfId="0" applyNumberFormat="1" applyFont="1" applyFill="1" applyAlignment="1" applyProtection="1">
      <alignment horizontal="center"/>
      <protection locked="0"/>
    </xf>
    <xf numFmtId="170" fontId="1" fillId="20" borderId="0" xfId="0" applyNumberFormat="1" applyFont="1" applyFill="1" applyAlignment="1">
      <alignment horizontal="center"/>
    </xf>
    <xf numFmtId="0" fontId="1" fillId="20" borderId="0" xfId="0" applyFont="1" applyFill="1" applyAlignment="1" applyProtection="1">
      <alignment vertical="center"/>
      <protection locked="0"/>
    </xf>
    <xf numFmtId="2" fontId="1" fillId="20" borderId="0" xfId="0" applyNumberFormat="1" applyFont="1" applyFill="1"/>
    <xf numFmtId="170" fontId="1" fillId="20" borderId="0" xfId="0" applyNumberFormat="1" applyFont="1" applyFill="1"/>
    <xf numFmtId="0" fontId="1" fillId="20" borderId="48" xfId="0" applyFont="1" applyFill="1" applyBorder="1" applyAlignment="1" applyProtection="1">
      <alignment horizontal="center"/>
      <protection locked="0"/>
    </xf>
    <xf numFmtId="1" fontId="1" fillId="20" borderId="50" xfId="0" applyNumberFormat="1" applyFont="1" applyFill="1" applyBorder="1" applyAlignment="1" applyProtection="1">
      <alignment wrapText="1"/>
      <protection locked="0"/>
    </xf>
    <xf numFmtId="1" fontId="1" fillId="20" borderId="49" xfId="0" applyNumberFormat="1" applyFont="1" applyFill="1" applyBorder="1" applyAlignment="1" applyProtection="1">
      <alignment horizontal="center"/>
      <protection locked="0"/>
    </xf>
    <xf numFmtId="2" fontId="1" fillId="20" borderId="50" xfId="0" applyNumberFormat="1" applyFont="1" applyFill="1" applyBorder="1" applyAlignment="1" applyProtection="1">
      <alignment horizontal="center"/>
      <protection locked="0"/>
    </xf>
    <xf numFmtId="167" fontId="1" fillId="20" borderId="50" xfId="0" applyNumberFormat="1" applyFont="1" applyFill="1" applyBorder="1" applyAlignment="1" applyProtection="1">
      <alignment horizontal="center"/>
      <protection locked="0"/>
    </xf>
    <xf numFmtId="170" fontId="1" fillId="20" borderId="54" xfId="0" applyNumberFormat="1" applyFont="1" applyFill="1" applyBorder="1" applyAlignment="1" applyProtection="1">
      <alignment horizontal="center"/>
      <protection locked="0"/>
    </xf>
    <xf numFmtId="170" fontId="1" fillId="20" borderId="54" xfId="0" applyNumberFormat="1" applyFont="1" applyFill="1" applyBorder="1"/>
    <xf numFmtId="0" fontId="1" fillId="20" borderId="49" xfId="0" applyFont="1" applyFill="1" applyBorder="1" applyProtection="1">
      <protection locked="0"/>
    </xf>
    <xf numFmtId="2" fontId="1" fillId="20" borderId="50" xfId="0" applyNumberFormat="1" applyFont="1" applyFill="1" applyBorder="1" applyProtection="1">
      <protection locked="0"/>
    </xf>
    <xf numFmtId="0" fontId="1" fillId="20" borderId="49" xfId="0" applyFont="1" applyFill="1" applyBorder="1" applyAlignment="1" applyProtection="1">
      <alignment horizontal="center"/>
      <protection locked="0"/>
    </xf>
    <xf numFmtId="0" fontId="1" fillId="20" borderId="50" xfId="0" applyFont="1" applyFill="1" applyBorder="1" applyAlignment="1" applyProtection="1">
      <alignment horizontal="center"/>
      <protection locked="0"/>
    </xf>
    <xf numFmtId="2" fontId="1" fillId="20" borderId="49" xfId="0" applyNumberFormat="1" applyFont="1" applyFill="1" applyBorder="1" applyAlignment="1">
      <alignment horizontal="center"/>
    </xf>
    <xf numFmtId="2" fontId="1" fillId="20" borderId="51" xfId="0" applyNumberFormat="1" applyFont="1" applyFill="1" applyBorder="1" applyAlignment="1" applyProtection="1">
      <alignment horizontal="center"/>
      <protection locked="0"/>
    </xf>
    <xf numFmtId="167" fontId="1" fillId="20" borderId="49" xfId="0" applyNumberFormat="1" applyFont="1" applyFill="1" applyBorder="1" applyAlignment="1" applyProtection="1">
      <alignment horizontal="center"/>
      <protection locked="0"/>
    </xf>
    <xf numFmtId="170" fontId="1" fillId="20" borderId="52" xfId="0" applyNumberFormat="1" applyFont="1" applyFill="1" applyBorder="1" applyAlignment="1" applyProtection="1">
      <alignment horizontal="center"/>
      <protection locked="0"/>
    </xf>
    <xf numFmtId="0" fontId="1" fillId="20" borderId="48" xfId="0" applyFont="1" applyFill="1" applyBorder="1" applyAlignment="1">
      <alignment horizontal="center"/>
    </xf>
    <xf numFmtId="0" fontId="1" fillId="20" borderId="50" xfId="0" applyFont="1" applyFill="1" applyBorder="1"/>
    <xf numFmtId="2" fontId="1" fillId="20" borderId="50" xfId="0" applyNumberFormat="1" applyFont="1" applyFill="1" applyBorder="1" applyAlignment="1">
      <alignment horizontal="center"/>
    </xf>
    <xf numFmtId="167" fontId="1" fillId="20" borderId="49" xfId="0" applyNumberFormat="1" applyFont="1" applyFill="1" applyBorder="1" applyAlignment="1">
      <alignment horizontal="center"/>
    </xf>
    <xf numFmtId="0" fontId="1" fillId="20" borderId="68" xfId="0" applyFont="1" applyFill="1" applyBorder="1" applyAlignment="1" applyProtection="1">
      <alignment horizontal="center"/>
      <protection locked="0"/>
    </xf>
    <xf numFmtId="1" fontId="1" fillId="20" borderId="64" xfId="0" applyNumberFormat="1" applyFont="1" applyFill="1" applyBorder="1" applyAlignment="1" applyProtection="1">
      <alignment wrapText="1"/>
      <protection locked="0"/>
    </xf>
    <xf numFmtId="0" fontId="1" fillId="20" borderId="62" xfId="0" applyFont="1" applyFill="1" applyBorder="1" applyAlignment="1" applyProtection="1">
      <alignment horizontal="center"/>
      <protection locked="0"/>
    </xf>
    <xf numFmtId="2" fontId="1" fillId="20" borderId="64" xfId="0" applyNumberFormat="1" applyFont="1" applyFill="1" applyBorder="1" applyAlignment="1" applyProtection="1">
      <alignment horizontal="center"/>
      <protection locked="0"/>
    </xf>
    <xf numFmtId="167" fontId="1" fillId="20" borderId="62" xfId="0" applyNumberFormat="1" applyFont="1" applyFill="1" applyBorder="1" applyAlignment="1" applyProtection="1">
      <alignment horizontal="center"/>
      <protection locked="0"/>
    </xf>
    <xf numFmtId="170" fontId="1" fillId="20" borderId="65" xfId="0" applyNumberFormat="1" applyFont="1" applyFill="1" applyBorder="1" applyAlignment="1" applyProtection="1">
      <alignment horizontal="center"/>
      <protection locked="0"/>
    </xf>
    <xf numFmtId="0" fontId="22" fillId="20" borderId="48" xfId="0" applyFont="1" applyFill="1" applyBorder="1" applyAlignment="1" applyProtection="1">
      <alignment horizontal="center"/>
      <protection locked="0"/>
    </xf>
    <xf numFmtId="1" fontId="22" fillId="20" borderId="50" xfId="0" applyNumberFormat="1" applyFont="1" applyFill="1" applyBorder="1" applyAlignment="1" applyProtection="1">
      <alignment wrapText="1"/>
      <protection locked="0"/>
    </xf>
    <xf numFmtId="2" fontId="1" fillId="20" borderId="0" xfId="0" applyNumberFormat="1" applyFont="1" applyFill="1" applyAlignment="1">
      <alignment horizontal="center"/>
    </xf>
    <xf numFmtId="1" fontId="1" fillId="20" borderId="0" xfId="0" applyNumberFormat="1" applyFont="1" applyFill="1"/>
    <xf numFmtId="0" fontId="22" fillId="20" borderId="48" xfId="0" applyFont="1" applyFill="1" applyBorder="1" applyAlignment="1">
      <alignment horizontal="center"/>
    </xf>
    <xf numFmtId="1" fontId="1" fillId="20" borderId="50" xfId="0" applyNumberFormat="1" applyFont="1" applyFill="1" applyBorder="1"/>
    <xf numFmtId="1" fontId="1" fillId="20" borderId="50" xfId="0" applyNumberFormat="1" applyFont="1" applyFill="1" applyBorder="1" applyAlignment="1">
      <alignment horizontal="center"/>
    </xf>
    <xf numFmtId="168" fontId="1" fillId="20" borderId="50" xfId="0" applyNumberFormat="1" applyFont="1" applyFill="1" applyBorder="1" applyAlignment="1">
      <alignment horizontal="center"/>
    </xf>
    <xf numFmtId="167" fontId="1" fillId="20" borderId="50" xfId="0" applyNumberFormat="1" applyFont="1" applyFill="1" applyBorder="1" applyAlignment="1">
      <alignment horizontal="center"/>
    </xf>
    <xf numFmtId="170" fontId="1" fillId="20" borderId="52" xfId="0" applyNumberFormat="1" applyFont="1" applyFill="1" applyBorder="1" applyAlignment="1">
      <alignment horizontal="center"/>
    </xf>
    <xf numFmtId="1" fontId="1" fillId="20" borderId="49" xfId="0" applyNumberFormat="1" applyFont="1" applyFill="1" applyBorder="1"/>
    <xf numFmtId="1" fontId="1" fillId="20" borderId="49" xfId="0" applyNumberFormat="1" applyFont="1" applyFill="1" applyBorder="1" applyAlignment="1">
      <alignment horizontal="center"/>
    </xf>
    <xf numFmtId="170" fontId="1" fillId="20" borderId="54" xfId="0" applyNumberFormat="1" applyFont="1" applyFill="1" applyBorder="1" applyAlignment="1">
      <alignment horizontal="center"/>
    </xf>
    <xf numFmtId="0" fontId="1" fillId="20" borderId="68" xfId="0" applyFont="1" applyFill="1" applyBorder="1" applyAlignment="1">
      <alignment horizontal="center"/>
    </xf>
    <xf numFmtId="1" fontId="1" fillId="20" borderId="62" xfId="0" applyNumberFormat="1" applyFont="1" applyFill="1" applyBorder="1"/>
    <xf numFmtId="1" fontId="1" fillId="20" borderId="64" xfId="0" applyNumberFormat="1" applyFont="1" applyFill="1" applyBorder="1" applyAlignment="1">
      <alignment horizontal="center"/>
    </xf>
    <xf numFmtId="1" fontId="1" fillId="20" borderId="62" xfId="0" applyNumberFormat="1" applyFont="1" applyFill="1" applyBorder="1" applyAlignment="1">
      <alignment horizontal="center"/>
    </xf>
    <xf numFmtId="167" fontId="1" fillId="20" borderId="64" xfId="0" applyNumberFormat="1" applyFont="1" applyFill="1" applyBorder="1" applyAlignment="1">
      <alignment horizontal="center"/>
    </xf>
    <xf numFmtId="170" fontId="1" fillId="20" borderId="70" xfId="0" applyNumberFormat="1" applyFont="1" applyFill="1" applyBorder="1" applyAlignment="1">
      <alignment horizontal="center"/>
    </xf>
    <xf numFmtId="0" fontId="22" fillId="20" borderId="0" xfId="0" applyFont="1" applyFill="1"/>
    <xf numFmtId="0" fontId="22" fillId="20" borderId="0" xfId="0" applyFont="1" applyFill="1" applyAlignment="1">
      <alignment horizontal="center"/>
    </xf>
    <xf numFmtId="170" fontId="22" fillId="20" borderId="0" xfId="0" applyNumberFormat="1" applyFont="1" applyFill="1"/>
    <xf numFmtId="0" fontId="22" fillId="0" borderId="0" xfId="0" applyFont="1"/>
    <xf numFmtId="0" fontId="1" fillId="20" borderId="58" xfId="0" applyFont="1" applyFill="1" applyBorder="1" applyAlignment="1">
      <alignment horizontal="center"/>
    </xf>
    <xf numFmtId="0" fontId="1" fillId="20" borderId="59" xfId="0" applyFont="1" applyFill="1" applyBorder="1" applyAlignment="1">
      <alignment horizontal="center" wrapText="1"/>
    </xf>
    <xf numFmtId="0" fontId="1" fillId="20" borderId="59" xfId="0" applyFont="1" applyFill="1" applyBorder="1" applyAlignment="1" applyProtection="1">
      <alignment horizontal="center"/>
      <protection locked="0"/>
    </xf>
    <xf numFmtId="170" fontId="1" fillId="20" borderId="60" xfId="0" applyNumberFormat="1" applyFont="1" applyFill="1" applyBorder="1" applyProtection="1">
      <protection locked="0"/>
    </xf>
    <xf numFmtId="0" fontId="1" fillId="20" borderId="51" xfId="0" applyFont="1" applyFill="1" applyBorder="1" applyAlignment="1">
      <alignment horizontal="center"/>
    </xf>
    <xf numFmtId="0" fontId="1" fillId="20" borderId="50" xfId="0" applyFont="1" applyFill="1" applyBorder="1" applyAlignment="1">
      <alignment horizontal="center" wrapText="1"/>
    </xf>
    <xf numFmtId="170" fontId="1" fillId="20" borderId="52" xfId="0" applyNumberFormat="1" applyFont="1" applyFill="1" applyBorder="1" applyProtection="1">
      <protection locked="0"/>
    </xf>
    <xf numFmtId="0" fontId="22" fillId="20" borderId="53" xfId="0" applyFont="1" applyFill="1" applyBorder="1"/>
    <xf numFmtId="0" fontId="22" fillId="20" borderId="49" xfId="0" applyFont="1" applyFill="1" applyBorder="1"/>
    <xf numFmtId="0" fontId="22" fillId="20" borderId="51" xfId="0" applyFont="1" applyFill="1" applyBorder="1"/>
    <xf numFmtId="3" fontId="1" fillId="20" borderId="51" xfId="0" applyNumberFormat="1" applyFont="1" applyFill="1" applyBorder="1" applyAlignment="1">
      <alignment horizontal="center" vertical="top" wrapText="1"/>
    </xf>
    <xf numFmtId="175" fontId="1" fillId="20" borderId="50" xfId="0" applyNumberFormat="1" applyFont="1" applyFill="1" applyBorder="1"/>
    <xf numFmtId="170" fontId="1" fillId="20" borderId="52" xfId="0" applyNumberFormat="1" applyFont="1" applyFill="1" applyBorder="1"/>
    <xf numFmtId="0" fontId="1" fillId="20" borderId="53" xfId="0" applyFont="1" applyFill="1" applyBorder="1"/>
    <xf numFmtId="0" fontId="1" fillId="20" borderId="49" xfId="0" applyFont="1" applyFill="1" applyBorder="1"/>
    <xf numFmtId="0" fontId="1" fillId="20" borderId="51" xfId="0" applyFont="1" applyFill="1" applyBorder="1"/>
    <xf numFmtId="170" fontId="1" fillId="20" borderId="50" xfId="0" applyNumberFormat="1" applyFont="1" applyFill="1" applyBorder="1" applyAlignment="1">
      <alignment horizontal="center"/>
    </xf>
    <xf numFmtId="2" fontId="1" fillId="20" borderId="49" xfId="0" applyNumberFormat="1" applyFont="1" applyFill="1" applyBorder="1" applyAlignment="1" applyProtection="1">
      <alignment horizontal="center"/>
      <protection locked="0"/>
    </xf>
    <xf numFmtId="0" fontId="1" fillId="20" borderId="49" xfId="0" applyFont="1" applyFill="1" applyBorder="1" applyAlignment="1">
      <alignment horizontal="center" wrapText="1"/>
    </xf>
    <xf numFmtId="0" fontId="1" fillId="20" borderId="53" xfId="0" applyFont="1" applyFill="1" applyBorder="1" applyAlignment="1" applyProtection="1">
      <alignment horizontal="center"/>
      <protection locked="0"/>
    </xf>
    <xf numFmtId="2" fontId="1" fillId="20" borderId="53" xfId="0" applyNumberFormat="1" applyFont="1" applyFill="1" applyBorder="1" applyAlignment="1" applyProtection="1">
      <alignment horizontal="center"/>
      <protection locked="0"/>
    </xf>
    <xf numFmtId="0" fontId="1" fillId="20" borderId="51" xfId="126" applyFill="1" applyBorder="1" applyAlignment="1">
      <alignment horizontal="center"/>
    </xf>
    <xf numFmtId="170" fontId="1" fillId="20" borderId="50" xfId="0" applyNumberFormat="1" applyFont="1" applyFill="1" applyBorder="1" applyAlignment="1" applyProtection="1">
      <alignment horizontal="center"/>
      <protection locked="0"/>
    </xf>
    <xf numFmtId="170" fontId="1" fillId="20" borderId="54" xfId="0" applyNumberFormat="1" applyFont="1" applyFill="1" applyBorder="1" applyProtection="1">
      <protection locked="0"/>
    </xf>
    <xf numFmtId="1" fontId="1" fillId="20" borderId="50" xfId="0" applyNumberFormat="1" applyFont="1" applyFill="1" applyBorder="1" applyAlignment="1" applyProtection="1">
      <alignment horizontal="center"/>
      <protection locked="0"/>
    </xf>
    <xf numFmtId="170" fontId="1" fillId="20" borderId="50" xfId="0" applyNumberFormat="1" applyFont="1" applyFill="1" applyBorder="1"/>
    <xf numFmtId="170" fontId="1" fillId="20" borderId="50" xfId="0" applyNumberFormat="1" applyFont="1" applyFill="1" applyBorder="1" applyProtection="1">
      <protection locked="0"/>
    </xf>
    <xf numFmtId="9" fontId="1" fillId="20" borderId="51" xfId="130" applyFont="1" applyFill="1" applyBorder="1" applyAlignment="1" applyProtection="1">
      <alignment horizontal="center" vertical="top" wrapText="1"/>
      <protection locked="0"/>
    </xf>
    <xf numFmtId="170" fontId="1" fillId="20" borderId="53" xfId="0" applyNumberFormat="1" applyFont="1" applyFill="1" applyBorder="1" applyProtection="1">
      <protection locked="0"/>
    </xf>
    <xf numFmtId="1" fontId="1" fillId="20" borderId="51" xfId="0" applyNumberFormat="1" applyFont="1" applyFill="1" applyBorder="1" applyAlignment="1">
      <alignment horizontal="center" vertical="top" wrapText="1"/>
    </xf>
    <xf numFmtId="170" fontId="1" fillId="20" borderId="53" xfId="0" applyNumberFormat="1" applyFont="1" applyFill="1" applyBorder="1"/>
    <xf numFmtId="9" fontId="1" fillId="20" borderId="53" xfId="130" applyFont="1" applyFill="1" applyBorder="1" applyProtection="1">
      <protection locked="0"/>
    </xf>
    <xf numFmtId="0" fontId="1" fillId="20" borderId="53" xfId="0" applyFont="1" applyFill="1" applyBorder="1" applyAlignment="1">
      <alignment horizontal="center"/>
    </xf>
    <xf numFmtId="170" fontId="1" fillId="20" borderId="53" xfId="0" applyNumberFormat="1" applyFont="1" applyFill="1" applyBorder="1" applyAlignment="1" applyProtection="1">
      <alignment horizontal="center"/>
      <protection locked="0"/>
    </xf>
    <xf numFmtId="170" fontId="22" fillId="20" borderId="54" xfId="0" applyNumberFormat="1" applyFont="1" applyFill="1" applyBorder="1" applyProtection="1">
      <protection locked="0"/>
    </xf>
    <xf numFmtId="0" fontId="1" fillId="20" borderId="49" xfId="0" applyFont="1" applyFill="1" applyBorder="1" applyAlignment="1">
      <alignment horizontal="center"/>
    </xf>
    <xf numFmtId="1" fontId="1" fillId="20" borderId="53" xfId="130" applyNumberFormat="1" applyFont="1" applyFill="1" applyBorder="1" applyAlignment="1" applyProtection="1">
      <alignment horizontal="center"/>
    </xf>
    <xf numFmtId="170" fontId="1" fillId="20" borderId="51" xfId="0" applyNumberFormat="1" applyFont="1" applyFill="1" applyBorder="1" applyAlignment="1" applyProtection="1">
      <alignment horizontal="center"/>
      <protection locked="0"/>
    </xf>
    <xf numFmtId="9" fontId="1" fillId="20" borderId="50" xfId="130" applyFont="1" applyFill="1" applyBorder="1" applyAlignment="1" applyProtection="1">
      <alignment horizontal="center"/>
      <protection locked="0"/>
    </xf>
    <xf numFmtId="9" fontId="1" fillId="20" borderId="50" xfId="0" applyNumberFormat="1" applyFont="1" applyFill="1" applyBorder="1" applyAlignment="1" applyProtection="1">
      <alignment horizontal="center"/>
      <protection locked="0"/>
    </xf>
    <xf numFmtId="170" fontId="1" fillId="20" borderId="51" xfId="0" applyNumberFormat="1" applyFont="1" applyFill="1" applyBorder="1" applyAlignment="1">
      <alignment horizontal="center"/>
    </xf>
    <xf numFmtId="49" fontId="1" fillId="20" borderId="51" xfId="0" applyNumberFormat="1" applyFont="1" applyFill="1" applyBorder="1" applyAlignment="1">
      <alignment wrapText="1"/>
    </xf>
    <xf numFmtId="0" fontId="1" fillId="20" borderId="61" xfId="0" applyFont="1" applyFill="1" applyBorder="1"/>
    <xf numFmtId="0" fontId="1" fillId="20" borderId="62" xfId="0" applyFont="1" applyFill="1" applyBorder="1"/>
    <xf numFmtId="0" fontId="1" fillId="20" borderId="63" xfId="0" applyFont="1" applyFill="1" applyBorder="1"/>
    <xf numFmtId="0" fontId="1" fillId="20" borderId="63" xfId="0" applyFont="1" applyFill="1" applyBorder="1" applyAlignment="1">
      <alignment horizontal="center"/>
    </xf>
    <xf numFmtId="3" fontId="1" fillId="20" borderId="63" xfId="0" applyNumberFormat="1" applyFont="1" applyFill="1" applyBorder="1" applyAlignment="1">
      <alignment horizontal="center" vertical="top" wrapText="1"/>
    </xf>
    <xf numFmtId="170" fontId="1" fillId="20" borderId="64" xfId="0" applyNumberFormat="1" applyFont="1" applyFill="1" applyBorder="1" applyAlignment="1">
      <alignment horizontal="center"/>
    </xf>
    <xf numFmtId="170" fontId="1" fillId="20" borderId="65" xfId="0" applyNumberFormat="1" applyFont="1" applyFill="1" applyBorder="1"/>
    <xf numFmtId="0" fontId="28" fillId="20" borderId="0" xfId="0" quotePrefix="1" applyFont="1" applyFill="1" applyAlignment="1">
      <alignment horizontal="center" vertical="center"/>
    </xf>
    <xf numFmtId="0" fontId="28" fillId="20" borderId="0" xfId="0" applyFont="1" applyFill="1" applyAlignment="1">
      <alignment horizontal="center" vertical="center"/>
    </xf>
    <xf numFmtId="170" fontId="28" fillId="20" borderId="0" xfId="0" applyNumberFormat="1" applyFont="1" applyFill="1" applyAlignment="1">
      <alignment horizontal="center" vertical="center"/>
    </xf>
    <xf numFmtId="170" fontId="28" fillId="20" borderId="0" xfId="0" applyNumberFormat="1" applyFont="1" applyFill="1" applyAlignment="1">
      <alignment vertical="center"/>
    </xf>
    <xf numFmtId="0" fontId="22" fillId="0" borderId="0" xfId="0" applyFont="1" applyAlignment="1">
      <alignment horizontal="center"/>
    </xf>
    <xf numFmtId="170" fontId="22" fillId="0" borderId="0" xfId="0" applyNumberFormat="1" applyFont="1"/>
    <xf numFmtId="0" fontId="28" fillId="0" borderId="0" xfId="0" applyFont="1" applyAlignment="1">
      <alignment horizontal="center"/>
    </xf>
    <xf numFmtId="170" fontId="1" fillId="0" borderId="0" xfId="0" applyNumberFormat="1" applyFont="1" applyAlignment="1">
      <alignment horizontal="center" vertical="center"/>
    </xf>
    <xf numFmtId="0" fontId="1" fillId="20" borderId="0" xfId="0" applyFont="1" applyFill="1" applyAlignment="1">
      <alignment horizontal="center"/>
    </xf>
    <xf numFmtId="0" fontId="1" fillId="20" borderId="66" xfId="0" applyFont="1" applyFill="1" applyBorder="1" applyAlignment="1">
      <alignment horizontal="center"/>
    </xf>
    <xf numFmtId="0" fontId="1" fillId="20" borderId="59" xfId="0" applyFont="1" applyFill="1" applyBorder="1" applyAlignment="1">
      <alignment horizontal="center"/>
    </xf>
    <xf numFmtId="2" fontId="1" fillId="20" borderId="59" xfId="0" applyNumberFormat="1" applyFont="1" applyFill="1" applyBorder="1" applyAlignment="1">
      <alignment horizontal="center"/>
    </xf>
    <xf numFmtId="170" fontId="1" fillId="20" borderId="60" xfId="0" applyNumberFormat="1" applyFont="1" applyFill="1" applyBorder="1" applyAlignment="1">
      <alignment horizontal="center"/>
    </xf>
    <xf numFmtId="0" fontId="1" fillId="20" borderId="50" xfId="0" applyFont="1" applyFill="1" applyBorder="1" applyAlignment="1">
      <alignment horizontal="center"/>
    </xf>
    <xf numFmtId="0" fontId="1" fillId="20" borderId="57" xfId="0" applyFont="1" applyFill="1" applyBorder="1" applyAlignment="1">
      <alignment horizontal="center"/>
    </xf>
    <xf numFmtId="2" fontId="1" fillId="20" borderId="57" xfId="0" applyNumberFormat="1" applyFont="1" applyFill="1" applyBorder="1" applyAlignment="1">
      <alignment horizontal="center"/>
    </xf>
    <xf numFmtId="0" fontId="1" fillId="0" borderId="9" xfId="0" applyFont="1" applyBorder="1" applyAlignment="1">
      <alignment vertical="center"/>
    </xf>
    <xf numFmtId="2" fontId="1" fillId="0" borderId="9" xfId="0" applyNumberFormat="1" applyFont="1" applyBorder="1" applyAlignment="1">
      <alignment vertical="center"/>
    </xf>
    <xf numFmtId="170" fontId="1" fillId="0" borderId="9" xfId="0" applyNumberFormat="1" applyFont="1" applyBorder="1" applyAlignment="1">
      <alignment vertical="center"/>
    </xf>
    <xf numFmtId="1" fontId="1" fillId="20" borderId="59" xfId="0" applyNumberFormat="1" applyFont="1" applyFill="1" applyBorder="1" applyAlignment="1">
      <alignment horizontal="center"/>
    </xf>
    <xf numFmtId="170" fontId="1" fillId="20" borderId="57" xfId="0" applyNumberFormat="1" applyFont="1" applyFill="1" applyBorder="1" applyAlignment="1">
      <alignment horizontal="center"/>
    </xf>
    <xf numFmtId="1" fontId="22" fillId="20" borderId="50" xfId="0" applyNumberFormat="1" applyFont="1" applyFill="1" applyBorder="1" applyProtection="1">
      <protection locked="0"/>
    </xf>
    <xf numFmtId="170" fontId="1" fillId="20" borderId="49" xfId="0" applyNumberFormat="1" applyFont="1" applyFill="1" applyBorder="1" applyAlignment="1" applyProtection="1">
      <alignment horizontal="center"/>
      <protection locked="0"/>
    </xf>
    <xf numFmtId="1" fontId="1" fillId="20" borderId="50" xfId="0" applyNumberFormat="1" applyFont="1" applyFill="1" applyBorder="1" applyProtection="1">
      <protection locked="0"/>
    </xf>
    <xf numFmtId="0" fontId="1" fillId="20" borderId="50" xfId="0" applyFont="1" applyFill="1" applyBorder="1" applyProtection="1">
      <protection locked="0"/>
    </xf>
    <xf numFmtId="0" fontId="1" fillId="20" borderId="10" xfId="0" applyFont="1" applyFill="1" applyBorder="1" applyAlignment="1" applyProtection="1">
      <alignment horizontal="center"/>
      <protection locked="0"/>
    </xf>
    <xf numFmtId="0" fontId="1" fillId="20" borderId="11" xfId="0" applyFont="1" applyFill="1" applyBorder="1" applyProtection="1">
      <protection locked="0"/>
    </xf>
    <xf numFmtId="1" fontId="1" fillId="20" borderId="11" xfId="0" applyNumberFormat="1" applyFont="1" applyFill="1" applyBorder="1" applyAlignment="1" applyProtection="1">
      <alignment horizontal="center"/>
      <protection locked="0"/>
    </xf>
    <xf numFmtId="170" fontId="1" fillId="20" borderId="13" xfId="0" applyNumberFormat="1" applyFont="1" applyFill="1" applyBorder="1" applyAlignment="1" applyProtection="1">
      <alignment horizontal="center"/>
      <protection locked="0"/>
    </xf>
    <xf numFmtId="0" fontId="1" fillId="20" borderId="9" xfId="0" applyFont="1" applyFill="1" applyBorder="1" applyAlignment="1">
      <alignment horizontal="center" vertical="center"/>
    </xf>
    <xf numFmtId="170" fontId="1" fillId="20" borderId="9" xfId="0" applyNumberFormat="1" applyFont="1" applyFill="1" applyBorder="1" applyAlignment="1">
      <alignment horizontal="center" vertical="center"/>
    </xf>
    <xf numFmtId="0" fontId="1" fillId="20" borderId="25" xfId="0" applyFont="1" applyFill="1" applyBorder="1" applyAlignment="1">
      <alignment horizontal="center" vertical="center"/>
    </xf>
    <xf numFmtId="170" fontId="1" fillId="20" borderId="25" xfId="0" applyNumberFormat="1" applyFont="1" applyFill="1" applyBorder="1" applyAlignment="1">
      <alignment horizontal="center" vertical="center"/>
    </xf>
    <xf numFmtId="170" fontId="1" fillId="20" borderId="15" xfId="0" applyNumberFormat="1" applyFont="1" applyFill="1" applyBorder="1" applyAlignment="1">
      <alignment horizontal="center"/>
    </xf>
    <xf numFmtId="0" fontId="1" fillId="20" borderId="66" xfId="0" applyFont="1" applyFill="1" applyBorder="1"/>
    <xf numFmtId="0" fontId="1" fillId="20" borderId="59" xfId="0" applyFont="1" applyFill="1" applyBorder="1"/>
    <xf numFmtId="170" fontId="1" fillId="20" borderId="59" xfId="0" applyNumberFormat="1" applyFont="1" applyFill="1" applyBorder="1" applyAlignment="1">
      <alignment horizontal="center"/>
    </xf>
    <xf numFmtId="170" fontId="1" fillId="20" borderId="67" xfId="0" applyNumberFormat="1" applyFont="1" applyFill="1" applyBorder="1" applyAlignment="1">
      <alignment horizontal="center"/>
    </xf>
    <xf numFmtId="1" fontId="1" fillId="20" borderId="64" xfId="0" applyNumberFormat="1" applyFont="1" applyFill="1" applyBorder="1" applyProtection="1">
      <protection locked="0"/>
    </xf>
    <xf numFmtId="1" fontId="1" fillId="20" borderId="62" xfId="0" applyNumberFormat="1" applyFont="1" applyFill="1" applyBorder="1" applyAlignment="1" applyProtection="1">
      <alignment horizontal="center"/>
      <protection locked="0"/>
    </xf>
    <xf numFmtId="1" fontId="1" fillId="20" borderId="64" xfId="0" applyNumberFormat="1" applyFont="1" applyFill="1" applyBorder="1" applyAlignment="1" applyProtection="1">
      <alignment horizontal="center"/>
      <protection locked="0"/>
    </xf>
    <xf numFmtId="170" fontId="1" fillId="20" borderId="64" xfId="0" applyNumberFormat="1" applyFont="1" applyFill="1" applyBorder="1" applyAlignment="1" applyProtection="1">
      <alignment horizontal="center"/>
      <protection locked="0"/>
    </xf>
    <xf numFmtId="170" fontId="1" fillId="20" borderId="70" xfId="0" applyNumberFormat="1" applyFont="1" applyFill="1" applyBorder="1"/>
    <xf numFmtId="1" fontId="1" fillId="20" borderId="57" xfId="0" applyNumberFormat="1" applyFont="1" applyFill="1" applyBorder="1" applyAlignment="1">
      <alignment horizontal="center"/>
    </xf>
    <xf numFmtId="167" fontId="1" fillId="20" borderId="59" xfId="0" applyNumberFormat="1" applyFont="1" applyFill="1" applyBorder="1" applyAlignment="1" applyProtection="1">
      <alignment horizontal="center"/>
      <protection locked="0"/>
    </xf>
    <xf numFmtId="170" fontId="1" fillId="20" borderId="67" xfId="0" applyNumberFormat="1" applyFont="1" applyFill="1" applyBorder="1" applyAlignment="1" applyProtection="1">
      <alignment horizontal="center"/>
      <protection locked="0"/>
    </xf>
    <xf numFmtId="0" fontId="22" fillId="20" borderId="49" xfId="0" applyFont="1" applyFill="1" applyBorder="1" applyAlignment="1">
      <alignment horizontal="left"/>
    </xf>
    <xf numFmtId="0" fontId="1" fillId="20" borderId="48" xfId="0" applyFont="1" applyFill="1" applyBorder="1"/>
    <xf numFmtId="167" fontId="1" fillId="20" borderId="50" xfId="0" applyNumberFormat="1" applyFont="1" applyFill="1" applyBorder="1" applyAlignment="1" applyProtection="1">
      <alignment horizontal="center" wrapText="1"/>
      <protection locked="0"/>
    </xf>
    <xf numFmtId="170" fontId="1" fillId="20" borderId="54" xfId="0" applyNumberFormat="1" applyFont="1" applyFill="1" applyBorder="1" applyAlignment="1" applyProtection="1">
      <alignment wrapText="1"/>
      <protection locked="0"/>
    </xf>
    <xf numFmtId="177" fontId="1" fillId="20" borderId="50" xfId="0" applyNumberFormat="1" applyFont="1" applyFill="1" applyBorder="1" applyAlignment="1" applyProtection="1">
      <alignment horizontal="center"/>
      <protection locked="0"/>
    </xf>
    <xf numFmtId="167" fontId="1" fillId="20" borderId="53" xfId="0" applyNumberFormat="1" applyFont="1" applyFill="1" applyBorder="1" applyAlignment="1" applyProtection="1">
      <alignment horizontal="center"/>
      <protection locked="0"/>
    </xf>
    <xf numFmtId="167" fontId="1" fillId="20" borderId="52" xfId="0" applyNumberFormat="1" applyFont="1" applyFill="1" applyBorder="1" applyAlignment="1" applyProtection="1">
      <alignment horizontal="center"/>
      <protection locked="0"/>
    </xf>
    <xf numFmtId="0" fontId="1" fillId="20" borderId="68" xfId="0" applyFont="1" applyFill="1" applyBorder="1"/>
    <xf numFmtId="167" fontId="1" fillId="20" borderId="61" xfId="0" applyNumberFormat="1" applyFont="1" applyFill="1" applyBorder="1" applyAlignment="1" applyProtection="1">
      <alignment horizontal="center"/>
      <protection locked="0"/>
    </xf>
    <xf numFmtId="167" fontId="1" fillId="20" borderId="65" xfId="0" applyNumberFormat="1" applyFont="1" applyFill="1" applyBorder="1" applyAlignment="1" applyProtection="1">
      <alignment horizontal="center"/>
      <protection locked="0"/>
    </xf>
    <xf numFmtId="0" fontId="1" fillId="20" borderId="12" xfId="0" applyFont="1" applyFill="1" applyBorder="1" applyAlignment="1">
      <alignment vertical="center"/>
    </xf>
    <xf numFmtId="170" fontId="25" fillId="20" borderId="17" xfId="0" applyNumberFormat="1" applyFont="1" applyFill="1" applyBorder="1" applyAlignment="1" applyProtection="1">
      <alignment vertical="center"/>
      <protection locked="0"/>
    </xf>
    <xf numFmtId="0" fontId="1" fillId="20" borderId="19" xfId="0" applyFont="1" applyFill="1" applyBorder="1" applyAlignment="1">
      <alignment vertical="center"/>
    </xf>
    <xf numFmtId="170" fontId="25" fillId="20" borderId="20" xfId="0" applyNumberFormat="1" applyFont="1" applyFill="1" applyBorder="1" applyAlignment="1" applyProtection="1">
      <alignment vertical="center"/>
      <protection locked="0"/>
    </xf>
    <xf numFmtId="0" fontId="1" fillId="20" borderId="0" xfId="0" applyFont="1" applyFill="1" applyAlignment="1">
      <alignment vertical="top"/>
    </xf>
    <xf numFmtId="170" fontId="22" fillId="20" borderId="0" xfId="0" applyNumberFormat="1" applyFont="1" applyFill="1" applyAlignment="1">
      <alignment horizontal="center"/>
    </xf>
    <xf numFmtId="0" fontId="22" fillId="20" borderId="50" xfId="0" applyFont="1" applyFill="1" applyBorder="1" applyAlignment="1">
      <alignment wrapText="1"/>
    </xf>
    <xf numFmtId="167" fontId="1" fillId="20" borderId="50" xfId="0" applyNumberFormat="1" applyFont="1" applyFill="1" applyBorder="1"/>
    <xf numFmtId="0" fontId="1" fillId="20" borderId="50" xfId="0" applyFont="1" applyFill="1" applyBorder="1" applyAlignment="1">
      <alignment wrapText="1"/>
    </xf>
    <xf numFmtId="38" fontId="1" fillId="20" borderId="50" xfId="0" applyNumberFormat="1" applyFont="1" applyFill="1" applyBorder="1" applyAlignment="1">
      <alignment horizontal="center"/>
    </xf>
    <xf numFmtId="170" fontId="1" fillId="20" borderId="54" xfId="0" applyNumberFormat="1" applyFont="1" applyFill="1" applyBorder="1" applyAlignment="1">
      <alignment horizontal="right"/>
    </xf>
    <xf numFmtId="38" fontId="1" fillId="20" borderId="53" xfId="0" applyNumberFormat="1" applyFont="1" applyFill="1" applyBorder="1" applyAlignment="1">
      <alignment horizontal="center"/>
    </xf>
    <xf numFmtId="38" fontId="1" fillId="20" borderId="53" xfId="0" applyNumberFormat="1" applyFont="1" applyFill="1" applyBorder="1" applyAlignment="1" applyProtection="1">
      <alignment horizontal="center"/>
      <protection locked="0"/>
    </xf>
    <xf numFmtId="38" fontId="1" fillId="20" borderId="49" xfId="0" applyNumberFormat="1" applyFont="1" applyFill="1" applyBorder="1" applyAlignment="1">
      <alignment horizontal="center"/>
    </xf>
    <xf numFmtId="0" fontId="1" fillId="20" borderId="64" xfId="0" applyFont="1" applyFill="1" applyBorder="1" applyAlignment="1">
      <alignment wrapText="1"/>
    </xf>
    <xf numFmtId="0" fontId="1" fillId="20" borderId="64" xfId="0" applyFont="1" applyFill="1" applyBorder="1" applyAlignment="1">
      <alignment horizontal="center" wrapText="1"/>
    </xf>
    <xf numFmtId="0" fontId="1" fillId="20" borderId="62" xfId="0" applyFont="1" applyFill="1" applyBorder="1" applyAlignment="1">
      <alignment horizontal="center"/>
    </xf>
    <xf numFmtId="167" fontId="1" fillId="20" borderId="64" xfId="0" applyNumberFormat="1" applyFont="1" applyFill="1" applyBorder="1"/>
    <xf numFmtId="0" fontId="1" fillId="20" borderId="0" xfId="0" applyFont="1" applyFill="1" applyAlignment="1">
      <alignment wrapText="1"/>
    </xf>
    <xf numFmtId="0" fontId="1" fillId="20" borderId="0" xfId="0" applyFont="1" applyFill="1" applyAlignment="1">
      <alignment horizontal="center" wrapText="1"/>
    </xf>
    <xf numFmtId="170" fontId="1" fillId="20" borderId="0" xfId="0" applyNumberFormat="1" applyFont="1" applyFill="1" applyAlignment="1">
      <alignment horizontal="center" wrapText="1"/>
    </xf>
    <xf numFmtId="170" fontId="1" fillId="20" borderId="0" xfId="0" applyNumberFormat="1" applyFont="1" applyFill="1" applyAlignment="1">
      <alignment wrapText="1"/>
    </xf>
    <xf numFmtId="0" fontId="22" fillId="20" borderId="0" xfId="0" applyFont="1" applyFill="1" applyAlignment="1">
      <alignment wrapText="1"/>
    </xf>
    <xf numFmtId="0" fontId="22" fillId="20" borderId="9" xfId="0" applyFont="1" applyFill="1" applyBorder="1" applyAlignment="1">
      <alignment horizontal="center" vertical="center"/>
    </xf>
    <xf numFmtId="0" fontId="1" fillId="20" borderId="66" xfId="0" applyFont="1" applyFill="1" applyBorder="1" applyAlignment="1">
      <alignment horizontal="center" wrapText="1"/>
    </xf>
    <xf numFmtId="1" fontId="1" fillId="20" borderId="59" xfId="0" applyNumberFormat="1" applyFont="1" applyFill="1" applyBorder="1" applyAlignment="1">
      <alignment wrapText="1"/>
    </xf>
    <xf numFmtId="1" fontId="1" fillId="20" borderId="59" xfId="0" applyNumberFormat="1" applyFont="1" applyFill="1" applyBorder="1" applyAlignment="1">
      <alignment horizontal="center" wrapText="1"/>
    </xf>
    <xf numFmtId="167" fontId="1" fillId="20" borderId="59" xfId="0" applyNumberFormat="1" applyFont="1" applyFill="1" applyBorder="1" applyAlignment="1">
      <alignment horizontal="center" wrapText="1"/>
    </xf>
    <xf numFmtId="170" fontId="1" fillId="20" borderId="60" xfId="0" applyNumberFormat="1" applyFont="1" applyFill="1" applyBorder="1" applyAlignment="1">
      <alignment horizontal="center" wrapText="1"/>
    </xf>
    <xf numFmtId="0" fontId="22" fillId="20" borderId="48" xfId="0" applyFont="1" applyFill="1" applyBorder="1" applyAlignment="1">
      <alignment horizontal="center" wrapText="1"/>
    </xf>
    <xf numFmtId="1" fontId="22" fillId="20" borderId="50" xfId="0" applyNumberFormat="1" applyFont="1" applyFill="1" applyBorder="1"/>
    <xf numFmtId="1" fontId="1" fillId="20" borderId="50" xfId="0" applyNumberFormat="1" applyFont="1" applyFill="1" applyBorder="1" applyAlignment="1">
      <alignment horizontal="center" wrapText="1"/>
    </xf>
    <xf numFmtId="167" fontId="1" fillId="20" borderId="50" xfId="0" applyNumberFormat="1" applyFont="1" applyFill="1" applyBorder="1" applyAlignment="1">
      <alignment horizontal="center" wrapText="1"/>
    </xf>
    <xf numFmtId="170" fontId="1" fillId="20" borderId="52" xfId="0" applyNumberFormat="1" applyFont="1" applyFill="1" applyBorder="1" applyAlignment="1">
      <alignment horizontal="center" wrapText="1"/>
    </xf>
    <xf numFmtId="0" fontId="1" fillId="20" borderId="48" xfId="0" applyFont="1" applyFill="1" applyBorder="1" applyAlignment="1">
      <alignment horizontal="center" wrapText="1"/>
    </xf>
    <xf numFmtId="1" fontId="1" fillId="20" borderId="50" xfId="0" applyNumberFormat="1" applyFont="1" applyFill="1" applyBorder="1" applyAlignment="1">
      <alignment wrapText="1"/>
    </xf>
    <xf numFmtId="170" fontId="1" fillId="20" borderId="54" xfId="0" applyNumberFormat="1" applyFont="1" applyFill="1" applyBorder="1" applyAlignment="1">
      <alignment wrapText="1"/>
    </xf>
    <xf numFmtId="170" fontId="1" fillId="20" borderId="52" xfId="0" applyNumberFormat="1" applyFont="1" applyFill="1" applyBorder="1" applyAlignment="1" applyProtection="1">
      <alignment horizontal="center" wrapText="1"/>
      <protection locked="0"/>
    </xf>
    <xf numFmtId="1" fontId="1" fillId="20" borderId="64" xfId="0" applyNumberFormat="1" applyFont="1" applyFill="1" applyBorder="1" applyAlignment="1">
      <alignment wrapText="1"/>
    </xf>
    <xf numFmtId="1" fontId="22" fillId="20" borderId="0" xfId="0" applyNumberFormat="1" applyFont="1" applyFill="1"/>
    <xf numFmtId="167" fontId="1" fillId="20" borderId="59" xfId="0" applyNumberFormat="1" applyFont="1" applyFill="1" applyBorder="1" applyAlignment="1">
      <alignment horizontal="center"/>
    </xf>
    <xf numFmtId="167" fontId="1" fillId="20" borderId="60" xfId="0" applyNumberFormat="1" applyFont="1" applyFill="1" applyBorder="1" applyAlignment="1">
      <alignment horizontal="center"/>
    </xf>
    <xf numFmtId="1" fontId="22" fillId="20" borderId="49" xfId="0" applyNumberFormat="1" applyFont="1" applyFill="1" applyBorder="1"/>
    <xf numFmtId="167" fontId="1" fillId="20" borderId="54" xfId="0" applyNumberFormat="1" applyFont="1" applyFill="1" applyBorder="1" applyAlignment="1">
      <alignment horizontal="center"/>
    </xf>
    <xf numFmtId="4" fontId="1" fillId="20" borderId="54" xfId="0" applyNumberFormat="1" applyFont="1" applyFill="1" applyBorder="1"/>
    <xf numFmtId="167" fontId="1" fillId="20" borderId="52" xfId="0" applyNumberFormat="1" applyFont="1" applyFill="1" applyBorder="1" applyAlignment="1">
      <alignment horizontal="center"/>
    </xf>
    <xf numFmtId="167" fontId="22" fillId="20" borderId="54" xfId="0" applyNumberFormat="1" applyFont="1" applyFill="1" applyBorder="1" applyAlignment="1">
      <alignment horizontal="center"/>
    </xf>
    <xf numFmtId="0" fontId="1" fillId="20" borderId="49" xfId="0" applyFont="1" applyFill="1" applyBorder="1" applyAlignment="1">
      <alignment vertical="center" wrapText="1"/>
    </xf>
    <xf numFmtId="173" fontId="1" fillId="20" borderId="52" xfId="0" applyNumberFormat="1" applyFont="1" applyFill="1" applyBorder="1" applyAlignment="1" applyProtection="1">
      <alignment horizontal="center"/>
      <protection locked="0"/>
    </xf>
    <xf numFmtId="167" fontId="1" fillId="20" borderId="70" xfId="0" applyNumberFormat="1" applyFont="1" applyFill="1" applyBorder="1" applyAlignment="1">
      <alignment horizontal="center"/>
    </xf>
    <xf numFmtId="0" fontId="1" fillId="20" borderId="0" xfId="0" applyFont="1" applyFill="1" applyAlignment="1">
      <alignment horizontal="left"/>
    </xf>
    <xf numFmtId="2" fontId="22" fillId="20" borderId="0" xfId="0" applyNumberFormat="1" applyFont="1" applyFill="1" applyAlignment="1">
      <alignment horizontal="center"/>
    </xf>
    <xf numFmtId="0" fontId="1" fillId="20" borderId="9" xfId="0" applyFont="1" applyFill="1" applyBorder="1" applyAlignment="1">
      <alignment horizontal="center"/>
    </xf>
    <xf numFmtId="1" fontId="1" fillId="20" borderId="9" xfId="0" applyNumberFormat="1" applyFont="1" applyFill="1" applyBorder="1"/>
    <xf numFmtId="1" fontId="1" fillId="20" borderId="9" xfId="0" applyNumberFormat="1" applyFont="1" applyFill="1" applyBorder="1" applyAlignment="1">
      <alignment horizontal="center"/>
    </xf>
    <xf numFmtId="167" fontId="1" fillId="20" borderId="9" xfId="0" applyNumberFormat="1" applyFont="1" applyFill="1" applyBorder="1" applyAlignment="1">
      <alignment horizontal="center"/>
    </xf>
    <xf numFmtId="173" fontId="1" fillId="20" borderId="9" xfId="0" applyNumberFormat="1" applyFont="1" applyFill="1" applyBorder="1" applyAlignment="1" applyProtection="1">
      <alignment horizontal="center"/>
      <protection locked="0"/>
    </xf>
    <xf numFmtId="167" fontId="1" fillId="20" borderId="67" xfId="0" applyNumberFormat="1" applyFont="1" applyFill="1" applyBorder="1" applyAlignment="1">
      <alignment horizontal="center"/>
    </xf>
    <xf numFmtId="4" fontId="1" fillId="20" borderId="54" xfId="0" applyNumberFormat="1" applyFont="1" applyFill="1" applyBorder="1" applyAlignment="1">
      <alignment horizontal="right"/>
    </xf>
    <xf numFmtId="173" fontId="1" fillId="20" borderId="65" xfId="0" applyNumberFormat="1" applyFont="1" applyFill="1" applyBorder="1" applyAlignment="1" applyProtection="1">
      <alignment horizontal="center"/>
      <protection locked="0"/>
    </xf>
    <xf numFmtId="0" fontId="22" fillId="20" borderId="0" xfId="0" applyFont="1" applyFill="1" applyAlignment="1">
      <alignment horizontal="left"/>
    </xf>
    <xf numFmtId="0" fontId="22" fillId="20" borderId="0" xfId="0" applyFont="1" applyFill="1" applyAlignment="1">
      <alignment vertical="top"/>
    </xf>
    <xf numFmtId="0" fontId="1" fillId="20" borderId="0" xfId="0" applyFont="1" applyFill="1" applyAlignment="1">
      <alignment horizontal="center" vertical="top" wrapText="1"/>
    </xf>
    <xf numFmtId="0" fontId="1" fillId="20" borderId="0" xfId="0" applyFont="1" applyFill="1" applyAlignment="1">
      <alignment horizontal="right" vertical="top"/>
    </xf>
    <xf numFmtId="0" fontId="1" fillId="20" borderId="0" xfId="0" applyFont="1" applyFill="1" applyAlignment="1">
      <alignment horizontal="left" vertical="center"/>
    </xf>
    <xf numFmtId="0" fontId="1" fillId="20" borderId="0" xfId="0" applyFont="1" applyFill="1" applyAlignment="1">
      <alignment horizontal="center" vertical="center"/>
    </xf>
    <xf numFmtId="170" fontId="1" fillId="20" borderId="0" xfId="0" applyNumberFormat="1" applyFont="1" applyFill="1" applyAlignment="1">
      <alignment horizontal="center" vertical="center"/>
    </xf>
    <xf numFmtId="0" fontId="22" fillId="20" borderId="0" xfId="0" applyFont="1" applyFill="1" applyAlignment="1">
      <alignment vertical="center"/>
    </xf>
    <xf numFmtId="2" fontId="22" fillId="20" borderId="0" xfId="0" applyNumberFormat="1" applyFont="1" applyFill="1" applyAlignment="1">
      <alignment horizontal="center" vertical="center"/>
    </xf>
    <xf numFmtId="2" fontId="1" fillId="20" borderId="0" xfId="0" applyNumberFormat="1" applyFont="1" applyFill="1" applyAlignment="1">
      <alignment horizontal="center" vertical="center"/>
    </xf>
    <xf numFmtId="0" fontId="22" fillId="20" borderId="0" xfId="0" applyFont="1" applyFill="1" applyAlignment="1">
      <alignment horizontal="left" vertical="center"/>
    </xf>
    <xf numFmtId="0" fontId="22" fillId="20" borderId="0" xfId="0" applyFont="1" applyFill="1" applyAlignment="1">
      <alignment horizontal="center" vertical="center"/>
    </xf>
    <xf numFmtId="0" fontId="1" fillId="20" borderId="0" xfId="0" applyFont="1" applyFill="1" applyAlignment="1">
      <alignment horizontal="center" vertical="center" wrapText="1"/>
    </xf>
    <xf numFmtId="0" fontId="1" fillId="20" borderId="0" xfId="0" applyFont="1" applyFill="1" applyAlignment="1">
      <alignment horizontal="right" vertical="center"/>
    </xf>
    <xf numFmtId="0" fontId="1" fillId="20" borderId="24" xfId="0" applyFont="1" applyFill="1" applyBorder="1" applyAlignment="1">
      <alignment vertical="top" wrapText="1"/>
    </xf>
    <xf numFmtId="167" fontId="1" fillId="20" borderId="24" xfId="0" applyNumberFormat="1" applyFont="1" applyFill="1" applyBorder="1" applyAlignment="1">
      <alignment vertical="top" wrapText="1"/>
    </xf>
    <xf numFmtId="167" fontId="1" fillId="20" borderId="22" xfId="0" applyNumberFormat="1" applyFont="1" applyFill="1" applyBorder="1" applyAlignment="1">
      <alignment vertical="top" wrapText="1"/>
    </xf>
    <xf numFmtId="0" fontId="1" fillId="20" borderId="0" xfId="0" applyFont="1" applyFill="1" applyAlignment="1">
      <alignment horizontal="left" vertical="top" wrapText="1"/>
    </xf>
    <xf numFmtId="0" fontId="1" fillId="20" borderId="24" xfId="0" applyFont="1" applyFill="1" applyBorder="1" applyAlignment="1">
      <alignment horizontal="center" vertical="top" wrapText="1"/>
    </xf>
    <xf numFmtId="0" fontId="1" fillId="20" borderId="48" xfId="0" applyFont="1" applyFill="1" applyBorder="1" applyAlignment="1">
      <alignment horizontal="center" vertical="top"/>
    </xf>
    <xf numFmtId="1" fontId="1" fillId="20" borderId="50" xfId="0" applyNumberFormat="1" applyFont="1" applyFill="1" applyBorder="1" applyAlignment="1">
      <alignment horizontal="left" vertical="top" wrapText="1"/>
    </xf>
    <xf numFmtId="0" fontId="1" fillId="20" borderId="50" xfId="0" applyFont="1" applyFill="1" applyBorder="1" applyAlignment="1">
      <alignment horizontal="center" vertical="top" wrapText="1"/>
    </xf>
    <xf numFmtId="167" fontId="1" fillId="20" borderId="50" xfId="0" applyNumberFormat="1" applyFont="1" applyFill="1" applyBorder="1" applyAlignment="1">
      <alignment horizontal="right" vertical="top" wrapText="1"/>
    </xf>
    <xf numFmtId="173" fontId="1" fillId="20" borderId="52" xfId="0" applyNumberFormat="1" applyFont="1" applyFill="1" applyBorder="1" applyAlignment="1" applyProtection="1">
      <alignment horizontal="center" vertical="top"/>
      <protection locked="0"/>
    </xf>
    <xf numFmtId="1" fontId="1" fillId="20" borderId="50" xfId="0" applyNumberFormat="1" applyFont="1" applyFill="1" applyBorder="1" applyAlignment="1">
      <alignment horizontal="center" vertical="top"/>
    </xf>
    <xf numFmtId="0" fontId="1" fillId="20" borderId="50" xfId="0" applyFont="1" applyFill="1" applyBorder="1" applyAlignment="1">
      <alignment horizontal="right" vertical="top" wrapText="1"/>
    </xf>
    <xf numFmtId="167" fontId="1" fillId="20" borderId="52" xfId="0" applyNumberFormat="1" applyFont="1" applyFill="1" applyBorder="1" applyAlignment="1">
      <alignment horizontal="right" vertical="top" wrapText="1"/>
    </xf>
    <xf numFmtId="167" fontId="1" fillId="20" borderId="50" xfId="0" applyNumberFormat="1" applyFont="1" applyFill="1" applyBorder="1" applyAlignment="1">
      <alignment vertical="top" wrapText="1"/>
    </xf>
    <xf numFmtId="167" fontId="1" fillId="20" borderId="52" xfId="0" applyNumberFormat="1" applyFont="1" applyFill="1" applyBorder="1" applyAlignment="1">
      <alignment vertical="top" wrapText="1"/>
    </xf>
    <xf numFmtId="0" fontId="1" fillId="20" borderId="50" xfId="0" applyFont="1" applyFill="1" applyBorder="1" applyAlignment="1">
      <alignment horizontal="center" vertical="top"/>
    </xf>
    <xf numFmtId="0" fontId="1" fillId="20" borderId="50" xfId="0" applyFont="1" applyFill="1" applyBorder="1" applyAlignment="1">
      <alignment horizontal="left" vertical="top" wrapText="1"/>
    </xf>
    <xf numFmtId="0" fontId="1" fillId="20" borderId="48" xfId="0" applyFont="1" applyFill="1" applyBorder="1" applyAlignment="1">
      <alignment horizontal="center" vertical="top" wrapText="1"/>
    </xf>
    <xf numFmtId="0" fontId="1" fillId="20" borderId="50" xfId="0" applyFont="1" applyFill="1" applyBorder="1" applyAlignment="1">
      <alignment vertical="top" wrapText="1"/>
    </xf>
    <xf numFmtId="167" fontId="1" fillId="20" borderId="52" xfId="0" applyNumberFormat="1" applyFont="1" applyFill="1" applyBorder="1" applyAlignment="1">
      <alignment horizontal="center" vertical="top" wrapText="1"/>
    </xf>
    <xf numFmtId="0" fontId="1" fillId="20" borderId="68" xfId="0" applyFont="1" applyFill="1" applyBorder="1" applyAlignment="1">
      <alignment horizontal="center" vertical="top" wrapText="1"/>
    </xf>
    <xf numFmtId="0" fontId="1" fillId="20" borderId="64" xfId="0" applyFont="1" applyFill="1" applyBorder="1" applyAlignment="1">
      <alignment vertical="top" wrapText="1"/>
    </xf>
    <xf numFmtId="0" fontId="1" fillId="20" borderId="64" xfId="0" applyFont="1" applyFill="1" applyBorder="1" applyAlignment="1">
      <alignment horizontal="center" vertical="top" wrapText="1"/>
    </xf>
    <xf numFmtId="167" fontId="1" fillId="20" borderId="64" xfId="0" applyNumberFormat="1" applyFont="1" applyFill="1" applyBorder="1" applyAlignment="1">
      <alignment vertical="top" wrapText="1"/>
    </xf>
    <xf numFmtId="167" fontId="1" fillId="20" borderId="65" xfId="0" applyNumberFormat="1" applyFont="1" applyFill="1" applyBorder="1" applyAlignment="1">
      <alignment horizontal="right" vertical="top" wrapText="1"/>
    </xf>
    <xf numFmtId="0" fontId="1" fillId="20" borderId="59" xfId="0" applyFont="1" applyFill="1" applyBorder="1" applyAlignment="1">
      <alignment vertical="top" wrapText="1"/>
    </xf>
    <xf numFmtId="167" fontId="1" fillId="20" borderId="59" xfId="0" applyNumberFormat="1" applyFont="1" applyFill="1" applyBorder="1" applyAlignment="1">
      <alignment vertical="top" wrapText="1"/>
    </xf>
    <xf numFmtId="167" fontId="1" fillId="20" borderId="60" xfId="0" applyNumberFormat="1" applyFont="1" applyFill="1" applyBorder="1" applyAlignment="1">
      <alignment vertical="top" wrapText="1"/>
    </xf>
    <xf numFmtId="3" fontId="1" fillId="20" borderId="50" xfId="0" applyNumberFormat="1" applyFont="1" applyFill="1" applyBorder="1" applyAlignment="1">
      <alignment horizontal="center" vertical="top" wrapText="1"/>
    </xf>
    <xf numFmtId="176" fontId="1" fillId="20" borderId="50" xfId="0" applyNumberFormat="1" applyFont="1" applyFill="1" applyBorder="1" applyAlignment="1">
      <alignment vertical="top" wrapText="1"/>
    </xf>
    <xf numFmtId="3" fontId="1" fillId="20" borderId="50" xfId="0" applyNumberFormat="1" applyFont="1" applyFill="1" applyBorder="1" applyAlignment="1">
      <alignment horizontal="center" wrapText="1"/>
    </xf>
    <xf numFmtId="167" fontId="1" fillId="20" borderId="52" xfId="0" applyNumberFormat="1" applyFont="1" applyFill="1" applyBorder="1" applyAlignment="1">
      <alignment horizontal="right"/>
    </xf>
    <xf numFmtId="0" fontId="24" fillId="20" borderId="48" xfId="0" applyFont="1" applyFill="1" applyBorder="1" applyAlignment="1" applyProtection="1">
      <alignment horizontal="center"/>
      <protection locked="0"/>
    </xf>
    <xf numFmtId="4" fontId="1" fillId="20" borderId="50" xfId="0" applyNumberFormat="1" applyFont="1" applyFill="1" applyBorder="1" applyAlignment="1" applyProtection="1">
      <alignment horizontal="center"/>
      <protection locked="0"/>
    </xf>
    <xf numFmtId="3" fontId="1" fillId="20" borderId="50" xfId="0" applyNumberFormat="1" applyFont="1" applyFill="1" applyBorder="1" applyAlignment="1">
      <alignment horizontal="center"/>
    </xf>
    <xf numFmtId="167" fontId="1" fillId="20" borderId="50" xfId="0" applyNumberFormat="1" applyFont="1" applyFill="1" applyBorder="1" applyProtection="1">
      <protection locked="0"/>
    </xf>
    <xf numFmtId="167" fontId="1" fillId="20" borderId="50" xfId="0" applyNumberFormat="1" applyFont="1" applyFill="1" applyBorder="1" applyAlignment="1">
      <alignment horizontal="right" wrapText="1"/>
    </xf>
    <xf numFmtId="167" fontId="1" fillId="20" borderId="52" xfId="0" applyNumberFormat="1" applyFont="1" applyFill="1" applyBorder="1" applyAlignment="1">
      <alignment wrapText="1"/>
    </xf>
    <xf numFmtId="167" fontId="1" fillId="20" borderId="50" xfId="0" applyNumberFormat="1" applyFont="1" applyFill="1" applyBorder="1" applyAlignment="1">
      <alignment wrapText="1"/>
    </xf>
    <xf numFmtId="171" fontId="1" fillId="20" borderId="50" xfId="0" applyNumberFormat="1" applyFont="1" applyFill="1" applyBorder="1" applyAlignment="1">
      <alignment horizontal="center" wrapText="1"/>
    </xf>
    <xf numFmtId="0" fontId="1" fillId="20" borderId="64" xfId="0" applyFont="1" applyFill="1" applyBorder="1" applyAlignment="1">
      <alignment horizontal="left" vertical="top" wrapText="1"/>
    </xf>
    <xf numFmtId="171" fontId="1" fillId="20" borderId="64" xfId="0" applyNumberFormat="1" applyFont="1" applyFill="1" applyBorder="1" applyAlignment="1">
      <alignment horizontal="center" wrapText="1"/>
    </xf>
    <xf numFmtId="167" fontId="1" fillId="20" borderId="64" xfId="0" applyNumberFormat="1" applyFont="1" applyFill="1" applyBorder="1" applyAlignment="1">
      <alignment horizontal="right" wrapText="1"/>
    </xf>
    <xf numFmtId="0" fontId="1" fillId="20" borderId="66" xfId="0" applyFont="1" applyFill="1" applyBorder="1" applyAlignment="1">
      <alignment horizontal="center" vertical="top" wrapText="1"/>
    </xf>
    <xf numFmtId="0" fontId="1" fillId="20" borderId="59" xfId="0" applyFont="1" applyFill="1" applyBorder="1" applyAlignment="1">
      <alignment horizontal="center" vertical="top" wrapText="1"/>
    </xf>
    <xf numFmtId="1" fontId="1" fillId="20" borderId="50" xfId="0" applyNumberFormat="1" applyFont="1" applyFill="1" applyBorder="1" applyAlignment="1">
      <alignment horizontal="center" vertical="top" wrapText="1"/>
    </xf>
    <xf numFmtId="0" fontId="1" fillId="20" borderId="50" xfId="0" applyFont="1" applyFill="1" applyBorder="1" applyAlignment="1">
      <alignment vertical="top"/>
    </xf>
    <xf numFmtId="169" fontId="1" fillId="20" borderId="50" xfId="0" applyNumberFormat="1" applyFont="1" applyFill="1" applyBorder="1" applyAlignment="1">
      <alignment vertical="top"/>
    </xf>
    <xf numFmtId="0" fontId="1" fillId="20" borderId="52" xfId="0" applyFont="1" applyFill="1" applyBorder="1" applyAlignment="1">
      <alignment vertical="top"/>
    </xf>
    <xf numFmtId="1" fontId="1" fillId="20" borderId="64" xfId="0" applyNumberFormat="1" applyFont="1" applyFill="1" applyBorder="1" applyAlignment="1">
      <alignment horizontal="center" wrapText="1"/>
    </xf>
    <xf numFmtId="1" fontId="1" fillId="20" borderId="50" xfId="0" applyNumberFormat="1" applyFont="1" applyFill="1" applyBorder="1" applyAlignment="1">
      <alignment vertical="top"/>
    </xf>
    <xf numFmtId="167" fontId="1" fillId="20" borderId="50" xfId="0" applyNumberFormat="1" applyFont="1" applyFill="1" applyBorder="1" applyAlignment="1">
      <alignment horizontal="left" vertical="top"/>
    </xf>
    <xf numFmtId="167" fontId="1" fillId="20" borderId="52" xfId="0" applyNumberFormat="1" applyFont="1" applyFill="1" applyBorder="1" applyAlignment="1">
      <alignment horizontal="center" vertical="top"/>
    </xf>
    <xf numFmtId="0" fontId="1" fillId="20" borderId="51" xfId="0" applyFont="1" applyFill="1" applyBorder="1" applyAlignment="1">
      <alignment horizontal="center" vertical="top" wrapText="1"/>
    </xf>
    <xf numFmtId="167" fontId="1" fillId="20" borderId="50" xfId="0" applyNumberFormat="1" applyFont="1" applyFill="1" applyBorder="1" applyAlignment="1">
      <alignment horizontal="left" vertical="top" wrapText="1"/>
    </xf>
    <xf numFmtId="0" fontId="1" fillId="20" borderId="49" xfId="0" applyFont="1" applyFill="1" applyBorder="1" applyAlignment="1">
      <alignment wrapText="1"/>
    </xf>
    <xf numFmtId="167" fontId="1" fillId="20" borderId="52" xfId="0" applyNumberFormat="1" applyFont="1" applyFill="1" applyBorder="1" applyAlignment="1">
      <alignment horizontal="left" vertical="top"/>
    </xf>
    <xf numFmtId="167" fontId="1" fillId="20" borderId="50" xfId="0" applyNumberFormat="1" applyFont="1" applyFill="1" applyBorder="1" applyAlignment="1">
      <alignment horizontal="left"/>
    </xf>
    <xf numFmtId="0" fontId="1" fillId="20" borderId="64" xfId="0" applyFont="1" applyFill="1" applyBorder="1"/>
    <xf numFmtId="0" fontId="1" fillId="20" borderId="64" xfId="0" applyFont="1" applyFill="1" applyBorder="1" applyAlignment="1">
      <alignment horizontal="center"/>
    </xf>
    <xf numFmtId="167" fontId="1" fillId="20" borderId="64" xfId="0" applyNumberFormat="1" applyFont="1" applyFill="1" applyBorder="1" applyAlignment="1">
      <alignment horizontal="left"/>
    </xf>
    <xf numFmtId="167" fontId="1" fillId="20" borderId="65" xfId="0" applyNumberFormat="1" applyFont="1" applyFill="1" applyBorder="1" applyAlignment="1">
      <alignment horizontal="center"/>
    </xf>
    <xf numFmtId="2" fontId="1" fillId="20" borderId="29" xfId="0" applyNumberFormat="1" applyFont="1" applyFill="1" applyBorder="1" applyAlignment="1">
      <alignment horizontal="center"/>
    </xf>
    <xf numFmtId="170" fontId="1" fillId="20" borderId="29" xfId="0" applyNumberFormat="1" applyFont="1" applyFill="1" applyBorder="1" applyAlignment="1">
      <alignment horizontal="center"/>
    </xf>
    <xf numFmtId="1" fontId="1" fillId="20" borderId="59" xfId="0" applyNumberFormat="1" applyFont="1" applyFill="1" applyBorder="1" applyAlignment="1">
      <alignment horizontal="center" vertical="top" wrapText="1"/>
    </xf>
    <xf numFmtId="0" fontId="22" fillId="20" borderId="48" xfId="0" applyFont="1" applyFill="1" applyBorder="1" applyAlignment="1">
      <alignment horizontal="center" vertical="top"/>
    </xf>
    <xf numFmtId="167" fontId="1" fillId="20" borderId="50" xfId="0" applyNumberFormat="1" applyFont="1" applyFill="1" applyBorder="1" applyAlignment="1">
      <alignment horizontal="center" vertical="top"/>
    </xf>
    <xf numFmtId="0" fontId="22" fillId="20" borderId="48" xfId="0" applyFont="1" applyFill="1" applyBorder="1" applyAlignment="1" applyProtection="1">
      <alignment horizontal="center" vertical="top"/>
      <protection locked="0"/>
    </xf>
    <xf numFmtId="0" fontId="1" fillId="20" borderId="50" xfId="0" applyFont="1" applyFill="1" applyBorder="1" applyAlignment="1" applyProtection="1">
      <alignment vertical="top"/>
      <protection locked="0"/>
    </xf>
    <xf numFmtId="167" fontId="1" fillId="20" borderId="50" xfId="0" applyNumberFormat="1" applyFont="1" applyFill="1" applyBorder="1" applyAlignment="1" applyProtection="1">
      <alignment horizontal="center" vertical="top"/>
      <protection locked="0"/>
    </xf>
    <xf numFmtId="167" fontId="1" fillId="20" borderId="52" xfId="0" applyNumberFormat="1" applyFont="1" applyFill="1" applyBorder="1" applyAlignment="1" applyProtection="1">
      <alignment horizontal="right" vertical="top"/>
      <protection locked="0"/>
    </xf>
    <xf numFmtId="0" fontId="1" fillId="20" borderId="48" xfId="0" applyFont="1" applyFill="1" applyBorder="1" applyAlignment="1" applyProtection="1">
      <alignment horizontal="center" vertical="top"/>
      <protection locked="0"/>
    </xf>
    <xf numFmtId="167" fontId="1" fillId="20" borderId="52" xfId="0" applyNumberFormat="1" applyFont="1" applyFill="1" applyBorder="1" applyAlignment="1" applyProtection="1">
      <alignment horizontal="right"/>
      <protection locked="0"/>
    </xf>
    <xf numFmtId="2" fontId="1" fillId="20" borderId="50" xfId="0" applyNumberFormat="1" applyFont="1" applyFill="1" applyBorder="1" applyAlignment="1" applyProtection="1">
      <alignment vertical="top"/>
      <protection locked="0"/>
    </xf>
    <xf numFmtId="1" fontId="1" fillId="20" borderId="50" xfId="0" applyNumberFormat="1" applyFont="1" applyFill="1" applyBorder="1" applyAlignment="1">
      <alignment horizontal="left"/>
    </xf>
    <xf numFmtId="1" fontId="1" fillId="20" borderId="50" xfId="0" applyNumberFormat="1" applyFont="1" applyFill="1" applyBorder="1" applyAlignment="1">
      <alignment horizontal="left" vertical="top"/>
    </xf>
    <xf numFmtId="0" fontId="1" fillId="20" borderId="68" xfId="0" applyFont="1" applyFill="1" applyBorder="1" applyAlignment="1">
      <alignment horizontal="center" vertical="top"/>
    </xf>
    <xf numFmtId="1" fontId="1" fillId="20" borderId="64" xfId="0" applyNumberFormat="1" applyFont="1" applyFill="1" applyBorder="1" applyAlignment="1">
      <alignment horizontal="left" vertical="top"/>
    </xf>
    <xf numFmtId="1" fontId="1" fillId="20" borderId="64" xfId="0" applyNumberFormat="1" applyFont="1" applyFill="1" applyBorder="1" applyAlignment="1">
      <alignment horizontal="center" vertical="top"/>
    </xf>
    <xf numFmtId="167" fontId="1" fillId="20" borderId="64" xfId="0" applyNumberFormat="1" applyFont="1" applyFill="1" applyBorder="1" applyAlignment="1">
      <alignment horizontal="center" vertical="top"/>
    </xf>
    <xf numFmtId="173" fontId="1" fillId="20" borderId="65" xfId="0" applyNumberFormat="1" applyFont="1" applyFill="1" applyBorder="1" applyAlignment="1" applyProtection="1">
      <alignment horizontal="center" vertical="top"/>
      <protection locked="0"/>
    </xf>
    <xf numFmtId="2" fontId="22" fillId="20" borderId="0" xfId="0" applyNumberFormat="1" applyFont="1" applyFill="1"/>
    <xf numFmtId="0" fontId="1" fillId="20" borderId="14" xfId="0" applyFont="1" applyFill="1" applyBorder="1" applyAlignment="1">
      <alignment vertical="top" wrapText="1"/>
    </xf>
    <xf numFmtId="0" fontId="1" fillId="20" borderId="66" xfId="0" applyFont="1" applyFill="1" applyBorder="1" applyAlignment="1">
      <alignment vertical="top" wrapText="1"/>
    </xf>
    <xf numFmtId="2" fontId="1" fillId="20" borderId="59" xfId="0" applyNumberFormat="1" applyFont="1" applyFill="1" applyBorder="1" applyAlignment="1">
      <alignment horizontal="center" vertical="top" wrapText="1"/>
    </xf>
    <xf numFmtId="1" fontId="22" fillId="20" borderId="50" xfId="0" applyNumberFormat="1" applyFont="1" applyFill="1" applyBorder="1" applyAlignment="1">
      <alignment wrapText="1"/>
    </xf>
    <xf numFmtId="2" fontId="1" fillId="20" borderId="50" xfId="0" applyNumberFormat="1" applyFont="1" applyFill="1" applyBorder="1"/>
    <xf numFmtId="2" fontId="1" fillId="20" borderId="64" xfId="0" applyNumberFormat="1" applyFont="1" applyFill="1" applyBorder="1"/>
    <xf numFmtId="0" fontId="1" fillId="20" borderId="58" xfId="0" applyFont="1" applyFill="1" applyBorder="1" applyAlignment="1">
      <alignment vertical="top" wrapText="1"/>
    </xf>
    <xf numFmtId="0" fontId="1" fillId="20" borderId="58" xfId="0" applyFont="1" applyFill="1" applyBorder="1" applyAlignment="1">
      <alignment horizontal="center" vertical="top" wrapText="1"/>
    </xf>
    <xf numFmtId="2" fontId="1" fillId="20" borderId="58" xfId="0" applyNumberFormat="1" applyFont="1" applyFill="1" applyBorder="1" applyAlignment="1">
      <alignment horizontal="center" vertical="top" wrapText="1"/>
    </xf>
    <xf numFmtId="167" fontId="1" fillId="20" borderId="58" xfId="0" applyNumberFormat="1" applyFont="1" applyFill="1" applyBorder="1" applyAlignment="1">
      <alignment vertical="top" wrapText="1"/>
    </xf>
    <xf numFmtId="167" fontId="1" fillId="20" borderId="67" xfId="0" applyNumberFormat="1" applyFont="1" applyFill="1" applyBorder="1" applyAlignment="1">
      <alignment vertical="top" wrapText="1"/>
    </xf>
    <xf numFmtId="1" fontId="22" fillId="20" borderId="49" xfId="0" applyNumberFormat="1" applyFont="1" applyFill="1" applyBorder="1" applyAlignment="1">
      <alignment wrapText="1"/>
    </xf>
    <xf numFmtId="1" fontId="1" fillId="20" borderId="49" xfId="0" applyNumberFormat="1" applyFont="1" applyFill="1" applyBorder="1" applyAlignment="1">
      <alignment wrapText="1"/>
    </xf>
    <xf numFmtId="1" fontId="1" fillId="20" borderId="62" xfId="0" applyNumberFormat="1" applyFont="1" applyFill="1" applyBorder="1" applyAlignment="1">
      <alignment wrapText="1"/>
    </xf>
    <xf numFmtId="2" fontId="1" fillId="20" borderId="64" xfId="0" applyNumberFormat="1" applyFont="1" applyFill="1" applyBorder="1" applyAlignment="1">
      <alignment horizontal="center"/>
    </xf>
    <xf numFmtId="167" fontId="1" fillId="20" borderId="62" xfId="0" applyNumberFormat="1" applyFont="1" applyFill="1" applyBorder="1" applyAlignment="1">
      <alignment horizontal="center"/>
    </xf>
    <xf numFmtId="167" fontId="1" fillId="20" borderId="0" xfId="0" applyNumberFormat="1" applyFont="1" applyFill="1" applyAlignment="1" applyProtection="1">
      <alignment horizontal="center"/>
      <protection locked="0"/>
    </xf>
    <xf numFmtId="0" fontId="22" fillId="20" borderId="71" xfId="0" applyFont="1" applyFill="1" applyBorder="1" applyAlignment="1">
      <alignment horizontal="center"/>
    </xf>
    <xf numFmtId="1" fontId="22" fillId="20" borderId="72" xfId="0" applyNumberFormat="1" applyFont="1" applyFill="1" applyBorder="1" applyAlignment="1">
      <alignment wrapText="1"/>
    </xf>
    <xf numFmtId="1" fontId="1" fillId="20" borderId="73" xfId="0" applyNumberFormat="1" applyFont="1" applyFill="1" applyBorder="1" applyAlignment="1">
      <alignment horizontal="center"/>
    </xf>
    <xf numFmtId="3" fontId="1" fillId="20" borderId="73" xfId="0" applyNumberFormat="1" applyFont="1" applyFill="1" applyBorder="1"/>
    <xf numFmtId="167" fontId="1" fillId="20" borderId="72" xfId="0" applyNumberFormat="1" applyFont="1" applyFill="1" applyBorder="1" applyAlignment="1">
      <alignment horizontal="center"/>
    </xf>
    <xf numFmtId="167" fontId="1" fillId="20" borderId="74" xfId="0" applyNumberFormat="1" applyFont="1" applyFill="1" applyBorder="1" applyAlignment="1">
      <alignment horizontal="center"/>
    </xf>
    <xf numFmtId="1" fontId="1" fillId="20" borderId="49" xfId="0" applyNumberFormat="1" applyFont="1" applyFill="1" applyBorder="1" applyAlignment="1">
      <alignment vertical="top" wrapText="1"/>
    </xf>
    <xf numFmtId="3" fontId="1" fillId="20" borderId="50" xfId="0" applyNumberFormat="1" applyFont="1" applyFill="1" applyBorder="1"/>
    <xf numFmtId="9" fontId="1" fillId="20" borderId="50" xfId="130" applyFont="1" applyFill="1" applyBorder="1" applyAlignment="1">
      <alignment horizontal="center"/>
    </xf>
    <xf numFmtId="0" fontId="1" fillId="20" borderId="35" xfId="0" applyFont="1" applyFill="1" applyBorder="1" applyAlignment="1">
      <alignment horizontal="center" vertical="center"/>
    </xf>
    <xf numFmtId="0" fontId="22" fillId="20" borderId="26" xfId="0" applyFont="1" applyFill="1" applyBorder="1" applyAlignment="1">
      <alignment horizontal="center" vertical="center"/>
    </xf>
    <xf numFmtId="167" fontId="1" fillId="20" borderId="36" xfId="0" applyNumberFormat="1" applyFont="1" applyFill="1" applyBorder="1" applyAlignment="1">
      <alignment horizontal="right" vertical="center"/>
    </xf>
    <xf numFmtId="0" fontId="1" fillId="20" borderId="37" xfId="0" applyFont="1" applyFill="1" applyBorder="1" applyAlignment="1">
      <alignment horizontal="center" vertical="center"/>
    </xf>
    <xf numFmtId="0" fontId="1" fillId="20" borderId="30" xfId="0" applyFont="1" applyFill="1" applyBorder="1" applyAlignment="1">
      <alignment vertical="center"/>
    </xf>
    <xf numFmtId="167" fontId="1" fillId="20" borderId="38" xfId="0" applyNumberFormat="1" applyFont="1" applyFill="1" applyBorder="1" applyAlignment="1">
      <alignment horizontal="right" vertical="center"/>
    </xf>
    <xf numFmtId="0" fontId="1" fillId="20" borderId="30" xfId="0" applyFont="1" applyFill="1" applyBorder="1" applyAlignment="1">
      <alignment vertical="center" wrapText="1"/>
    </xf>
    <xf numFmtId="0" fontId="22" fillId="20" borderId="30" xfId="0" applyFont="1" applyFill="1" applyBorder="1" applyAlignment="1">
      <alignment vertical="center"/>
    </xf>
    <xf numFmtId="0" fontId="1" fillId="20" borderId="11" xfId="0" applyFont="1" applyFill="1" applyBorder="1" applyAlignment="1">
      <alignment vertical="center"/>
    </xf>
    <xf numFmtId="167" fontId="22" fillId="20" borderId="40" xfId="0" applyNumberFormat="1" applyFont="1" applyFill="1" applyBorder="1" applyAlignment="1">
      <alignment horizontal="right" vertical="center"/>
    </xf>
    <xf numFmtId="0" fontId="22" fillId="20" borderId="30" xfId="0" applyFont="1" applyFill="1" applyBorder="1" applyAlignment="1">
      <alignment vertical="center" wrapText="1"/>
    </xf>
    <xf numFmtId="167" fontId="22" fillId="20" borderId="38" xfId="0" applyNumberFormat="1" applyFont="1" applyFill="1" applyBorder="1" applyAlignment="1">
      <alignment horizontal="right" vertical="center"/>
    </xf>
    <xf numFmtId="0" fontId="22" fillId="20" borderId="42" xfId="0" applyFont="1" applyFill="1" applyBorder="1" applyAlignment="1">
      <alignment vertical="center" wrapText="1"/>
    </xf>
    <xf numFmtId="167" fontId="22" fillId="20" borderId="43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22" fillId="20" borderId="66" xfId="0" applyFont="1" applyFill="1" applyBorder="1" applyAlignment="1">
      <alignment horizontal="center"/>
    </xf>
    <xf numFmtId="0" fontId="22" fillId="20" borderId="48" xfId="0" applyFont="1" applyFill="1" applyBorder="1"/>
    <xf numFmtId="1" fontId="22" fillId="20" borderId="49" xfId="0" applyNumberFormat="1" applyFont="1" applyFill="1" applyBorder="1" applyAlignment="1">
      <alignment horizontal="left" vertical="center" wrapText="1"/>
    </xf>
    <xf numFmtId="1" fontId="22" fillId="20" borderId="50" xfId="0" applyNumberFormat="1" applyFont="1" applyFill="1" applyBorder="1" applyAlignment="1">
      <alignment horizontal="left" vertical="top" wrapText="1"/>
    </xf>
    <xf numFmtId="0" fontId="1" fillId="20" borderId="51" xfId="0" applyFont="1" applyFill="1" applyBorder="1" applyAlignment="1">
      <alignment horizontal="center" vertical="center"/>
    </xf>
    <xf numFmtId="0" fontId="22" fillId="20" borderId="48" xfId="0" applyFont="1" applyFill="1" applyBorder="1" applyAlignment="1">
      <alignment horizontal="center" vertical="center"/>
    </xf>
    <xf numFmtId="0" fontId="22" fillId="20" borderId="49" xfId="0" applyFont="1" applyFill="1" applyBorder="1" applyAlignment="1">
      <alignment vertical="center"/>
    </xf>
    <xf numFmtId="49" fontId="1" fillId="0" borderId="21" xfId="0" applyNumberFormat="1" applyFont="1" applyBorder="1" applyAlignment="1">
      <alignment vertical="top" wrapText="1"/>
    </xf>
    <xf numFmtId="0" fontId="1" fillId="20" borderId="50" xfId="0" applyFont="1" applyFill="1" applyBorder="1" applyAlignment="1">
      <alignment horizontal="center" vertical="center"/>
    </xf>
    <xf numFmtId="0" fontId="1" fillId="20" borderId="49" xfId="0" applyFont="1" applyFill="1" applyBorder="1" applyAlignment="1">
      <alignment horizontal="center" vertical="center"/>
    </xf>
    <xf numFmtId="0" fontId="25" fillId="20" borderId="49" xfId="0" applyFont="1" applyFill="1" applyBorder="1"/>
    <xf numFmtId="0" fontId="22" fillId="20" borderId="48" xfId="0" applyFont="1" applyFill="1" applyBorder="1" applyAlignment="1">
      <alignment horizontal="center" vertical="top" wrapText="1"/>
    </xf>
    <xf numFmtId="0" fontId="22" fillId="20" borderId="50" xfId="0" applyFont="1" applyFill="1" applyBorder="1" applyAlignment="1">
      <alignment vertical="top" wrapText="1"/>
    </xf>
    <xf numFmtId="0" fontId="22" fillId="20" borderId="50" xfId="0" applyFont="1" applyFill="1" applyBorder="1" applyAlignment="1">
      <alignment horizontal="left" vertical="top" wrapText="1"/>
    </xf>
    <xf numFmtId="0" fontId="22" fillId="20" borderId="66" xfId="0" applyFont="1" applyFill="1" applyBorder="1" applyAlignment="1">
      <alignment horizontal="center" vertical="center" wrapText="1"/>
    </xf>
    <xf numFmtId="0" fontId="22" fillId="20" borderId="59" xfId="0" applyFont="1" applyFill="1" applyBorder="1" applyAlignment="1">
      <alignment vertical="center" wrapText="1"/>
    </xf>
    <xf numFmtId="0" fontId="22" fillId="20" borderId="50" xfId="0" applyFont="1" applyFill="1" applyBorder="1" applyAlignment="1" applyProtection="1">
      <alignment wrapText="1"/>
      <protection locked="0"/>
    </xf>
    <xf numFmtId="2" fontId="22" fillId="20" borderId="48" xfId="0" applyNumberFormat="1" applyFont="1" applyFill="1" applyBorder="1" applyAlignment="1">
      <alignment horizontal="center" vertical="top" wrapText="1"/>
    </xf>
    <xf numFmtId="1" fontId="22" fillId="20" borderId="50" xfId="0" applyNumberFormat="1" applyFont="1" applyFill="1" applyBorder="1" applyAlignment="1">
      <alignment vertical="top"/>
    </xf>
    <xf numFmtId="0" fontId="22" fillId="20" borderId="50" xfId="0" applyFont="1" applyFill="1" applyBorder="1" applyAlignment="1" applyProtection="1">
      <alignment vertical="top"/>
      <protection locked="0"/>
    </xf>
    <xf numFmtId="0" fontId="27" fillId="20" borderId="48" xfId="0" applyFont="1" applyFill="1" applyBorder="1" applyAlignment="1">
      <alignment horizontal="center"/>
    </xf>
    <xf numFmtId="1" fontId="27" fillId="20" borderId="49" xfId="0" applyNumberFormat="1" applyFont="1" applyFill="1" applyBorder="1" applyAlignment="1">
      <alignment wrapText="1"/>
    </xf>
    <xf numFmtId="0" fontId="22" fillId="20" borderId="32" xfId="0" applyFont="1" applyFill="1" applyBorder="1" applyAlignment="1">
      <alignment horizontal="center" vertical="center"/>
    </xf>
    <xf numFmtId="0" fontId="22" fillId="20" borderId="33" xfId="0" applyFont="1" applyFill="1" applyBorder="1" applyAlignment="1">
      <alignment horizontal="center" vertical="center"/>
    </xf>
    <xf numFmtId="170" fontId="22" fillId="20" borderId="34" xfId="0" applyNumberFormat="1" applyFont="1" applyFill="1" applyBorder="1" applyAlignment="1">
      <alignment horizontal="center" vertical="center"/>
    </xf>
    <xf numFmtId="0" fontId="22" fillId="20" borderId="50" xfId="0" applyFont="1" applyFill="1" applyBorder="1" applyProtection="1">
      <protection locked="0"/>
    </xf>
    <xf numFmtId="0" fontId="1" fillId="20" borderId="48" xfId="0" applyFont="1" applyFill="1" applyBorder="1" applyProtection="1">
      <protection locked="0"/>
    </xf>
    <xf numFmtId="0" fontId="1" fillId="20" borderId="50" xfId="0" applyFont="1" applyFill="1" applyBorder="1" applyAlignment="1" applyProtection="1">
      <alignment wrapText="1"/>
      <protection locked="0"/>
    </xf>
    <xf numFmtId="0" fontId="1" fillId="20" borderId="68" xfId="0" applyFont="1" applyFill="1" applyBorder="1" applyProtection="1">
      <protection locked="0"/>
    </xf>
    <xf numFmtId="0" fontId="1" fillId="20" borderId="64" xfId="0" applyFont="1" applyFill="1" applyBorder="1" applyAlignment="1" applyProtection="1">
      <alignment wrapText="1"/>
      <protection locked="0"/>
    </xf>
    <xf numFmtId="0" fontId="1" fillId="20" borderId="64" xfId="0" applyFont="1" applyFill="1" applyBorder="1" applyAlignment="1" applyProtection="1">
      <alignment horizontal="center"/>
      <protection locked="0"/>
    </xf>
    <xf numFmtId="3" fontId="1" fillId="20" borderId="64" xfId="0" applyNumberFormat="1" applyFont="1" applyFill="1" applyBorder="1" applyAlignment="1">
      <alignment horizontal="center"/>
    </xf>
    <xf numFmtId="0" fontId="22" fillId="20" borderId="39" xfId="0" applyFont="1" applyFill="1" applyBorder="1" applyAlignment="1">
      <alignment horizontal="center" vertical="center"/>
    </xf>
    <xf numFmtId="0" fontId="22" fillId="20" borderId="37" xfId="0" applyFont="1" applyFill="1" applyBorder="1" applyAlignment="1">
      <alignment horizontal="center" vertical="center"/>
    </xf>
    <xf numFmtId="0" fontId="22" fillId="20" borderId="41" xfId="0" applyFont="1" applyFill="1" applyBorder="1" applyAlignment="1">
      <alignment horizontal="center" vertical="center"/>
    </xf>
    <xf numFmtId="0" fontId="22" fillId="20" borderId="31" xfId="0" applyFont="1" applyFill="1" applyBorder="1" applyAlignment="1">
      <alignment horizontal="left" vertical="center"/>
    </xf>
    <xf numFmtId="3" fontId="1" fillId="20" borderId="51" xfId="0" applyNumberFormat="1" applyFont="1" applyFill="1" applyBorder="1" applyAlignment="1">
      <alignment horizontal="center" wrapText="1"/>
    </xf>
    <xf numFmtId="0" fontId="31" fillId="0" borderId="78" xfId="0" applyFont="1" applyBorder="1" applyAlignment="1">
      <alignment horizontal="center" vertical="center" wrapText="1"/>
    </xf>
    <xf numFmtId="0" fontId="31" fillId="0" borderId="79" xfId="0" applyFont="1" applyBorder="1" applyAlignment="1">
      <alignment horizontal="left" vertical="center" wrapText="1"/>
    </xf>
    <xf numFmtId="167" fontId="31" fillId="0" borderId="79" xfId="138" applyNumberFormat="1" applyFont="1" applyFill="1" applyBorder="1" applyAlignment="1">
      <alignment horizontal="center" vertical="center" wrapText="1"/>
    </xf>
    <xf numFmtId="167" fontId="31" fillId="0" borderId="80" xfId="138" applyNumberFormat="1" applyFont="1" applyFill="1" applyBorder="1" applyAlignment="1">
      <alignment horizontal="right" vertical="center" wrapText="1"/>
    </xf>
    <xf numFmtId="0" fontId="31" fillId="0" borderId="83" xfId="0" applyFont="1" applyBorder="1" applyAlignment="1">
      <alignment horizontal="left" vertical="center" wrapText="1"/>
    </xf>
    <xf numFmtId="167" fontId="31" fillId="0" borderId="83" xfId="138" applyNumberFormat="1" applyFont="1" applyFill="1" applyBorder="1" applyAlignment="1">
      <alignment horizontal="center" vertical="center" wrapText="1"/>
    </xf>
    <xf numFmtId="167" fontId="32" fillId="0" borderId="84" xfId="138" applyNumberFormat="1" applyFont="1" applyFill="1" applyBorder="1" applyAlignment="1">
      <alignment horizontal="right" vertical="center" wrapText="1"/>
    </xf>
    <xf numFmtId="0" fontId="31" fillId="0" borderId="85" xfId="0" applyFont="1" applyBorder="1" applyAlignment="1">
      <alignment horizontal="left" vertical="center" wrapText="1"/>
    </xf>
    <xf numFmtId="0" fontId="31" fillId="0" borderId="86" xfId="0" applyFont="1" applyBorder="1" applyAlignment="1">
      <alignment horizontal="left" vertical="center" wrapText="1"/>
    </xf>
    <xf numFmtId="0" fontId="31" fillId="0" borderId="87" xfId="0" applyFont="1" applyBorder="1" applyAlignment="1">
      <alignment horizontal="left" vertical="center" wrapText="1"/>
    </xf>
    <xf numFmtId="0" fontId="31" fillId="0" borderId="89" xfId="0" applyFont="1" applyBorder="1" applyAlignment="1">
      <alignment horizontal="left" vertical="center" wrapText="1"/>
    </xf>
    <xf numFmtId="167" fontId="31" fillId="0" borderId="89" xfId="138" applyNumberFormat="1" applyFont="1" applyFill="1" applyBorder="1" applyAlignment="1">
      <alignment horizontal="center" vertical="center" wrapText="1"/>
    </xf>
    <xf numFmtId="0" fontId="32" fillId="0" borderId="92" xfId="0" applyFont="1" applyBorder="1" applyAlignment="1">
      <alignment horizontal="center" vertical="center" wrapText="1"/>
    </xf>
    <xf numFmtId="167" fontId="32" fillId="0" borderId="92" xfId="138" applyNumberFormat="1" applyFont="1" applyFill="1" applyBorder="1" applyAlignment="1">
      <alignment horizontal="center" vertical="center" wrapText="1"/>
    </xf>
    <xf numFmtId="0" fontId="31" fillId="0" borderId="93" xfId="0" applyFont="1" applyBorder="1" applyAlignment="1">
      <alignment horizontal="left" vertical="center" wrapText="1"/>
    </xf>
    <xf numFmtId="0" fontId="31" fillId="0" borderId="94" xfId="0" applyFont="1" applyBorder="1" applyAlignment="1">
      <alignment horizontal="left" vertical="center" wrapText="1"/>
    </xf>
    <xf numFmtId="0" fontId="31" fillId="0" borderId="92" xfId="0" applyFont="1" applyBorder="1" applyAlignment="1">
      <alignment horizontal="left" vertical="center" wrapText="1"/>
    </xf>
    <xf numFmtId="167" fontId="31" fillId="0" borderId="92" xfId="138" applyNumberFormat="1" applyFont="1" applyFill="1" applyBorder="1" applyAlignment="1">
      <alignment horizontal="center" vertical="center" wrapText="1"/>
    </xf>
    <xf numFmtId="0" fontId="31" fillId="0" borderId="95" xfId="0" applyFont="1" applyBorder="1" applyAlignment="1">
      <alignment horizontal="left" vertical="center" wrapText="1"/>
    </xf>
    <xf numFmtId="0" fontId="31" fillId="0" borderId="96" xfId="0" applyFont="1" applyBorder="1" applyAlignment="1">
      <alignment horizontal="left" vertical="center" wrapText="1"/>
    </xf>
    <xf numFmtId="0" fontId="31" fillId="0" borderId="97" xfId="0" applyFont="1" applyBorder="1" applyAlignment="1">
      <alignment horizontal="left" vertical="center" wrapText="1"/>
    </xf>
    <xf numFmtId="167" fontId="31" fillId="0" borderId="97" xfId="138" applyNumberFormat="1" applyFont="1" applyFill="1" applyBorder="1" applyAlignment="1">
      <alignment horizontal="center" vertical="center" wrapText="1"/>
    </xf>
    <xf numFmtId="167" fontId="31" fillId="0" borderId="88" xfId="138" applyNumberFormat="1" applyFont="1" applyFill="1" applyBorder="1" applyAlignment="1">
      <alignment horizontal="center" vertical="center" wrapText="1"/>
    </xf>
    <xf numFmtId="167" fontId="31" fillId="0" borderId="94" xfId="138" applyNumberFormat="1" applyFont="1" applyFill="1" applyBorder="1" applyAlignment="1">
      <alignment horizontal="center" vertical="center" wrapText="1"/>
    </xf>
    <xf numFmtId="167" fontId="31" fillId="0" borderId="96" xfId="138" applyNumberFormat="1" applyFont="1" applyFill="1" applyBorder="1" applyAlignment="1">
      <alignment horizontal="center" vertical="center" wrapText="1"/>
    </xf>
    <xf numFmtId="0" fontId="33" fillId="0" borderId="93" xfId="0" applyFont="1" applyBorder="1" applyAlignment="1">
      <alignment horizontal="left" vertical="center" wrapText="1"/>
    </xf>
    <xf numFmtId="2" fontId="31" fillId="0" borderId="92" xfId="0" applyNumberFormat="1" applyFont="1" applyBorder="1" applyAlignment="1">
      <alignment horizontal="left" vertical="center" wrapText="1"/>
    </xf>
    <xf numFmtId="0" fontId="33" fillId="0" borderId="83" xfId="0" applyFont="1" applyBorder="1" applyAlignment="1">
      <alignment horizontal="left" vertical="center" wrapText="1"/>
    </xf>
    <xf numFmtId="0" fontId="33" fillId="0" borderId="94" xfId="0" applyFont="1" applyBorder="1" applyAlignment="1">
      <alignment horizontal="left" vertical="center" wrapText="1"/>
    </xf>
    <xf numFmtId="0" fontId="33" fillId="0" borderId="92" xfId="0" applyFont="1" applyBorder="1" applyAlignment="1">
      <alignment horizontal="center" vertical="center" wrapText="1"/>
    </xf>
    <xf numFmtId="2" fontId="31" fillId="0" borderId="92" xfId="0" applyNumberFormat="1" applyFont="1" applyBorder="1" applyAlignment="1">
      <alignment horizontal="center" vertical="center" shrinkToFit="1"/>
    </xf>
    <xf numFmtId="0" fontId="31" fillId="0" borderId="99" xfId="0" applyFont="1" applyBorder="1" applyAlignment="1">
      <alignment horizontal="left" vertical="center" wrapText="1"/>
    </xf>
    <xf numFmtId="167" fontId="31" fillId="0" borderId="99" xfId="138" applyNumberFormat="1" applyFont="1" applyFill="1" applyBorder="1" applyAlignment="1">
      <alignment horizontal="center" vertical="center" wrapText="1"/>
    </xf>
    <xf numFmtId="167" fontId="32" fillId="0" borderId="100" xfId="138" applyNumberFormat="1" applyFont="1" applyFill="1" applyBorder="1" applyAlignment="1">
      <alignment horizontal="right" vertical="center" wrapText="1"/>
    </xf>
    <xf numFmtId="167" fontId="31" fillId="0" borderId="92" xfId="138" applyNumberFormat="1" applyFont="1" applyFill="1" applyBorder="1" applyAlignment="1">
      <alignment horizontal="left" vertical="center" wrapText="1"/>
    </xf>
    <xf numFmtId="167" fontId="31" fillId="0" borderId="30" xfId="138" applyNumberFormat="1" applyFont="1" applyFill="1" applyBorder="1" applyAlignment="1">
      <alignment horizontal="right" vertical="center" wrapText="1"/>
    </xf>
    <xf numFmtId="0" fontId="31" fillId="0" borderId="101" xfId="0" applyFont="1" applyBorder="1" applyAlignment="1">
      <alignment horizontal="left" vertical="center" wrapText="1"/>
    </xf>
    <xf numFmtId="0" fontId="31" fillId="0" borderId="102" xfId="0" applyFont="1" applyBorder="1" applyAlignment="1">
      <alignment horizontal="left" vertical="center" wrapText="1"/>
    </xf>
    <xf numFmtId="0" fontId="31" fillId="0" borderId="103" xfId="0" applyFont="1" applyBorder="1" applyAlignment="1">
      <alignment horizontal="left" vertical="center" wrapText="1"/>
    </xf>
    <xf numFmtId="167" fontId="31" fillId="0" borderId="104" xfId="138" applyNumberFormat="1" applyFont="1" applyFill="1" applyBorder="1" applyAlignment="1">
      <alignment horizontal="center" vertical="center" wrapText="1"/>
    </xf>
    <xf numFmtId="0" fontId="31" fillId="0" borderId="105" xfId="0" applyFont="1" applyBorder="1" applyAlignment="1">
      <alignment horizontal="left" vertical="center" wrapText="1"/>
    </xf>
    <xf numFmtId="0" fontId="31" fillId="0" borderId="106" xfId="0" applyFont="1" applyBorder="1" applyAlignment="1">
      <alignment horizontal="left" vertical="center" wrapText="1"/>
    </xf>
    <xf numFmtId="0" fontId="31" fillId="0" borderId="107" xfId="0" applyFont="1" applyBorder="1" applyAlignment="1">
      <alignment horizontal="left" vertical="center" wrapText="1"/>
    </xf>
    <xf numFmtId="0" fontId="31" fillId="0" borderId="108" xfId="0" applyFont="1" applyBorder="1" applyAlignment="1">
      <alignment horizontal="left" vertical="center" wrapText="1"/>
    </xf>
    <xf numFmtId="167" fontId="31" fillId="0" borderId="108" xfId="138" applyNumberFormat="1" applyFont="1" applyFill="1" applyBorder="1" applyAlignment="1">
      <alignment horizontal="center" vertical="center" wrapText="1"/>
    </xf>
    <xf numFmtId="0" fontId="36" fillId="0" borderId="11" xfId="125" applyFont="1" applyBorder="1" applyAlignment="1" applyProtection="1">
      <alignment horizontal="center" vertical="top"/>
      <protection locked="0"/>
    </xf>
    <xf numFmtId="0" fontId="36" fillId="0" borderId="11" xfId="125" applyFont="1" applyBorder="1" applyAlignment="1" applyProtection="1">
      <alignment vertical="top" wrapText="1"/>
      <protection locked="0"/>
    </xf>
    <xf numFmtId="0" fontId="37" fillId="0" borderId="11" xfId="125" applyFont="1" applyBorder="1" applyAlignment="1" applyProtection="1">
      <alignment horizontal="center" vertical="top"/>
      <protection locked="0"/>
    </xf>
    <xf numFmtId="4" fontId="37" fillId="0" borderId="11" xfId="125" applyNumberFormat="1" applyFont="1" applyBorder="1" applyAlignment="1" applyProtection="1">
      <alignment vertical="top"/>
      <protection locked="0"/>
    </xf>
    <xf numFmtId="44" fontId="37" fillId="0" borderId="11" xfId="139" applyFont="1" applyBorder="1" applyAlignment="1" applyProtection="1">
      <alignment vertical="top"/>
      <protection locked="0"/>
    </xf>
    <xf numFmtId="44" fontId="37" fillId="0" borderId="11" xfId="139" applyFont="1" applyBorder="1" applyAlignment="1" applyProtection="1">
      <alignment horizontal="center" vertical="top"/>
      <protection locked="0"/>
    </xf>
    <xf numFmtId="4" fontId="37" fillId="0" borderId="11" xfId="125" applyNumberFormat="1" applyFont="1" applyBorder="1" applyAlignment="1">
      <alignment vertical="top"/>
    </xf>
    <xf numFmtId="0" fontId="37" fillId="0" borderId="11" xfId="125" applyFont="1" applyBorder="1" applyAlignment="1" applyProtection="1">
      <alignment vertical="top" wrapText="1"/>
      <protection locked="0"/>
    </xf>
    <xf numFmtId="0" fontId="37" fillId="0" borderId="11" xfId="0" applyFont="1" applyBorder="1" applyAlignment="1" applyProtection="1">
      <alignment horizontal="center" vertical="top"/>
      <protection locked="0"/>
    </xf>
    <xf numFmtId="0" fontId="36" fillId="0" borderId="11" xfId="0" applyFont="1" applyBorder="1" applyAlignment="1" applyProtection="1">
      <alignment vertical="top" wrapText="1"/>
      <protection locked="0"/>
    </xf>
    <xf numFmtId="0" fontId="37" fillId="0" borderId="11" xfId="0" applyFont="1" applyBorder="1" applyAlignment="1" applyProtection="1">
      <alignment horizontal="center"/>
      <protection locked="0"/>
    </xf>
    <xf numFmtId="4" fontId="37" fillId="0" borderId="11" xfId="0" applyNumberFormat="1" applyFont="1" applyBorder="1" applyAlignment="1" applyProtection="1">
      <alignment horizontal="center"/>
      <protection locked="0"/>
    </xf>
    <xf numFmtId="0" fontId="36" fillId="0" borderId="11" xfId="0" applyFont="1" applyBorder="1" applyAlignment="1" applyProtection="1">
      <alignment horizontal="center" vertical="top"/>
      <protection locked="0"/>
    </xf>
    <xf numFmtId="0" fontId="37" fillId="0" borderId="11" xfId="0" applyFont="1" applyBorder="1" applyAlignment="1" applyProtection="1">
      <alignment vertical="top" wrapText="1"/>
      <protection locked="0"/>
    </xf>
    <xf numFmtId="0" fontId="37" fillId="0" borderId="11" xfId="0" applyFont="1" applyBorder="1" applyAlignment="1" applyProtection="1">
      <alignment horizontal="left" vertical="top" wrapText="1"/>
      <protection locked="0"/>
    </xf>
    <xf numFmtId="4" fontId="37" fillId="0" borderId="11" xfId="0" applyNumberFormat="1" applyFont="1" applyBorder="1" applyAlignment="1" applyProtection="1">
      <alignment horizontal="right"/>
      <protection locked="0"/>
    </xf>
    <xf numFmtId="4" fontId="37" fillId="0" borderId="11" xfId="0" applyNumberFormat="1" applyFont="1" applyBorder="1" applyAlignment="1">
      <alignment horizontal="right"/>
    </xf>
    <xf numFmtId="0" fontId="22" fillId="20" borderId="0" xfId="0" applyFont="1" applyFill="1" applyAlignment="1">
      <alignment horizontal="left" vertical="center"/>
    </xf>
    <xf numFmtId="0" fontId="22" fillId="20" borderId="53" xfId="0" applyFont="1" applyFill="1" applyBorder="1" applyAlignment="1">
      <alignment horizontal="left"/>
    </xf>
    <xf numFmtId="0" fontId="22" fillId="20" borderId="49" xfId="0" applyFont="1" applyFill="1" applyBorder="1" applyAlignment="1">
      <alignment horizontal="left"/>
    </xf>
    <xf numFmtId="0" fontId="22" fillId="20" borderId="51" xfId="0" applyFont="1" applyFill="1" applyBorder="1" applyAlignment="1">
      <alignment horizontal="left"/>
    </xf>
    <xf numFmtId="170" fontId="22" fillId="21" borderId="44" xfId="0" applyNumberFormat="1" applyFont="1" applyFill="1" applyBorder="1" applyAlignment="1">
      <alignment horizontal="center" vertical="center"/>
    </xf>
    <xf numFmtId="170" fontId="22" fillId="21" borderId="27" xfId="0" applyNumberFormat="1" applyFont="1" applyFill="1" applyBorder="1" applyAlignment="1">
      <alignment horizontal="center" vertical="center"/>
    </xf>
    <xf numFmtId="0" fontId="22" fillId="20" borderId="56" xfId="0" applyFont="1" applyFill="1" applyBorder="1" applyAlignment="1">
      <alignment horizontal="left"/>
    </xf>
    <xf numFmtId="0" fontId="22" fillId="20" borderId="57" xfId="0" applyFont="1" applyFill="1" applyBorder="1" applyAlignment="1">
      <alignment horizontal="left"/>
    </xf>
    <xf numFmtId="0" fontId="22" fillId="20" borderId="58" xfId="0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170" fontId="27" fillId="0" borderId="17" xfId="0" applyNumberFormat="1" applyFont="1" applyBorder="1" applyAlignment="1" applyProtection="1">
      <alignment vertical="center"/>
      <protection locked="0"/>
    </xf>
    <xf numFmtId="170" fontId="27" fillId="0" borderId="20" xfId="0" applyNumberFormat="1" applyFont="1" applyBorder="1" applyAlignment="1" applyProtection="1">
      <alignment vertical="center"/>
      <protection locked="0"/>
    </xf>
    <xf numFmtId="170" fontId="22" fillId="21" borderId="45" xfId="0" applyNumberFormat="1" applyFont="1" applyFill="1" applyBorder="1" applyAlignment="1">
      <alignment horizontal="center" vertical="center"/>
    </xf>
    <xf numFmtId="2" fontId="22" fillId="21" borderId="44" xfId="0" applyNumberFormat="1" applyFont="1" applyFill="1" applyBorder="1" applyAlignment="1">
      <alignment horizontal="center" vertical="center"/>
    </xf>
    <xf numFmtId="2" fontId="22" fillId="21" borderId="45" xfId="0" applyNumberFormat="1" applyFont="1" applyFill="1" applyBorder="1" applyAlignment="1">
      <alignment horizontal="center" vertical="center"/>
    </xf>
    <xf numFmtId="0" fontId="22" fillId="0" borderId="10" xfId="0" quotePrefix="1" applyFont="1" applyBorder="1" applyAlignment="1">
      <alignment horizontal="center" vertical="center"/>
    </xf>
    <xf numFmtId="0" fontId="22" fillId="0" borderId="18" xfId="0" quotePrefix="1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0" borderId="53" xfId="0" applyFont="1" applyFill="1" applyBorder="1"/>
    <xf numFmtId="0" fontId="1" fillId="20" borderId="49" xfId="0" applyFont="1" applyFill="1" applyBorder="1"/>
    <xf numFmtId="0" fontId="1" fillId="20" borderId="51" xfId="0" applyFont="1" applyFill="1" applyBorder="1"/>
    <xf numFmtId="0" fontId="22" fillId="21" borderId="44" xfId="0" applyFont="1" applyFill="1" applyBorder="1" applyAlignment="1">
      <alignment horizontal="center" vertical="center"/>
    </xf>
    <xf numFmtId="0" fontId="22" fillId="21" borderId="27" xfId="0" applyFont="1" applyFill="1" applyBorder="1" applyAlignment="1">
      <alignment horizontal="center" vertical="center"/>
    </xf>
    <xf numFmtId="0" fontId="1" fillId="20" borderId="53" xfId="0" applyFont="1" applyFill="1" applyBorder="1" applyAlignment="1">
      <alignment horizontal="left"/>
    </xf>
    <xf numFmtId="0" fontId="1" fillId="20" borderId="49" xfId="0" applyFont="1" applyFill="1" applyBorder="1" applyAlignment="1">
      <alignment horizontal="left"/>
    </xf>
    <xf numFmtId="0" fontId="1" fillId="20" borderId="5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2" fillId="20" borderId="69" xfId="0" applyFont="1" applyFill="1" applyBorder="1" applyAlignment="1">
      <alignment horizontal="center" vertical="center"/>
    </xf>
    <xf numFmtId="0" fontId="22" fillId="20" borderId="19" xfId="0" applyFont="1" applyFill="1" applyBorder="1" applyAlignment="1">
      <alignment horizontal="center" vertical="center"/>
    </xf>
    <xf numFmtId="0" fontId="22" fillId="20" borderId="55" xfId="0" applyFont="1" applyFill="1" applyBorder="1" applyAlignment="1">
      <alignment horizontal="center" vertical="center"/>
    </xf>
    <xf numFmtId="0" fontId="22" fillId="20" borderId="18" xfId="0" applyFont="1" applyFill="1" applyBorder="1" applyAlignment="1">
      <alignment horizontal="center" vertical="center"/>
    </xf>
    <xf numFmtId="0" fontId="22" fillId="21" borderId="45" xfId="0" applyFont="1" applyFill="1" applyBorder="1" applyAlignment="1">
      <alignment horizontal="center" vertical="center"/>
    </xf>
    <xf numFmtId="1" fontId="22" fillId="21" borderId="44" xfId="0" applyNumberFormat="1" applyFont="1" applyFill="1" applyBorder="1" applyAlignment="1">
      <alignment horizontal="center" vertical="center"/>
    </xf>
    <xf numFmtId="1" fontId="22" fillId="21" borderId="45" xfId="0" applyNumberFormat="1" applyFont="1" applyFill="1" applyBorder="1" applyAlignment="1">
      <alignment horizontal="center" vertical="center"/>
    </xf>
    <xf numFmtId="0" fontId="1" fillId="20" borderId="0" xfId="0" applyFont="1" applyFill="1" applyAlignment="1">
      <alignment horizontal="center" vertical="center"/>
    </xf>
    <xf numFmtId="170" fontId="1" fillId="20" borderId="0" xfId="0" applyNumberFormat="1" applyFont="1" applyFill="1" applyAlignment="1">
      <alignment horizontal="center" vertical="center"/>
    </xf>
    <xf numFmtId="0" fontId="22" fillId="20" borderId="14" xfId="0" applyFont="1" applyFill="1" applyBorder="1" applyAlignment="1">
      <alignment horizontal="center" vertical="center"/>
    </xf>
    <xf numFmtId="170" fontId="1" fillId="20" borderId="17" xfId="0" applyNumberFormat="1" applyFont="1" applyFill="1" applyBorder="1" applyAlignment="1">
      <alignment horizontal="center" vertical="center"/>
    </xf>
    <xf numFmtId="170" fontId="1" fillId="20" borderId="20" xfId="0" applyNumberFormat="1" applyFont="1" applyFill="1" applyBorder="1" applyAlignment="1">
      <alignment horizontal="center" vertical="center"/>
    </xf>
    <xf numFmtId="0" fontId="22" fillId="20" borderId="46" xfId="0" applyFont="1" applyFill="1" applyBorder="1" applyAlignment="1">
      <alignment horizontal="center" vertical="center"/>
    </xf>
    <xf numFmtId="0" fontId="1" fillId="20" borderId="9" xfId="0" applyFont="1" applyFill="1" applyBorder="1" applyAlignment="1">
      <alignment horizontal="center" vertical="center"/>
    </xf>
    <xf numFmtId="0" fontId="1" fillId="20" borderId="24" xfId="0" applyFont="1" applyFill="1" applyBorder="1" applyAlignment="1">
      <alignment horizontal="center" vertical="center"/>
    </xf>
    <xf numFmtId="0" fontId="1" fillId="20" borderId="47" xfId="0" applyFont="1" applyFill="1" applyBorder="1" applyAlignment="1">
      <alignment horizontal="center" vertical="center"/>
    </xf>
    <xf numFmtId="0" fontId="1" fillId="20" borderId="25" xfId="0" applyFont="1" applyFill="1" applyBorder="1" applyAlignment="1">
      <alignment horizontal="center" vertical="center"/>
    </xf>
    <xf numFmtId="0" fontId="1" fillId="20" borderId="28" xfId="0" applyFont="1" applyFill="1" applyBorder="1" applyAlignment="1">
      <alignment horizontal="center" vertical="center"/>
    </xf>
    <xf numFmtId="0" fontId="22" fillId="20" borderId="9" xfId="0" applyFont="1" applyFill="1" applyBorder="1" applyAlignment="1">
      <alignment horizontal="center" vertical="center"/>
    </xf>
    <xf numFmtId="0" fontId="22" fillId="20" borderId="24" xfId="0" applyFont="1" applyFill="1" applyBorder="1" applyAlignment="1">
      <alignment horizontal="center" vertical="center"/>
    </xf>
    <xf numFmtId="0" fontId="22" fillId="20" borderId="47" xfId="0" applyFont="1" applyFill="1" applyBorder="1" applyAlignment="1">
      <alignment horizontal="center" vertical="center"/>
    </xf>
    <xf numFmtId="0" fontId="22" fillId="20" borderId="25" xfId="0" applyFont="1" applyFill="1" applyBorder="1" applyAlignment="1">
      <alignment horizontal="center" vertical="center"/>
    </xf>
    <xf numFmtId="0" fontId="22" fillId="20" borderId="28" xfId="0" applyFont="1" applyFill="1" applyBorder="1" applyAlignment="1">
      <alignment horizontal="center" vertical="center"/>
    </xf>
    <xf numFmtId="0" fontId="22" fillId="20" borderId="75" xfId="0" applyFont="1" applyFill="1" applyBorder="1" applyAlignment="1">
      <alignment horizontal="left" vertical="center"/>
    </xf>
    <xf numFmtId="0" fontId="22" fillId="20" borderId="76" xfId="0" applyFont="1" applyFill="1" applyBorder="1" applyAlignment="1">
      <alignment horizontal="left" vertical="center"/>
    </xf>
    <xf numFmtId="0" fontId="22" fillId="20" borderId="77" xfId="0" applyFont="1" applyFill="1" applyBorder="1" applyAlignment="1">
      <alignment horizontal="left" vertical="center"/>
    </xf>
    <xf numFmtId="0" fontId="22" fillId="20" borderId="12" xfId="0" applyFont="1" applyFill="1" applyBorder="1" applyAlignment="1">
      <alignment horizontal="center" vertical="center"/>
    </xf>
    <xf numFmtId="0" fontId="1" fillId="20" borderId="12" xfId="0" applyFont="1" applyFill="1" applyBorder="1" applyAlignment="1">
      <alignment horizontal="center" vertical="center"/>
    </xf>
    <xf numFmtId="0" fontId="1" fillId="20" borderId="19" xfId="0" applyFont="1" applyFill="1" applyBorder="1" applyAlignment="1">
      <alignment horizontal="center" vertical="center"/>
    </xf>
    <xf numFmtId="170" fontId="22" fillId="20" borderId="44" xfId="0" applyNumberFormat="1" applyFont="1" applyFill="1" applyBorder="1" applyAlignment="1">
      <alignment horizontal="center" vertical="center"/>
    </xf>
    <xf numFmtId="170" fontId="22" fillId="20" borderId="45" xfId="0" applyNumberFormat="1" applyFont="1" applyFill="1" applyBorder="1" applyAlignment="1">
      <alignment horizontal="center" vertical="center"/>
    </xf>
    <xf numFmtId="170" fontId="22" fillId="20" borderId="17" xfId="0" applyNumberFormat="1" applyFont="1" applyFill="1" applyBorder="1" applyAlignment="1">
      <alignment horizontal="center" vertical="center"/>
    </xf>
    <xf numFmtId="170" fontId="22" fillId="20" borderId="20" xfId="0" applyNumberFormat="1" applyFont="1" applyFill="1" applyBorder="1" applyAlignment="1">
      <alignment horizontal="center" vertical="center"/>
    </xf>
    <xf numFmtId="0" fontId="31" fillId="0" borderId="90" xfId="0" applyFont="1" applyBorder="1" applyAlignment="1">
      <alignment horizontal="left" vertical="center" wrapText="1"/>
    </xf>
    <xf numFmtId="0" fontId="31" fillId="0" borderId="81" xfId="0" applyFont="1" applyBorder="1" applyAlignment="1">
      <alignment horizontal="left" vertical="center" wrapText="1"/>
    </xf>
    <xf numFmtId="0" fontId="31" fillId="0" borderId="91" xfId="0" applyFont="1" applyBorder="1" applyAlignment="1">
      <alignment horizontal="left" vertical="center" wrapText="1"/>
    </xf>
    <xf numFmtId="0" fontId="34" fillId="0" borderId="109" xfId="0" applyFont="1" applyBorder="1" applyAlignment="1">
      <alignment horizontal="center" vertical="center" wrapText="1"/>
    </xf>
    <xf numFmtId="0" fontId="34" fillId="0" borderId="110" xfId="0" applyFont="1" applyBorder="1" applyAlignment="1">
      <alignment horizontal="center" vertical="center" wrapText="1"/>
    </xf>
    <xf numFmtId="0" fontId="34" fillId="0" borderId="111" xfId="0" applyFont="1" applyBorder="1" applyAlignment="1">
      <alignment horizontal="center" vertical="center" wrapText="1"/>
    </xf>
    <xf numFmtId="0" fontId="32" fillId="0" borderId="90" xfId="0" applyFont="1" applyBorder="1" applyAlignment="1">
      <alignment horizontal="left" vertical="center" wrapText="1"/>
    </xf>
    <xf numFmtId="0" fontId="32" fillId="0" borderId="81" xfId="0" applyFont="1" applyBorder="1" applyAlignment="1">
      <alignment horizontal="left" vertical="center" wrapText="1"/>
    </xf>
    <xf numFmtId="0" fontId="32" fillId="0" borderId="91" xfId="0" applyFont="1" applyBorder="1" applyAlignment="1">
      <alignment horizontal="left" vertical="center" wrapText="1"/>
    </xf>
    <xf numFmtId="0" fontId="33" fillId="0" borderId="98" xfId="0" applyFont="1" applyBorder="1" applyAlignment="1">
      <alignment horizontal="left" vertical="center" wrapText="1"/>
    </xf>
    <xf numFmtId="0" fontId="33" fillId="0" borderId="91" xfId="0" applyFont="1" applyBorder="1" applyAlignment="1">
      <alignment horizontal="left" vertical="center" wrapText="1"/>
    </xf>
    <xf numFmtId="0" fontId="33" fillId="0" borderId="90" xfId="0" applyFont="1" applyBorder="1" applyAlignment="1">
      <alignment horizontal="left" vertical="center" wrapText="1"/>
    </xf>
    <xf numFmtId="0" fontId="33" fillId="0" borderId="81" xfId="0" applyFont="1" applyBorder="1" applyAlignment="1">
      <alignment horizontal="left" vertical="center" wrapText="1"/>
    </xf>
    <xf numFmtId="0" fontId="32" fillId="0" borderId="90" xfId="0" applyFont="1" applyBorder="1" applyAlignment="1">
      <alignment horizontal="center" vertical="center" wrapText="1"/>
    </xf>
    <xf numFmtId="0" fontId="32" fillId="0" borderId="81" xfId="0" applyFont="1" applyBorder="1" applyAlignment="1">
      <alignment horizontal="center" vertical="center" wrapText="1"/>
    </xf>
    <xf numFmtId="0" fontId="32" fillId="0" borderId="91" xfId="0" applyFont="1" applyBorder="1" applyAlignment="1">
      <alignment horizontal="center" vertical="center" wrapText="1"/>
    </xf>
    <xf numFmtId="0" fontId="33" fillId="0" borderId="82" xfId="0" applyFont="1" applyBorder="1" applyAlignment="1">
      <alignment horizontal="left" vertical="center" wrapText="1"/>
    </xf>
    <xf numFmtId="0" fontId="38" fillId="0" borderId="11" xfId="0" applyFont="1" applyBorder="1" applyAlignment="1" applyProtection="1">
      <alignment vertical="top" wrapText="1"/>
      <protection locked="0"/>
    </xf>
    <xf numFmtId="0" fontId="37" fillId="0" borderId="11" xfId="0" applyFont="1" applyBorder="1" applyAlignment="1" applyProtection="1">
      <alignment horizontal="left" vertical="top" wrapText="1"/>
      <protection locked="0"/>
    </xf>
    <xf numFmtId="0" fontId="22" fillId="20" borderId="44" xfId="0" applyFont="1" applyFill="1" applyBorder="1" applyAlignment="1">
      <alignment horizontal="center" vertical="center"/>
    </xf>
    <xf numFmtId="0" fontId="22" fillId="20" borderId="45" xfId="0" applyFont="1" applyFill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 wrapText="1"/>
    </xf>
    <xf numFmtId="167" fontId="31" fillId="0" borderId="100" xfId="138" applyNumberFormat="1" applyFont="1" applyFill="1" applyBorder="1" applyAlignment="1">
      <alignment horizontal="right" vertical="center" wrapText="1"/>
    </xf>
    <xf numFmtId="0" fontId="31" fillId="0" borderId="113" xfId="0" applyFont="1" applyBorder="1" applyAlignment="1">
      <alignment horizontal="center" vertical="center" wrapText="1"/>
    </xf>
    <xf numFmtId="0" fontId="31" fillId="0" borderId="114" xfId="0" applyFont="1" applyBorder="1" applyAlignment="1">
      <alignment horizontal="left" vertical="center" wrapText="1"/>
    </xf>
    <xf numFmtId="0" fontId="31" fillId="0" borderId="115" xfId="0" applyFont="1" applyBorder="1" applyAlignment="1">
      <alignment horizontal="left" vertical="center" wrapText="1"/>
    </xf>
    <xf numFmtId="0" fontId="31" fillId="0" borderId="116" xfId="0" applyFont="1" applyBorder="1" applyAlignment="1">
      <alignment horizontal="left" vertical="center" wrapText="1"/>
    </xf>
    <xf numFmtId="0" fontId="31" fillId="0" borderId="117" xfId="0" applyFont="1" applyBorder="1" applyAlignment="1">
      <alignment horizontal="left" vertical="center" wrapText="1"/>
    </xf>
    <xf numFmtId="167" fontId="31" fillId="0" borderId="117" xfId="138" applyNumberFormat="1" applyFont="1" applyFill="1" applyBorder="1" applyAlignment="1">
      <alignment horizontal="center" vertical="center" wrapText="1"/>
    </xf>
    <xf numFmtId="167" fontId="31" fillId="0" borderId="118" xfId="138" applyNumberFormat="1" applyFont="1" applyFill="1" applyBorder="1" applyAlignment="1">
      <alignment horizontal="right" vertical="center" wrapText="1"/>
    </xf>
    <xf numFmtId="0" fontId="32" fillId="0" borderId="119" xfId="0" applyFont="1" applyBorder="1" applyAlignment="1">
      <alignment horizontal="center" vertical="center" wrapText="1"/>
    </xf>
    <xf numFmtId="167" fontId="32" fillId="0" borderId="120" xfId="138" applyNumberFormat="1" applyFont="1" applyFill="1" applyBorder="1" applyAlignment="1">
      <alignment horizontal="right" vertical="center" wrapText="1"/>
    </xf>
    <xf numFmtId="167" fontId="31" fillId="0" borderId="120" xfId="138" applyNumberFormat="1" applyFont="1" applyFill="1" applyBorder="1" applyAlignment="1">
      <alignment horizontal="right" vertical="center" wrapText="1"/>
    </xf>
    <xf numFmtId="0" fontId="31" fillId="0" borderId="121" xfId="0" applyFont="1" applyBorder="1" applyAlignment="1">
      <alignment horizontal="center" vertical="center" wrapText="1"/>
    </xf>
    <xf numFmtId="167" fontId="31" fillId="0" borderId="122" xfId="138" applyNumberFormat="1" applyFont="1" applyFill="1" applyBorder="1" applyAlignment="1">
      <alignment horizontal="right" vertical="center" wrapText="1"/>
    </xf>
    <xf numFmtId="0" fontId="31" fillId="0" borderId="123" xfId="0" applyFont="1" applyBorder="1" applyAlignment="1">
      <alignment horizontal="center" vertical="center" wrapText="1"/>
    </xf>
    <xf numFmtId="167" fontId="31" fillId="0" borderId="124" xfId="138" applyNumberFormat="1" applyFont="1" applyFill="1" applyBorder="1" applyAlignment="1">
      <alignment horizontal="right" vertical="center" wrapText="1"/>
    </xf>
    <xf numFmtId="0" fontId="31" fillId="0" borderId="119" xfId="0" applyFont="1" applyBorder="1" applyAlignment="1">
      <alignment horizontal="center" vertical="center" wrapText="1"/>
    </xf>
    <xf numFmtId="0" fontId="31" fillId="0" borderId="125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167" fontId="31" fillId="0" borderId="126" xfId="138" applyNumberFormat="1" applyFont="1" applyFill="1" applyBorder="1" applyAlignment="1">
      <alignment horizontal="right" vertical="center" wrapText="1"/>
    </xf>
    <xf numFmtId="0" fontId="31" fillId="0" borderId="127" xfId="0" applyFont="1" applyBorder="1" applyAlignment="1">
      <alignment horizontal="center" vertical="center" wrapText="1"/>
    </xf>
    <xf numFmtId="167" fontId="31" fillId="0" borderId="128" xfId="138" applyNumberFormat="1" applyFont="1" applyFill="1" applyBorder="1" applyAlignment="1">
      <alignment horizontal="right" vertical="center" wrapText="1"/>
    </xf>
    <xf numFmtId="167" fontId="33" fillId="0" borderId="120" xfId="138" applyNumberFormat="1" applyFont="1" applyFill="1" applyBorder="1" applyAlignment="1">
      <alignment horizontal="right" vertical="center" wrapText="1"/>
    </xf>
    <xf numFmtId="1" fontId="34" fillId="0" borderId="119" xfId="0" applyNumberFormat="1" applyFont="1" applyBorder="1" applyAlignment="1">
      <alignment horizontal="center" vertical="center" shrinkToFit="1"/>
    </xf>
    <xf numFmtId="167" fontId="31" fillId="0" borderId="120" xfId="138" applyNumberFormat="1" applyFont="1" applyFill="1" applyBorder="1" applyAlignment="1">
      <alignment horizontal="center" vertical="center" wrapText="1"/>
    </xf>
    <xf numFmtId="2" fontId="34" fillId="0" borderId="119" xfId="0" applyNumberFormat="1" applyFont="1" applyBorder="1" applyAlignment="1">
      <alignment horizontal="center" vertical="center" shrinkToFit="1"/>
    </xf>
    <xf numFmtId="167" fontId="33" fillId="0" borderId="120" xfId="138" applyNumberFormat="1" applyFont="1" applyFill="1" applyBorder="1" applyAlignment="1">
      <alignment horizontal="left" vertical="center" wrapText="1"/>
    </xf>
    <xf numFmtId="167" fontId="31" fillId="0" borderId="129" xfId="138" applyNumberFormat="1" applyFont="1" applyFill="1" applyBorder="1" applyAlignment="1">
      <alignment horizontal="center" vertical="center" wrapText="1"/>
    </xf>
    <xf numFmtId="0" fontId="31" fillId="0" borderId="130" xfId="0" applyFont="1" applyBorder="1" applyAlignment="1">
      <alignment horizontal="center" vertical="center" wrapText="1"/>
    </xf>
    <xf numFmtId="0" fontId="34" fillId="0" borderId="131" xfId="0" applyFont="1" applyBorder="1" applyAlignment="1">
      <alignment horizontal="center" vertical="center" wrapText="1"/>
    </xf>
    <xf numFmtId="0" fontId="34" fillId="0" borderId="132" xfId="0" applyFont="1" applyBorder="1" applyAlignment="1">
      <alignment horizontal="center" vertical="center" wrapText="1"/>
    </xf>
    <xf numFmtId="0" fontId="34" fillId="0" borderId="133" xfId="0" applyFont="1" applyBorder="1" applyAlignment="1">
      <alignment horizontal="center" vertical="center" wrapText="1"/>
    </xf>
    <xf numFmtId="0" fontId="31" fillId="0" borderId="134" xfId="0" applyFont="1" applyBorder="1" applyAlignment="1">
      <alignment horizontal="left" vertical="center" wrapText="1"/>
    </xf>
    <xf numFmtId="167" fontId="31" fillId="0" borderId="131" xfId="138" applyNumberFormat="1" applyFont="1" applyFill="1" applyBorder="1" applyAlignment="1">
      <alignment horizontal="center" vertical="center" wrapText="1"/>
    </xf>
  </cellXfs>
  <cellStyles count="1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138" builtinId="3"/>
    <cellStyle name="Comma 2" xfId="28" xr:uid="{00000000-0005-0000-0000-00001B000000}"/>
    <cellStyle name="Comma 3" xfId="29" xr:uid="{00000000-0005-0000-0000-00001C000000}"/>
    <cellStyle name="Comma 5" xfId="30" xr:uid="{00000000-0005-0000-0000-00001D000000}"/>
    <cellStyle name="Comma0" xfId="31" xr:uid="{00000000-0005-0000-0000-00001E000000}"/>
    <cellStyle name="Comma0 10" xfId="32" xr:uid="{00000000-0005-0000-0000-00001F000000}"/>
    <cellStyle name="Comma0 11" xfId="33" xr:uid="{00000000-0005-0000-0000-000020000000}"/>
    <cellStyle name="Comma0 12" xfId="34" xr:uid="{00000000-0005-0000-0000-000021000000}"/>
    <cellStyle name="Comma0 13" xfId="35" xr:uid="{00000000-0005-0000-0000-000022000000}"/>
    <cellStyle name="Comma0 2" xfId="36" xr:uid="{00000000-0005-0000-0000-000023000000}"/>
    <cellStyle name="Comma0 3" xfId="37" xr:uid="{00000000-0005-0000-0000-000024000000}"/>
    <cellStyle name="Comma0 4" xfId="38" xr:uid="{00000000-0005-0000-0000-000025000000}"/>
    <cellStyle name="Comma0 5" xfId="39" xr:uid="{00000000-0005-0000-0000-000026000000}"/>
    <cellStyle name="Comma0 6" xfId="40" xr:uid="{00000000-0005-0000-0000-000027000000}"/>
    <cellStyle name="Comma0 7" xfId="41" xr:uid="{00000000-0005-0000-0000-000028000000}"/>
    <cellStyle name="Comma0 8" xfId="42" xr:uid="{00000000-0005-0000-0000-000029000000}"/>
    <cellStyle name="Comma0 9" xfId="43" xr:uid="{00000000-0005-0000-0000-00002A000000}"/>
    <cellStyle name="Comma0_BOQ Marabastad@Kroonstaid.1.xls-priced" xfId="44" xr:uid="{00000000-0005-0000-0000-00002B000000}"/>
    <cellStyle name="Comma1" xfId="45" xr:uid="{00000000-0005-0000-0000-00002C000000}"/>
    <cellStyle name="Comma1 10" xfId="46" xr:uid="{00000000-0005-0000-0000-00002D000000}"/>
    <cellStyle name="Comma1 11" xfId="47" xr:uid="{00000000-0005-0000-0000-00002E000000}"/>
    <cellStyle name="Comma1 12" xfId="48" xr:uid="{00000000-0005-0000-0000-00002F000000}"/>
    <cellStyle name="Comma1 2" xfId="49" xr:uid="{00000000-0005-0000-0000-000030000000}"/>
    <cellStyle name="Comma1 3" xfId="50" xr:uid="{00000000-0005-0000-0000-000031000000}"/>
    <cellStyle name="Comma1 4" xfId="51" xr:uid="{00000000-0005-0000-0000-000032000000}"/>
    <cellStyle name="Comma1 5" xfId="52" xr:uid="{00000000-0005-0000-0000-000033000000}"/>
    <cellStyle name="Comma1 6" xfId="53" xr:uid="{00000000-0005-0000-0000-000034000000}"/>
    <cellStyle name="Comma1 7" xfId="54" xr:uid="{00000000-0005-0000-0000-000035000000}"/>
    <cellStyle name="Comma1 8" xfId="55" xr:uid="{00000000-0005-0000-0000-000036000000}"/>
    <cellStyle name="Comma1 9" xfId="56" xr:uid="{00000000-0005-0000-0000-000037000000}"/>
    <cellStyle name="Comma1_Certificate No.1" xfId="57" xr:uid="{00000000-0005-0000-0000-000038000000}"/>
    <cellStyle name="Comma2" xfId="58" xr:uid="{00000000-0005-0000-0000-000039000000}"/>
    <cellStyle name="Comma3" xfId="59" xr:uid="{00000000-0005-0000-0000-00003A000000}"/>
    <cellStyle name="Comma3 10" xfId="60" xr:uid="{00000000-0005-0000-0000-00003B000000}"/>
    <cellStyle name="Comma3 11" xfId="61" xr:uid="{00000000-0005-0000-0000-00003C000000}"/>
    <cellStyle name="Comma3 12" xfId="62" xr:uid="{00000000-0005-0000-0000-00003D000000}"/>
    <cellStyle name="Comma3 2" xfId="63" xr:uid="{00000000-0005-0000-0000-00003E000000}"/>
    <cellStyle name="Comma3 3" xfId="64" xr:uid="{00000000-0005-0000-0000-00003F000000}"/>
    <cellStyle name="Comma3 4" xfId="65" xr:uid="{00000000-0005-0000-0000-000040000000}"/>
    <cellStyle name="Comma3 5" xfId="66" xr:uid="{00000000-0005-0000-0000-000041000000}"/>
    <cellStyle name="Comma3 6" xfId="67" xr:uid="{00000000-0005-0000-0000-000042000000}"/>
    <cellStyle name="Comma3 7" xfId="68" xr:uid="{00000000-0005-0000-0000-000043000000}"/>
    <cellStyle name="Comma3 8" xfId="69" xr:uid="{00000000-0005-0000-0000-000044000000}"/>
    <cellStyle name="Comma3 9" xfId="70" xr:uid="{00000000-0005-0000-0000-000045000000}"/>
    <cellStyle name="Comma3_Certificate No.1" xfId="71" xr:uid="{00000000-0005-0000-0000-000046000000}"/>
    <cellStyle name="Currency" xfId="139" builtinId="4"/>
    <cellStyle name="Currency0" xfId="72" xr:uid="{00000000-0005-0000-0000-000047000000}"/>
    <cellStyle name="Currency0 10" xfId="73" xr:uid="{00000000-0005-0000-0000-000048000000}"/>
    <cellStyle name="Currency0 11" xfId="74" xr:uid="{00000000-0005-0000-0000-000049000000}"/>
    <cellStyle name="Currency0 12" xfId="75" xr:uid="{00000000-0005-0000-0000-00004A000000}"/>
    <cellStyle name="Currency0 2" xfId="76" xr:uid="{00000000-0005-0000-0000-00004B000000}"/>
    <cellStyle name="Currency0 3" xfId="77" xr:uid="{00000000-0005-0000-0000-00004C000000}"/>
    <cellStyle name="Currency0 4" xfId="78" xr:uid="{00000000-0005-0000-0000-00004D000000}"/>
    <cellStyle name="Currency0 5" xfId="79" xr:uid="{00000000-0005-0000-0000-00004E000000}"/>
    <cellStyle name="Currency0 6" xfId="80" xr:uid="{00000000-0005-0000-0000-00004F000000}"/>
    <cellStyle name="Currency0 7" xfId="81" xr:uid="{00000000-0005-0000-0000-000050000000}"/>
    <cellStyle name="Currency0 8" xfId="82" xr:uid="{00000000-0005-0000-0000-000051000000}"/>
    <cellStyle name="Currency0 9" xfId="83" xr:uid="{00000000-0005-0000-0000-000052000000}"/>
    <cellStyle name="Date" xfId="84" xr:uid="{00000000-0005-0000-0000-000053000000}"/>
    <cellStyle name="Date 10" xfId="85" xr:uid="{00000000-0005-0000-0000-000054000000}"/>
    <cellStyle name="Date 11" xfId="86" xr:uid="{00000000-0005-0000-0000-000055000000}"/>
    <cellStyle name="Date 12" xfId="87" xr:uid="{00000000-0005-0000-0000-000056000000}"/>
    <cellStyle name="Date 2" xfId="88" xr:uid="{00000000-0005-0000-0000-000057000000}"/>
    <cellStyle name="Date 3" xfId="89" xr:uid="{00000000-0005-0000-0000-000058000000}"/>
    <cellStyle name="Date 4" xfId="90" xr:uid="{00000000-0005-0000-0000-000059000000}"/>
    <cellStyle name="Date 5" xfId="91" xr:uid="{00000000-0005-0000-0000-00005A000000}"/>
    <cellStyle name="Date 6" xfId="92" xr:uid="{00000000-0005-0000-0000-00005B000000}"/>
    <cellStyle name="Date 7" xfId="93" xr:uid="{00000000-0005-0000-0000-00005C000000}"/>
    <cellStyle name="Date 8" xfId="94" xr:uid="{00000000-0005-0000-0000-00005D000000}"/>
    <cellStyle name="Date 9" xfId="95" xr:uid="{00000000-0005-0000-0000-00005E000000}"/>
    <cellStyle name="Date_Certificate No.1" xfId="96" xr:uid="{00000000-0005-0000-0000-00005F000000}"/>
    <cellStyle name="Explanatory Text" xfId="97" builtinId="53" customBuiltin="1"/>
    <cellStyle name="F2" xfId="102" xr:uid="{00000000-0005-0000-0000-000061000000}"/>
    <cellStyle name="F2 10" xfId="109" xr:uid="{00000000-0005-0000-0000-000062000000}"/>
    <cellStyle name="F2 11" xfId="110" xr:uid="{00000000-0005-0000-0000-000063000000}"/>
    <cellStyle name="F2 12" xfId="111" xr:uid="{00000000-0005-0000-0000-000064000000}"/>
    <cellStyle name="F2 13" xfId="103" xr:uid="{00000000-0005-0000-0000-000065000000}"/>
    <cellStyle name="F2 2" xfId="98" xr:uid="{00000000-0005-0000-0000-000066000000}"/>
    <cellStyle name="F2 3" xfId="104" xr:uid="{00000000-0005-0000-0000-000067000000}"/>
    <cellStyle name="F2 4" xfId="99" xr:uid="{00000000-0005-0000-0000-000068000000}"/>
    <cellStyle name="F2 5" xfId="100" xr:uid="{00000000-0005-0000-0000-000069000000}"/>
    <cellStyle name="F2 6" xfId="105" xr:uid="{00000000-0005-0000-0000-00006A000000}"/>
    <cellStyle name="F2 7" xfId="106" xr:uid="{00000000-0005-0000-0000-00006B000000}"/>
    <cellStyle name="F2 8" xfId="107" xr:uid="{00000000-0005-0000-0000-00006C000000}"/>
    <cellStyle name="F2 9" xfId="108" xr:uid="{00000000-0005-0000-0000-00006D000000}"/>
    <cellStyle name="F2_BOQ Marabastad@Kroonstaid.1.xls-priced" xfId="101" xr:uid="{00000000-0005-0000-0000-00006E000000}"/>
    <cellStyle name="F3" xfId="102" xr:uid="{00000000-0005-0000-0000-00006F000000}"/>
    <cellStyle name="F3 10" xfId="103" xr:uid="{00000000-0005-0000-0000-000070000000}"/>
    <cellStyle name="F3 2" xfId="104" xr:uid="{00000000-0005-0000-0000-000071000000}"/>
    <cellStyle name="F3 3" xfId="105" xr:uid="{00000000-0005-0000-0000-000072000000}"/>
    <cellStyle name="F3 4" xfId="106" xr:uid="{00000000-0005-0000-0000-000073000000}"/>
    <cellStyle name="F3 5" xfId="107" xr:uid="{00000000-0005-0000-0000-000074000000}"/>
    <cellStyle name="F3 6" xfId="108" xr:uid="{00000000-0005-0000-0000-000075000000}"/>
    <cellStyle name="F3 7" xfId="109" xr:uid="{00000000-0005-0000-0000-000076000000}"/>
    <cellStyle name="F3 8" xfId="110" xr:uid="{00000000-0005-0000-0000-000077000000}"/>
    <cellStyle name="F3 9" xfId="111" xr:uid="{00000000-0005-0000-0000-000078000000}"/>
    <cellStyle name="F3_BOQ Marabastad@Kroonstaid.1.xls-priced" xfId="112" xr:uid="{00000000-0005-0000-0000-000079000000}"/>
    <cellStyle name="Fixed" xfId="113" xr:uid="{00000000-0005-0000-0000-00007A000000}"/>
    <cellStyle name="Good" xfId="114" builtinId="26" customBuiltin="1"/>
    <cellStyle name="Heading 1" xfId="115" builtinId="16" customBuiltin="1"/>
    <cellStyle name="Heading 2" xfId="116" builtinId="17" customBuiltin="1"/>
    <cellStyle name="Heading 3" xfId="117" builtinId="18" customBuiltin="1"/>
    <cellStyle name="Heading 4" xfId="118" builtinId="19" customBuiltin="1"/>
    <cellStyle name="HEADING1" xfId="119" xr:uid="{00000000-0005-0000-0000-000080000000}"/>
    <cellStyle name="HEADING2" xfId="120" xr:uid="{00000000-0005-0000-0000-000081000000}"/>
    <cellStyle name="Input" xfId="121" builtinId="20" customBuiltin="1"/>
    <cellStyle name="Linked Cell" xfId="122" builtinId="24" customBuiltin="1"/>
    <cellStyle name="Neutral" xfId="123" builtinId="28" customBuiltin="1"/>
    <cellStyle name="Normal" xfId="0" builtinId="0"/>
    <cellStyle name="Normal 2" xfId="124" xr:uid="{00000000-0005-0000-0000-000086000000}"/>
    <cellStyle name="Normal 3" xfId="125" xr:uid="{00000000-0005-0000-0000-000087000000}"/>
    <cellStyle name="Normal_Mmalepetleke-BOQ Unpriced" xfId="126" xr:uid="{00000000-0005-0000-0000-000088000000}"/>
    <cellStyle name="Note" xfId="127" builtinId="10" customBuiltin="1"/>
    <cellStyle name="or" xfId="128" xr:uid="{00000000-0005-0000-0000-00008A000000}"/>
    <cellStyle name="Output" xfId="129" builtinId="21" customBuiltin="1"/>
    <cellStyle name="Percent" xfId="130" builtinId="5"/>
    <cellStyle name="Title" xfId="131" builtinId="15" customBuiltin="1"/>
    <cellStyle name="Total" xfId="132" builtinId="25" customBuiltin="1"/>
    <cellStyle name="Warning Text" xfId="133" builtinId="11" customBuiltin="1"/>
    <cellStyle name="パーセント_Schedule of Quantities_020902_final" xfId="134" xr:uid="{00000000-0005-0000-0000-000090000000}"/>
    <cellStyle name="桁区切り [0.00]_Schedule of Quantities_020902_final" xfId="135" xr:uid="{00000000-0005-0000-0000-000091000000}"/>
    <cellStyle name="標準_Schedule of Quantities_020902_final" xfId="136" xr:uid="{00000000-0005-0000-0000-000092000000}"/>
    <cellStyle name="通貨 [0.00]_Schedule of Quantities_020902_final" xfId="137" xr:uid="{00000000-0005-0000-0000-000093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58"/>
  <sheetViews>
    <sheetView view="pageBreakPreview" zoomScaleNormal="100" zoomScaleSheetLayoutView="100" zoomScalePageLayoutView="80" workbookViewId="0">
      <selection activeCell="B2" sqref="B2:I80"/>
    </sheetView>
  </sheetViews>
  <sheetFormatPr defaultColWidth="12.42578125" defaultRowHeight="16.5" customHeight="1"/>
  <cols>
    <col min="1" max="1" width="1.42578125" style="496" customWidth="1"/>
    <col min="2" max="2" width="11.7109375" style="85" customWidth="1"/>
    <col min="3" max="3" width="7.140625" style="85" customWidth="1"/>
    <col min="4" max="4" width="4.7109375" style="85" customWidth="1"/>
    <col min="5" max="5" width="55.140625" style="85" customWidth="1"/>
    <col min="6" max="6" width="11.7109375" style="139" customWidth="1"/>
    <col min="7" max="7" width="16.28515625" style="22" customWidth="1"/>
    <col min="8" max="8" width="16" style="85" customWidth="1"/>
    <col min="9" max="9" width="21.28515625" style="140" customWidth="1"/>
    <col min="10" max="10" width="2" style="496" customWidth="1"/>
    <col min="11" max="16384" width="12.42578125" style="85"/>
  </cols>
  <sheetData>
    <row r="1" spans="2:9" ht="6.75" customHeight="1">
      <c r="B1" s="82"/>
      <c r="C1" s="82"/>
      <c r="D1" s="82"/>
      <c r="E1" s="82"/>
      <c r="F1" s="83"/>
      <c r="G1" s="23"/>
      <c r="H1" s="82"/>
      <c r="I1" s="84"/>
    </row>
    <row r="2" spans="2:9" ht="16.5" customHeight="1">
      <c r="B2" s="82" t="s">
        <v>164</v>
      </c>
      <c r="C2" s="83"/>
      <c r="D2" s="82"/>
      <c r="E2" s="82"/>
      <c r="F2" s="83"/>
      <c r="G2" s="23"/>
      <c r="H2" s="82"/>
      <c r="I2" s="84"/>
    </row>
    <row r="3" spans="2:9" ht="16.5" customHeight="1">
      <c r="B3" s="82" t="s">
        <v>301</v>
      </c>
      <c r="C3" s="82"/>
      <c r="D3" s="82"/>
      <c r="E3" s="82"/>
      <c r="F3" s="83"/>
      <c r="G3" s="23"/>
      <c r="H3" s="82"/>
      <c r="I3" s="84"/>
    </row>
    <row r="4" spans="2:9" ht="16.5" customHeight="1">
      <c r="B4" s="82" t="s">
        <v>157</v>
      </c>
      <c r="C4" s="82"/>
      <c r="D4" s="82"/>
      <c r="E4" s="82"/>
      <c r="F4" s="83"/>
      <c r="G4" s="23"/>
      <c r="H4" s="82"/>
      <c r="I4" s="84"/>
    </row>
    <row r="5" spans="2:9" ht="16.5" customHeight="1" thickBot="1">
      <c r="B5" s="25"/>
      <c r="C5" s="25"/>
      <c r="D5" s="82"/>
      <c r="E5" s="82"/>
      <c r="F5" s="83"/>
      <c r="G5" s="24"/>
      <c r="H5" s="82"/>
      <c r="I5" s="84"/>
    </row>
    <row r="6" spans="2:9" ht="16.5" customHeight="1" thickTop="1">
      <c r="B6" s="491" t="s">
        <v>294</v>
      </c>
      <c r="C6" s="512" t="s">
        <v>156</v>
      </c>
      <c r="D6" s="512"/>
      <c r="E6" s="512"/>
      <c r="F6" s="491" t="s">
        <v>168</v>
      </c>
      <c r="G6" s="500" t="s">
        <v>162</v>
      </c>
      <c r="H6" s="491" t="s">
        <v>163</v>
      </c>
      <c r="I6" s="491" t="s">
        <v>155</v>
      </c>
    </row>
    <row r="7" spans="2:9" ht="13.5" thickBot="1">
      <c r="B7" s="492"/>
      <c r="C7" s="513"/>
      <c r="D7" s="513"/>
      <c r="E7" s="513"/>
      <c r="F7" s="499"/>
      <c r="G7" s="501"/>
      <c r="H7" s="499"/>
      <c r="I7" s="499"/>
    </row>
    <row r="8" spans="2:9" ht="20.25" customHeight="1" thickTop="1">
      <c r="B8" s="388"/>
      <c r="C8" s="493" t="s">
        <v>157</v>
      </c>
      <c r="D8" s="494"/>
      <c r="E8" s="495"/>
      <c r="F8" s="86"/>
      <c r="G8" s="87"/>
      <c r="H8" s="88"/>
      <c r="I8" s="89"/>
    </row>
    <row r="9" spans="2:9" ht="22.5" customHeight="1">
      <c r="B9" s="67"/>
      <c r="C9" s="488" t="s">
        <v>250</v>
      </c>
      <c r="D9" s="489"/>
      <c r="E9" s="490"/>
      <c r="F9" s="90"/>
      <c r="G9" s="91"/>
      <c r="H9" s="48"/>
      <c r="I9" s="92"/>
    </row>
    <row r="10" spans="2:9" ht="6.75" customHeight="1">
      <c r="B10" s="67"/>
      <c r="C10" s="93"/>
      <c r="D10" s="94"/>
      <c r="E10" s="95"/>
      <c r="F10" s="90"/>
      <c r="G10" s="91"/>
      <c r="H10" s="48"/>
      <c r="I10" s="92"/>
    </row>
    <row r="11" spans="2:9" ht="22.5" customHeight="1">
      <c r="B11" s="67" t="s">
        <v>372</v>
      </c>
      <c r="C11" s="93" t="s">
        <v>397</v>
      </c>
      <c r="D11" s="94"/>
      <c r="E11" s="95"/>
      <c r="F11" s="90" t="s">
        <v>161</v>
      </c>
      <c r="G11" s="424">
        <v>1</v>
      </c>
      <c r="H11" s="97">
        <v>60000</v>
      </c>
      <c r="I11" s="98">
        <f>G11*H11</f>
        <v>60000</v>
      </c>
    </row>
    <row r="12" spans="2:9" ht="6" customHeight="1">
      <c r="B12" s="53"/>
      <c r="C12" s="99"/>
      <c r="D12" s="100"/>
      <c r="E12" s="101"/>
      <c r="F12" s="90"/>
      <c r="G12" s="102"/>
      <c r="H12" s="103"/>
      <c r="I12" s="92"/>
    </row>
    <row r="13" spans="2:9" ht="21.75" customHeight="1">
      <c r="B13" s="67" t="s">
        <v>373</v>
      </c>
      <c r="C13" s="93" t="s">
        <v>275</v>
      </c>
      <c r="D13" s="94"/>
      <c r="E13" s="95"/>
      <c r="F13" s="90"/>
      <c r="G13" s="104"/>
      <c r="H13" s="105"/>
      <c r="I13" s="92"/>
    </row>
    <row r="14" spans="2:9" ht="20.25" customHeight="1">
      <c r="B14" s="53"/>
      <c r="C14" s="99" t="s">
        <v>274</v>
      </c>
      <c r="D14" s="100"/>
      <c r="E14" s="101"/>
      <c r="F14" s="90"/>
      <c r="G14" s="91"/>
      <c r="H14" s="106"/>
      <c r="I14" s="92"/>
    </row>
    <row r="15" spans="2:9" ht="19.5" customHeight="1">
      <c r="B15" s="53"/>
      <c r="C15" s="514" t="s">
        <v>273</v>
      </c>
      <c r="D15" s="515"/>
      <c r="E15" s="516"/>
      <c r="F15" s="107" t="s">
        <v>425</v>
      </c>
      <c r="G15" s="91">
        <v>100</v>
      </c>
      <c r="H15" s="108"/>
      <c r="I15" s="109"/>
    </row>
    <row r="16" spans="2:9" ht="5.25" customHeight="1">
      <c r="B16" s="53"/>
      <c r="C16" s="99"/>
      <c r="D16" s="100"/>
      <c r="E16" s="101"/>
      <c r="F16" s="90"/>
      <c r="G16" s="91"/>
      <c r="H16" s="106"/>
      <c r="I16" s="92"/>
    </row>
    <row r="17" spans="2:9" ht="16.5" customHeight="1">
      <c r="B17" s="67">
        <v>12.03</v>
      </c>
      <c r="C17" s="93" t="s">
        <v>326</v>
      </c>
      <c r="D17" s="94"/>
      <c r="E17" s="95"/>
      <c r="F17" s="90"/>
      <c r="G17" s="91"/>
      <c r="H17" s="106"/>
      <c r="I17" s="92"/>
    </row>
    <row r="18" spans="2:9" ht="16.5" customHeight="1">
      <c r="B18" s="53"/>
      <c r="C18" s="99" t="s">
        <v>327</v>
      </c>
      <c r="D18" s="100"/>
      <c r="E18" s="101"/>
      <c r="F18" s="90"/>
      <c r="G18" s="91"/>
      <c r="H18" s="97"/>
      <c r="I18" s="98"/>
    </row>
    <row r="19" spans="2:9" ht="16.5" customHeight="1">
      <c r="B19" s="53"/>
      <c r="C19" s="99" t="s">
        <v>328</v>
      </c>
      <c r="D19" s="100"/>
      <c r="E19" s="101"/>
      <c r="F19" s="90" t="s">
        <v>161</v>
      </c>
      <c r="G19" s="91">
        <v>1</v>
      </c>
      <c r="H19" s="97">
        <v>85000</v>
      </c>
      <c r="I19" s="98">
        <f>G19*H19</f>
        <v>85000</v>
      </c>
    </row>
    <row r="20" spans="2:9" ht="3" customHeight="1">
      <c r="B20" s="53"/>
      <c r="C20" s="99"/>
      <c r="D20" s="100"/>
      <c r="E20" s="101"/>
      <c r="F20" s="90"/>
      <c r="G20" s="91"/>
      <c r="H20" s="106"/>
      <c r="I20" s="92"/>
    </row>
    <row r="21" spans="2:9" ht="16.5" customHeight="1">
      <c r="B21" s="67">
        <v>12.04</v>
      </c>
      <c r="C21" s="93" t="s">
        <v>251</v>
      </c>
      <c r="D21" s="94"/>
      <c r="E21" s="95"/>
      <c r="F21" s="90"/>
      <c r="G21" s="91"/>
      <c r="H21" s="110"/>
      <c r="I21" s="92"/>
    </row>
    <row r="22" spans="2:9" ht="16.5" customHeight="1">
      <c r="B22" s="53"/>
      <c r="C22" s="99"/>
      <c r="D22" s="100" t="s">
        <v>22</v>
      </c>
      <c r="E22" s="101" t="s">
        <v>394</v>
      </c>
      <c r="F22" s="90" t="s">
        <v>161</v>
      </c>
      <c r="G22" s="96">
        <v>1</v>
      </c>
      <c r="H22" s="111">
        <v>100000</v>
      </c>
      <c r="I22" s="98">
        <f>G22*H22</f>
        <v>100000</v>
      </c>
    </row>
    <row r="23" spans="2:9" ht="4.5" customHeight="1">
      <c r="B23" s="53"/>
      <c r="C23" s="99"/>
      <c r="D23" s="100"/>
      <c r="E23" s="101"/>
      <c r="F23" s="90"/>
      <c r="G23" s="91"/>
      <c r="H23" s="112"/>
      <c r="I23" s="92"/>
    </row>
    <row r="24" spans="2:9" ht="16.5" customHeight="1">
      <c r="B24" s="53"/>
      <c r="C24" s="99"/>
      <c r="D24" s="100" t="s">
        <v>23</v>
      </c>
      <c r="E24" s="101" t="s">
        <v>252</v>
      </c>
      <c r="F24" s="90"/>
      <c r="G24" s="91"/>
      <c r="H24" s="108"/>
      <c r="I24" s="92"/>
    </row>
    <row r="25" spans="2:9" ht="16.5" customHeight="1">
      <c r="B25" s="53"/>
      <c r="C25" s="99"/>
      <c r="D25" s="100"/>
      <c r="E25" s="101" t="s">
        <v>253</v>
      </c>
      <c r="F25" s="90" t="s">
        <v>153</v>
      </c>
      <c r="G25" s="96">
        <f>H22</f>
        <v>100000</v>
      </c>
      <c r="H25" s="113"/>
      <c r="I25" s="92"/>
    </row>
    <row r="26" spans="2:9" ht="3.75" customHeight="1">
      <c r="B26" s="53"/>
      <c r="C26" s="99"/>
      <c r="D26" s="100"/>
      <c r="E26" s="101"/>
      <c r="F26" s="90"/>
      <c r="G26" s="96"/>
      <c r="H26" s="114"/>
      <c r="I26" s="92"/>
    </row>
    <row r="27" spans="2:9" ht="16.5" customHeight="1">
      <c r="B27" s="67">
        <v>12.05</v>
      </c>
      <c r="C27" s="93" t="s">
        <v>361</v>
      </c>
      <c r="D27" s="94"/>
      <c r="E27" s="95"/>
      <c r="F27" s="90"/>
      <c r="G27" s="96"/>
      <c r="H27" s="114"/>
      <c r="I27" s="92"/>
    </row>
    <row r="28" spans="2:9" ht="16.5" customHeight="1">
      <c r="B28" s="53"/>
      <c r="C28" s="99" t="s">
        <v>22</v>
      </c>
      <c r="D28" s="100" t="s">
        <v>416</v>
      </c>
      <c r="E28" s="101"/>
      <c r="F28" s="90" t="s">
        <v>271</v>
      </c>
      <c r="G28" s="115">
        <v>10</v>
      </c>
      <c r="H28" s="114"/>
      <c r="I28" s="92"/>
    </row>
    <row r="29" spans="2:9" ht="16.5" customHeight="1">
      <c r="B29" s="53"/>
      <c r="C29" s="99" t="s">
        <v>23</v>
      </c>
      <c r="D29" s="100" t="s">
        <v>363</v>
      </c>
      <c r="E29" s="101"/>
      <c r="F29" s="90" t="s">
        <v>419</v>
      </c>
      <c r="G29" s="115">
        <v>1</v>
      </c>
      <c r="H29" s="116"/>
      <c r="I29" s="98"/>
    </row>
    <row r="30" spans="2:9" ht="16.5" customHeight="1">
      <c r="B30" s="53"/>
      <c r="C30" s="99" t="s">
        <v>24</v>
      </c>
      <c r="D30" s="100" t="s">
        <v>364</v>
      </c>
      <c r="E30" s="101"/>
      <c r="F30" s="90" t="s">
        <v>161</v>
      </c>
      <c r="G30" s="96">
        <v>1</v>
      </c>
      <c r="H30" s="116">
        <v>160000</v>
      </c>
      <c r="I30" s="98">
        <f>G30*H30</f>
        <v>160000</v>
      </c>
    </row>
    <row r="31" spans="2:9" ht="16.5" customHeight="1">
      <c r="B31" s="53"/>
      <c r="C31" s="99" t="s">
        <v>25</v>
      </c>
      <c r="D31" s="100" t="s">
        <v>365</v>
      </c>
      <c r="E31" s="101"/>
      <c r="F31" s="392" t="s">
        <v>161</v>
      </c>
      <c r="G31" s="96">
        <v>1</v>
      </c>
      <c r="H31" s="114">
        <v>35000</v>
      </c>
      <c r="I31" s="92">
        <v>50000</v>
      </c>
    </row>
    <row r="32" spans="2:9" ht="16.5" customHeight="1">
      <c r="B32" s="53"/>
      <c r="C32" s="99" t="s">
        <v>362</v>
      </c>
      <c r="D32" s="100" t="s">
        <v>444</v>
      </c>
      <c r="E32" s="101"/>
      <c r="F32" s="90" t="s">
        <v>153</v>
      </c>
      <c r="G32" s="116">
        <f>I30+I31</f>
        <v>210000</v>
      </c>
      <c r="H32" s="117"/>
      <c r="I32" s="92"/>
    </row>
    <row r="33" spans="2:9" ht="16.5" customHeight="1">
      <c r="B33" s="53"/>
      <c r="C33" s="99" t="s">
        <v>388</v>
      </c>
      <c r="D33" s="100" t="s">
        <v>389</v>
      </c>
      <c r="E33" s="101"/>
      <c r="F33" s="90" t="s">
        <v>161</v>
      </c>
      <c r="G33" s="96">
        <v>1</v>
      </c>
      <c r="H33" s="116">
        <v>15000</v>
      </c>
      <c r="I33" s="98">
        <f>+H33*G33</f>
        <v>15000</v>
      </c>
    </row>
    <row r="34" spans="2:9" ht="16.5" customHeight="1">
      <c r="B34" s="53"/>
      <c r="C34" s="99" t="s">
        <v>390</v>
      </c>
      <c r="D34" s="100" t="s">
        <v>393</v>
      </c>
      <c r="E34" s="101"/>
      <c r="F34" s="90" t="s">
        <v>161</v>
      </c>
      <c r="G34" s="96">
        <v>1</v>
      </c>
      <c r="H34" s="116">
        <v>50000</v>
      </c>
      <c r="I34" s="98">
        <f>+H34*G34</f>
        <v>50000</v>
      </c>
    </row>
    <row r="35" spans="2:9" ht="16.5" customHeight="1">
      <c r="B35" s="53"/>
      <c r="C35" s="99" t="s">
        <v>391</v>
      </c>
      <c r="D35" s="100" t="s">
        <v>392</v>
      </c>
      <c r="E35" s="101"/>
      <c r="F35" s="90" t="s">
        <v>153</v>
      </c>
      <c r="G35" s="116">
        <f>+I34+I33</f>
        <v>65000</v>
      </c>
      <c r="H35" s="117"/>
      <c r="I35" s="92"/>
    </row>
    <row r="36" spans="2:9" ht="16.5" customHeight="1">
      <c r="B36" s="53"/>
      <c r="C36" s="99" t="s">
        <v>417</v>
      </c>
      <c r="D36" s="100" t="s">
        <v>418</v>
      </c>
      <c r="E36" s="101"/>
      <c r="F36" s="90" t="s">
        <v>419</v>
      </c>
      <c r="G36" s="118">
        <v>1</v>
      </c>
      <c r="H36" s="117"/>
      <c r="I36" s="92"/>
    </row>
    <row r="37" spans="2:9" ht="6" customHeight="1">
      <c r="B37" s="53"/>
      <c r="C37" s="99"/>
      <c r="D37" s="100"/>
      <c r="E37" s="101"/>
      <c r="F37" s="90"/>
      <c r="G37" s="91"/>
      <c r="H37" s="119"/>
      <c r="I37" s="92"/>
    </row>
    <row r="38" spans="2:9" ht="16.5" customHeight="1">
      <c r="B38" s="67" t="s">
        <v>374</v>
      </c>
      <c r="C38" s="93" t="s">
        <v>254</v>
      </c>
      <c r="D38" s="94"/>
      <c r="E38" s="95"/>
      <c r="F38" s="90"/>
      <c r="G38" s="91"/>
      <c r="H38" s="119"/>
      <c r="I38" s="92"/>
    </row>
    <row r="39" spans="2:9" ht="16.5" customHeight="1">
      <c r="B39" s="182"/>
      <c r="C39" s="93" t="s">
        <v>255</v>
      </c>
      <c r="D39" s="94"/>
      <c r="E39" s="95"/>
      <c r="F39" s="90"/>
      <c r="G39" s="91"/>
      <c r="H39" s="119"/>
      <c r="I39" s="92"/>
    </row>
    <row r="40" spans="2:9" ht="16.5" customHeight="1">
      <c r="B40" s="182"/>
      <c r="C40" s="99" t="s">
        <v>279</v>
      </c>
      <c r="D40" s="100"/>
      <c r="E40" s="101"/>
      <c r="F40" s="90"/>
      <c r="G40" s="91"/>
      <c r="H40" s="108"/>
      <c r="I40" s="109"/>
    </row>
    <row r="41" spans="2:9" ht="16.5" customHeight="1">
      <c r="B41" s="389"/>
      <c r="C41" s="99" t="s">
        <v>280</v>
      </c>
      <c r="D41" s="100"/>
      <c r="E41" s="101"/>
      <c r="F41" s="90" t="s">
        <v>161</v>
      </c>
      <c r="G41" s="96">
        <v>1</v>
      </c>
      <c r="H41" s="111">
        <v>15000</v>
      </c>
      <c r="I41" s="98">
        <f>G41*H41</f>
        <v>15000</v>
      </c>
    </row>
    <row r="42" spans="2:9" ht="6" customHeight="1">
      <c r="B42" s="389"/>
      <c r="C42" s="99"/>
      <c r="D42" s="100"/>
      <c r="E42" s="101"/>
      <c r="F42" s="90"/>
      <c r="G42" s="102"/>
      <c r="H42" s="108"/>
      <c r="I42" s="120"/>
    </row>
    <row r="43" spans="2:9" ht="16.5" customHeight="1">
      <c r="B43" s="67">
        <v>12.07</v>
      </c>
      <c r="C43" s="93" t="s">
        <v>256</v>
      </c>
      <c r="D43" s="94"/>
      <c r="E43" s="95"/>
      <c r="F43" s="90"/>
      <c r="G43" s="91"/>
      <c r="H43" s="108"/>
      <c r="I43" s="109"/>
    </row>
    <row r="44" spans="2:9" ht="16.5" customHeight="1">
      <c r="B44" s="389"/>
      <c r="C44" s="93" t="s">
        <v>257</v>
      </c>
      <c r="D44" s="94"/>
      <c r="E44" s="95"/>
      <c r="F44" s="90"/>
      <c r="G44" s="91"/>
      <c r="H44" s="108"/>
      <c r="I44" s="92"/>
    </row>
    <row r="45" spans="2:9" ht="16.5" customHeight="1">
      <c r="B45" s="389"/>
      <c r="C45" s="99" t="s">
        <v>477</v>
      </c>
      <c r="D45" s="100"/>
      <c r="E45" s="90"/>
      <c r="F45" s="121" t="s">
        <v>151</v>
      </c>
      <c r="G45" s="122">
        <v>2</v>
      </c>
      <c r="H45" s="114"/>
      <c r="I45" s="92"/>
    </row>
    <row r="46" spans="2:9" ht="6" customHeight="1">
      <c r="B46" s="389"/>
      <c r="C46" s="99"/>
      <c r="D46" s="100"/>
      <c r="E46" s="101"/>
      <c r="F46" s="90"/>
      <c r="G46" s="102"/>
      <c r="H46" s="108"/>
      <c r="I46" s="92"/>
    </row>
    <row r="47" spans="2:9" ht="16.5" customHeight="1">
      <c r="B47" s="67">
        <v>12.08</v>
      </c>
      <c r="C47" s="93" t="s">
        <v>258</v>
      </c>
      <c r="D47" s="100"/>
      <c r="E47" s="101"/>
      <c r="F47" s="90"/>
      <c r="G47" s="91"/>
      <c r="H47" s="108"/>
      <c r="I47" s="92"/>
    </row>
    <row r="48" spans="2:9" ht="16.5" customHeight="1">
      <c r="B48" s="389"/>
      <c r="C48" s="99" t="s">
        <v>259</v>
      </c>
      <c r="D48" s="100"/>
      <c r="E48" s="101"/>
      <c r="F48" s="90"/>
      <c r="G48" s="91"/>
      <c r="H48" s="108"/>
      <c r="I48" s="92"/>
    </row>
    <row r="49" spans="2:9" ht="16.5" customHeight="1">
      <c r="B49" s="389"/>
      <c r="C49" s="99" t="s">
        <v>278</v>
      </c>
      <c r="D49" s="100"/>
      <c r="E49" s="101"/>
      <c r="F49" s="90"/>
      <c r="G49" s="91"/>
      <c r="H49" s="108"/>
      <c r="I49" s="92"/>
    </row>
    <row r="50" spans="2:9" ht="16.5" customHeight="1">
      <c r="B50" s="389"/>
      <c r="C50" s="99" t="s">
        <v>259</v>
      </c>
      <c r="D50" s="100"/>
      <c r="E50" s="101"/>
      <c r="F50" s="90" t="s">
        <v>161</v>
      </c>
      <c r="G50" s="96">
        <v>1</v>
      </c>
      <c r="H50" s="111">
        <v>80000</v>
      </c>
      <c r="I50" s="44">
        <f>+H50*G50</f>
        <v>80000</v>
      </c>
    </row>
    <row r="51" spans="2:9" ht="5.25" customHeight="1">
      <c r="B51" s="389"/>
      <c r="C51" s="99"/>
      <c r="D51" s="100"/>
      <c r="E51" s="101"/>
      <c r="F51" s="90"/>
      <c r="G51" s="102"/>
      <c r="H51" s="123"/>
      <c r="I51" s="92"/>
    </row>
    <row r="52" spans="2:9" ht="16.5" customHeight="1">
      <c r="B52" s="67" t="s">
        <v>375</v>
      </c>
      <c r="C52" s="93" t="s">
        <v>260</v>
      </c>
      <c r="D52" s="94"/>
      <c r="E52" s="95"/>
      <c r="F52" s="90"/>
      <c r="G52" s="104"/>
      <c r="H52" s="108"/>
      <c r="I52" s="92"/>
    </row>
    <row r="53" spans="2:9" ht="16.5" customHeight="1">
      <c r="B53" s="389"/>
      <c r="C53" s="99" t="s">
        <v>261</v>
      </c>
      <c r="D53" s="100"/>
      <c r="E53" s="101"/>
      <c r="F53" s="90" t="s">
        <v>37</v>
      </c>
      <c r="G53" s="104">
        <v>60</v>
      </c>
      <c r="H53" s="108"/>
      <c r="I53" s="109" t="s">
        <v>412</v>
      </c>
    </row>
    <row r="54" spans="2:9" ht="3.75" customHeight="1">
      <c r="B54" s="389"/>
      <c r="C54" s="99"/>
      <c r="D54" s="100"/>
      <c r="E54" s="101"/>
      <c r="F54" s="90"/>
      <c r="G54" s="104"/>
      <c r="H54" s="108"/>
      <c r="I54" s="92"/>
    </row>
    <row r="55" spans="2:9" ht="16.5" customHeight="1">
      <c r="B55" s="67" t="s">
        <v>376</v>
      </c>
      <c r="C55" s="488" t="s">
        <v>262</v>
      </c>
      <c r="D55" s="489"/>
      <c r="E55" s="490"/>
      <c r="F55" s="90"/>
      <c r="G55" s="104"/>
      <c r="H55" s="108"/>
      <c r="I55" s="92"/>
    </row>
    <row r="56" spans="2:9" ht="16.5" customHeight="1">
      <c r="B56" s="389"/>
      <c r="C56" s="99"/>
      <c r="D56" s="100" t="s">
        <v>22</v>
      </c>
      <c r="E56" s="101" t="s">
        <v>263</v>
      </c>
      <c r="F56" s="90" t="s">
        <v>37</v>
      </c>
      <c r="G56" s="91">
        <v>100</v>
      </c>
      <c r="H56" s="108"/>
      <c r="I56" s="109"/>
    </row>
    <row r="57" spans="2:9" ht="16.5" customHeight="1">
      <c r="B57" s="182"/>
      <c r="C57" s="99"/>
      <c r="D57" s="100" t="s">
        <v>23</v>
      </c>
      <c r="E57" s="101" t="s">
        <v>264</v>
      </c>
      <c r="F57" s="90" t="s">
        <v>37</v>
      </c>
      <c r="G57" s="91">
        <v>60</v>
      </c>
      <c r="H57" s="108"/>
      <c r="I57" s="109"/>
    </row>
    <row r="58" spans="2:9" ht="16.5" customHeight="1">
      <c r="B58" s="53"/>
      <c r="C58" s="99"/>
      <c r="D58" s="100" t="s">
        <v>24</v>
      </c>
      <c r="E58" s="101" t="s">
        <v>265</v>
      </c>
      <c r="F58" s="90" t="s">
        <v>37</v>
      </c>
      <c r="G58" s="91">
        <v>100</v>
      </c>
      <c r="H58" s="108"/>
      <c r="I58" s="109"/>
    </row>
    <row r="59" spans="2:9" ht="16.5" customHeight="1">
      <c r="B59" s="67"/>
      <c r="C59" s="99"/>
      <c r="D59" s="100" t="s">
        <v>25</v>
      </c>
      <c r="E59" s="101" t="s">
        <v>266</v>
      </c>
      <c r="F59" s="90" t="s">
        <v>37</v>
      </c>
      <c r="G59" s="91">
        <v>50</v>
      </c>
      <c r="H59" s="108"/>
      <c r="I59" s="109"/>
    </row>
    <row r="60" spans="2:9" ht="6" customHeight="1">
      <c r="B60" s="67"/>
      <c r="C60" s="99"/>
      <c r="D60" s="100"/>
      <c r="E60" s="101"/>
      <c r="F60" s="90"/>
      <c r="G60" s="91"/>
      <c r="H60" s="108"/>
      <c r="I60" s="92"/>
    </row>
    <row r="61" spans="2:9" ht="16.5" customHeight="1">
      <c r="B61" s="67">
        <v>12.11</v>
      </c>
      <c r="C61" s="488" t="s">
        <v>267</v>
      </c>
      <c r="D61" s="489"/>
      <c r="E61" s="490"/>
      <c r="F61" s="90"/>
      <c r="G61" s="91"/>
      <c r="H61" s="108"/>
      <c r="I61" s="92"/>
    </row>
    <row r="62" spans="2:9" ht="16.5" customHeight="1">
      <c r="B62" s="67"/>
      <c r="C62" s="488" t="s">
        <v>268</v>
      </c>
      <c r="D62" s="489"/>
      <c r="E62" s="490"/>
      <c r="F62" s="90"/>
      <c r="G62" s="91"/>
      <c r="H62" s="108"/>
      <c r="I62" s="92"/>
    </row>
    <row r="63" spans="2:9" ht="16.5" customHeight="1">
      <c r="B63" s="67"/>
      <c r="C63" s="99" t="s">
        <v>329</v>
      </c>
      <c r="D63" s="100"/>
      <c r="E63" s="101"/>
      <c r="F63" s="90"/>
      <c r="G63" s="102"/>
      <c r="H63" s="124"/>
      <c r="I63" s="109"/>
    </row>
    <row r="64" spans="2:9" ht="16.5" customHeight="1">
      <c r="B64" s="67"/>
      <c r="C64" s="509" t="s">
        <v>466</v>
      </c>
      <c r="D64" s="510"/>
      <c r="E64" s="511"/>
      <c r="F64" s="90" t="s">
        <v>153</v>
      </c>
      <c r="G64" s="102">
        <f>H11+H19+H41+H50</f>
        <v>240000</v>
      </c>
      <c r="H64" s="108"/>
      <c r="I64" s="92"/>
    </row>
    <row r="65" spans="2:9" ht="6" customHeight="1">
      <c r="B65" s="67"/>
      <c r="C65" s="99"/>
      <c r="D65" s="100"/>
      <c r="E65" s="101"/>
      <c r="F65" s="90"/>
      <c r="G65" s="91"/>
      <c r="H65" s="108"/>
      <c r="I65" s="109"/>
    </row>
    <row r="66" spans="2:9" ht="16.5" customHeight="1">
      <c r="B66" s="67">
        <v>12.12</v>
      </c>
      <c r="C66" s="488" t="s">
        <v>269</v>
      </c>
      <c r="D66" s="489"/>
      <c r="E66" s="490"/>
      <c r="F66" s="90"/>
      <c r="G66" s="104"/>
      <c r="H66" s="108"/>
      <c r="I66" s="109"/>
    </row>
    <row r="67" spans="2:9" ht="5.25" customHeight="1">
      <c r="B67" s="67"/>
      <c r="C67" s="99"/>
      <c r="D67" s="100"/>
      <c r="E67" s="101"/>
      <c r="F67" s="90"/>
      <c r="G67" s="104"/>
      <c r="H67" s="108"/>
      <c r="I67" s="109"/>
    </row>
    <row r="68" spans="2:9" ht="16.5" customHeight="1">
      <c r="B68" s="67"/>
      <c r="C68" s="99"/>
      <c r="D68" s="100" t="s">
        <v>22</v>
      </c>
      <c r="E68" s="101" t="s">
        <v>276</v>
      </c>
      <c r="F68" s="90" t="s">
        <v>161</v>
      </c>
      <c r="G68" s="96">
        <v>1</v>
      </c>
      <c r="H68" s="111">
        <v>80000</v>
      </c>
      <c r="I68" s="44">
        <f>+H68*G68</f>
        <v>80000</v>
      </c>
    </row>
    <row r="69" spans="2:9" ht="16.5" customHeight="1">
      <c r="B69" s="67"/>
      <c r="C69" s="99"/>
      <c r="D69" s="100" t="s">
        <v>23</v>
      </c>
      <c r="E69" s="101" t="s">
        <v>277</v>
      </c>
      <c r="F69" s="90" t="s">
        <v>153</v>
      </c>
      <c r="G69" s="102">
        <f>I68</f>
        <v>80000</v>
      </c>
      <c r="H69" s="125"/>
      <c r="I69" s="92"/>
    </row>
    <row r="70" spans="2:9" ht="6.75" customHeight="1">
      <c r="B70" s="67"/>
      <c r="C70" s="99"/>
      <c r="D70" s="100"/>
      <c r="E70" s="101"/>
      <c r="F70" s="90"/>
      <c r="G70" s="126"/>
      <c r="H70" s="108"/>
      <c r="I70" s="92"/>
    </row>
    <row r="71" spans="2:9" ht="16.5" customHeight="1">
      <c r="B71" s="67" t="s">
        <v>398</v>
      </c>
      <c r="C71" s="488" t="s">
        <v>399</v>
      </c>
      <c r="D71" s="489"/>
      <c r="E71" s="490"/>
      <c r="F71" s="90"/>
      <c r="G71" s="126"/>
      <c r="H71" s="108"/>
      <c r="I71" s="92"/>
    </row>
    <row r="72" spans="2:9" ht="16.5" customHeight="1">
      <c r="B72" s="67"/>
      <c r="C72" s="99"/>
      <c r="D72" s="100" t="s">
        <v>22</v>
      </c>
      <c r="E72" s="127" t="s">
        <v>400</v>
      </c>
      <c r="F72" s="90" t="s">
        <v>161</v>
      </c>
      <c r="G72" s="90">
        <v>1</v>
      </c>
      <c r="H72" s="102">
        <v>120000</v>
      </c>
      <c r="I72" s="98">
        <f>H72</f>
        <v>120000</v>
      </c>
    </row>
    <row r="73" spans="2:9" ht="16.5" customHeight="1">
      <c r="B73" s="67"/>
      <c r="C73" s="99"/>
      <c r="D73" s="100" t="s">
        <v>23</v>
      </c>
      <c r="E73" s="101" t="s">
        <v>467</v>
      </c>
      <c r="F73" s="90" t="s">
        <v>153</v>
      </c>
      <c r="G73" s="126">
        <f>H72</f>
        <v>120000</v>
      </c>
      <c r="H73" s="125"/>
      <c r="I73" s="92"/>
    </row>
    <row r="74" spans="2:9" ht="8.25" customHeight="1">
      <c r="B74" s="67"/>
      <c r="C74" s="99"/>
      <c r="D74" s="100"/>
      <c r="E74" s="101"/>
      <c r="F74" s="90"/>
      <c r="G74" s="126"/>
      <c r="H74" s="108"/>
      <c r="I74" s="92"/>
    </row>
    <row r="75" spans="2:9" ht="16.5" customHeight="1">
      <c r="B75" s="67" t="s">
        <v>401</v>
      </c>
      <c r="C75" s="93" t="s">
        <v>402</v>
      </c>
      <c r="D75" s="100"/>
      <c r="E75" s="101"/>
      <c r="F75" s="90"/>
      <c r="G75" s="90"/>
      <c r="H75" s="108"/>
      <c r="I75" s="92"/>
    </row>
    <row r="76" spans="2:9" ht="16.5" customHeight="1">
      <c r="B76" s="67"/>
      <c r="C76" s="99"/>
      <c r="D76" s="100" t="s">
        <v>22</v>
      </c>
      <c r="E76" s="101" t="s">
        <v>403</v>
      </c>
      <c r="F76" s="90" t="s">
        <v>161</v>
      </c>
      <c r="G76" s="90">
        <v>1</v>
      </c>
      <c r="H76" s="102">
        <v>60000</v>
      </c>
      <c r="I76" s="98">
        <f>G76*H76</f>
        <v>60000</v>
      </c>
    </row>
    <row r="77" spans="2:9" ht="16.5" customHeight="1">
      <c r="B77" s="67"/>
      <c r="C77" s="99"/>
      <c r="D77" s="100" t="s">
        <v>23</v>
      </c>
      <c r="E77" s="101" t="s">
        <v>404</v>
      </c>
      <c r="F77" s="90" t="s">
        <v>153</v>
      </c>
      <c r="G77" s="126">
        <f>I76</f>
        <v>60000</v>
      </c>
      <c r="H77" s="125"/>
      <c r="I77" s="92"/>
    </row>
    <row r="78" spans="2:9" ht="5.25" customHeight="1" thickBot="1">
      <c r="B78" s="76"/>
      <c r="C78" s="128"/>
      <c r="D78" s="129"/>
      <c r="E78" s="130"/>
      <c r="F78" s="131"/>
      <c r="G78" s="132"/>
      <c r="H78" s="133"/>
      <c r="I78" s="134"/>
    </row>
    <row r="79" spans="2:9" ht="16.5" customHeight="1" thickTop="1">
      <c r="B79" s="502">
        <v>1200</v>
      </c>
      <c r="C79" s="504" t="s">
        <v>270</v>
      </c>
      <c r="D79" s="505"/>
      <c r="E79" s="505"/>
      <c r="F79" s="506"/>
      <c r="G79" s="506"/>
      <c r="H79" s="506"/>
      <c r="I79" s="497"/>
    </row>
    <row r="80" spans="2:9" ht="11.45" customHeight="1" thickBot="1">
      <c r="B80" s="503"/>
      <c r="C80" s="507"/>
      <c r="D80" s="508"/>
      <c r="E80" s="508"/>
      <c r="F80" s="508"/>
      <c r="G80" s="508"/>
      <c r="H80" s="508"/>
      <c r="I80" s="498"/>
    </row>
    <row r="81" spans="1:10" s="82" customFormat="1" ht="11.45" customHeight="1" thickTop="1">
      <c r="A81" s="496"/>
      <c r="B81" s="135"/>
      <c r="C81" s="136"/>
      <c r="D81" s="136"/>
      <c r="E81" s="136"/>
      <c r="F81" s="136"/>
      <c r="G81" s="25"/>
      <c r="H81" s="137"/>
      <c r="I81" s="138"/>
      <c r="J81" s="496"/>
    </row>
    <row r="82" spans="1:10" ht="16.5" customHeight="1">
      <c r="G82" s="2"/>
    </row>
    <row r="83" spans="1:10" ht="16.5" customHeight="1">
      <c r="G83" s="2"/>
    </row>
    <row r="84" spans="1:10" ht="16.5" customHeight="1">
      <c r="D84" s="141"/>
      <c r="G84" s="2"/>
    </row>
    <row r="85" spans="1:10" ht="16.5" customHeight="1">
      <c r="B85" s="5"/>
      <c r="C85"/>
      <c r="E85"/>
      <c r="G85" s="16"/>
    </row>
    <row r="86" spans="1:10" ht="16.5" customHeight="1">
      <c r="G86" s="16"/>
    </row>
    <row r="87" spans="1:10" ht="16.5" customHeight="1">
      <c r="G87" s="16"/>
    </row>
    <row r="88" spans="1:10" ht="16.5" customHeight="1">
      <c r="G88" s="16"/>
    </row>
    <row r="89" spans="1:10" ht="16.5" customHeight="1">
      <c r="G89" s="2"/>
    </row>
    <row r="90" spans="1:10" ht="16.5" customHeight="1">
      <c r="G90" s="2"/>
    </row>
    <row r="91" spans="1:10" ht="16.5" customHeight="1">
      <c r="G91" s="2"/>
    </row>
    <row r="92" spans="1:10" ht="16.5" customHeight="1">
      <c r="G92" s="2"/>
    </row>
    <row r="93" spans="1:10" ht="16.5" customHeight="1">
      <c r="G93" s="2"/>
    </row>
    <row r="94" spans="1:10" ht="16.5" customHeight="1">
      <c r="G94" s="2"/>
    </row>
    <row r="95" spans="1:10" ht="16.5" customHeight="1">
      <c r="G95" s="2"/>
    </row>
    <row r="96" spans="1:10" ht="16.5" customHeight="1">
      <c r="G96" s="2"/>
    </row>
    <row r="97" spans="7:7" ht="16.5" customHeight="1">
      <c r="G97" s="2"/>
    </row>
    <row r="98" spans="7:7" ht="16.5" customHeight="1">
      <c r="G98" s="2"/>
    </row>
    <row r="99" spans="7:7" ht="16.5" customHeight="1">
      <c r="G99" s="2"/>
    </row>
    <row r="100" spans="7:7" ht="16.5" customHeight="1">
      <c r="G100" s="2"/>
    </row>
    <row r="101" spans="7:7" ht="16.5" customHeight="1">
      <c r="G101" s="2"/>
    </row>
    <row r="102" spans="7:7" ht="16.5" customHeight="1">
      <c r="G102" s="2"/>
    </row>
    <row r="103" spans="7:7" ht="16.5" customHeight="1">
      <c r="G103" s="2"/>
    </row>
    <row r="104" spans="7:7" ht="16.5" customHeight="1">
      <c r="G104" s="2"/>
    </row>
    <row r="105" spans="7:7" ht="16.5" customHeight="1">
      <c r="G105" s="2"/>
    </row>
    <row r="106" spans="7:7" ht="16.5" customHeight="1">
      <c r="G106" s="2"/>
    </row>
    <row r="107" spans="7:7" ht="16.5" customHeight="1">
      <c r="G107" s="2"/>
    </row>
    <row r="108" spans="7:7" ht="16.5" customHeight="1">
      <c r="G108" s="2"/>
    </row>
    <row r="109" spans="7:7" ht="16.5" customHeight="1">
      <c r="G109" s="2"/>
    </row>
    <row r="110" spans="7:7" ht="16.5" customHeight="1">
      <c r="G110" s="2"/>
    </row>
    <row r="111" spans="7:7" ht="16.5" customHeight="1">
      <c r="G111" s="2"/>
    </row>
    <row r="112" spans="7:7" ht="16.5" customHeight="1">
      <c r="G112" s="2"/>
    </row>
    <row r="113" spans="7:7" ht="16.5" customHeight="1">
      <c r="G113" s="2"/>
    </row>
    <row r="114" spans="7:7" ht="16.5" customHeight="1">
      <c r="G114" s="2"/>
    </row>
    <row r="115" spans="7:7" ht="16.5" customHeight="1">
      <c r="G115" s="2"/>
    </row>
    <row r="116" spans="7:7" ht="16.5" customHeight="1">
      <c r="G116" s="2"/>
    </row>
    <row r="117" spans="7:7" ht="16.5" customHeight="1">
      <c r="G117" s="2"/>
    </row>
    <row r="118" spans="7:7" ht="16.5" customHeight="1">
      <c r="G118" s="2"/>
    </row>
    <row r="119" spans="7:7" ht="16.5" customHeight="1">
      <c r="G119" s="2"/>
    </row>
    <row r="120" spans="7:7" ht="16.5" customHeight="1">
      <c r="G120" s="2"/>
    </row>
    <row r="121" spans="7:7" ht="16.5" customHeight="1">
      <c r="G121" s="2"/>
    </row>
    <row r="122" spans="7:7" ht="16.5" customHeight="1">
      <c r="G122" s="2"/>
    </row>
    <row r="123" spans="7:7" ht="16.5" customHeight="1">
      <c r="G123" s="2"/>
    </row>
    <row r="124" spans="7:7" ht="16.5" customHeight="1">
      <c r="G124" s="2"/>
    </row>
    <row r="125" spans="7:7" ht="16.5" customHeight="1">
      <c r="G125" s="2"/>
    </row>
    <row r="126" spans="7:7" ht="16.5" customHeight="1">
      <c r="G126" s="2"/>
    </row>
    <row r="127" spans="7:7" ht="16.5" customHeight="1">
      <c r="G127" s="2"/>
    </row>
    <row r="128" spans="7:7" ht="16.5" customHeight="1">
      <c r="G128" s="2"/>
    </row>
    <row r="129" spans="7:7" ht="16.5" customHeight="1">
      <c r="G129" s="2"/>
    </row>
    <row r="130" spans="7:7" ht="16.5" customHeight="1">
      <c r="G130" s="2"/>
    </row>
    <row r="131" spans="7:7" ht="16.5" customHeight="1">
      <c r="G131" s="2"/>
    </row>
    <row r="132" spans="7:7" ht="16.5" customHeight="1">
      <c r="G132" s="2"/>
    </row>
    <row r="133" spans="7:7" ht="16.5" customHeight="1">
      <c r="G133" s="2"/>
    </row>
    <row r="134" spans="7:7" ht="16.5" customHeight="1">
      <c r="G134" s="2"/>
    </row>
    <row r="135" spans="7:7" ht="16.5" customHeight="1">
      <c r="G135" s="2"/>
    </row>
    <row r="136" spans="7:7" ht="16.5" customHeight="1">
      <c r="G136" s="2"/>
    </row>
    <row r="137" spans="7:7" ht="16.5" customHeight="1">
      <c r="G137" s="2"/>
    </row>
    <row r="138" spans="7:7" ht="16.5" customHeight="1">
      <c r="G138" s="2"/>
    </row>
    <row r="139" spans="7:7" ht="16.5" customHeight="1">
      <c r="G139" s="2"/>
    </row>
    <row r="140" spans="7:7" ht="16.5" customHeight="1">
      <c r="G140" s="2"/>
    </row>
    <row r="141" spans="7:7" ht="16.5" customHeight="1">
      <c r="G141" s="2"/>
    </row>
    <row r="142" spans="7:7" ht="16.5" customHeight="1">
      <c r="G142" s="2"/>
    </row>
    <row r="143" spans="7:7" ht="16.5" customHeight="1">
      <c r="G143" s="2"/>
    </row>
    <row r="144" spans="7:7" ht="16.5" customHeight="1">
      <c r="G144" s="2"/>
    </row>
    <row r="145" spans="7:7" ht="16.5" customHeight="1">
      <c r="G145" s="2"/>
    </row>
    <row r="146" spans="7:7" ht="16.5" customHeight="1">
      <c r="G146" s="2"/>
    </row>
    <row r="147" spans="7:7" ht="16.5" customHeight="1">
      <c r="G147" s="2"/>
    </row>
    <row r="148" spans="7:7" ht="16.5" customHeight="1">
      <c r="G148" s="2"/>
    </row>
    <row r="149" spans="7:7" ht="16.5" customHeight="1">
      <c r="G149" s="2"/>
    </row>
    <row r="150" spans="7:7" ht="16.5" customHeight="1">
      <c r="G150" s="2"/>
    </row>
    <row r="151" spans="7:7" ht="16.5" customHeight="1">
      <c r="G151" s="2"/>
    </row>
    <row r="152" spans="7:7" ht="16.5" customHeight="1">
      <c r="G152" s="2"/>
    </row>
    <row r="153" spans="7:7" ht="16.5" customHeight="1">
      <c r="G153" s="2"/>
    </row>
    <row r="154" spans="7:7" ht="16.5" customHeight="1">
      <c r="G154" s="2"/>
    </row>
    <row r="155" spans="7:7" ht="16.5" customHeight="1">
      <c r="G155" s="2"/>
    </row>
    <row r="156" spans="7:7" ht="16.5" customHeight="1">
      <c r="G156" s="2"/>
    </row>
    <row r="157" spans="7:7" ht="16.5" customHeight="1">
      <c r="G157" s="2"/>
    </row>
    <row r="158" spans="7:7" ht="16.5" customHeight="1">
      <c r="G158" s="2"/>
    </row>
    <row r="159" spans="7:7" ht="16.5" customHeight="1">
      <c r="G159" s="2"/>
    </row>
    <row r="160" spans="7:7" ht="16.5" customHeight="1">
      <c r="G160" s="2"/>
    </row>
    <row r="161" spans="7:7" ht="16.5" customHeight="1">
      <c r="G161" s="2"/>
    </row>
    <row r="162" spans="7:7" ht="16.5" customHeight="1">
      <c r="G162" s="2"/>
    </row>
    <row r="163" spans="7:7" ht="16.5" customHeight="1">
      <c r="G163" s="2"/>
    </row>
    <row r="164" spans="7:7" ht="16.5" customHeight="1">
      <c r="G164" s="2"/>
    </row>
    <row r="165" spans="7:7" ht="16.5" customHeight="1">
      <c r="G165" s="2"/>
    </row>
    <row r="166" spans="7:7" ht="16.5" customHeight="1">
      <c r="G166" s="2"/>
    </row>
    <row r="167" spans="7:7" ht="16.5" customHeight="1">
      <c r="G167" s="2"/>
    </row>
    <row r="168" spans="7:7" ht="16.5" customHeight="1">
      <c r="G168" s="2"/>
    </row>
    <row r="169" spans="7:7" ht="16.5" customHeight="1">
      <c r="G169" s="2"/>
    </row>
    <row r="170" spans="7:7" ht="16.5" customHeight="1">
      <c r="G170" s="2"/>
    </row>
    <row r="171" spans="7:7" ht="16.5" customHeight="1">
      <c r="G171" s="2"/>
    </row>
    <row r="172" spans="7:7" ht="16.5" customHeight="1">
      <c r="G172" s="2"/>
    </row>
    <row r="173" spans="7:7" ht="16.5" customHeight="1">
      <c r="G173" s="2"/>
    </row>
    <row r="174" spans="7:7" ht="16.5" customHeight="1">
      <c r="G174" s="2"/>
    </row>
    <row r="175" spans="7:7" ht="16.5" customHeight="1">
      <c r="G175" s="2"/>
    </row>
    <row r="176" spans="7:7" ht="16.5" customHeight="1">
      <c r="G176" s="2"/>
    </row>
    <row r="177" spans="7:7" ht="16.5" customHeight="1">
      <c r="G177" s="2"/>
    </row>
    <row r="178" spans="7:7" ht="16.5" customHeight="1">
      <c r="G178" s="2"/>
    </row>
    <row r="179" spans="7:7" ht="16.5" customHeight="1">
      <c r="G179" s="2"/>
    </row>
    <row r="180" spans="7:7" ht="16.5" customHeight="1">
      <c r="G180" s="2"/>
    </row>
    <row r="181" spans="7:7" ht="16.5" customHeight="1">
      <c r="G181" s="2"/>
    </row>
    <row r="182" spans="7:7" ht="16.5" customHeight="1">
      <c r="G182" s="2"/>
    </row>
    <row r="183" spans="7:7" ht="16.5" customHeight="1">
      <c r="G183" s="2"/>
    </row>
    <row r="184" spans="7:7" ht="16.5" customHeight="1">
      <c r="G184" s="2"/>
    </row>
    <row r="185" spans="7:7" ht="16.5" customHeight="1">
      <c r="G185" s="2"/>
    </row>
    <row r="186" spans="7:7" ht="16.5" customHeight="1">
      <c r="G186" s="2"/>
    </row>
    <row r="187" spans="7:7" ht="16.5" customHeight="1">
      <c r="G187" s="2"/>
    </row>
    <row r="188" spans="7:7" ht="16.5" customHeight="1">
      <c r="G188" s="2"/>
    </row>
    <row r="189" spans="7:7" ht="16.5" customHeight="1">
      <c r="G189" s="2"/>
    </row>
    <row r="190" spans="7:7" ht="16.5" customHeight="1">
      <c r="G190" s="2"/>
    </row>
    <row r="191" spans="7:7" ht="16.5" customHeight="1">
      <c r="G191" s="2"/>
    </row>
    <row r="192" spans="7:7" ht="16.5" customHeight="1">
      <c r="G192" s="2"/>
    </row>
    <row r="193" spans="7:7" ht="16.5" customHeight="1">
      <c r="G193" s="2"/>
    </row>
    <row r="194" spans="7:7" ht="16.5" customHeight="1">
      <c r="G194" s="2"/>
    </row>
    <row r="195" spans="7:7" ht="16.5" customHeight="1">
      <c r="G195" s="2"/>
    </row>
    <row r="196" spans="7:7" ht="16.5" customHeight="1">
      <c r="G196" s="2"/>
    </row>
    <row r="197" spans="7:7" ht="16.5" customHeight="1">
      <c r="G197" s="2"/>
    </row>
    <row r="198" spans="7:7" ht="16.5" customHeight="1">
      <c r="G198" s="2"/>
    </row>
    <row r="199" spans="7:7" ht="16.5" customHeight="1">
      <c r="G199" s="2"/>
    </row>
    <row r="200" spans="7:7" ht="16.5" customHeight="1">
      <c r="G200" s="2"/>
    </row>
    <row r="201" spans="7:7" ht="16.5" customHeight="1">
      <c r="G201" s="2"/>
    </row>
    <row r="202" spans="7:7" ht="16.5" customHeight="1">
      <c r="G202" s="2"/>
    </row>
    <row r="203" spans="7:7" ht="16.5" customHeight="1">
      <c r="G203" s="2"/>
    </row>
    <row r="204" spans="7:7" ht="16.5" customHeight="1">
      <c r="G204" s="2"/>
    </row>
    <row r="205" spans="7:7" ht="16.5" customHeight="1">
      <c r="G205" s="2"/>
    </row>
    <row r="206" spans="7:7" ht="16.5" customHeight="1">
      <c r="G206" s="2"/>
    </row>
    <row r="207" spans="7:7" ht="16.5" customHeight="1">
      <c r="G207" s="2"/>
    </row>
    <row r="208" spans="7:7" ht="16.5" customHeight="1">
      <c r="G208" s="2"/>
    </row>
    <row r="209" spans="7:7" ht="16.5" customHeight="1">
      <c r="G209" s="2"/>
    </row>
    <row r="210" spans="7:7" ht="16.5" customHeight="1">
      <c r="G210" s="2"/>
    </row>
    <row r="211" spans="7:7" ht="16.5" customHeight="1">
      <c r="G211" s="2"/>
    </row>
    <row r="212" spans="7:7" ht="16.5" customHeight="1">
      <c r="G212" s="2"/>
    </row>
    <row r="213" spans="7:7" ht="16.5" customHeight="1">
      <c r="G213" s="2"/>
    </row>
    <row r="214" spans="7:7" ht="16.5" customHeight="1">
      <c r="G214" s="2"/>
    </row>
    <row r="215" spans="7:7" ht="16.5" customHeight="1">
      <c r="G215" s="2"/>
    </row>
    <row r="216" spans="7:7" ht="16.5" customHeight="1">
      <c r="G216" s="2"/>
    </row>
    <row r="217" spans="7:7" ht="16.5" customHeight="1">
      <c r="G217" s="2"/>
    </row>
    <row r="218" spans="7:7" ht="16.5" customHeight="1">
      <c r="G218" s="2"/>
    </row>
    <row r="219" spans="7:7" ht="16.5" customHeight="1">
      <c r="G219" s="2"/>
    </row>
    <row r="220" spans="7:7" ht="16.5" customHeight="1">
      <c r="G220" s="2"/>
    </row>
    <row r="221" spans="7:7" ht="16.5" customHeight="1">
      <c r="G221" s="2"/>
    </row>
    <row r="222" spans="7:7" ht="16.5" customHeight="1">
      <c r="G222" s="2"/>
    </row>
    <row r="223" spans="7:7" ht="16.5" customHeight="1">
      <c r="G223" s="2"/>
    </row>
    <row r="224" spans="7:7" ht="16.5" customHeight="1">
      <c r="G224" s="2"/>
    </row>
    <row r="225" spans="7:7" ht="16.5" customHeight="1">
      <c r="G225" s="2"/>
    </row>
    <row r="226" spans="7:7" ht="16.5" customHeight="1">
      <c r="G226" s="2"/>
    </row>
    <row r="227" spans="7:7" ht="16.5" customHeight="1">
      <c r="G227" s="2"/>
    </row>
    <row r="228" spans="7:7" ht="16.5" customHeight="1">
      <c r="G228" s="2"/>
    </row>
    <row r="229" spans="7:7" ht="16.5" customHeight="1">
      <c r="G229" s="2"/>
    </row>
    <row r="230" spans="7:7" ht="16.5" customHeight="1">
      <c r="G230" s="2"/>
    </row>
    <row r="231" spans="7:7" ht="16.5" customHeight="1">
      <c r="G231" s="2"/>
    </row>
    <row r="232" spans="7:7" ht="16.5" customHeight="1">
      <c r="G232" s="2"/>
    </row>
    <row r="233" spans="7:7" ht="16.5" customHeight="1">
      <c r="G233" s="2"/>
    </row>
    <row r="234" spans="7:7" ht="16.5" customHeight="1">
      <c r="G234" s="2"/>
    </row>
    <row r="235" spans="7:7" ht="16.5" customHeight="1">
      <c r="G235" s="2"/>
    </row>
    <row r="236" spans="7:7" ht="16.5" customHeight="1">
      <c r="G236" s="2"/>
    </row>
    <row r="237" spans="7:7" ht="16.5" customHeight="1">
      <c r="G237" s="2"/>
    </row>
    <row r="238" spans="7:7" ht="16.5" customHeight="1">
      <c r="G238" s="2"/>
    </row>
    <row r="239" spans="7:7" ht="16.5" customHeight="1">
      <c r="G239" s="2"/>
    </row>
    <row r="240" spans="7:7" ht="16.5" customHeight="1">
      <c r="G240" s="2"/>
    </row>
    <row r="241" spans="7:7" ht="16.5" customHeight="1">
      <c r="G241" s="2"/>
    </row>
    <row r="242" spans="7:7" ht="16.5" customHeight="1">
      <c r="G242" s="2"/>
    </row>
    <row r="243" spans="7:7" ht="16.5" customHeight="1">
      <c r="G243" s="2"/>
    </row>
    <row r="244" spans="7:7" ht="16.5" customHeight="1">
      <c r="G244" s="2"/>
    </row>
    <row r="245" spans="7:7" ht="16.5" customHeight="1">
      <c r="G245" s="2"/>
    </row>
    <row r="246" spans="7:7" ht="16.5" customHeight="1">
      <c r="G246" s="2"/>
    </row>
    <row r="247" spans="7:7" ht="16.5" customHeight="1">
      <c r="G247" s="2"/>
    </row>
    <row r="248" spans="7:7" ht="16.5" customHeight="1">
      <c r="G248" s="2"/>
    </row>
    <row r="249" spans="7:7" ht="16.5" customHeight="1">
      <c r="G249" s="2"/>
    </row>
    <row r="250" spans="7:7" ht="16.5" customHeight="1">
      <c r="G250" s="2"/>
    </row>
    <row r="251" spans="7:7" ht="16.5" customHeight="1">
      <c r="G251" s="2"/>
    </row>
    <row r="252" spans="7:7" ht="16.5" customHeight="1">
      <c r="G252" s="2"/>
    </row>
    <row r="253" spans="7:7" ht="16.5" customHeight="1">
      <c r="G253" s="2"/>
    </row>
    <row r="254" spans="7:7" ht="16.5" customHeight="1">
      <c r="G254" s="2"/>
    </row>
    <row r="255" spans="7:7" ht="16.5" customHeight="1">
      <c r="G255" s="2"/>
    </row>
    <row r="256" spans="7:7" ht="16.5" customHeight="1">
      <c r="G256" s="2"/>
    </row>
    <row r="257" spans="7:7" ht="16.5" customHeight="1">
      <c r="G257" s="2"/>
    </row>
    <row r="258" spans="7:7" ht="16.5" customHeight="1">
      <c r="G258" s="2"/>
    </row>
    <row r="259" spans="7:7" ht="16.5" customHeight="1">
      <c r="G259" s="2"/>
    </row>
    <row r="260" spans="7:7" ht="16.5" customHeight="1">
      <c r="G260" s="2"/>
    </row>
    <row r="261" spans="7:7" ht="16.5" customHeight="1">
      <c r="G261" s="2"/>
    </row>
    <row r="262" spans="7:7" ht="16.5" customHeight="1">
      <c r="G262" s="2"/>
    </row>
    <row r="263" spans="7:7" ht="16.5" customHeight="1">
      <c r="G263" s="2"/>
    </row>
    <row r="264" spans="7:7" ht="16.5" customHeight="1">
      <c r="G264" s="2"/>
    </row>
    <row r="265" spans="7:7" ht="16.5" customHeight="1">
      <c r="G265" s="2"/>
    </row>
    <row r="266" spans="7:7" ht="16.5" customHeight="1">
      <c r="G266" s="2"/>
    </row>
    <row r="267" spans="7:7" ht="16.5" customHeight="1">
      <c r="G267" s="2"/>
    </row>
    <row r="268" spans="7:7" ht="16.5" customHeight="1">
      <c r="G268" s="2"/>
    </row>
    <row r="269" spans="7:7" ht="16.5" customHeight="1">
      <c r="G269" s="2"/>
    </row>
    <row r="270" spans="7:7" ht="16.5" customHeight="1">
      <c r="G270" s="2"/>
    </row>
    <row r="271" spans="7:7" ht="16.5" customHeight="1">
      <c r="G271" s="2"/>
    </row>
    <row r="272" spans="7:7" ht="16.5" customHeight="1">
      <c r="G272" s="2"/>
    </row>
    <row r="273" spans="7:7" ht="16.5" customHeight="1">
      <c r="G273" s="2"/>
    </row>
    <row r="274" spans="7:7" ht="16.5" customHeight="1">
      <c r="G274" s="2"/>
    </row>
    <row r="275" spans="7:7" ht="16.5" customHeight="1">
      <c r="G275" s="2"/>
    </row>
    <row r="276" spans="7:7" ht="16.5" customHeight="1">
      <c r="G276" s="2"/>
    </row>
    <row r="277" spans="7:7" ht="16.5" customHeight="1">
      <c r="G277" s="2"/>
    </row>
    <row r="278" spans="7:7" ht="16.5" customHeight="1">
      <c r="G278" s="2"/>
    </row>
    <row r="279" spans="7:7" ht="16.5" customHeight="1">
      <c r="G279" s="2"/>
    </row>
    <row r="280" spans="7:7" ht="16.5" customHeight="1">
      <c r="G280" s="2"/>
    </row>
    <row r="281" spans="7:7" ht="16.5" customHeight="1">
      <c r="G281" s="2"/>
    </row>
    <row r="282" spans="7:7" ht="16.5" customHeight="1">
      <c r="G282" s="2"/>
    </row>
    <row r="283" spans="7:7" ht="16.5" customHeight="1">
      <c r="G283" s="2"/>
    </row>
    <row r="284" spans="7:7" ht="16.5" customHeight="1">
      <c r="G284" s="2"/>
    </row>
    <row r="285" spans="7:7" ht="16.5" customHeight="1">
      <c r="G285" s="2"/>
    </row>
    <row r="286" spans="7:7" ht="16.5" customHeight="1">
      <c r="G286" s="2"/>
    </row>
    <row r="287" spans="7:7" ht="16.5" customHeight="1">
      <c r="G287" s="2"/>
    </row>
    <row r="288" spans="7:7" ht="16.5" customHeight="1">
      <c r="G288" s="2"/>
    </row>
    <row r="289" spans="7:7" ht="16.5" customHeight="1">
      <c r="G289" s="2"/>
    </row>
    <row r="290" spans="7:7" ht="16.5" customHeight="1">
      <c r="G290" s="2"/>
    </row>
    <row r="291" spans="7:7" ht="16.5" customHeight="1">
      <c r="G291" s="2"/>
    </row>
    <row r="292" spans="7:7" ht="16.5" customHeight="1">
      <c r="G292" s="2"/>
    </row>
    <row r="293" spans="7:7" ht="16.5" customHeight="1">
      <c r="G293" s="2"/>
    </row>
    <row r="294" spans="7:7" ht="16.5" customHeight="1">
      <c r="G294" s="2"/>
    </row>
    <row r="295" spans="7:7" ht="16.5" customHeight="1">
      <c r="G295" s="2"/>
    </row>
    <row r="296" spans="7:7" ht="16.5" customHeight="1">
      <c r="G296" s="2"/>
    </row>
    <row r="297" spans="7:7" ht="16.5" customHeight="1">
      <c r="G297" s="2"/>
    </row>
    <row r="298" spans="7:7" ht="16.5" customHeight="1">
      <c r="G298" s="2"/>
    </row>
    <row r="299" spans="7:7" ht="16.5" customHeight="1">
      <c r="G299" s="2"/>
    </row>
    <row r="300" spans="7:7" ht="16.5" customHeight="1">
      <c r="G300" s="2"/>
    </row>
    <row r="301" spans="7:7" ht="16.5" customHeight="1">
      <c r="G301" s="2"/>
    </row>
    <row r="302" spans="7:7" ht="16.5" customHeight="1">
      <c r="G302" s="2"/>
    </row>
    <row r="303" spans="7:7" ht="16.5" customHeight="1">
      <c r="G303" s="2"/>
    </row>
    <row r="304" spans="7:7" ht="16.5" customHeight="1">
      <c r="G304" s="2"/>
    </row>
    <row r="305" spans="7:7" ht="16.5" customHeight="1">
      <c r="G305" s="2"/>
    </row>
    <row r="306" spans="7:7" ht="16.5" customHeight="1">
      <c r="G306" s="2"/>
    </row>
    <row r="307" spans="7:7" ht="16.5" customHeight="1">
      <c r="G307" s="2"/>
    </row>
    <row r="308" spans="7:7" ht="16.5" customHeight="1">
      <c r="G308" s="2"/>
    </row>
    <row r="309" spans="7:7" ht="16.5" customHeight="1">
      <c r="G309" s="2"/>
    </row>
    <row r="310" spans="7:7" ht="16.5" customHeight="1">
      <c r="G310" s="2"/>
    </row>
    <row r="311" spans="7:7" ht="16.5" customHeight="1">
      <c r="G311" s="2"/>
    </row>
    <row r="312" spans="7:7" ht="16.5" customHeight="1">
      <c r="G312" s="2"/>
    </row>
    <row r="313" spans="7:7" ht="16.5" customHeight="1">
      <c r="G313" s="2"/>
    </row>
    <row r="314" spans="7:7" ht="16.5" customHeight="1">
      <c r="G314" s="2"/>
    </row>
    <row r="315" spans="7:7" ht="16.5" customHeight="1">
      <c r="G315" s="2"/>
    </row>
    <row r="316" spans="7:7" ht="16.5" customHeight="1">
      <c r="G316" s="2"/>
    </row>
    <row r="317" spans="7:7" ht="16.5" customHeight="1">
      <c r="G317" s="2"/>
    </row>
    <row r="318" spans="7:7" ht="16.5" customHeight="1">
      <c r="G318" s="2"/>
    </row>
    <row r="319" spans="7:7" ht="16.5" customHeight="1">
      <c r="G319" s="2"/>
    </row>
    <row r="320" spans="7:7" ht="16.5" customHeight="1">
      <c r="G320" s="2"/>
    </row>
    <row r="321" spans="7:7" ht="16.5" customHeight="1">
      <c r="G321" s="2"/>
    </row>
    <row r="322" spans="7:7" ht="16.5" customHeight="1">
      <c r="G322" s="2"/>
    </row>
    <row r="323" spans="7:7" ht="16.5" customHeight="1">
      <c r="G323" s="2"/>
    </row>
    <row r="324" spans="7:7" ht="16.5" customHeight="1">
      <c r="G324" s="2"/>
    </row>
    <row r="325" spans="7:7" ht="16.5" customHeight="1">
      <c r="G325" s="2"/>
    </row>
    <row r="326" spans="7:7" ht="16.5" customHeight="1">
      <c r="G326" s="2"/>
    </row>
    <row r="327" spans="7:7" ht="16.5" customHeight="1">
      <c r="G327" s="2"/>
    </row>
    <row r="328" spans="7:7" ht="16.5" customHeight="1">
      <c r="G328" s="2"/>
    </row>
    <row r="329" spans="7:7" ht="16.5" customHeight="1">
      <c r="G329" s="2"/>
    </row>
    <row r="330" spans="7:7" ht="16.5" customHeight="1">
      <c r="G330" s="2"/>
    </row>
    <row r="331" spans="7:7" ht="16.5" customHeight="1">
      <c r="G331" s="2"/>
    </row>
    <row r="332" spans="7:7" ht="16.5" customHeight="1">
      <c r="G332" s="2"/>
    </row>
    <row r="333" spans="7:7" ht="16.5" customHeight="1">
      <c r="G333" s="2"/>
    </row>
    <row r="334" spans="7:7" ht="16.5" customHeight="1">
      <c r="G334" s="2"/>
    </row>
    <row r="335" spans="7:7" ht="16.5" customHeight="1">
      <c r="G335" s="2"/>
    </row>
    <row r="336" spans="7:7" ht="16.5" customHeight="1">
      <c r="G336" s="2"/>
    </row>
    <row r="337" spans="7:7" ht="16.5" customHeight="1">
      <c r="G337" s="2"/>
    </row>
    <row r="338" spans="7:7" ht="16.5" customHeight="1">
      <c r="G338" s="2"/>
    </row>
    <row r="339" spans="7:7" ht="16.5" customHeight="1">
      <c r="G339" s="2"/>
    </row>
    <row r="340" spans="7:7" ht="16.5" customHeight="1">
      <c r="G340" s="2"/>
    </row>
    <row r="341" spans="7:7" ht="16.5" customHeight="1">
      <c r="G341" s="2"/>
    </row>
    <row r="342" spans="7:7" ht="16.5" customHeight="1">
      <c r="G342" s="2"/>
    </row>
    <row r="343" spans="7:7" ht="16.5" customHeight="1">
      <c r="G343" s="2"/>
    </row>
    <row r="344" spans="7:7" ht="16.5" customHeight="1">
      <c r="G344" s="2"/>
    </row>
    <row r="345" spans="7:7" ht="16.5" customHeight="1">
      <c r="G345" s="2"/>
    </row>
    <row r="346" spans="7:7" ht="16.5" customHeight="1">
      <c r="G346" s="2"/>
    </row>
    <row r="347" spans="7:7" ht="16.5" customHeight="1">
      <c r="G347" s="2"/>
    </row>
    <row r="348" spans="7:7" ht="16.5" customHeight="1">
      <c r="G348" s="2"/>
    </row>
    <row r="349" spans="7:7" ht="16.5" customHeight="1">
      <c r="G349" s="2"/>
    </row>
    <row r="350" spans="7:7" ht="16.5" customHeight="1">
      <c r="G350" s="2"/>
    </row>
    <row r="351" spans="7:7" ht="16.5" customHeight="1">
      <c r="G351" s="2"/>
    </row>
    <row r="352" spans="7:7" ht="16.5" customHeight="1">
      <c r="G352" s="2"/>
    </row>
    <row r="353" spans="7:7" ht="16.5" customHeight="1">
      <c r="G353" s="2"/>
    </row>
    <row r="354" spans="7:7" ht="16.5" customHeight="1">
      <c r="G354" s="2"/>
    </row>
    <row r="355" spans="7:7" ht="16.5" customHeight="1">
      <c r="G355" s="2"/>
    </row>
    <row r="356" spans="7:7" ht="16.5" customHeight="1">
      <c r="G356" s="2"/>
    </row>
    <row r="357" spans="7:7" ht="16.5" customHeight="1">
      <c r="G357" s="2"/>
    </row>
    <row r="358" spans="7:7" ht="16.5" customHeight="1">
      <c r="G358" s="2"/>
    </row>
    <row r="359" spans="7:7" ht="16.5" customHeight="1">
      <c r="G359" s="2"/>
    </row>
    <row r="360" spans="7:7" ht="16.5" customHeight="1">
      <c r="G360" s="2"/>
    </row>
    <row r="361" spans="7:7" ht="16.5" customHeight="1">
      <c r="G361" s="2"/>
    </row>
    <row r="362" spans="7:7" ht="16.5" customHeight="1">
      <c r="G362" s="2"/>
    </row>
    <row r="363" spans="7:7" ht="16.5" customHeight="1">
      <c r="G363" s="2"/>
    </row>
    <row r="364" spans="7:7" ht="16.5" customHeight="1">
      <c r="G364" s="2"/>
    </row>
    <row r="365" spans="7:7" ht="16.5" customHeight="1">
      <c r="G365" s="2"/>
    </row>
    <row r="366" spans="7:7" ht="16.5" customHeight="1">
      <c r="G366" s="2"/>
    </row>
    <row r="367" spans="7:7" ht="16.5" customHeight="1">
      <c r="G367" s="2"/>
    </row>
    <row r="368" spans="7:7" ht="16.5" customHeight="1">
      <c r="G368" s="2"/>
    </row>
    <row r="369" spans="7:7" ht="16.5" customHeight="1">
      <c r="G369" s="2"/>
    </row>
    <row r="370" spans="7:7" ht="16.5" customHeight="1">
      <c r="G370" s="2"/>
    </row>
    <row r="371" spans="7:7" ht="16.5" customHeight="1">
      <c r="G371" s="2"/>
    </row>
    <row r="372" spans="7:7" ht="16.5" customHeight="1">
      <c r="G372" s="2"/>
    </row>
    <row r="373" spans="7:7" ht="16.5" customHeight="1">
      <c r="G373" s="2"/>
    </row>
    <row r="374" spans="7:7" ht="16.5" customHeight="1">
      <c r="G374" s="2"/>
    </row>
    <row r="375" spans="7:7" ht="16.5" customHeight="1">
      <c r="G375" s="2"/>
    </row>
    <row r="376" spans="7:7" ht="16.5" customHeight="1">
      <c r="G376" s="2"/>
    </row>
    <row r="377" spans="7:7" ht="16.5" customHeight="1">
      <c r="G377" s="2"/>
    </row>
    <row r="378" spans="7:7" ht="16.5" customHeight="1">
      <c r="G378" s="2"/>
    </row>
    <row r="379" spans="7:7" ht="16.5" customHeight="1">
      <c r="G379" s="2"/>
    </row>
    <row r="380" spans="7:7" ht="16.5" customHeight="1">
      <c r="G380" s="2"/>
    </row>
    <row r="381" spans="7:7" ht="16.5" customHeight="1">
      <c r="G381" s="2"/>
    </row>
    <row r="382" spans="7:7" ht="16.5" customHeight="1">
      <c r="G382" s="2"/>
    </row>
    <row r="383" spans="7:7" ht="16.5" customHeight="1">
      <c r="G383" s="2"/>
    </row>
    <row r="384" spans="7:7" ht="16.5" customHeight="1">
      <c r="G384" s="2"/>
    </row>
    <row r="385" spans="7:7" ht="16.5" customHeight="1">
      <c r="G385" s="2"/>
    </row>
    <row r="386" spans="7:7" ht="16.5" customHeight="1">
      <c r="G386" s="2"/>
    </row>
    <row r="387" spans="7:7" ht="16.5" customHeight="1">
      <c r="G387" s="2"/>
    </row>
    <row r="388" spans="7:7" ht="16.5" customHeight="1">
      <c r="G388" s="2"/>
    </row>
    <row r="389" spans="7:7" ht="16.5" customHeight="1">
      <c r="G389" s="2"/>
    </row>
    <row r="390" spans="7:7" ht="16.5" customHeight="1">
      <c r="G390" s="2"/>
    </row>
    <row r="391" spans="7:7" ht="16.5" customHeight="1">
      <c r="G391" s="2"/>
    </row>
    <row r="392" spans="7:7" ht="16.5" customHeight="1">
      <c r="G392" s="2"/>
    </row>
    <row r="393" spans="7:7" ht="16.5" customHeight="1">
      <c r="G393" s="2"/>
    </row>
    <row r="394" spans="7:7" ht="16.5" customHeight="1">
      <c r="G394" s="2"/>
    </row>
    <row r="395" spans="7:7" ht="16.5" customHeight="1">
      <c r="G395" s="2"/>
    </row>
    <row r="396" spans="7:7" ht="16.5" customHeight="1">
      <c r="G396" s="2"/>
    </row>
    <row r="397" spans="7:7" ht="16.5" customHeight="1">
      <c r="G397" s="2"/>
    </row>
    <row r="398" spans="7:7" ht="16.5" customHeight="1">
      <c r="G398" s="2"/>
    </row>
    <row r="399" spans="7:7" ht="16.5" customHeight="1">
      <c r="G399" s="2"/>
    </row>
    <row r="400" spans="7:7" ht="16.5" customHeight="1">
      <c r="G400" s="2"/>
    </row>
    <row r="401" spans="7:7" ht="16.5" customHeight="1">
      <c r="G401" s="2"/>
    </row>
    <row r="402" spans="7:7" ht="16.5" customHeight="1">
      <c r="G402" s="2"/>
    </row>
    <row r="403" spans="7:7" ht="16.5" customHeight="1">
      <c r="G403" s="2"/>
    </row>
    <row r="404" spans="7:7" ht="16.5" customHeight="1">
      <c r="G404" s="2"/>
    </row>
    <row r="405" spans="7:7" ht="16.5" customHeight="1">
      <c r="G405" s="2"/>
    </row>
    <row r="406" spans="7:7" ht="16.5" customHeight="1">
      <c r="G406" s="2"/>
    </row>
    <row r="407" spans="7:7" ht="16.5" customHeight="1">
      <c r="G407" s="2"/>
    </row>
    <row r="408" spans="7:7" ht="16.5" customHeight="1">
      <c r="G408" s="2"/>
    </row>
    <row r="409" spans="7:7" ht="16.5" customHeight="1">
      <c r="G409" s="2"/>
    </row>
    <row r="410" spans="7:7" ht="16.5" customHeight="1">
      <c r="G410" s="2"/>
    </row>
    <row r="411" spans="7:7" ht="16.5" customHeight="1">
      <c r="G411" s="2"/>
    </row>
    <row r="412" spans="7:7" ht="16.5" customHeight="1">
      <c r="G412" s="2"/>
    </row>
    <row r="413" spans="7:7" ht="16.5" customHeight="1">
      <c r="G413" s="2"/>
    </row>
    <row r="414" spans="7:7" ht="16.5" customHeight="1">
      <c r="G414" s="2"/>
    </row>
    <row r="415" spans="7:7" ht="16.5" customHeight="1">
      <c r="G415" s="2"/>
    </row>
    <row r="416" spans="7:7" ht="16.5" customHeight="1">
      <c r="G416" s="2"/>
    </row>
    <row r="417" spans="7:7" ht="16.5" customHeight="1">
      <c r="G417" s="2"/>
    </row>
    <row r="418" spans="7:7" ht="16.5" customHeight="1">
      <c r="G418" s="2"/>
    </row>
    <row r="419" spans="7:7" ht="16.5" customHeight="1">
      <c r="G419" s="2"/>
    </row>
    <row r="420" spans="7:7" ht="16.5" customHeight="1">
      <c r="G420" s="2"/>
    </row>
    <row r="421" spans="7:7" ht="16.5" customHeight="1">
      <c r="G421" s="2"/>
    </row>
    <row r="422" spans="7:7" ht="16.5" customHeight="1">
      <c r="G422" s="2"/>
    </row>
    <row r="423" spans="7:7" ht="16.5" customHeight="1">
      <c r="G423" s="2"/>
    </row>
    <row r="424" spans="7:7" ht="16.5" customHeight="1">
      <c r="G424" s="2"/>
    </row>
    <row r="425" spans="7:7" ht="16.5" customHeight="1">
      <c r="G425" s="2"/>
    </row>
    <row r="426" spans="7:7" ht="16.5" customHeight="1">
      <c r="G426" s="2"/>
    </row>
    <row r="427" spans="7:7" ht="16.5" customHeight="1">
      <c r="G427" s="2"/>
    </row>
    <row r="428" spans="7:7" ht="16.5" customHeight="1">
      <c r="G428" s="2"/>
    </row>
    <row r="429" spans="7:7" ht="16.5" customHeight="1">
      <c r="G429" s="2"/>
    </row>
    <row r="430" spans="7:7" ht="16.5" customHeight="1">
      <c r="G430" s="2"/>
    </row>
    <row r="431" spans="7:7" ht="16.5" customHeight="1">
      <c r="G431" s="2"/>
    </row>
    <row r="432" spans="7:7" ht="16.5" customHeight="1">
      <c r="G432" s="2"/>
    </row>
    <row r="433" spans="7:7" ht="16.5" customHeight="1">
      <c r="G433" s="2"/>
    </row>
    <row r="434" spans="7:7" ht="16.5" customHeight="1">
      <c r="G434" s="2"/>
    </row>
    <row r="435" spans="7:7" ht="16.5" customHeight="1">
      <c r="G435" s="2"/>
    </row>
    <row r="436" spans="7:7" ht="16.5" customHeight="1">
      <c r="G436" s="2"/>
    </row>
    <row r="437" spans="7:7" ht="16.5" customHeight="1">
      <c r="G437" s="2"/>
    </row>
    <row r="438" spans="7:7" ht="16.5" customHeight="1">
      <c r="G438" s="2"/>
    </row>
    <row r="439" spans="7:7" ht="16.5" customHeight="1">
      <c r="G439" s="2"/>
    </row>
    <row r="440" spans="7:7" ht="16.5" customHeight="1">
      <c r="G440" s="2"/>
    </row>
    <row r="441" spans="7:7" ht="16.5" customHeight="1">
      <c r="G441" s="2"/>
    </row>
    <row r="442" spans="7:7" ht="16.5" customHeight="1">
      <c r="G442" s="2"/>
    </row>
    <row r="443" spans="7:7" ht="16.5" customHeight="1">
      <c r="G443" s="2"/>
    </row>
    <row r="444" spans="7:7" ht="16.5" customHeight="1">
      <c r="G444" s="2"/>
    </row>
    <row r="445" spans="7:7" ht="16.5" customHeight="1">
      <c r="G445" s="2"/>
    </row>
    <row r="446" spans="7:7" ht="16.5" customHeight="1">
      <c r="G446" s="2"/>
    </row>
    <row r="447" spans="7:7" ht="16.5" customHeight="1">
      <c r="G447" s="2"/>
    </row>
    <row r="448" spans="7:7" ht="16.5" customHeight="1">
      <c r="G448" s="2"/>
    </row>
    <row r="449" spans="7:7" ht="16.5" customHeight="1">
      <c r="G449" s="2"/>
    </row>
    <row r="450" spans="7:7" ht="16.5" customHeight="1">
      <c r="G450" s="2"/>
    </row>
    <row r="451" spans="7:7" ht="16.5" customHeight="1">
      <c r="G451" s="2"/>
    </row>
    <row r="452" spans="7:7" ht="16.5" customHeight="1">
      <c r="G452" s="2"/>
    </row>
    <row r="453" spans="7:7" ht="16.5" customHeight="1">
      <c r="G453" s="2"/>
    </row>
    <row r="454" spans="7:7" ht="16.5" customHeight="1">
      <c r="G454" s="2"/>
    </row>
    <row r="455" spans="7:7" ht="16.5" customHeight="1">
      <c r="G455" s="2"/>
    </row>
    <row r="456" spans="7:7" ht="16.5" customHeight="1">
      <c r="G456" s="2"/>
    </row>
    <row r="457" spans="7:7" ht="16.5" customHeight="1">
      <c r="G457" s="2"/>
    </row>
    <row r="458" spans="7:7" ht="16.5" customHeight="1">
      <c r="G458" s="2"/>
    </row>
    <row r="459" spans="7:7" ht="16.5" customHeight="1">
      <c r="G459" s="2"/>
    </row>
    <row r="460" spans="7:7" ht="16.5" customHeight="1">
      <c r="G460" s="2"/>
    </row>
    <row r="461" spans="7:7" ht="16.5" customHeight="1">
      <c r="G461" s="2"/>
    </row>
    <row r="462" spans="7:7" ht="16.5" customHeight="1">
      <c r="G462" s="2"/>
    </row>
    <row r="463" spans="7:7" ht="16.5" customHeight="1">
      <c r="G463" s="2"/>
    </row>
    <row r="464" spans="7:7" ht="16.5" customHeight="1">
      <c r="G464" s="2"/>
    </row>
    <row r="465" spans="7:7" ht="16.5" customHeight="1">
      <c r="G465" s="2"/>
    </row>
    <row r="466" spans="7:7" ht="16.5" customHeight="1">
      <c r="G466" s="2"/>
    </row>
    <row r="467" spans="7:7" ht="16.5" customHeight="1">
      <c r="G467" s="2"/>
    </row>
    <row r="468" spans="7:7" ht="16.5" customHeight="1">
      <c r="G468" s="2"/>
    </row>
    <row r="469" spans="7:7" ht="16.5" customHeight="1">
      <c r="G469" s="2"/>
    </row>
    <row r="470" spans="7:7" ht="16.5" customHeight="1">
      <c r="G470" s="2"/>
    </row>
    <row r="471" spans="7:7" ht="16.5" customHeight="1">
      <c r="G471" s="2"/>
    </row>
    <row r="472" spans="7:7" ht="16.5" customHeight="1">
      <c r="G472" s="2"/>
    </row>
    <row r="473" spans="7:7" ht="16.5" customHeight="1">
      <c r="G473" s="2"/>
    </row>
    <row r="474" spans="7:7" ht="16.5" customHeight="1">
      <c r="G474" s="2"/>
    </row>
    <row r="475" spans="7:7" ht="16.5" customHeight="1">
      <c r="G475" s="2"/>
    </row>
    <row r="476" spans="7:7" ht="16.5" customHeight="1">
      <c r="G476" s="2"/>
    </row>
    <row r="477" spans="7:7" ht="16.5" customHeight="1">
      <c r="G477" s="2"/>
    </row>
    <row r="478" spans="7:7" ht="16.5" customHeight="1">
      <c r="G478" s="2"/>
    </row>
    <row r="479" spans="7:7" ht="16.5" customHeight="1">
      <c r="G479" s="2"/>
    </row>
    <row r="480" spans="7:7" ht="16.5" customHeight="1">
      <c r="G480" s="2"/>
    </row>
    <row r="481" spans="7:7" ht="16.5" customHeight="1">
      <c r="G481" s="2"/>
    </row>
    <row r="482" spans="7:7" ht="16.5" customHeight="1">
      <c r="G482" s="2"/>
    </row>
    <row r="483" spans="7:7" ht="16.5" customHeight="1">
      <c r="G483" s="2"/>
    </row>
    <row r="484" spans="7:7" ht="16.5" customHeight="1">
      <c r="G484" s="2"/>
    </row>
    <row r="485" spans="7:7" ht="16.5" customHeight="1">
      <c r="G485" s="2"/>
    </row>
    <row r="486" spans="7:7" ht="16.5" customHeight="1">
      <c r="G486" s="2"/>
    </row>
    <row r="487" spans="7:7" ht="16.5" customHeight="1">
      <c r="G487" s="2"/>
    </row>
    <row r="488" spans="7:7" ht="16.5" customHeight="1">
      <c r="G488" s="2"/>
    </row>
    <row r="489" spans="7:7" ht="16.5" customHeight="1">
      <c r="G489" s="2"/>
    </row>
    <row r="490" spans="7:7" ht="16.5" customHeight="1">
      <c r="G490" s="2"/>
    </row>
    <row r="491" spans="7:7" ht="16.5" customHeight="1">
      <c r="G491" s="2"/>
    </row>
    <row r="492" spans="7:7" ht="16.5" customHeight="1">
      <c r="G492" s="2"/>
    </row>
    <row r="493" spans="7:7" ht="16.5" customHeight="1">
      <c r="G493" s="2"/>
    </row>
    <row r="494" spans="7:7" ht="16.5" customHeight="1">
      <c r="G494" s="2"/>
    </row>
    <row r="495" spans="7:7" ht="16.5" customHeight="1">
      <c r="G495" s="2"/>
    </row>
    <row r="496" spans="7:7" ht="16.5" customHeight="1">
      <c r="G496" s="2"/>
    </row>
    <row r="497" spans="7:7" ht="16.5" customHeight="1">
      <c r="G497" s="2"/>
    </row>
    <row r="498" spans="7:7" ht="16.5" customHeight="1">
      <c r="G498" s="2"/>
    </row>
    <row r="499" spans="7:7" ht="16.5" customHeight="1">
      <c r="G499" s="2"/>
    </row>
    <row r="500" spans="7:7" ht="16.5" customHeight="1">
      <c r="G500" s="2"/>
    </row>
    <row r="501" spans="7:7" ht="16.5" customHeight="1">
      <c r="G501" s="2"/>
    </row>
    <row r="502" spans="7:7" ht="16.5" customHeight="1">
      <c r="G502" s="2"/>
    </row>
    <row r="503" spans="7:7" ht="16.5" customHeight="1">
      <c r="G503" s="2"/>
    </row>
    <row r="504" spans="7:7" ht="16.5" customHeight="1">
      <c r="G504" s="2"/>
    </row>
    <row r="505" spans="7:7" ht="16.5" customHeight="1">
      <c r="G505" s="2"/>
    </row>
    <row r="506" spans="7:7" ht="16.5" customHeight="1">
      <c r="G506" s="2"/>
    </row>
    <row r="507" spans="7:7" ht="16.5" customHeight="1">
      <c r="G507" s="2"/>
    </row>
    <row r="508" spans="7:7" ht="16.5" customHeight="1">
      <c r="G508" s="2"/>
    </row>
    <row r="509" spans="7:7" ht="16.5" customHeight="1">
      <c r="G509" s="2"/>
    </row>
    <row r="510" spans="7:7" ht="16.5" customHeight="1">
      <c r="G510" s="2"/>
    </row>
    <row r="511" spans="7:7" ht="16.5" customHeight="1">
      <c r="G511" s="2"/>
    </row>
    <row r="512" spans="7:7" ht="16.5" customHeight="1">
      <c r="G512" s="2"/>
    </row>
    <row r="513" spans="7:7" ht="16.5" customHeight="1">
      <c r="G513" s="2"/>
    </row>
    <row r="514" spans="7:7" ht="16.5" customHeight="1">
      <c r="G514" s="2"/>
    </row>
    <row r="515" spans="7:7" ht="16.5" customHeight="1">
      <c r="G515" s="2"/>
    </row>
    <row r="516" spans="7:7" ht="16.5" customHeight="1">
      <c r="G516" s="2"/>
    </row>
    <row r="517" spans="7:7" ht="16.5" customHeight="1">
      <c r="G517" s="2"/>
    </row>
    <row r="518" spans="7:7" ht="16.5" customHeight="1">
      <c r="G518" s="2"/>
    </row>
    <row r="519" spans="7:7" ht="16.5" customHeight="1">
      <c r="G519" s="2"/>
    </row>
    <row r="520" spans="7:7" ht="16.5" customHeight="1">
      <c r="G520" s="2"/>
    </row>
    <row r="521" spans="7:7" ht="16.5" customHeight="1">
      <c r="G521" s="2"/>
    </row>
    <row r="522" spans="7:7" ht="16.5" customHeight="1">
      <c r="G522" s="2"/>
    </row>
    <row r="523" spans="7:7" ht="16.5" customHeight="1">
      <c r="G523" s="2"/>
    </row>
    <row r="524" spans="7:7" ht="16.5" customHeight="1">
      <c r="G524" s="2"/>
    </row>
    <row r="525" spans="7:7" ht="16.5" customHeight="1">
      <c r="G525" s="2"/>
    </row>
    <row r="526" spans="7:7" ht="16.5" customHeight="1">
      <c r="G526" s="2"/>
    </row>
    <row r="527" spans="7:7" ht="16.5" customHeight="1">
      <c r="G527" s="2"/>
    </row>
    <row r="528" spans="7:7" ht="16.5" customHeight="1">
      <c r="G528" s="2"/>
    </row>
    <row r="529" spans="7:7" ht="16.5" customHeight="1">
      <c r="G529" s="2"/>
    </row>
    <row r="530" spans="7:7" ht="16.5" customHeight="1">
      <c r="G530" s="2"/>
    </row>
    <row r="531" spans="7:7" ht="16.5" customHeight="1">
      <c r="G531" s="2"/>
    </row>
    <row r="532" spans="7:7" ht="16.5" customHeight="1">
      <c r="G532" s="2"/>
    </row>
    <row r="533" spans="7:7" ht="16.5" customHeight="1">
      <c r="G533" s="2"/>
    </row>
    <row r="534" spans="7:7" ht="16.5" customHeight="1">
      <c r="G534" s="2"/>
    </row>
    <row r="535" spans="7:7" ht="16.5" customHeight="1">
      <c r="G535" s="2"/>
    </row>
    <row r="536" spans="7:7" ht="16.5" customHeight="1">
      <c r="G536" s="2"/>
    </row>
    <row r="537" spans="7:7" ht="16.5" customHeight="1">
      <c r="G537" s="2"/>
    </row>
    <row r="538" spans="7:7" ht="16.5" customHeight="1">
      <c r="G538" s="2"/>
    </row>
    <row r="539" spans="7:7" ht="16.5" customHeight="1">
      <c r="G539" s="2"/>
    </row>
    <row r="540" spans="7:7" ht="16.5" customHeight="1">
      <c r="G540" s="2"/>
    </row>
    <row r="541" spans="7:7" ht="16.5" customHeight="1">
      <c r="G541" s="2"/>
    </row>
    <row r="542" spans="7:7" ht="16.5" customHeight="1">
      <c r="G542" s="2"/>
    </row>
    <row r="543" spans="7:7" ht="16.5" customHeight="1">
      <c r="G543" s="2"/>
    </row>
    <row r="544" spans="7:7" ht="16.5" customHeight="1">
      <c r="G544" s="2"/>
    </row>
    <row r="545" spans="7:7" ht="16.5" customHeight="1">
      <c r="G545" s="2"/>
    </row>
    <row r="546" spans="7:7" ht="16.5" customHeight="1">
      <c r="G546" s="2"/>
    </row>
    <row r="547" spans="7:7" ht="16.5" customHeight="1">
      <c r="G547" s="2"/>
    </row>
    <row r="548" spans="7:7" ht="16.5" customHeight="1">
      <c r="G548" s="2"/>
    </row>
    <row r="549" spans="7:7" ht="16.5" customHeight="1">
      <c r="G549" s="2"/>
    </row>
    <row r="550" spans="7:7" ht="16.5" customHeight="1">
      <c r="G550" s="2"/>
    </row>
    <row r="551" spans="7:7" ht="16.5" customHeight="1">
      <c r="G551" s="2"/>
    </row>
    <row r="552" spans="7:7" ht="16.5" customHeight="1">
      <c r="G552" s="2"/>
    </row>
    <row r="553" spans="7:7" ht="16.5" customHeight="1">
      <c r="G553" s="2"/>
    </row>
    <row r="554" spans="7:7" ht="16.5" customHeight="1">
      <c r="G554" s="2"/>
    </row>
    <row r="555" spans="7:7" ht="16.5" customHeight="1">
      <c r="G555" s="2"/>
    </row>
    <row r="556" spans="7:7" ht="16.5" customHeight="1">
      <c r="G556" s="2"/>
    </row>
    <row r="557" spans="7:7" ht="16.5" customHeight="1">
      <c r="G557" s="2"/>
    </row>
    <row r="558" spans="7:7" ht="16.5" customHeight="1">
      <c r="G558" s="2"/>
    </row>
    <row r="559" spans="7:7" ht="16.5" customHeight="1">
      <c r="G559" s="2"/>
    </row>
    <row r="560" spans="7:7" ht="16.5" customHeight="1">
      <c r="G560" s="2"/>
    </row>
    <row r="561" spans="7:7" ht="16.5" customHeight="1">
      <c r="G561" s="2"/>
    </row>
    <row r="562" spans="7:7" ht="16.5" customHeight="1">
      <c r="G562" s="2"/>
    </row>
    <row r="563" spans="7:7" ht="16.5" customHeight="1">
      <c r="G563" s="2"/>
    </row>
    <row r="564" spans="7:7" ht="16.5" customHeight="1">
      <c r="G564" s="2"/>
    </row>
    <row r="565" spans="7:7" ht="16.5" customHeight="1">
      <c r="G565" s="2"/>
    </row>
    <row r="566" spans="7:7" ht="16.5" customHeight="1">
      <c r="G566" s="2"/>
    </row>
    <row r="567" spans="7:7" ht="16.5" customHeight="1">
      <c r="G567" s="2"/>
    </row>
    <row r="568" spans="7:7" ht="16.5" customHeight="1">
      <c r="G568" s="2"/>
    </row>
    <row r="569" spans="7:7" ht="16.5" customHeight="1">
      <c r="G569" s="2"/>
    </row>
    <row r="570" spans="7:7" ht="16.5" customHeight="1">
      <c r="G570" s="2"/>
    </row>
    <row r="571" spans="7:7" ht="16.5" customHeight="1">
      <c r="G571" s="2"/>
    </row>
    <row r="572" spans="7:7" ht="16.5" customHeight="1">
      <c r="G572" s="2"/>
    </row>
    <row r="573" spans="7:7" ht="16.5" customHeight="1">
      <c r="G573" s="2"/>
    </row>
    <row r="574" spans="7:7" ht="16.5" customHeight="1">
      <c r="G574" s="2"/>
    </row>
    <row r="575" spans="7:7" ht="16.5" customHeight="1">
      <c r="G575" s="2"/>
    </row>
    <row r="576" spans="7:7" ht="16.5" customHeight="1">
      <c r="G576" s="2"/>
    </row>
    <row r="577" spans="7:7" ht="16.5" customHeight="1">
      <c r="G577" s="2"/>
    </row>
    <row r="578" spans="7:7" ht="16.5" customHeight="1">
      <c r="G578" s="2"/>
    </row>
    <row r="579" spans="7:7" ht="16.5" customHeight="1">
      <c r="G579" s="2"/>
    </row>
    <row r="580" spans="7:7" ht="16.5" customHeight="1">
      <c r="G580" s="2"/>
    </row>
    <row r="581" spans="7:7" ht="16.5" customHeight="1">
      <c r="G581" s="2"/>
    </row>
    <row r="582" spans="7:7" ht="16.5" customHeight="1">
      <c r="G582" s="2"/>
    </row>
    <row r="583" spans="7:7" ht="16.5" customHeight="1">
      <c r="G583" s="2"/>
    </row>
    <row r="584" spans="7:7" ht="16.5" customHeight="1">
      <c r="G584" s="2"/>
    </row>
    <row r="585" spans="7:7" ht="16.5" customHeight="1">
      <c r="G585" s="2"/>
    </row>
    <row r="586" spans="7:7" ht="16.5" customHeight="1">
      <c r="G586" s="2"/>
    </row>
    <row r="587" spans="7:7" ht="16.5" customHeight="1">
      <c r="G587" s="2"/>
    </row>
    <row r="588" spans="7:7" ht="16.5" customHeight="1">
      <c r="G588" s="2"/>
    </row>
    <row r="589" spans="7:7" ht="16.5" customHeight="1">
      <c r="G589" s="2"/>
    </row>
    <row r="590" spans="7:7" ht="16.5" customHeight="1">
      <c r="G590" s="2"/>
    </row>
    <row r="591" spans="7:7" ht="16.5" customHeight="1">
      <c r="G591" s="2"/>
    </row>
    <row r="592" spans="7:7" ht="16.5" customHeight="1">
      <c r="G592" s="2"/>
    </row>
    <row r="593" spans="7:7" ht="16.5" customHeight="1">
      <c r="G593" s="2"/>
    </row>
    <row r="594" spans="7:7" ht="16.5" customHeight="1">
      <c r="G594" s="2"/>
    </row>
    <row r="595" spans="7:7" ht="16.5" customHeight="1">
      <c r="G595" s="2"/>
    </row>
    <row r="596" spans="7:7" ht="16.5" customHeight="1">
      <c r="G596" s="2"/>
    </row>
    <row r="597" spans="7:7" ht="16.5" customHeight="1">
      <c r="G597" s="2"/>
    </row>
    <row r="598" spans="7:7" ht="16.5" customHeight="1">
      <c r="G598" s="2"/>
    </row>
    <row r="599" spans="7:7" ht="16.5" customHeight="1">
      <c r="G599" s="2"/>
    </row>
    <row r="600" spans="7:7" ht="16.5" customHeight="1">
      <c r="G600" s="2"/>
    </row>
    <row r="601" spans="7:7" ht="16.5" customHeight="1">
      <c r="G601" s="2"/>
    </row>
    <row r="602" spans="7:7" ht="16.5" customHeight="1">
      <c r="G602" s="2"/>
    </row>
    <row r="603" spans="7:7" ht="16.5" customHeight="1">
      <c r="G603" s="2"/>
    </row>
    <row r="604" spans="7:7" ht="16.5" customHeight="1">
      <c r="G604" s="2"/>
    </row>
    <row r="605" spans="7:7" ht="16.5" customHeight="1">
      <c r="G605" s="2"/>
    </row>
    <row r="606" spans="7:7" ht="16.5" customHeight="1">
      <c r="G606" s="2"/>
    </row>
    <row r="607" spans="7:7" ht="16.5" customHeight="1">
      <c r="G607" s="2"/>
    </row>
    <row r="608" spans="7:7" ht="16.5" customHeight="1">
      <c r="G608" s="2"/>
    </row>
    <row r="609" spans="7:7" ht="16.5" customHeight="1">
      <c r="G609" s="2"/>
    </row>
    <row r="610" spans="7:7" ht="16.5" customHeight="1">
      <c r="G610" s="2"/>
    </row>
    <row r="611" spans="7:7" ht="16.5" customHeight="1">
      <c r="G611" s="2"/>
    </row>
    <row r="612" spans="7:7" ht="16.5" customHeight="1">
      <c r="G612" s="2"/>
    </row>
    <row r="613" spans="7:7" ht="16.5" customHeight="1">
      <c r="G613" s="2"/>
    </row>
    <row r="614" spans="7:7" ht="16.5" customHeight="1">
      <c r="G614" s="2"/>
    </row>
    <row r="615" spans="7:7" ht="16.5" customHeight="1">
      <c r="G615" s="2"/>
    </row>
    <row r="616" spans="7:7" ht="16.5" customHeight="1">
      <c r="G616" s="2"/>
    </row>
    <row r="617" spans="7:7" ht="16.5" customHeight="1">
      <c r="G617" s="2"/>
    </row>
    <row r="618" spans="7:7" ht="16.5" customHeight="1">
      <c r="G618" s="2"/>
    </row>
    <row r="619" spans="7:7" ht="16.5" customHeight="1">
      <c r="G619" s="2"/>
    </row>
    <row r="620" spans="7:7" ht="16.5" customHeight="1">
      <c r="G620" s="2"/>
    </row>
    <row r="621" spans="7:7" ht="16.5" customHeight="1">
      <c r="G621" s="2"/>
    </row>
    <row r="622" spans="7:7" ht="16.5" customHeight="1">
      <c r="G622" s="2"/>
    </row>
    <row r="623" spans="7:7" ht="16.5" customHeight="1">
      <c r="G623" s="2"/>
    </row>
    <row r="624" spans="7:7" ht="16.5" customHeight="1">
      <c r="G624" s="2"/>
    </row>
    <row r="625" spans="7:7" ht="16.5" customHeight="1">
      <c r="G625" s="2"/>
    </row>
    <row r="626" spans="7:7" ht="16.5" customHeight="1">
      <c r="G626" s="2"/>
    </row>
    <row r="627" spans="7:7" ht="16.5" customHeight="1">
      <c r="G627" s="2"/>
    </row>
    <row r="628" spans="7:7" ht="16.5" customHeight="1">
      <c r="G628" s="2"/>
    </row>
    <row r="629" spans="7:7" ht="16.5" customHeight="1">
      <c r="G629" s="2"/>
    </row>
    <row r="630" spans="7:7" ht="16.5" customHeight="1">
      <c r="G630" s="2"/>
    </row>
    <row r="631" spans="7:7" ht="16.5" customHeight="1">
      <c r="G631" s="2"/>
    </row>
    <row r="632" spans="7:7" ht="16.5" customHeight="1">
      <c r="G632" s="2"/>
    </row>
    <row r="633" spans="7:7" ht="16.5" customHeight="1">
      <c r="G633" s="2"/>
    </row>
    <row r="634" spans="7:7" ht="16.5" customHeight="1">
      <c r="G634" s="2"/>
    </row>
    <row r="635" spans="7:7" ht="16.5" customHeight="1">
      <c r="G635" s="2"/>
    </row>
    <row r="636" spans="7:7" ht="16.5" customHeight="1">
      <c r="G636" s="2"/>
    </row>
    <row r="637" spans="7:7" ht="16.5" customHeight="1">
      <c r="G637" s="2"/>
    </row>
    <row r="638" spans="7:7" ht="16.5" customHeight="1">
      <c r="G638" s="2"/>
    </row>
    <row r="639" spans="7:7" ht="16.5" customHeight="1">
      <c r="G639" s="2"/>
    </row>
    <row r="640" spans="7:7" ht="16.5" customHeight="1">
      <c r="G640" s="2"/>
    </row>
    <row r="641" spans="7:7" ht="16.5" customHeight="1">
      <c r="G641" s="2"/>
    </row>
    <row r="642" spans="7:7" ht="16.5" customHeight="1">
      <c r="G642" s="2"/>
    </row>
    <row r="643" spans="7:7" ht="16.5" customHeight="1">
      <c r="G643" s="2"/>
    </row>
    <row r="644" spans="7:7" ht="16.5" customHeight="1">
      <c r="G644" s="2"/>
    </row>
    <row r="645" spans="7:7" ht="16.5" customHeight="1">
      <c r="G645" s="2"/>
    </row>
    <row r="646" spans="7:7" ht="16.5" customHeight="1">
      <c r="G646" s="2"/>
    </row>
    <row r="647" spans="7:7" ht="16.5" customHeight="1">
      <c r="G647" s="2"/>
    </row>
    <row r="648" spans="7:7" ht="16.5" customHeight="1">
      <c r="G648" s="2"/>
    </row>
    <row r="649" spans="7:7" ht="16.5" customHeight="1">
      <c r="G649" s="2"/>
    </row>
    <row r="650" spans="7:7" ht="16.5" customHeight="1">
      <c r="G650" s="2"/>
    </row>
    <row r="651" spans="7:7" ht="16.5" customHeight="1">
      <c r="G651" s="2"/>
    </row>
    <row r="652" spans="7:7" ht="16.5" customHeight="1">
      <c r="G652" s="2"/>
    </row>
    <row r="653" spans="7:7" ht="16.5" customHeight="1">
      <c r="G653" s="2"/>
    </row>
    <row r="654" spans="7:7" ht="16.5" customHeight="1">
      <c r="G654" s="2"/>
    </row>
    <row r="655" spans="7:7" ht="16.5" customHeight="1">
      <c r="G655" s="2"/>
    </row>
    <row r="656" spans="7:7" ht="16.5" customHeight="1">
      <c r="G656" s="2"/>
    </row>
    <row r="657" spans="7:7" ht="16.5" customHeight="1">
      <c r="G657" s="2"/>
    </row>
    <row r="658" spans="7:7" ht="16.5" customHeight="1">
      <c r="G658" s="2"/>
    </row>
    <row r="659" spans="7:7" ht="16.5" customHeight="1">
      <c r="G659" s="2"/>
    </row>
    <row r="660" spans="7:7" ht="16.5" customHeight="1">
      <c r="G660" s="2"/>
    </row>
    <row r="661" spans="7:7" ht="16.5" customHeight="1">
      <c r="G661" s="2"/>
    </row>
    <row r="662" spans="7:7" ht="16.5" customHeight="1">
      <c r="G662" s="2"/>
    </row>
    <row r="663" spans="7:7" ht="16.5" customHeight="1">
      <c r="G663" s="2"/>
    </row>
    <row r="664" spans="7:7" ht="16.5" customHeight="1">
      <c r="G664" s="2"/>
    </row>
    <row r="665" spans="7:7" ht="16.5" customHeight="1">
      <c r="G665" s="2"/>
    </row>
    <row r="666" spans="7:7" ht="16.5" customHeight="1">
      <c r="G666" s="2"/>
    </row>
    <row r="667" spans="7:7" ht="16.5" customHeight="1">
      <c r="G667" s="2"/>
    </row>
    <row r="668" spans="7:7" ht="16.5" customHeight="1">
      <c r="G668" s="2"/>
    </row>
    <row r="669" spans="7:7" ht="16.5" customHeight="1">
      <c r="G669" s="2"/>
    </row>
    <row r="670" spans="7:7" ht="16.5" customHeight="1">
      <c r="G670" s="2"/>
    </row>
    <row r="671" spans="7:7" ht="16.5" customHeight="1">
      <c r="G671" s="2"/>
    </row>
    <row r="672" spans="7:7" ht="16.5" customHeight="1">
      <c r="G672" s="2"/>
    </row>
    <row r="673" spans="7:7" ht="16.5" customHeight="1">
      <c r="G673" s="2"/>
    </row>
    <row r="674" spans="7:7" ht="16.5" customHeight="1">
      <c r="G674" s="2"/>
    </row>
    <row r="675" spans="7:7" ht="16.5" customHeight="1">
      <c r="G675" s="2"/>
    </row>
    <row r="676" spans="7:7" ht="16.5" customHeight="1">
      <c r="G676" s="2"/>
    </row>
    <row r="677" spans="7:7" ht="16.5" customHeight="1">
      <c r="G677" s="2"/>
    </row>
    <row r="678" spans="7:7" ht="16.5" customHeight="1">
      <c r="G678" s="2"/>
    </row>
    <row r="679" spans="7:7" ht="16.5" customHeight="1">
      <c r="G679" s="2"/>
    </row>
    <row r="680" spans="7:7" ht="16.5" customHeight="1">
      <c r="G680" s="2"/>
    </row>
    <row r="681" spans="7:7" ht="16.5" customHeight="1">
      <c r="G681" s="2"/>
    </row>
    <row r="682" spans="7:7" ht="16.5" customHeight="1">
      <c r="G682" s="2"/>
    </row>
    <row r="683" spans="7:7" ht="16.5" customHeight="1">
      <c r="G683" s="2"/>
    </row>
    <row r="684" spans="7:7" ht="16.5" customHeight="1">
      <c r="G684" s="2"/>
    </row>
    <row r="685" spans="7:7" ht="16.5" customHeight="1">
      <c r="G685" s="2"/>
    </row>
    <row r="686" spans="7:7" ht="16.5" customHeight="1">
      <c r="G686" s="2"/>
    </row>
    <row r="687" spans="7:7" ht="16.5" customHeight="1">
      <c r="G687" s="2"/>
    </row>
    <row r="688" spans="7:7" ht="16.5" customHeight="1">
      <c r="G688" s="2"/>
    </row>
    <row r="689" spans="7:7" ht="16.5" customHeight="1">
      <c r="G689" s="2"/>
    </row>
    <row r="690" spans="7:7" ht="16.5" customHeight="1">
      <c r="G690" s="2"/>
    </row>
    <row r="691" spans="7:7" ht="16.5" customHeight="1">
      <c r="G691" s="2"/>
    </row>
    <row r="692" spans="7:7" ht="16.5" customHeight="1">
      <c r="G692" s="2"/>
    </row>
    <row r="693" spans="7:7" ht="16.5" customHeight="1">
      <c r="G693" s="2"/>
    </row>
    <row r="694" spans="7:7" ht="16.5" customHeight="1">
      <c r="G694" s="2"/>
    </row>
    <row r="695" spans="7:7" ht="16.5" customHeight="1">
      <c r="G695" s="2"/>
    </row>
    <row r="696" spans="7:7" ht="16.5" customHeight="1">
      <c r="G696" s="2"/>
    </row>
    <row r="697" spans="7:7" ht="16.5" customHeight="1">
      <c r="G697" s="2"/>
    </row>
    <row r="698" spans="7:7" ht="16.5" customHeight="1">
      <c r="G698" s="2"/>
    </row>
    <row r="699" spans="7:7" ht="16.5" customHeight="1">
      <c r="G699" s="2"/>
    </row>
    <row r="700" spans="7:7" ht="16.5" customHeight="1">
      <c r="G700" s="2"/>
    </row>
    <row r="701" spans="7:7" ht="16.5" customHeight="1">
      <c r="G701" s="2"/>
    </row>
    <row r="702" spans="7:7" ht="16.5" customHeight="1">
      <c r="G702" s="2"/>
    </row>
    <row r="703" spans="7:7" ht="16.5" customHeight="1">
      <c r="G703" s="2"/>
    </row>
    <row r="704" spans="7:7" ht="16.5" customHeight="1">
      <c r="G704" s="2"/>
    </row>
    <row r="705" spans="7:7" ht="16.5" customHeight="1">
      <c r="G705" s="2"/>
    </row>
    <row r="706" spans="7:7" ht="16.5" customHeight="1">
      <c r="G706" s="2"/>
    </row>
    <row r="707" spans="7:7" ht="16.5" customHeight="1">
      <c r="G707" s="2"/>
    </row>
    <row r="708" spans="7:7" ht="16.5" customHeight="1">
      <c r="G708" s="2"/>
    </row>
    <row r="709" spans="7:7" ht="16.5" customHeight="1">
      <c r="G709" s="2"/>
    </row>
    <row r="710" spans="7:7" ht="16.5" customHeight="1">
      <c r="G710" s="2"/>
    </row>
    <row r="711" spans="7:7" ht="16.5" customHeight="1">
      <c r="G711" s="2"/>
    </row>
    <row r="712" spans="7:7" ht="16.5" customHeight="1">
      <c r="G712" s="2"/>
    </row>
    <row r="713" spans="7:7" ht="16.5" customHeight="1">
      <c r="G713" s="2"/>
    </row>
    <row r="714" spans="7:7" ht="16.5" customHeight="1">
      <c r="G714" s="2"/>
    </row>
    <row r="715" spans="7:7" ht="16.5" customHeight="1">
      <c r="G715" s="2"/>
    </row>
    <row r="716" spans="7:7" ht="16.5" customHeight="1">
      <c r="G716" s="2"/>
    </row>
    <row r="717" spans="7:7" ht="16.5" customHeight="1">
      <c r="G717" s="2"/>
    </row>
    <row r="718" spans="7:7" ht="16.5" customHeight="1">
      <c r="G718" s="2"/>
    </row>
    <row r="719" spans="7:7" ht="16.5" customHeight="1">
      <c r="G719" s="2"/>
    </row>
    <row r="720" spans="7:7" ht="16.5" customHeight="1">
      <c r="G720" s="2"/>
    </row>
    <row r="721" spans="7:7" ht="16.5" customHeight="1">
      <c r="G721" s="2"/>
    </row>
    <row r="722" spans="7:7" ht="16.5" customHeight="1">
      <c r="G722" s="2"/>
    </row>
    <row r="723" spans="7:7" ht="16.5" customHeight="1">
      <c r="G723" s="2"/>
    </row>
    <row r="724" spans="7:7" ht="16.5" customHeight="1">
      <c r="G724" s="2"/>
    </row>
    <row r="725" spans="7:7" ht="16.5" customHeight="1">
      <c r="G725" s="2"/>
    </row>
    <row r="726" spans="7:7" ht="16.5" customHeight="1">
      <c r="G726" s="2"/>
    </row>
    <row r="727" spans="7:7" ht="16.5" customHeight="1">
      <c r="G727" s="2"/>
    </row>
    <row r="728" spans="7:7" ht="16.5" customHeight="1">
      <c r="G728" s="2"/>
    </row>
    <row r="729" spans="7:7" ht="16.5" customHeight="1">
      <c r="G729" s="2"/>
    </row>
    <row r="730" spans="7:7" ht="16.5" customHeight="1">
      <c r="G730" s="2"/>
    </row>
    <row r="731" spans="7:7" ht="16.5" customHeight="1">
      <c r="G731" s="2"/>
    </row>
    <row r="732" spans="7:7" ht="16.5" customHeight="1">
      <c r="G732" s="2"/>
    </row>
    <row r="733" spans="7:7" ht="16.5" customHeight="1">
      <c r="G733" s="2"/>
    </row>
    <row r="734" spans="7:7" ht="16.5" customHeight="1">
      <c r="G734" s="2"/>
    </row>
    <row r="735" spans="7:7" ht="16.5" customHeight="1">
      <c r="G735" s="2"/>
    </row>
    <row r="736" spans="7:7" ht="16.5" customHeight="1">
      <c r="G736" s="2"/>
    </row>
    <row r="737" spans="7:7" ht="16.5" customHeight="1">
      <c r="G737" s="2"/>
    </row>
    <row r="738" spans="7:7" ht="16.5" customHeight="1">
      <c r="G738" s="2"/>
    </row>
    <row r="739" spans="7:7" ht="16.5" customHeight="1">
      <c r="G739" s="2"/>
    </row>
    <row r="740" spans="7:7" ht="16.5" customHeight="1">
      <c r="G740" s="2"/>
    </row>
    <row r="741" spans="7:7" ht="16.5" customHeight="1">
      <c r="G741" s="2"/>
    </row>
    <row r="742" spans="7:7" ht="16.5" customHeight="1">
      <c r="G742" s="2"/>
    </row>
    <row r="743" spans="7:7" ht="16.5" customHeight="1">
      <c r="G743" s="2"/>
    </row>
    <row r="744" spans="7:7" ht="16.5" customHeight="1">
      <c r="G744" s="2"/>
    </row>
    <row r="745" spans="7:7" ht="16.5" customHeight="1">
      <c r="G745" s="2"/>
    </row>
    <row r="746" spans="7:7" ht="16.5" customHeight="1">
      <c r="G746" s="2"/>
    </row>
    <row r="747" spans="7:7" ht="16.5" customHeight="1">
      <c r="G747" s="2"/>
    </row>
    <row r="748" spans="7:7" ht="16.5" customHeight="1">
      <c r="G748" s="2"/>
    </row>
    <row r="749" spans="7:7" ht="16.5" customHeight="1">
      <c r="G749" s="2"/>
    </row>
    <row r="750" spans="7:7" ht="16.5" customHeight="1">
      <c r="G750" s="2"/>
    </row>
    <row r="751" spans="7:7" ht="16.5" customHeight="1">
      <c r="G751" s="2"/>
    </row>
    <row r="752" spans="7:7" ht="16.5" customHeight="1">
      <c r="G752" s="2"/>
    </row>
    <row r="753" spans="7:7" ht="16.5" customHeight="1">
      <c r="G753" s="2"/>
    </row>
    <row r="754" spans="7:7" ht="16.5" customHeight="1">
      <c r="G754" s="2"/>
    </row>
    <row r="755" spans="7:7" ht="16.5" customHeight="1">
      <c r="G755" s="2"/>
    </row>
    <row r="756" spans="7:7" ht="16.5" customHeight="1">
      <c r="G756" s="2"/>
    </row>
    <row r="757" spans="7:7" ht="16.5" customHeight="1">
      <c r="G757" s="2"/>
    </row>
    <row r="758" spans="7:7" ht="16.5" customHeight="1">
      <c r="G758" s="2"/>
    </row>
    <row r="759" spans="7:7" ht="16.5" customHeight="1">
      <c r="G759" s="2"/>
    </row>
    <row r="760" spans="7:7" ht="16.5" customHeight="1">
      <c r="G760" s="2"/>
    </row>
    <row r="761" spans="7:7" ht="16.5" customHeight="1">
      <c r="G761" s="2"/>
    </row>
    <row r="762" spans="7:7" ht="16.5" customHeight="1">
      <c r="G762" s="2"/>
    </row>
    <row r="763" spans="7:7" ht="16.5" customHeight="1">
      <c r="G763" s="2"/>
    </row>
    <row r="764" spans="7:7" ht="16.5" customHeight="1">
      <c r="G764" s="2"/>
    </row>
    <row r="765" spans="7:7" ht="16.5" customHeight="1">
      <c r="G765" s="2"/>
    </row>
    <row r="766" spans="7:7" ht="16.5" customHeight="1">
      <c r="G766" s="2"/>
    </row>
    <row r="767" spans="7:7" ht="16.5" customHeight="1">
      <c r="G767" s="2"/>
    </row>
    <row r="768" spans="7:7" ht="16.5" customHeight="1">
      <c r="G768" s="2"/>
    </row>
    <row r="769" spans="7:7" ht="16.5" customHeight="1">
      <c r="G769" s="2"/>
    </row>
    <row r="770" spans="7:7" ht="16.5" customHeight="1">
      <c r="G770" s="2"/>
    </row>
    <row r="771" spans="7:7" ht="16.5" customHeight="1">
      <c r="G771" s="2"/>
    </row>
    <row r="772" spans="7:7" ht="16.5" customHeight="1">
      <c r="G772" s="2"/>
    </row>
    <row r="773" spans="7:7" ht="16.5" customHeight="1">
      <c r="G773" s="2"/>
    </row>
    <row r="774" spans="7:7" ht="16.5" customHeight="1">
      <c r="G774" s="2"/>
    </row>
    <row r="775" spans="7:7" ht="16.5" customHeight="1">
      <c r="G775" s="2"/>
    </row>
    <row r="776" spans="7:7" ht="16.5" customHeight="1">
      <c r="G776" s="2"/>
    </row>
    <row r="777" spans="7:7" ht="16.5" customHeight="1">
      <c r="G777" s="2"/>
    </row>
    <row r="778" spans="7:7" ht="16.5" customHeight="1">
      <c r="G778" s="2"/>
    </row>
    <row r="779" spans="7:7" ht="16.5" customHeight="1">
      <c r="G779" s="2"/>
    </row>
    <row r="780" spans="7:7" ht="16.5" customHeight="1">
      <c r="G780" s="2"/>
    </row>
    <row r="781" spans="7:7" ht="16.5" customHeight="1">
      <c r="G781" s="2"/>
    </row>
    <row r="782" spans="7:7" ht="16.5" customHeight="1">
      <c r="G782" s="2"/>
    </row>
    <row r="783" spans="7:7" ht="16.5" customHeight="1">
      <c r="G783" s="2"/>
    </row>
    <row r="784" spans="7:7" ht="16.5" customHeight="1">
      <c r="G784" s="2"/>
    </row>
    <row r="785" spans="7:7" ht="16.5" customHeight="1">
      <c r="G785" s="2"/>
    </row>
    <row r="786" spans="7:7" ht="16.5" customHeight="1">
      <c r="G786" s="2"/>
    </row>
    <row r="787" spans="7:7" ht="16.5" customHeight="1">
      <c r="G787" s="2"/>
    </row>
    <row r="788" spans="7:7" ht="16.5" customHeight="1">
      <c r="G788" s="2"/>
    </row>
    <row r="789" spans="7:7" ht="16.5" customHeight="1">
      <c r="G789" s="2"/>
    </row>
    <row r="790" spans="7:7" ht="16.5" customHeight="1">
      <c r="G790" s="2"/>
    </row>
    <row r="791" spans="7:7" ht="16.5" customHeight="1">
      <c r="G791" s="2"/>
    </row>
    <row r="792" spans="7:7" ht="16.5" customHeight="1">
      <c r="G792" s="2"/>
    </row>
    <row r="793" spans="7:7" ht="16.5" customHeight="1">
      <c r="G793" s="2"/>
    </row>
    <row r="794" spans="7:7" ht="16.5" customHeight="1">
      <c r="G794" s="2"/>
    </row>
    <row r="795" spans="7:7" ht="16.5" customHeight="1">
      <c r="G795" s="2"/>
    </row>
    <row r="796" spans="7:7" ht="16.5" customHeight="1">
      <c r="G796" s="2"/>
    </row>
    <row r="797" spans="7:7" ht="16.5" customHeight="1">
      <c r="G797" s="2"/>
    </row>
    <row r="798" spans="7:7" ht="16.5" customHeight="1">
      <c r="G798" s="2"/>
    </row>
    <row r="799" spans="7:7" ht="16.5" customHeight="1">
      <c r="G799" s="2"/>
    </row>
    <row r="800" spans="7:7" ht="16.5" customHeight="1">
      <c r="G800" s="2"/>
    </row>
    <row r="801" spans="7:7" ht="16.5" customHeight="1">
      <c r="G801" s="2"/>
    </row>
    <row r="802" spans="7:7" ht="16.5" customHeight="1">
      <c r="G802" s="2"/>
    </row>
    <row r="803" spans="7:7" ht="16.5" customHeight="1">
      <c r="G803" s="2"/>
    </row>
    <row r="804" spans="7:7" ht="16.5" customHeight="1">
      <c r="G804" s="2"/>
    </row>
    <row r="805" spans="7:7" ht="16.5" customHeight="1">
      <c r="G805" s="2"/>
    </row>
    <row r="806" spans="7:7" ht="16.5" customHeight="1">
      <c r="G806" s="2"/>
    </row>
    <row r="807" spans="7:7" ht="16.5" customHeight="1">
      <c r="G807" s="2"/>
    </row>
    <row r="808" spans="7:7" ht="16.5" customHeight="1">
      <c r="G808" s="2"/>
    </row>
    <row r="809" spans="7:7" ht="16.5" customHeight="1">
      <c r="G809" s="2"/>
    </row>
    <row r="810" spans="7:7" ht="16.5" customHeight="1">
      <c r="G810" s="2"/>
    </row>
    <row r="811" spans="7:7" ht="16.5" customHeight="1">
      <c r="G811" s="2"/>
    </row>
    <row r="812" spans="7:7" ht="16.5" customHeight="1">
      <c r="G812" s="2"/>
    </row>
    <row r="813" spans="7:7" ht="16.5" customHeight="1">
      <c r="G813" s="2"/>
    </row>
    <row r="814" spans="7:7" ht="16.5" customHeight="1">
      <c r="G814" s="2"/>
    </row>
    <row r="815" spans="7:7" ht="16.5" customHeight="1">
      <c r="G815" s="2"/>
    </row>
    <row r="816" spans="7:7" ht="16.5" customHeight="1">
      <c r="G816" s="2"/>
    </row>
    <row r="817" spans="7:7" ht="16.5" customHeight="1">
      <c r="G817" s="2"/>
    </row>
    <row r="818" spans="7:7" ht="16.5" customHeight="1">
      <c r="G818" s="2"/>
    </row>
    <row r="819" spans="7:7" ht="16.5" customHeight="1">
      <c r="G819" s="2"/>
    </row>
    <row r="820" spans="7:7" ht="16.5" customHeight="1">
      <c r="G820" s="2"/>
    </row>
    <row r="821" spans="7:7" ht="16.5" customHeight="1">
      <c r="G821" s="2"/>
    </row>
    <row r="822" spans="7:7" ht="16.5" customHeight="1">
      <c r="G822" s="2"/>
    </row>
    <row r="823" spans="7:7" ht="16.5" customHeight="1">
      <c r="G823" s="2"/>
    </row>
    <row r="824" spans="7:7" ht="16.5" customHeight="1">
      <c r="G824" s="2"/>
    </row>
    <row r="825" spans="7:7" ht="16.5" customHeight="1">
      <c r="G825" s="2"/>
    </row>
    <row r="826" spans="7:7" ht="16.5" customHeight="1">
      <c r="G826" s="2"/>
    </row>
    <row r="827" spans="7:7" ht="16.5" customHeight="1">
      <c r="G827" s="2"/>
    </row>
    <row r="828" spans="7:7" ht="16.5" customHeight="1">
      <c r="G828" s="2"/>
    </row>
    <row r="829" spans="7:7" ht="16.5" customHeight="1">
      <c r="G829" s="2"/>
    </row>
    <row r="830" spans="7:7" ht="16.5" customHeight="1">
      <c r="G830" s="2"/>
    </row>
    <row r="831" spans="7:7" ht="16.5" customHeight="1">
      <c r="G831" s="2"/>
    </row>
    <row r="832" spans="7:7" ht="16.5" customHeight="1">
      <c r="G832" s="2"/>
    </row>
    <row r="833" spans="7:7" ht="16.5" customHeight="1">
      <c r="G833" s="2"/>
    </row>
    <row r="834" spans="7:7" ht="16.5" customHeight="1">
      <c r="G834" s="2"/>
    </row>
    <row r="835" spans="7:7" ht="16.5" customHeight="1">
      <c r="G835" s="2"/>
    </row>
    <row r="836" spans="7:7" ht="16.5" customHeight="1">
      <c r="G836" s="2"/>
    </row>
    <row r="837" spans="7:7" ht="16.5" customHeight="1">
      <c r="G837" s="2"/>
    </row>
    <row r="838" spans="7:7" ht="16.5" customHeight="1">
      <c r="G838" s="2"/>
    </row>
    <row r="839" spans="7:7" ht="16.5" customHeight="1">
      <c r="G839" s="2"/>
    </row>
    <row r="840" spans="7:7" ht="16.5" customHeight="1">
      <c r="G840" s="2"/>
    </row>
    <row r="841" spans="7:7" ht="16.5" customHeight="1">
      <c r="G841" s="2"/>
    </row>
    <row r="842" spans="7:7" ht="16.5" customHeight="1">
      <c r="G842" s="2"/>
    </row>
    <row r="843" spans="7:7" ht="16.5" customHeight="1">
      <c r="G843" s="2"/>
    </row>
    <row r="844" spans="7:7" ht="16.5" customHeight="1">
      <c r="G844" s="2"/>
    </row>
    <row r="845" spans="7:7" ht="16.5" customHeight="1">
      <c r="G845" s="2"/>
    </row>
    <row r="846" spans="7:7" ht="16.5" customHeight="1">
      <c r="G846" s="2"/>
    </row>
    <row r="847" spans="7:7" ht="16.5" customHeight="1">
      <c r="G847" s="2"/>
    </row>
    <row r="848" spans="7:7" ht="16.5" customHeight="1">
      <c r="G848" s="2"/>
    </row>
    <row r="849" spans="7:7" ht="16.5" customHeight="1">
      <c r="G849" s="2"/>
    </row>
    <row r="850" spans="7:7" ht="16.5" customHeight="1">
      <c r="G850" s="2"/>
    </row>
    <row r="851" spans="7:7" ht="16.5" customHeight="1">
      <c r="G851" s="2"/>
    </row>
    <row r="852" spans="7:7" ht="16.5" customHeight="1">
      <c r="G852" s="2"/>
    </row>
    <row r="853" spans="7:7" ht="16.5" customHeight="1">
      <c r="G853" s="2"/>
    </row>
    <row r="854" spans="7:7" ht="16.5" customHeight="1">
      <c r="G854" s="2"/>
    </row>
    <row r="855" spans="7:7" ht="16.5" customHeight="1">
      <c r="G855" s="2"/>
    </row>
    <row r="856" spans="7:7" ht="16.5" customHeight="1">
      <c r="G856" s="2"/>
    </row>
    <row r="857" spans="7:7" ht="16.5" customHeight="1">
      <c r="G857" s="2"/>
    </row>
    <row r="858" spans="7:7" ht="16.5" customHeight="1">
      <c r="G858" s="2"/>
    </row>
    <row r="859" spans="7:7" ht="16.5" customHeight="1">
      <c r="G859" s="2"/>
    </row>
    <row r="860" spans="7:7" ht="16.5" customHeight="1">
      <c r="G860" s="2"/>
    </row>
    <row r="861" spans="7:7" ht="16.5" customHeight="1">
      <c r="G861" s="2"/>
    </row>
    <row r="862" spans="7:7" ht="16.5" customHeight="1">
      <c r="G862" s="2"/>
    </row>
    <row r="863" spans="7:7" ht="16.5" customHeight="1">
      <c r="G863" s="2"/>
    </row>
    <row r="864" spans="7:7" ht="16.5" customHeight="1">
      <c r="G864" s="2"/>
    </row>
    <row r="865" spans="7:7" ht="16.5" customHeight="1">
      <c r="G865" s="2"/>
    </row>
    <row r="866" spans="7:7" ht="16.5" customHeight="1">
      <c r="G866" s="2"/>
    </row>
    <row r="867" spans="7:7" ht="16.5" customHeight="1">
      <c r="G867" s="2"/>
    </row>
    <row r="868" spans="7:7" ht="16.5" customHeight="1">
      <c r="G868" s="2"/>
    </row>
    <row r="869" spans="7:7" ht="16.5" customHeight="1">
      <c r="G869" s="2"/>
    </row>
    <row r="870" spans="7:7" ht="16.5" customHeight="1">
      <c r="G870" s="2"/>
    </row>
    <row r="871" spans="7:7" ht="16.5" customHeight="1">
      <c r="G871" s="2"/>
    </row>
    <row r="872" spans="7:7" ht="16.5" customHeight="1">
      <c r="G872" s="2"/>
    </row>
    <row r="873" spans="7:7" ht="16.5" customHeight="1">
      <c r="G873" s="2"/>
    </row>
    <row r="874" spans="7:7" ht="16.5" customHeight="1">
      <c r="G874" s="2"/>
    </row>
    <row r="875" spans="7:7" ht="16.5" customHeight="1">
      <c r="G875" s="2"/>
    </row>
    <row r="876" spans="7:7" ht="16.5" customHeight="1">
      <c r="G876" s="2"/>
    </row>
    <row r="877" spans="7:7" ht="16.5" customHeight="1">
      <c r="G877" s="2"/>
    </row>
    <row r="878" spans="7:7" ht="16.5" customHeight="1">
      <c r="G878" s="2"/>
    </row>
    <row r="879" spans="7:7" ht="16.5" customHeight="1">
      <c r="G879" s="2"/>
    </row>
    <row r="880" spans="7:7" ht="16.5" customHeight="1">
      <c r="G880" s="2"/>
    </row>
    <row r="881" spans="7:7" ht="16.5" customHeight="1">
      <c r="G881" s="2"/>
    </row>
    <row r="882" spans="7:7" ht="16.5" customHeight="1">
      <c r="G882" s="2"/>
    </row>
    <row r="883" spans="7:7" ht="16.5" customHeight="1">
      <c r="G883" s="2"/>
    </row>
    <row r="884" spans="7:7" ht="16.5" customHeight="1">
      <c r="G884" s="2"/>
    </row>
    <row r="885" spans="7:7" ht="16.5" customHeight="1">
      <c r="G885" s="2"/>
    </row>
    <row r="886" spans="7:7" ht="16.5" customHeight="1">
      <c r="G886" s="2"/>
    </row>
    <row r="887" spans="7:7" ht="16.5" customHeight="1">
      <c r="G887" s="2"/>
    </row>
    <row r="888" spans="7:7" ht="16.5" customHeight="1">
      <c r="G888" s="2"/>
    </row>
    <row r="889" spans="7:7" ht="16.5" customHeight="1">
      <c r="G889" s="2"/>
    </row>
    <row r="890" spans="7:7" ht="16.5" customHeight="1">
      <c r="G890" s="2"/>
    </row>
    <row r="891" spans="7:7" ht="16.5" customHeight="1">
      <c r="G891" s="2"/>
    </row>
    <row r="892" spans="7:7" ht="16.5" customHeight="1">
      <c r="G892" s="2"/>
    </row>
    <row r="893" spans="7:7" ht="16.5" customHeight="1">
      <c r="G893" s="2"/>
    </row>
    <row r="894" spans="7:7" ht="16.5" customHeight="1">
      <c r="G894" s="2"/>
    </row>
    <row r="895" spans="7:7" ht="16.5" customHeight="1">
      <c r="G895" s="2"/>
    </row>
    <row r="896" spans="7:7" ht="16.5" customHeight="1">
      <c r="G896" s="2"/>
    </row>
    <row r="897" spans="7:7" ht="16.5" customHeight="1">
      <c r="G897" s="2"/>
    </row>
    <row r="898" spans="7:7" ht="16.5" customHeight="1">
      <c r="G898" s="2"/>
    </row>
    <row r="899" spans="7:7" ht="16.5" customHeight="1">
      <c r="G899" s="2"/>
    </row>
    <row r="900" spans="7:7" ht="16.5" customHeight="1">
      <c r="G900" s="2"/>
    </row>
    <row r="901" spans="7:7" ht="16.5" customHeight="1">
      <c r="G901" s="2"/>
    </row>
    <row r="902" spans="7:7" ht="16.5" customHeight="1">
      <c r="G902" s="2"/>
    </row>
    <row r="903" spans="7:7" ht="16.5" customHeight="1">
      <c r="G903" s="2"/>
    </row>
    <row r="904" spans="7:7" ht="16.5" customHeight="1">
      <c r="G904" s="2"/>
    </row>
    <row r="905" spans="7:7" ht="16.5" customHeight="1">
      <c r="G905" s="2"/>
    </row>
    <row r="906" spans="7:7" ht="16.5" customHeight="1">
      <c r="G906" s="2"/>
    </row>
    <row r="907" spans="7:7" ht="16.5" customHeight="1">
      <c r="G907" s="2"/>
    </row>
    <row r="908" spans="7:7" ht="16.5" customHeight="1">
      <c r="G908" s="2"/>
    </row>
    <row r="909" spans="7:7" ht="16.5" customHeight="1">
      <c r="G909" s="2"/>
    </row>
    <row r="910" spans="7:7" ht="16.5" customHeight="1">
      <c r="G910" s="2"/>
    </row>
    <row r="911" spans="7:7" ht="16.5" customHeight="1">
      <c r="G911" s="2"/>
    </row>
    <row r="912" spans="7:7" ht="16.5" customHeight="1">
      <c r="G912" s="2"/>
    </row>
    <row r="913" spans="7:7" ht="16.5" customHeight="1">
      <c r="G913" s="2"/>
    </row>
    <row r="914" spans="7:7" ht="16.5" customHeight="1">
      <c r="G914" s="2"/>
    </row>
    <row r="915" spans="7:7" ht="16.5" customHeight="1">
      <c r="G915" s="2"/>
    </row>
    <row r="916" spans="7:7" ht="16.5" customHeight="1">
      <c r="G916" s="2"/>
    </row>
    <row r="917" spans="7:7" ht="16.5" customHeight="1">
      <c r="G917" s="2"/>
    </row>
    <row r="918" spans="7:7" ht="16.5" customHeight="1">
      <c r="G918" s="2"/>
    </row>
    <row r="919" spans="7:7" ht="16.5" customHeight="1">
      <c r="G919" s="2"/>
    </row>
    <row r="920" spans="7:7" ht="16.5" customHeight="1">
      <c r="G920" s="2"/>
    </row>
    <row r="921" spans="7:7" ht="16.5" customHeight="1">
      <c r="G921" s="2"/>
    </row>
    <row r="922" spans="7:7" ht="16.5" customHeight="1">
      <c r="G922" s="2"/>
    </row>
    <row r="923" spans="7:7" ht="16.5" customHeight="1">
      <c r="G923" s="2"/>
    </row>
    <row r="924" spans="7:7" ht="16.5" customHeight="1">
      <c r="G924" s="2"/>
    </row>
    <row r="925" spans="7:7" ht="16.5" customHeight="1">
      <c r="G925" s="2"/>
    </row>
    <row r="926" spans="7:7" ht="16.5" customHeight="1">
      <c r="G926" s="2"/>
    </row>
    <row r="927" spans="7:7" ht="16.5" customHeight="1">
      <c r="G927" s="2"/>
    </row>
    <row r="928" spans="7:7" ht="16.5" customHeight="1">
      <c r="G928" s="2"/>
    </row>
    <row r="929" spans="7:7" ht="16.5" customHeight="1">
      <c r="G929" s="2"/>
    </row>
    <row r="930" spans="7:7" ht="16.5" customHeight="1">
      <c r="G930" s="2"/>
    </row>
    <row r="931" spans="7:7" ht="16.5" customHeight="1">
      <c r="G931" s="2"/>
    </row>
    <row r="932" spans="7:7" ht="16.5" customHeight="1">
      <c r="G932" s="2"/>
    </row>
    <row r="933" spans="7:7" ht="16.5" customHeight="1">
      <c r="G933" s="2"/>
    </row>
    <row r="934" spans="7:7" ht="16.5" customHeight="1">
      <c r="G934" s="2"/>
    </row>
    <row r="935" spans="7:7" ht="16.5" customHeight="1">
      <c r="G935" s="2"/>
    </row>
    <row r="936" spans="7:7" ht="16.5" customHeight="1">
      <c r="G936" s="2"/>
    </row>
    <row r="937" spans="7:7" ht="16.5" customHeight="1">
      <c r="G937" s="2"/>
    </row>
    <row r="938" spans="7:7" ht="16.5" customHeight="1">
      <c r="G938" s="2"/>
    </row>
    <row r="939" spans="7:7" ht="16.5" customHeight="1">
      <c r="G939" s="2"/>
    </row>
    <row r="940" spans="7:7" ht="16.5" customHeight="1">
      <c r="G940" s="2"/>
    </row>
    <row r="941" spans="7:7" ht="16.5" customHeight="1">
      <c r="G941" s="2"/>
    </row>
    <row r="942" spans="7:7" ht="16.5" customHeight="1">
      <c r="G942" s="2"/>
    </row>
    <row r="943" spans="7:7" ht="16.5" customHeight="1">
      <c r="G943" s="2"/>
    </row>
    <row r="944" spans="7:7" ht="16.5" customHeight="1">
      <c r="G944" s="2"/>
    </row>
    <row r="945" spans="7:7" ht="16.5" customHeight="1">
      <c r="G945" s="2"/>
    </row>
    <row r="946" spans="7:7" ht="16.5" customHeight="1">
      <c r="G946" s="2"/>
    </row>
    <row r="947" spans="7:7" ht="16.5" customHeight="1">
      <c r="G947" s="2"/>
    </row>
    <row r="948" spans="7:7" ht="16.5" customHeight="1">
      <c r="G948" s="2"/>
    </row>
    <row r="949" spans="7:7" ht="16.5" customHeight="1">
      <c r="G949" s="2"/>
    </row>
    <row r="950" spans="7:7" ht="16.5" customHeight="1">
      <c r="G950" s="2"/>
    </row>
    <row r="951" spans="7:7" ht="16.5" customHeight="1">
      <c r="G951" s="2"/>
    </row>
    <row r="952" spans="7:7" ht="16.5" customHeight="1">
      <c r="G952" s="2"/>
    </row>
    <row r="953" spans="7:7" ht="16.5" customHeight="1">
      <c r="G953" s="2"/>
    </row>
    <row r="954" spans="7:7" ht="16.5" customHeight="1">
      <c r="G954" s="2"/>
    </row>
    <row r="955" spans="7:7" ht="16.5" customHeight="1">
      <c r="G955" s="2"/>
    </row>
    <row r="956" spans="7:7" ht="16.5" customHeight="1">
      <c r="G956" s="2"/>
    </row>
    <row r="957" spans="7:7" ht="16.5" customHeight="1">
      <c r="G957" s="2"/>
    </row>
    <row r="958" spans="7:7" ht="16.5" customHeight="1">
      <c r="G958" s="2"/>
    </row>
  </sheetData>
  <mergeCells count="20">
    <mergeCell ref="C62:E62"/>
    <mergeCell ref="F6:F7"/>
    <mergeCell ref="C6:E7"/>
    <mergeCell ref="C15:E15"/>
    <mergeCell ref="C9:E9"/>
    <mergeCell ref="B6:B7"/>
    <mergeCell ref="C8:E8"/>
    <mergeCell ref="J1:J1048576"/>
    <mergeCell ref="A1:A1048576"/>
    <mergeCell ref="I79:I80"/>
    <mergeCell ref="I6:I7"/>
    <mergeCell ref="H6:H7"/>
    <mergeCell ref="G6:G7"/>
    <mergeCell ref="B79:B80"/>
    <mergeCell ref="C66:E66"/>
    <mergeCell ref="C79:H80"/>
    <mergeCell ref="C64:E64"/>
    <mergeCell ref="C71:E71"/>
    <mergeCell ref="C55:E55"/>
    <mergeCell ref="C61:E61"/>
  </mergeCells>
  <phoneticPr fontId="19" type="noConversion"/>
  <pageMargins left="0.59055118110236227" right="0.19685039370078741" top="0.35433070866141736" bottom="0.35433070866141736" header="0.23622047244094491" footer="0.23622047244094491"/>
  <pageSetup paperSize="9" scale="66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G73"/>
  <sheetViews>
    <sheetView view="pageBreakPreview" zoomScale="80" zoomScaleNormal="100" zoomScaleSheetLayoutView="80" workbookViewId="0">
      <selection activeCell="B2" sqref="B2:G70"/>
    </sheetView>
  </sheetViews>
  <sheetFormatPr defaultRowHeight="12.75"/>
  <cols>
    <col min="1" max="1" width="2.85546875" style="18" customWidth="1"/>
    <col min="2" max="2" width="11.7109375" style="18" customWidth="1"/>
    <col min="3" max="3" width="59.140625" style="18" customWidth="1"/>
    <col min="4" max="4" width="10.7109375" style="18" customWidth="1"/>
    <col min="5" max="5" width="13.28515625" style="18" customWidth="1"/>
    <col min="6" max="6" width="17.5703125" style="18" customWidth="1"/>
    <col min="7" max="7" width="26.140625" style="18" customWidth="1"/>
    <col min="8" max="8" width="2.28515625" customWidth="1"/>
    <col min="9" max="9" width="27.5703125" customWidth="1"/>
    <col min="164" max="16384" width="9.140625" style="18"/>
  </cols>
  <sheetData>
    <row r="1" spans="1:163" ht="15" customHeight="1">
      <c r="A1" s="25"/>
      <c r="B1" s="241"/>
      <c r="C1" s="241"/>
      <c r="D1" s="143"/>
      <c r="E1" s="143"/>
      <c r="F1" s="34"/>
      <c r="G1" s="143"/>
      <c r="H1" s="25"/>
    </row>
    <row r="2" spans="1:163" ht="15" customHeight="1">
      <c r="A2" s="25"/>
      <c r="B2" s="82" t="s">
        <v>13</v>
      </c>
      <c r="C2" s="242"/>
      <c r="D2" s="65"/>
      <c r="E2" s="65"/>
      <c r="F2" s="25"/>
      <c r="G2" s="25"/>
      <c r="H2" s="25"/>
    </row>
    <row r="3" spans="1:163" ht="15" customHeight="1">
      <c r="A3" s="25"/>
      <c r="B3" s="251" t="s">
        <v>226</v>
      </c>
      <c r="C3" s="83"/>
      <c r="D3" s="143"/>
      <c r="E3" s="143"/>
      <c r="F3" s="143"/>
      <c r="G3" s="143"/>
      <c r="H3" s="25"/>
    </row>
    <row r="4" spans="1:163" ht="15" customHeight="1">
      <c r="A4" s="25"/>
      <c r="B4" s="252" t="s">
        <v>224</v>
      </c>
      <c r="C4" s="252"/>
      <c r="D4" s="253"/>
      <c r="E4" s="254"/>
      <c r="F4" s="143"/>
      <c r="G4" s="143"/>
      <c r="H4" s="25"/>
    </row>
    <row r="5" spans="1:163" ht="15" customHeight="1" thickBot="1">
      <c r="A5" s="25"/>
      <c r="B5" s="195"/>
      <c r="C5" s="195"/>
      <c r="D5" s="253"/>
      <c r="E5" s="254"/>
      <c r="F5" s="143"/>
      <c r="G5" s="143"/>
      <c r="H5" s="25"/>
    </row>
    <row r="6" spans="1:163" ht="15" customHeight="1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H6" s="143"/>
      <c r="I6" s="5"/>
    </row>
    <row r="7" spans="1:163" s="19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256"/>
      <c r="I7" s="1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</row>
    <row r="8" spans="1:163" ht="13.5" thickTop="1">
      <c r="A8" s="25"/>
      <c r="B8" s="144"/>
      <c r="C8" s="145"/>
      <c r="D8" s="145"/>
      <c r="E8" s="145"/>
      <c r="F8" s="231"/>
      <c r="G8" s="232"/>
      <c r="H8" s="25"/>
    </row>
    <row r="9" spans="1:163" ht="16.5" customHeight="1">
      <c r="A9" s="25"/>
      <c r="B9" s="330">
        <v>31.01</v>
      </c>
      <c r="C9" s="391" t="s">
        <v>367</v>
      </c>
      <c r="D9" s="148" t="s">
        <v>425</v>
      </c>
      <c r="E9" s="272">
        <v>600</v>
      </c>
      <c r="F9" s="273"/>
      <c r="G9" s="274"/>
      <c r="H9" s="25"/>
    </row>
    <row r="10" spans="1:163">
      <c r="A10" s="25"/>
      <c r="B10" s="270"/>
      <c r="C10" s="271"/>
      <c r="D10" s="275"/>
      <c r="E10" s="276"/>
      <c r="F10" s="273"/>
      <c r="G10" s="277"/>
      <c r="H10" s="25"/>
    </row>
    <row r="11" spans="1:163">
      <c r="A11" s="25"/>
      <c r="B11" s="330">
        <v>31.03</v>
      </c>
      <c r="C11" s="391" t="s">
        <v>220</v>
      </c>
      <c r="D11" s="275"/>
      <c r="E11" s="272"/>
      <c r="F11" s="278"/>
      <c r="G11" s="279"/>
      <c r="H11" s="25"/>
    </row>
    <row r="12" spans="1:163" ht="12.75" customHeight="1">
      <c r="A12" s="25"/>
      <c r="B12" s="270"/>
      <c r="C12" s="271"/>
      <c r="D12" s="275"/>
      <c r="E12" s="280"/>
      <c r="F12" s="278"/>
      <c r="G12" s="279"/>
      <c r="H12" s="25"/>
    </row>
    <row r="13" spans="1:163">
      <c r="A13" s="25"/>
      <c r="B13" s="270"/>
      <c r="C13" s="271" t="s">
        <v>221</v>
      </c>
      <c r="D13" s="275" t="s">
        <v>198</v>
      </c>
      <c r="E13" s="272">
        <v>0.1</v>
      </c>
      <c r="F13" s="273"/>
      <c r="G13" s="274"/>
      <c r="H13" s="25"/>
    </row>
    <row r="14" spans="1:163">
      <c r="A14" s="25"/>
      <c r="B14" s="270"/>
      <c r="C14" s="271"/>
      <c r="D14" s="275"/>
      <c r="E14" s="272"/>
      <c r="F14" s="273"/>
      <c r="G14" s="277"/>
      <c r="H14" s="25"/>
    </row>
    <row r="15" spans="1:163">
      <c r="A15" s="25"/>
      <c r="B15" s="270"/>
      <c r="C15" s="281" t="s">
        <v>222</v>
      </c>
      <c r="D15" s="275" t="s">
        <v>198</v>
      </c>
      <c r="E15" s="272">
        <v>0.1</v>
      </c>
      <c r="F15" s="273"/>
      <c r="G15" s="274"/>
      <c r="H15" s="25"/>
    </row>
    <row r="16" spans="1:163">
      <c r="A16" s="25"/>
      <c r="B16" s="270"/>
      <c r="C16" s="271"/>
      <c r="D16" s="275"/>
      <c r="E16" s="272"/>
      <c r="F16" s="278"/>
      <c r="G16" s="279"/>
      <c r="H16" s="25"/>
    </row>
    <row r="17" spans="1:8">
      <c r="A17" s="25"/>
      <c r="B17" s="270"/>
      <c r="C17" s="271" t="s">
        <v>223</v>
      </c>
      <c r="D17" s="275" t="s">
        <v>198</v>
      </c>
      <c r="E17" s="272">
        <v>0.1</v>
      </c>
      <c r="F17" s="273"/>
      <c r="G17" s="274"/>
      <c r="H17" s="25"/>
    </row>
    <row r="18" spans="1:8">
      <c r="A18" s="25"/>
      <c r="B18" s="270"/>
      <c r="C18" s="271"/>
      <c r="D18" s="275"/>
      <c r="E18" s="272"/>
      <c r="F18" s="278"/>
      <c r="G18" s="279"/>
      <c r="H18" s="25"/>
    </row>
    <row r="19" spans="1:8">
      <c r="A19" s="25"/>
      <c r="B19" s="282"/>
      <c r="C19" s="283"/>
      <c r="D19" s="272"/>
      <c r="E19" s="272"/>
      <c r="F19" s="273"/>
      <c r="G19" s="277"/>
      <c r="H19" s="25"/>
    </row>
    <row r="20" spans="1:8">
      <c r="A20" s="25"/>
      <c r="B20" s="282"/>
      <c r="C20" s="283"/>
      <c r="D20" s="272"/>
      <c r="E20" s="272"/>
      <c r="F20" s="273"/>
      <c r="G20" s="277"/>
      <c r="H20" s="25"/>
    </row>
    <row r="21" spans="1:8">
      <c r="A21" s="25"/>
      <c r="B21" s="282"/>
      <c r="C21" s="283"/>
      <c r="D21" s="272"/>
      <c r="E21" s="272"/>
      <c r="F21" s="273"/>
      <c r="G21" s="277"/>
      <c r="H21" s="25"/>
    </row>
    <row r="22" spans="1:8">
      <c r="A22" s="25"/>
      <c r="B22" s="282"/>
      <c r="C22" s="283"/>
      <c r="D22" s="272"/>
      <c r="E22" s="272"/>
      <c r="F22" s="273"/>
      <c r="G22" s="277"/>
      <c r="H22" s="25"/>
    </row>
    <row r="23" spans="1:8">
      <c r="A23" s="25"/>
      <c r="B23" s="282"/>
      <c r="C23" s="283"/>
      <c r="D23" s="272"/>
      <c r="E23" s="272"/>
      <c r="F23" s="273"/>
      <c r="G23" s="277"/>
      <c r="H23" s="25"/>
    </row>
    <row r="24" spans="1:8">
      <c r="A24" s="25"/>
      <c r="B24" s="282"/>
      <c r="C24" s="283"/>
      <c r="D24" s="283"/>
      <c r="E24" s="272"/>
      <c r="F24" s="278"/>
      <c r="G24" s="279"/>
      <c r="H24" s="25"/>
    </row>
    <row r="25" spans="1:8">
      <c r="A25" s="25"/>
      <c r="B25" s="282"/>
      <c r="C25" s="283"/>
      <c r="D25" s="272"/>
      <c r="E25" s="272"/>
      <c r="F25" s="273"/>
      <c r="G25" s="277"/>
      <c r="H25" s="25"/>
    </row>
    <row r="26" spans="1:8">
      <c r="A26" s="25"/>
      <c r="B26" s="282"/>
      <c r="C26" s="283"/>
      <c r="D26" s="283"/>
      <c r="E26" s="272"/>
      <c r="F26" s="278"/>
      <c r="G26" s="279"/>
      <c r="H26" s="25"/>
    </row>
    <row r="27" spans="1:8">
      <c r="A27" s="25"/>
      <c r="B27" s="282"/>
      <c r="C27" s="283"/>
      <c r="D27" s="283"/>
      <c r="E27" s="272"/>
      <c r="F27" s="278"/>
      <c r="G27" s="279"/>
      <c r="H27" s="25"/>
    </row>
    <row r="28" spans="1:8">
      <c r="A28" s="25"/>
      <c r="B28" s="282"/>
      <c r="C28" s="283"/>
      <c r="D28" s="283"/>
      <c r="E28" s="272"/>
      <c r="F28" s="278"/>
      <c r="G28" s="279"/>
      <c r="H28" s="25"/>
    </row>
    <row r="29" spans="1:8">
      <c r="A29" s="25"/>
      <c r="B29" s="282"/>
      <c r="C29" s="283"/>
      <c r="D29" s="283"/>
      <c r="E29" s="272"/>
      <c r="F29" s="278"/>
      <c r="G29" s="279"/>
      <c r="H29" s="25"/>
    </row>
    <row r="30" spans="1:8">
      <c r="A30" s="25"/>
      <c r="B30" s="282"/>
      <c r="C30" s="283"/>
      <c r="D30" s="283"/>
      <c r="E30" s="272"/>
      <c r="F30" s="278"/>
      <c r="G30" s="279"/>
      <c r="H30" s="25"/>
    </row>
    <row r="31" spans="1:8">
      <c r="A31" s="25"/>
      <c r="B31" s="282"/>
      <c r="C31" s="283"/>
      <c r="D31" s="283"/>
      <c r="E31" s="272"/>
      <c r="F31" s="278"/>
      <c r="G31" s="279"/>
      <c r="H31" s="25"/>
    </row>
    <row r="32" spans="1:8">
      <c r="A32" s="25"/>
      <c r="B32" s="282"/>
      <c r="C32" s="283"/>
      <c r="D32" s="283"/>
      <c r="E32" s="272"/>
      <c r="F32" s="278"/>
      <c r="G32" s="279"/>
      <c r="H32" s="25"/>
    </row>
    <row r="33" spans="1:8">
      <c r="A33" s="25"/>
      <c r="B33" s="282"/>
      <c r="C33" s="283"/>
      <c r="D33" s="283"/>
      <c r="E33" s="272"/>
      <c r="F33" s="278"/>
      <c r="G33" s="279"/>
      <c r="H33" s="25"/>
    </row>
    <row r="34" spans="1:8">
      <c r="A34" s="25"/>
      <c r="B34" s="282"/>
      <c r="C34" s="283"/>
      <c r="D34" s="283"/>
      <c r="E34" s="272"/>
      <c r="F34" s="278"/>
      <c r="G34" s="279"/>
      <c r="H34" s="25"/>
    </row>
    <row r="35" spans="1:8">
      <c r="A35" s="25"/>
      <c r="B35" s="282"/>
      <c r="C35" s="283"/>
      <c r="D35" s="283"/>
      <c r="E35" s="272"/>
      <c r="F35" s="278"/>
      <c r="G35" s="279"/>
      <c r="H35" s="25"/>
    </row>
    <row r="36" spans="1:8">
      <c r="A36" s="25"/>
      <c r="B36" s="282"/>
      <c r="C36" s="283"/>
      <c r="D36" s="283"/>
      <c r="E36" s="272"/>
      <c r="F36" s="278"/>
      <c r="G36" s="279"/>
      <c r="H36" s="25"/>
    </row>
    <row r="37" spans="1:8">
      <c r="A37" s="25"/>
      <c r="B37" s="282"/>
      <c r="C37" s="283"/>
      <c r="D37" s="283"/>
      <c r="E37" s="272"/>
      <c r="F37" s="278"/>
      <c r="G37" s="279"/>
      <c r="H37" s="25"/>
    </row>
    <row r="38" spans="1:8">
      <c r="A38" s="25"/>
      <c r="B38" s="282"/>
      <c r="C38" s="283"/>
      <c r="D38" s="283"/>
      <c r="E38" s="272"/>
      <c r="F38" s="278"/>
      <c r="G38" s="279"/>
      <c r="H38" s="25"/>
    </row>
    <row r="39" spans="1:8">
      <c r="A39" s="25"/>
      <c r="B39" s="282"/>
      <c r="C39" s="283"/>
      <c r="D39" s="283"/>
      <c r="E39" s="272"/>
      <c r="F39" s="278"/>
      <c r="G39" s="279"/>
      <c r="H39" s="25"/>
    </row>
    <row r="40" spans="1:8">
      <c r="A40" s="25"/>
      <c r="B40" s="282"/>
      <c r="C40" s="283"/>
      <c r="D40" s="283"/>
      <c r="E40" s="272"/>
      <c r="F40" s="278"/>
      <c r="G40" s="279"/>
      <c r="H40" s="25"/>
    </row>
    <row r="41" spans="1:8">
      <c r="A41" s="25"/>
      <c r="B41" s="282"/>
      <c r="C41" s="283"/>
      <c r="D41" s="283"/>
      <c r="E41" s="272"/>
      <c r="F41" s="278"/>
      <c r="G41" s="279"/>
      <c r="H41" s="25"/>
    </row>
    <row r="42" spans="1:8">
      <c r="A42" s="25"/>
      <c r="B42" s="282"/>
      <c r="C42" s="283"/>
      <c r="D42" s="283"/>
      <c r="E42" s="272"/>
      <c r="F42" s="278"/>
      <c r="G42" s="279"/>
      <c r="H42" s="25"/>
    </row>
    <row r="43" spans="1:8">
      <c r="A43" s="25"/>
      <c r="B43" s="282"/>
      <c r="C43" s="283"/>
      <c r="D43" s="283"/>
      <c r="E43" s="272"/>
      <c r="F43" s="278"/>
      <c r="G43" s="279"/>
      <c r="H43" s="25"/>
    </row>
    <row r="44" spans="1:8">
      <c r="A44" s="25"/>
      <c r="B44" s="282"/>
      <c r="C44" s="283"/>
      <c r="D44" s="283"/>
      <c r="E44" s="272"/>
      <c r="F44" s="278"/>
      <c r="G44" s="279"/>
      <c r="H44" s="25"/>
    </row>
    <row r="45" spans="1:8">
      <c r="A45" s="25"/>
      <c r="B45" s="282"/>
      <c r="C45" s="283"/>
      <c r="D45" s="283"/>
      <c r="E45" s="272"/>
      <c r="F45" s="278"/>
      <c r="G45" s="279"/>
      <c r="H45" s="25"/>
    </row>
    <row r="46" spans="1:8">
      <c r="A46" s="25"/>
      <c r="B46" s="282"/>
      <c r="C46" s="283"/>
      <c r="D46" s="283"/>
      <c r="E46" s="272"/>
      <c r="F46" s="278"/>
      <c r="G46" s="279"/>
      <c r="H46" s="25"/>
    </row>
    <row r="47" spans="1:8">
      <c r="A47" s="25"/>
      <c r="B47" s="282"/>
      <c r="C47" s="283"/>
      <c r="D47" s="283"/>
      <c r="E47" s="272"/>
      <c r="F47" s="278"/>
      <c r="G47" s="279"/>
      <c r="H47" s="25"/>
    </row>
    <row r="48" spans="1:8">
      <c r="A48" s="25"/>
      <c r="B48" s="282"/>
      <c r="C48" s="283"/>
      <c r="D48" s="283"/>
      <c r="E48" s="272"/>
      <c r="F48" s="278"/>
      <c r="G48" s="279"/>
      <c r="H48" s="25"/>
    </row>
    <row r="49" spans="1:8">
      <c r="A49" s="25"/>
      <c r="B49" s="282"/>
      <c r="C49" s="283"/>
      <c r="D49" s="283"/>
      <c r="E49" s="272"/>
      <c r="F49" s="278"/>
      <c r="G49" s="279"/>
      <c r="H49" s="25"/>
    </row>
    <row r="50" spans="1:8">
      <c r="A50" s="25"/>
      <c r="B50" s="282"/>
      <c r="C50" s="283"/>
      <c r="D50" s="283"/>
      <c r="E50" s="272"/>
      <c r="F50" s="278"/>
      <c r="G50" s="279"/>
      <c r="H50" s="25"/>
    </row>
    <row r="51" spans="1:8">
      <c r="A51" s="25"/>
      <c r="B51" s="282"/>
      <c r="C51" s="283"/>
      <c r="D51" s="283"/>
      <c r="E51" s="272"/>
      <c r="F51" s="278"/>
      <c r="G51" s="279"/>
      <c r="H51" s="25"/>
    </row>
    <row r="52" spans="1:8">
      <c r="A52" s="25"/>
      <c r="B52" s="282"/>
      <c r="C52" s="283"/>
      <c r="D52" s="283"/>
      <c r="E52" s="272"/>
      <c r="F52" s="278"/>
      <c r="G52" s="279"/>
      <c r="H52" s="25"/>
    </row>
    <row r="53" spans="1:8">
      <c r="A53" s="25"/>
      <c r="B53" s="282"/>
      <c r="C53" s="283"/>
      <c r="D53" s="283"/>
      <c r="E53" s="272"/>
      <c r="F53" s="278"/>
      <c r="G53" s="279"/>
      <c r="H53" s="25"/>
    </row>
    <row r="54" spans="1:8">
      <c r="A54" s="25"/>
      <c r="B54" s="282"/>
      <c r="C54" s="283"/>
      <c r="D54" s="283"/>
      <c r="E54" s="272"/>
      <c r="F54" s="278"/>
      <c r="G54" s="279"/>
      <c r="H54" s="25"/>
    </row>
    <row r="55" spans="1:8">
      <c r="A55" s="25"/>
      <c r="B55" s="282"/>
      <c r="C55" s="283"/>
      <c r="D55" s="283"/>
      <c r="E55" s="272"/>
      <c r="F55" s="278"/>
      <c r="G55" s="279"/>
      <c r="H55" s="25"/>
    </row>
    <row r="56" spans="1:8">
      <c r="A56" s="25"/>
      <c r="B56" s="282"/>
      <c r="C56" s="283"/>
      <c r="D56" s="283"/>
      <c r="E56" s="272"/>
      <c r="F56" s="278"/>
      <c r="G56" s="279"/>
      <c r="H56" s="25"/>
    </row>
    <row r="57" spans="1:8">
      <c r="A57" s="25"/>
      <c r="B57" s="282"/>
      <c r="C57" s="283"/>
      <c r="D57" s="283"/>
      <c r="E57" s="272"/>
      <c r="F57" s="278"/>
      <c r="G57" s="279"/>
      <c r="H57" s="25"/>
    </row>
    <row r="58" spans="1:8">
      <c r="A58" s="25"/>
      <c r="B58" s="282"/>
      <c r="C58" s="283"/>
      <c r="D58" s="283"/>
      <c r="E58" s="272"/>
      <c r="F58" s="278"/>
      <c r="G58" s="279"/>
      <c r="H58" s="25"/>
    </row>
    <row r="59" spans="1:8">
      <c r="A59" s="25"/>
      <c r="B59" s="282"/>
      <c r="C59" s="283"/>
      <c r="D59" s="272"/>
      <c r="E59" s="272"/>
      <c r="F59" s="273"/>
      <c r="G59" s="277"/>
      <c r="H59" s="25"/>
    </row>
    <row r="60" spans="1:8">
      <c r="A60" s="25"/>
      <c r="B60" s="282"/>
      <c r="C60" s="283"/>
      <c r="D60" s="283"/>
      <c r="E60" s="272"/>
      <c r="F60" s="278"/>
      <c r="G60" s="279"/>
      <c r="H60" s="25"/>
    </row>
    <row r="61" spans="1:8">
      <c r="A61" s="25"/>
      <c r="B61" s="282"/>
      <c r="C61" s="283"/>
      <c r="D61" s="283"/>
      <c r="E61" s="272"/>
      <c r="F61" s="278"/>
      <c r="G61" s="279"/>
      <c r="H61" s="25"/>
    </row>
    <row r="62" spans="1:8">
      <c r="A62" s="25"/>
      <c r="B62" s="282"/>
      <c r="C62" s="283"/>
      <c r="D62" s="272"/>
      <c r="E62" s="272"/>
      <c r="F62" s="273"/>
      <c r="G62" s="277"/>
      <c r="H62" s="25"/>
    </row>
    <row r="63" spans="1:8">
      <c r="A63" s="25"/>
      <c r="B63" s="282"/>
      <c r="C63" s="283"/>
      <c r="D63" s="283"/>
      <c r="E63" s="272"/>
      <c r="F63" s="278"/>
      <c r="G63" s="279"/>
      <c r="H63" s="25"/>
    </row>
    <row r="64" spans="1:8">
      <c r="A64" s="25"/>
      <c r="B64" s="282"/>
      <c r="C64" s="283"/>
      <c r="D64" s="272"/>
      <c r="E64" s="272"/>
      <c r="F64" s="273"/>
      <c r="G64" s="277"/>
      <c r="H64" s="25"/>
    </row>
    <row r="65" spans="1:163">
      <c r="A65" s="25"/>
      <c r="B65" s="282"/>
      <c r="C65" s="283"/>
      <c r="D65" s="283"/>
      <c r="E65" s="272"/>
      <c r="F65" s="278"/>
      <c r="G65" s="279"/>
      <c r="H65" s="25"/>
    </row>
    <row r="66" spans="1:163">
      <c r="A66" s="25"/>
      <c r="B66" s="282"/>
      <c r="C66" s="283"/>
      <c r="D66" s="283"/>
      <c r="E66" s="272"/>
      <c r="F66" s="278"/>
      <c r="G66" s="284"/>
      <c r="H66" s="25"/>
    </row>
    <row r="67" spans="1:163">
      <c r="A67" s="25"/>
      <c r="B67" s="282"/>
      <c r="C67" s="283"/>
      <c r="D67" s="272"/>
      <c r="E67" s="272"/>
      <c r="F67" s="273"/>
      <c r="G67" s="277"/>
      <c r="H67" s="25"/>
    </row>
    <row r="68" spans="1:163" ht="13.5" customHeight="1" thickBot="1">
      <c r="A68" s="25"/>
      <c r="B68" s="285"/>
      <c r="C68" s="286"/>
      <c r="D68" s="287"/>
      <c r="E68" s="287"/>
      <c r="F68" s="288"/>
      <c r="G68" s="289"/>
      <c r="H68" s="25"/>
    </row>
    <row r="69" spans="1:163" ht="12.75" customHeight="1" thickTop="1">
      <c r="A69" s="25"/>
      <c r="B69" s="527">
        <v>3100</v>
      </c>
      <c r="C69" s="544" t="s">
        <v>297</v>
      </c>
      <c r="D69" s="544"/>
      <c r="E69" s="544"/>
      <c r="F69" s="544"/>
      <c r="G69" s="549"/>
      <c r="H69" s="25"/>
    </row>
    <row r="70" spans="1:163" s="19" customFormat="1" ht="16.5" customHeight="1" thickBot="1">
      <c r="A70" s="30"/>
      <c r="B70" s="521"/>
      <c r="C70" s="519"/>
      <c r="D70" s="519"/>
      <c r="E70" s="519"/>
      <c r="F70" s="519"/>
      <c r="G70" s="550"/>
      <c r="H70" s="30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</row>
    <row r="71" spans="1:163" ht="13.5" thickTop="1">
      <c r="A71" s="25"/>
      <c r="B71" s="82"/>
      <c r="C71" s="82"/>
      <c r="D71" s="82"/>
      <c r="E71" s="82"/>
      <c r="F71" s="82"/>
      <c r="G71" s="82"/>
      <c r="H71" s="25"/>
    </row>
    <row r="72" spans="1:163">
      <c r="B72" s="21"/>
      <c r="C72" s="21"/>
      <c r="D72" s="21"/>
      <c r="E72" s="21"/>
      <c r="F72" s="21"/>
      <c r="G72" s="21"/>
    </row>
    <row r="73" spans="1:163">
      <c r="B73" s="21"/>
      <c r="C73" s="21"/>
      <c r="D73" s="21"/>
      <c r="E73" s="21"/>
      <c r="F73" s="21"/>
      <c r="G73" s="21"/>
    </row>
  </sheetData>
  <mergeCells count="9">
    <mergeCell ref="B69:B70"/>
    <mergeCell ref="B6:B7"/>
    <mergeCell ref="F6:F7"/>
    <mergeCell ref="G6:G7"/>
    <mergeCell ref="C69:F70"/>
    <mergeCell ref="G69:G70"/>
    <mergeCell ref="C6:C7"/>
    <mergeCell ref="D6:D7"/>
    <mergeCell ref="E6:E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7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J70"/>
  <sheetViews>
    <sheetView view="pageBreakPreview" zoomScale="90" zoomScaleNormal="100" zoomScaleSheetLayoutView="90" workbookViewId="0">
      <selection activeCell="B2" sqref="B2:G66"/>
    </sheetView>
  </sheetViews>
  <sheetFormatPr defaultRowHeight="12.75"/>
  <cols>
    <col min="1" max="1" width="1.42578125" customWidth="1"/>
    <col min="2" max="2" width="11.7109375" customWidth="1"/>
    <col min="3" max="3" width="61.5703125" customWidth="1"/>
    <col min="4" max="4" width="10.7109375" customWidth="1"/>
    <col min="5" max="5" width="13.28515625" customWidth="1"/>
    <col min="6" max="6" width="17.140625" customWidth="1"/>
    <col min="7" max="7" width="26.85546875" customWidth="1"/>
    <col min="8" max="8" width="2.28515625" customWidth="1"/>
    <col min="9" max="9" width="27.5703125" customWidth="1"/>
    <col min="10" max="10" width="25" customWidth="1"/>
  </cols>
  <sheetData>
    <row r="1" spans="1:9" s="4" customFormat="1">
      <c r="A1" s="30"/>
      <c r="B1" s="255"/>
      <c r="C1" s="255"/>
      <c r="D1" s="256"/>
      <c r="E1" s="256"/>
      <c r="F1" s="257"/>
      <c r="G1" s="256"/>
      <c r="H1" s="30"/>
    </row>
    <row r="2" spans="1:9" s="4" customFormat="1">
      <c r="A2" s="30"/>
      <c r="B2" s="258" t="s">
        <v>13</v>
      </c>
      <c r="C2" s="259"/>
      <c r="D2" s="260"/>
      <c r="E2" s="260"/>
      <c r="F2" s="30"/>
      <c r="G2" s="30"/>
      <c r="H2" s="30"/>
    </row>
    <row r="3" spans="1:9" s="4" customFormat="1">
      <c r="A3" s="30"/>
      <c r="B3" s="261" t="s">
        <v>78</v>
      </c>
      <c r="C3" s="262"/>
      <c r="D3" s="256"/>
      <c r="E3" s="256"/>
      <c r="F3" s="143"/>
      <c r="G3" s="143"/>
      <c r="H3" s="30"/>
    </row>
    <row r="4" spans="1:9" s="4" customFormat="1">
      <c r="A4" s="30"/>
      <c r="B4" s="258" t="s">
        <v>79</v>
      </c>
      <c r="C4" s="258"/>
      <c r="D4" s="263"/>
      <c r="E4" s="264"/>
      <c r="F4" s="143"/>
      <c r="G4" s="143"/>
      <c r="H4" s="30"/>
    </row>
    <row r="5" spans="1:9" s="4" customFormat="1" ht="13.5" thickBot="1">
      <c r="A5" s="30"/>
      <c r="B5" s="30"/>
      <c r="C5" s="30"/>
      <c r="D5" s="263"/>
      <c r="E5" s="264"/>
      <c r="F5" s="143"/>
      <c r="G5" s="143"/>
      <c r="H5" s="30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H6" s="143"/>
      <c r="I6" s="5"/>
    </row>
    <row r="7" spans="1:9" s="4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256"/>
      <c r="I7" s="14"/>
    </row>
    <row r="8" spans="1:9" ht="24" customHeight="1" thickTop="1">
      <c r="A8" s="25"/>
      <c r="B8" s="402">
        <v>33.01</v>
      </c>
      <c r="C8" s="403" t="s">
        <v>219</v>
      </c>
      <c r="D8" s="290"/>
      <c r="E8" s="290"/>
      <c r="F8" s="291"/>
      <c r="G8" s="292"/>
      <c r="H8" s="25"/>
    </row>
    <row r="9" spans="1:9">
      <c r="A9" s="25"/>
      <c r="B9" s="282"/>
      <c r="C9" s="283"/>
      <c r="D9" s="272"/>
      <c r="E9" s="276"/>
      <c r="F9" s="273"/>
      <c r="G9" s="277"/>
      <c r="H9" s="25"/>
    </row>
    <row r="10" spans="1:9">
      <c r="A10" s="25"/>
      <c r="B10" s="282"/>
      <c r="C10" s="283" t="s">
        <v>395</v>
      </c>
      <c r="D10" s="272"/>
      <c r="E10" s="272"/>
      <c r="F10" s="278"/>
      <c r="G10" s="279"/>
      <c r="H10" s="25"/>
    </row>
    <row r="11" spans="1:9">
      <c r="A11" s="25"/>
      <c r="B11" s="282"/>
      <c r="C11" s="283"/>
      <c r="D11" s="283"/>
      <c r="E11" s="272"/>
      <c r="F11" s="278"/>
      <c r="G11" s="279"/>
      <c r="H11" s="25"/>
    </row>
    <row r="12" spans="1:9">
      <c r="A12" s="25"/>
      <c r="B12" s="282"/>
      <c r="C12" s="283" t="s">
        <v>366</v>
      </c>
      <c r="D12" s="283"/>
      <c r="E12" s="293"/>
      <c r="F12" s="278"/>
      <c r="G12" s="279"/>
      <c r="H12" s="25"/>
    </row>
    <row r="13" spans="1:9">
      <c r="A13" s="25"/>
      <c r="B13" s="282"/>
      <c r="C13" s="283" t="s">
        <v>61</v>
      </c>
      <c r="D13" s="272" t="s">
        <v>62</v>
      </c>
      <c r="E13" s="293">
        <v>100</v>
      </c>
      <c r="F13" s="273"/>
      <c r="G13" s="239"/>
      <c r="H13" s="25"/>
    </row>
    <row r="14" spans="1:9">
      <c r="A14" s="25"/>
      <c r="B14" s="282"/>
      <c r="C14" s="283"/>
      <c r="D14" s="283"/>
      <c r="E14" s="293"/>
      <c r="F14" s="294"/>
      <c r="G14" s="279"/>
      <c r="H14" s="25"/>
    </row>
    <row r="15" spans="1:9">
      <c r="A15" s="25"/>
      <c r="B15" s="282"/>
      <c r="C15" s="283"/>
      <c r="D15" s="272"/>
      <c r="E15" s="293"/>
      <c r="F15" s="273"/>
      <c r="G15" s="239"/>
      <c r="H15" s="25"/>
    </row>
    <row r="16" spans="1:9">
      <c r="A16" s="25"/>
      <c r="B16" s="399">
        <v>33.03</v>
      </c>
      <c r="C16" s="400" t="s">
        <v>63</v>
      </c>
      <c r="D16" s="283"/>
      <c r="E16" s="293"/>
      <c r="F16" s="278"/>
      <c r="G16" s="279"/>
      <c r="H16" s="25"/>
    </row>
    <row r="17" spans="1:10">
      <c r="A17" s="25"/>
      <c r="B17" s="399"/>
      <c r="C17" s="400" t="s">
        <v>64</v>
      </c>
      <c r="D17" s="272"/>
      <c r="E17" s="293"/>
      <c r="F17" s="273"/>
      <c r="G17" s="277"/>
      <c r="H17" s="25"/>
    </row>
    <row r="18" spans="1:10">
      <c r="A18" s="25"/>
      <c r="B18" s="282"/>
      <c r="C18" s="283"/>
      <c r="D18" s="283"/>
      <c r="E18" s="293"/>
      <c r="F18" s="278"/>
      <c r="G18" s="279"/>
      <c r="H18" s="25"/>
    </row>
    <row r="19" spans="1:10">
      <c r="A19" s="25"/>
      <c r="B19" s="282"/>
      <c r="C19" s="283" t="s">
        <v>65</v>
      </c>
      <c r="D19" s="272" t="s">
        <v>62</v>
      </c>
      <c r="E19" s="293">
        <v>50</v>
      </c>
      <c r="F19" s="273"/>
      <c r="G19" s="239"/>
      <c r="H19" s="25"/>
    </row>
    <row r="20" spans="1:10">
      <c r="A20" s="25"/>
      <c r="B20" s="282"/>
      <c r="C20" s="283"/>
      <c r="D20" s="272"/>
      <c r="E20" s="293"/>
      <c r="F20" s="273"/>
      <c r="G20" s="277"/>
      <c r="H20" s="25"/>
    </row>
    <row r="21" spans="1:10">
      <c r="A21" s="25"/>
      <c r="B21" s="282"/>
      <c r="C21" s="283" t="s">
        <v>71</v>
      </c>
      <c r="D21" s="272" t="s">
        <v>62</v>
      </c>
      <c r="E21" s="293">
        <v>50</v>
      </c>
      <c r="F21" s="273"/>
      <c r="G21" s="239"/>
      <c r="H21" s="25"/>
    </row>
    <row r="22" spans="1:10">
      <c r="A22" s="25"/>
      <c r="B22" s="282"/>
      <c r="C22" s="283"/>
      <c r="D22" s="272"/>
      <c r="E22" s="293"/>
      <c r="F22" s="273"/>
      <c r="G22" s="277"/>
      <c r="H22" s="25"/>
    </row>
    <row r="23" spans="1:10">
      <c r="A23" s="25"/>
      <c r="B23" s="63">
        <v>33.04</v>
      </c>
      <c r="C23" s="404" t="s">
        <v>192</v>
      </c>
      <c r="D23" s="199"/>
      <c r="E23" s="295"/>
      <c r="F23" s="42"/>
      <c r="G23" s="296"/>
      <c r="H23" s="25"/>
    </row>
    <row r="24" spans="1:10">
      <c r="A24" s="25"/>
      <c r="B24" s="63"/>
      <c r="C24" s="197" t="s">
        <v>193</v>
      </c>
      <c r="D24" s="199"/>
      <c r="E24" s="295"/>
      <c r="F24" s="42"/>
      <c r="G24" s="296"/>
      <c r="H24" s="25"/>
      <c r="J24">
        <f>J20*0.2</f>
        <v>0</v>
      </c>
    </row>
    <row r="25" spans="1:10">
      <c r="A25" s="25"/>
      <c r="B25" s="38"/>
      <c r="C25" s="199"/>
      <c r="D25" s="199"/>
      <c r="E25" s="295"/>
      <c r="F25" s="42"/>
      <c r="G25" s="296"/>
      <c r="H25" s="25"/>
    </row>
    <row r="26" spans="1:10">
      <c r="A26" s="25"/>
      <c r="B26" s="297"/>
      <c r="C26" s="159" t="s">
        <v>218</v>
      </c>
      <c r="D26" s="298" t="s">
        <v>62</v>
      </c>
      <c r="E26" s="299">
        <f>(2500*8*0.55)</f>
        <v>11000</v>
      </c>
      <c r="F26" s="300"/>
      <c r="G26" s="239"/>
      <c r="H26" s="25"/>
    </row>
    <row r="27" spans="1:10">
      <c r="A27" s="25"/>
      <c r="B27" s="282"/>
      <c r="C27" s="283"/>
      <c r="D27" s="272"/>
      <c r="E27" s="293"/>
      <c r="F27" s="273"/>
      <c r="G27" s="277"/>
      <c r="H27" s="25"/>
    </row>
    <row r="28" spans="1:10">
      <c r="A28" s="25"/>
      <c r="B28" s="282"/>
      <c r="C28" s="283" t="s">
        <v>248</v>
      </c>
      <c r="D28" s="272" t="s">
        <v>62</v>
      </c>
      <c r="E28" s="293">
        <v>120</v>
      </c>
      <c r="F28" s="273"/>
      <c r="G28" s="239"/>
      <c r="H28" s="25"/>
    </row>
    <row r="29" spans="1:10">
      <c r="A29" s="25"/>
      <c r="B29" s="282"/>
      <c r="C29" s="283"/>
      <c r="D29" s="272"/>
      <c r="E29" s="293"/>
      <c r="F29" s="273"/>
      <c r="G29" s="277"/>
      <c r="H29" s="25"/>
    </row>
    <row r="30" spans="1:10">
      <c r="A30" s="25"/>
      <c r="B30" s="282"/>
      <c r="C30" s="283" t="s">
        <v>249</v>
      </c>
      <c r="D30" s="272" t="s">
        <v>62</v>
      </c>
      <c r="E30" s="293">
        <v>100</v>
      </c>
      <c r="F30" s="273"/>
      <c r="G30" s="239"/>
      <c r="H30" s="25"/>
      <c r="J30">
        <f>J20*0.1</f>
        <v>0</v>
      </c>
    </row>
    <row r="31" spans="1:10">
      <c r="A31" s="25"/>
      <c r="B31" s="282"/>
      <c r="C31" s="283"/>
      <c r="D31" s="272"/>
      <c r="E31" s="293"/>
      <c r="F31" s="273"/>
      <c r="G31" s="277"/>
      <c r="H31" s="25"/>
    </row>
    <row r="32" spans="1:10">
      <c r="A32" s="25"/>
      <c r="B32" s="282"/>
      <c r="C32" s="283" t="s">
        <v>458</v>
      </c>
      <c r="D32" s="272" t="s">
        <v>62</v>
      </c>
      <c r="E32" s="293">
        <v>60</v>
      </c>
      <c r="F32" s="273"/>
      <c r="G32" s="277"/>
      <c r="H32" s="25"/>
    </row>
    <row r="33" spans="1:10">
      <c r="A33" s="25"/>
      <c r="B33" s="282"/>
      <c r="C33" s="283"/>
      <c r="D33" s="283"/>
      <c r="E33" s="293"/>
      <c r="F33" s="278"/>
      <c r="G33" s="279"/>
      <c r="H33" s="25"/>
    </row>
    <row r="34" spans="1:10">
      <c r="A34" s="25"/>
      <c r="B34" s="405">
        <v>33.1</v>
      </c>
      <c r="C34" s="400" t="s">
        <v>66</v>
      </c>
      <c r="D34" s="283"/>
      <c r="E34" s="293"/>
      <c r="F34" s="278"/>
      <c r="G34" s="279"/>
      <c r="H34" s="25"/>
    </row>
    <row r="35" spans="1:10">
      <c r="A35" s="25"/>
      <c r="B35" s="282"/>
      <c r="C35" s="283"/>
      <c r="D35" s="283"/>
      <c r="E35" s="293"/>
      <c r="F35" s="278"/>
      <c r="G35" s="279"/>
      <c r="H35" s="25"/>
    </row>
    <row r="36" spans="1:10">
      <c r="A36" s="25"/>
      <c r="B36" s="282"/>
      <c r="C36" s="283" t="s">
        <v>474</v>
      </c>
      <c r="D36" s="283"/>
      <c r="E36" s="293"/>
      <c r="F36" s="278"/>
      <c r="G36" s="279"/>
      <c r="H36" s="25"/>
      <c r="J36">
        <f>J20-J24-J30</f>
        <v>0</v>
      </c>
    </row>
    <row r="37" spans="1:10">
      <c r="A37" s="25"/>
      <c r="B37" s="282"/>
      <c r="C37" s="283" t="s">
        <v>61</v>
      </c>
      <c r="D37" s="272" t="s">
        <v>62</v>
      </c>
      <c r="E37" s="293">
        <f>(2500*8*0.15)</f>
        <v>3000</v>
      </c>
      <c r="F37" s="273"/>
      <c r="G37" s="239"/>
      <c r="H37" s="25"/>
    </row>
    <row r="38" spans="1:10">
      <c r="A38" s="25"/>
      <c r="B38" s="282"/>
      <c r="C38" s="283"/>
      <c r="D38" s="283"/>
      <c r="E38" s="293"/>
      <c r="F38" s="278"/>
      <c r="G38" s="279"/>
      <c r="H38" s="25"/>
    </row>
    <row r="39" spans="1:10">
      <c r="A39" s="25"/>
      <c r="B39" s="399" t="s">
        <v>72</v>
      </c>
      <c r="C39" s="400" t="s">
        <v>80</v>
      </c>
      <c r="D39" s="272"/>
      <c r="E39" s="293"/>
      <c r="F39" s="273"/>
      <c r="G39" s="277"/>
      <c r="H39" s="25"/>
    </row>
    <row r="40" spans="1:10">
      <c r="A40" s="25"/>
      <c r="B40" s="282"/>
      <c r="C40" s="283"/>
      <c r="D40" s="283"/>
      <c r="E40" s="293"/>
      <c r="F40" s="278"/>
      <c r="G40" s="279"/>
      <c r="H40" s="25"/>
    </row>
    <row r="41" spans="1:10">
      <c r="A41" s="25"/>
      <c r="B41" s="282"/>
      <c r="C41" s="283" t="s">
        <v>67</v>
      </c>
      <c r="D41" s="272" t="s">
        <v>62</v>
      </c>
      <c r="E41" s="293">
        <v>100</v>
      </c>
      <c r="F41" s="273"/>
      <c r="G41" s="239"/>
      <c r="H41" s="25"/>
    </row>
    <row r="42" spans="1:10">
      <c r="A42" s="25"/>
      <c r="B42" s="282"/>
      <c r="C42" s="283"/>
      <c r="D42" s="272"/>
      <c r="E42" s="293"/>
      <c r="F42" s="273"/>
      <c r="G42" s="239"/>
      <c r="H42" s="25"/>
    </row>
    <row r="43" spans="1:10">
      <c r="A43" s="25"/>
      <c r="B43" s="282"/>
      <c r="C43" s="283" t="s">
        <v>456</v>
      </c>
      <c r="D43" s="272" t="s">
        <v>62</v>
      </c>
      <c r="E43" s="293">
        <v>10</v>
      </c>
      <c r="F43" s="273"/>
      <c r="G43" s="239"/>
      <c r="H43" s="25"/>
    </row>
    <row r="44" spans="1:10">
      <c r="A44" s="25"/>
      <c r="B44" s="282"/>
      <c r="C44" s="283" t="s">
        <v>152</v>
      </c>
      <c r="D44" s="283"/>
      <c r="E44" s="293"/>
      <c r="F44" s="273"/>
      <c r="G44" s="239"/>
      <c r="H44" s="25"/>
    </row>
    <row r="45" spans="1:10" ht="38.25" customHeight="1">
      <c r="A45" s="25"/>
      <c r="B45" s="399" t="s">
        <v>234</v>
      </c>
      <c r="C45" s="401" t="s">
        <v>480</v>
      </c>
      <c r="D45" s="91" t="s">
        <v>310</v>
      </c>
      <c r="E45" s="295">
        <f>3*E26</f>
        <v>33000</v>
      </c>
      <c r="F45" s="301"/>
      <c r="G45" s="302"/>
      <c r="H45" s="25"/>
    </row>
    <row r="46" spans="1:10">
      <c r="A46" s="25"/>
      <c r="B46" s="282"/>
      <c r="C46" s="283"/>
      <c r="D46" s="283"/>
      <c r="E46" s="293"/>
      <c r="F46" s="278"/>
      <c r="G46" s="279"/>
      <c r="H46" s="25"/>
    </row>
    <row r="47" spans="1:10">
      <c r="A47" s="25"/>
      <c r="B47" s="282"/>
      <c r="C47" s="283"/>
      <c r="D47" s="272"/>
      <c r="E47" s="293"/>
      <c r="F47" s="273"/>
      <c r="G47" s="239"/>
      <c r="H47" s="25"/>
    </row>
    <row r="48" spans="1:10">
      <c r="A48" s="25"/>
      <c r="B48" s="282"/>
      <c r="C48" s="283"/>
      <c r="D48" s="283"/>
      <c r="E48" s="293"/>
      <c r="F48" s="278"/>
      <c r="G48" s="279"/>
      <c r="H48" s="25"/>
    </row>
    <row r="49" spans="1:8">
      <c r="A49" s="25"/>
      <c r="B49" s="282"/>
      <c r="C49" s="283"/>
      <c r="D49" s="272"/>
      <c r="E49" s="293"/>
      <c r="F49" s="273"/>
      <c r="G49" s="239"/>
      <c r="H49" s="25"/>
    </row>
    <row r="50" spans="1:8">
      <c r="A50" s="25"/>
      <c r="B50" s="282"/>
      <c r="C50" s="283"/>
      <c r="D50" s="283"/>
      <c r="E50" s="293"/>
      <c r="F50" s="278"/>
      <c r="G50" s="279"/>
      <c r="H50" s="25"/>
    </row>
    <row r="51" spans="1:8">
      <c r="A51" s="25"/>
      <c r="B51" s="282"/>
      <c r="C51" s="283"/>
      <c r="D51" s="283"/>
      <c r="E51" s="293"/>
      <c r="F51" s="278"/>
      <c r="G51" s="279"/>
      <c r="H51" s="25"/>
    </row>
    <row r="52" spans="1:8">
      <c r="A52" s="25"/>
      <c r="B52" s="282"/>
      <c r="C52" s="283"/>
      <c r="D52" s="91"/>
      <c r="E52" s="295"/>
      <c r="F52" s="303"/>
      <c r="G52" s="239"/>
      <c r="H52" s="25"/>
    </row>
    <row r="53" spans="1:8">
      <c r="A53" s="25"/>
      <c r="B53" s="282"/>
      <c r="C53" s="283"/>
      <c r="D53" s="199"/>
      <c r="E53" s="295"/>
      <c r="F53" s="303"/>
      <c r="G53" s="279"/>
      <c r="H53" s="25"/>
    </row>
    <row r="54" spans="1:8">
      <c r="A54" s="25"/>
      <c r="B54" s="282"/>
      <c r="C54" s="281"/>
      <c r="D54" s="91"/>
      <c r="E54" s="295"/>
      <c r="F54" s="301"/>
      <c r="G54" s="239"/>
      <c r="H54" s="25"/>
    </row>
    <row r="55" spans="1:8">
      <c r="A55" s="25"/>
      <c r="B55" s="282"/>
      <c r="C55" s="281"/>
      <c r="D55" s="91"/>
      <c r="E55" s="295"/>
      <c r="F55" s="301"/>
      <c r="G55" s="239"/>
      <c r="H55" s="25"/>
    </row>
    <row r="56" spans="1:8">
      <c r="A56" s="25"/>
      <c r="B56" s="282"/>
      <c r="C56" s="281"/>
      <c r="D56" s="91"/>
      <c r="E56" s="295"/>
      <c r="F56" s="301"/>
      <c r="G56" s="239"/>
      <c r="H56" s="25"/>
    </row>
    <row r="57" spans="1:8">
      <c r="A57" s="25"/>
      <c r="B57" s="282"/>
      <c r="C57" s="281"/>
      <c r="D57" s="91"/>
      <c r="E57" s="295"/>
      <c r="F57" s="301"/>
      <c r="G57" s="239"/>
      <c r="H57" s="25"/>
    </row>
    <row r="58" spans="1:8">
      <c r="A58" s="25"/>
      <c r="B58" s="282"/>
      <c r="C58" s="281"/>
      <c r="D58" s="91"/>
      <c r="E58" s="295"/>
      <c r="F58" s="301"/>
      <c r="G58" s="239"/>
      <c r="H58" s="25"/>
    </row>
    <row r="59" spans="1:8">
      <c r="A59" s="25"/>
      <c r="B59" s="282"/>
      <c r="C59" s="281"/>
      <c r="D59" s="91"/>
      <c r="E59" s="295"/>
      <c r="F59" s="301"/>
      <c r="G59" s="239"/>
      <c r="H59" s="25"/>
    </row>
    <row r="60" spans="1:8">
      <c r="A60" s="25"/>
      <c r="B60" s="282"/>
      <c r="C60" s="281"/>
      <c r="D60" s="91"/>
      <c r="E60" s="295"/>
      <c r="F60" s="301"/>
      <c r="G60" s="239"/>
      <c r="H60" s="25"/>
    </row>
    <row r="61" spans="1:8">
      <c r="A61" s="25"/>
      <c r="B61" s="282"/>
      <c r="C61" s="281"/>
      <c r="D61" s="91"/>
      <c r="E61" s="295"/>
      <c r="F61" s="301"/>
      <c r="G61" s="239"/>
      <c r="H61" s="25"/>
    </row>
    <row r="62" spans="1:8">
      <c r="A62" s="25"/>
      <c r="B62" s="282"/>
      <c r="C62" s="281"/>
      <c r="D62" s="91"/>
      <c r="E62" s="304"/>
      <c r="F62" s="301"/>
      <c r="G62" s="239"/>
      <c r="H62" s="25"/>
    </row>
    <row r="63" spans="1:8">
      <c r="A63" s="25"/>
      <c r="B63" s="282"/>
      <c r="C63" s="281"/>
      <c r="D63" s="91"/>
      <c r="E63" s="304"/>
      <c r="F63" s="301"/>
      <c r="G63" s="239"/>
      <c r="H63" s="25"/>
    </row>
    <row r="64" spans="1:8" ht="13.5" thickBot="1">
      <c r="A64" s="25"/>
      <c r="B64" s="285"/>
      <c r="C64" s="305"/>
      <c r="D64" s="206"/>
      <c r="E64" s="306"/>
      <c r="F64" s="307"/>
      <c r="G64" s="250"/>
      <c r="H64" s="25"/>
    </row>
    <row r="65" spans="1:8" ht="15" customHeight="1" thickTop="1">
      <c r="A65" s="25"/>
      <c r="B65" s="527">
        <v>3300</v>
      </c>
      <c r="C65" s="544" t="s">
        <v>297</v>
      </c>
      <c r="D65" s="544"/>
      <c r="E65" s="544"/>
      <c r="F65" s="544"/>
      <c r="G65" s="549"/>
      <c r="H65" s="25"/>
    </row>
    <row r="66" spans="1:8" s="4" customFormat="1" ht="15" customHeight="1" thickBot="1">
      <c r="A66" s="30"/>
      <c r="B66" s="521"/>
      <c r="C66" s="519"/>
      <c r="D66" s="519"/>
      <c r="E66" s="519"/>
      <c r="F66" s="519"/>
      <c r="G66" s="550"/>
      <c r="H66" s="30"/>
    </row>
    <row r="67" spans="1:8" ht="13.5" thickTop="1">
      <c r="A67" s="25"/>
      <c r="B67" s="25"/>
      <c r="C67" s="25"/>
      <c r="D67" s="25"/>
      <c r="E67" s="25"/>
      <c r="F67" s="25"/>
      <c r="G67" s="25"/>
      <c r="H67" s="25"/>
    </row>
    <row r="68" spans="1:8">
      <c r="A68" s="25"/>
      <c r="B68" s="25"/>
      <c r="C68" s="25"/>
      <c r="D68" s="25"/>
      <c r="E68" s="25"/>
      <c r="F68" s="25"/>
      <c r="G68" s="25"/>
      <c r="H68" s="25"/>
    </row>
    <row r="69" spans="1:8">
      <c r="A69" s="25"/>
      <c r="B69" s="253"/>
      <c r="C69" s="268"/>
      <c r="D69" s="253"/>
      <c r="E69" s="25"/>
      <c r="F69" s="25"/>
      <c r="G69" s="25"/>
      <c r="H69" s="25"/>
    </row>
    <row r="70" spans="1:8">
      <c r="A70" s="25"/>
      <c r="B70" s="25"/>
      <c r="C70" s="25"/>
      <c r="D70" s="25"/>
      <c r="E70" s="25"/>
      <c r="F70" s="25"/>
      <c r="G70" s="25"/>
      <c r="H70" s="25"/>
    </row>
  </sheetData>
  <mergeCells count="9">
    <mergeCell ref="F6:F7"/>
    <mergeCell ref="G6:G7"/>
    <mergeCell ref="B65:B66"/>
    <mergeCell ref="C65:F66"/>
    <mergeCell ref="B6:B7"/>
    <mergeCell ref="C6:C7"/>
    <mergeCell ref="D6:D7"/>
    <mergeCell ref="E6:E7"/>
    <mergeCell ref="G65:G66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7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65"/>
  <sheetViews>
    <sheetView view="pageBreakPreview" topLeftCell="A39" zoomScale="80" zoomScaleNormal="100" zoomScaleSheetLayoutView="80" workbookViewId="0">
      <selection activeCell="B2" sqref="B2:G64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4" width="10.7109375" customWidth="1"/>
    <col min="5" max="5" width="13.28515625" style="5" customWidth="1"/>
    <col min="6" max="6" width="16.5703125" customWidth="1"/>
    <col min="7" max="7" width="26.42578125" customWidth="1"/>
    <col min="8" max="8" width="2.28515625" style="517" customWidth="1"/>
    <col min="9" max="9" width="27.5703125" customWidth="1"/>
  </cols>
  <sheetData>
    <row r="1" spans="1:9">
      <c r="A1" s="25"/>
      <c r="B1" s="241"/>
      <c r="C1" s="241"/>
      <c r="D1" s="143"/>
      <c r="E1" s="143"/>
      <c r="F1" s="34"/>
      <c r="G1" s="143"/>
    </row>
    <row r="2" spans="1:9">
      <c r="A2" s="82"/>
      <c r="B2" s="82" t="s">
        <v>13</v>
      </c>
      <c r="C2" s="242"/>
      <c r="D2" s="65"/>
      <c r="E2" s="65"/>
      <c r="F2" s="25"/>
      <c r="G2" s="25"/>
    </row>
    <row r="3" spans="1:9">
      <c r="A3" s="82"/>
      <c r="B3" s="251" t="s">
        <v>81</v>
      </c>
      <c r="C3" s="83"/>
      <c r="D3" s="143"/>
      <c r="E3" s="143"/>
      <c r="F3" s="25"/>
      <c r="G3" s="25"/>
    </row>
    <row r="4" spans="1:9">
      <c r="A4" s="82"/>
      <c r="B4" s="252" t="s">
        <v>200</v>
      </c>
      <c r="C4" s="252"/>
      <c r="D4" s="143"/>
      <c r="E4" s="143"/>
      <c r="F4" s="25"/>
      <c r="G4" s="25"/>
    </row>
    <row r="5" spans="1:9" ht="13.5" thickBot="1">
      <c r="A5" s="25"/>
      <c r="B5" s="195"/>
      <c r="C5" s="195"/>
      <c r="D5" s="143"/>
      <c r="E5" s="143"/>
      <c r="F5" s="25"/>
      <c r="G5" s="25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I6" s="5"/>
    </row>
    <row r="7" spans="1:9" s="4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517"/>
      <c r="I7" s="14"/>
    </row>
    <row r="8" spans="1:9" ht="13.5" thickTop="1">
      <c r="A8" s="25"/>
      <c r="B8" s="308"/>
      <c r="C8" s="290"/>
      <c r="D8" s="290"/>
      <c r="E8" s="309"/>
      <c r="F8" s="291"/>
      <c r="G8" s="292"/>
    </row>
    <row r="9" spans="1:9" ht="25.5">
      <c r="A9" s="25"/>
      <c r="B9" s="399">
        <v>34.01</v>
      </c>
      <c r="C9" s="400" t="s">
        <v>228</v>
      </c>
      <c r="D9" s="283"/>
      <c r="E9" s="293"/>
      <c r="F9" s="278"/>
      <c r="G9" s="279"/>
    </row>
    <row r="10" spans="1:9">
      <c r="A10" s="25"/>
      <c r="B10" s="282"/>
      <c r="C10" s="283"/>
      <c r="D10" s="283"/>
      <c r="E10" s="293"/>
      <c r="F10" s="278"/>
      <c r="G10" s="279"/>
    </row>
    <row r="11" spans="1:9">
      <c r="A11" s="25"/>
      <c r="B11" s="282"/>
      <c r="C11" s="283" t="s">
        <v>227</v>
      </c>
      <c r="D11" s="283"/>
      <c r="E11" s="293"/>
      <c r="F11" s="278"/>
      <c r="G11" s="279"/>
    </row>
    <row r="12" spans="1:9">
      <c r="A12" s="25"/>
      <c r="B12" s="282"/>
      <c r="C12" s="283" t="s">
        <v>229</v>
      </c>
      <c r="D12" s="283"/>
      <c r="E12" s="310"/>
      <c r="F12" s="278"/>
      <c r="G12" s="279"/>
    </row>
    <row r="13" spans="1:9">
      <c r="A13" s="25"/>
      <c r="B13" s="282"/>
      <c r="C13" s="283" t="s">
        <v>457</v>
      </c>
      <c r="D13" s="272" t="s">
        <v>62</v>
      </c>
      <c r="E13" s="310">
        <v>100</v>
      </c>
      <c r="F13" s="273"/>
      <c r="G13" s="274"/>
    </row>
    <row r="14" spans="1:9">
      <c r="A14" s="25"/>
      <c r="B14" s="282"/>
      <c r="C14" s="283"/>
      <c r="D14" s="272"/>
      <c r="E14" s="310"/>
      <c r="F14" s="273"/>
      <c r="G14" s="279"/>
    </row>
    <row r="15" spans="1:9">
      <c r="A15" s="25"/>
      <c r="B15" s="282"/>
      <c r="C15" s="283" t="s">
        <v>475</v>
      </c>
      <c r="D15" s="283"/>
      <c r="E15" s="310"/>
      <c r="F15" s="278"/>
      <c r="G15" s="279"/>
    </row>
    <row r="16" spans="1:9">
      <c r="A16" s="25"/>
      <c r="B16" s="282"/>
      <c r="C16" s="283" t="s">
        <v>386</v>
      </c>
      <c r="D16" s="283"/>
      <c r="E16" s="310"/>
      <c r="F16" s="278"/>
      <c r="G16" s="274"/>
    </row>
    <row r="17" spans="1:7">
      <c r="A17" s="25"/>
      <c r="B17" s="282"/>
      <c r="C17" s="283" t="s">
        <v>69</v>
      </c>
      <c r="D17" s="272" t="s">
        <v>62</v>
      </c>
      <c r="E17" s="310">
        <f>(2500*7.2*0.15)</f>
        <v>2700</v>
      </c>
      <c r="F17" s="273"/>
      <c r="G17" s="274"/>
    </row>
    <row r="18" spans="1:7">
      <c r="A18" s="25"/>
      <c r="B18" s="282"/>
      <c r="C18" s="283"/>
      <c r="D18" s="272"/>
      <c r="E18" s="310"/>
      <c r="F18" s="273"/>
      <c r="G18" s="279"/>
    </row>
    <row r="19" spans="1:7">
      <c r="A19" s="25"/>
      <c r="B19" s="282"/>
      <c r="C19" s="283" t="s">
        <v>476</v>
      </c>
      <c r="D19" s="283"/>
      <c r="E19" s="310"/>
      <c r="F19" s="278"/>
      <c r="G19" s="279"/>
    </row>
    <row r="20" spans="1:7">
      <c r="A20" s="25"/>
      <c r="B20" s="282"/>
      <c r="C20" s="283" t="s">
        <v>68</v>
      </c>
      <c r="D20" s="272"/>
      <c r="E20" s="310"/>
      <c r="F20" s="273"/>
      <c r="G20" s="277"/>
    </row>
    <row r="21" spans="1:7">
      <c r="A21" s="25"/>
      <c r="B21" s="282"/>
      <c r="C21" s="283" t="s">
        <v>387</v>
      </c>
      <c r="D21" s="283"/>
      <c r="E21" s="310"/>
      <c r="F21" s="278"/>
      <c r="G21" s="279"/>
    </row>
    <row r="22" spans="1:7">
      <c r="A22" s="25"/>
      <c r="B22" s="282"/>
      <c r="C22" s="283" t="s">
        <v>69</v>
      </c>
      <c r="D22" s="272" t="s">
        <v>62</v>
      </c>
      <c r="E22" s="310">
        <f>2500*6.6*0.15</f>
        <v>2475</v>
      </c>
      <c r="F22" s="273"/>
      <c r="G22" s="279"/>
    </row>
    <row r="23" spans="1:7">
      <c r="A23" s="25"/>
      <c r="B23" s="282"/>
      <c r="C23" s="283"/>
      <c r="D23" s="283"/>
      <c r="E23" s="310"/>
      <c r="F23" s="278"/>
      <c r="G23" s="279"/>
    </row>
    <row r="24" spans="1:7">
      <c r="A24" s="25"/>
      <c r="B24" s="282"/>
      <c r="C24" s="283"/>
      <c r="D24" s="283"/>
      <c r="E24" s="310"/>
      <c r="F24" s="278"/>
      <c r="G24" s="279"/>
    </row>
    <row r="25" spans="1:7">
      <c r="A25" s="25"/>
      <c r="B25" s="399">
        <v>34.020000000000003</v>
      </c>
      <c r="C25" s="400" t="s">
        <v>70</v>
      </c>
      <c r="D25" s="283"/>
      <c r="E25" s="310"/>
      <c r="F25" s="278"/>
      <c r="G25" s="279"/>
    </row>
    <row r="26" spans="1:7">
      <c r="A26" s="25"/>
      <c r="B26" s="399"/>
      <c r="C26" s="400" t="s">
        <v>82</v>
      </c>
      <c r="D26" s="272"/>
      <c r="E26" s="310"/>
      <c r="F26" s="273"/>
      <c r="G26" s="277"/>
    </row>
    <row r="27" spans="1:7">
      <c r="A27" s="25"/>
      <c r="B27" s="282"/>
      <c r="C27" s="283"/>
      <c r="D27" s="283"/>
      <c r="E27" s="310"/>
      <c r="F27" s="278"/>
      <c r="G27" s="279"/>
    </row>
    <row r="28" spans="1:7">
      <c r="A28" s="25"/>
      <c r="B28" s="282"/>
      <c r="C28" s="283" t="s">
        <v>65</v>
      </c>
      <c r="D28" s="272" t="s">
        <v>62</v>
      </c>
      <c r="E28" s="310">
        <v>100</v>
      </c>
      <c r="F28" s="273"/>
      <c r="G28" s="274"/>
    </row>
    <row r="29" spans="1:7">
      <c r="A29" s="25"/>
      <c r="B29" s="282"/>
      <c r="C29" s="283"/>
      <c r="D29" s="283"/>
      <c r="E29" s="310"/>
      <c r="F29" s="278"/>
      <c r="G29" s="279"/>
    </row>
    <row r="30" spans="1:7">
      <c r="A30" s="25"/>
      <c r="B30" s="282"/>
      <c r="C30" s="283" t="s">
        <v>71</v>
      </c>
      <c r="D30" s="272" t="s">
        <v>62</v>
      </c>
      <c r="E30" s="310">
        <v>50</v>
      </c>
      <c r="F30" s="273"/>
      <c r="G30" s="274"/>
    </row>
    <row r="31" spans="1:7">
      <c r="A31" s="25"/>
      <c r="B31" s="282"/>
      <c r="C31" s="283"/>
      <c r="D31" s="272"/>
      <c r="E31" s="310"/>
      <c r="F31" s="273"/>
      <c r="G31" s="279"/>
    </row>
    <row r="32" spans="1:7">
      <c r="A32" s="25"/>
      <c r="B32" s="399">
        <v>34.04</v>
      </c>
      <c r="C32" s="400" t="s">
        <v>232</v>
      </c>
      <c r="D32" s="272"/>
      <c r="E32" s="310"/>
      <c r="F32" s="273"/>
      <c r="G32" s="279"/>
    </row>
    <row r="33" spans="1:7">
      <c r="A33" s="25"/>
      <c r="B33" s="282"/>
      <c r="C33" s="283"/>
      <c r="D33" s="283"/>
      <c r="E33" s="310"/>
      <c r="F33" s="278"/>
      <c r="G33" s="279"/>
    </row>
    <row r="34" spans="1:7">
      <c r="A34" s="25"/>
      <c r="B34" s="282"/>
      <c r="C34" s="283" t="s">
        <v>231</v>
      </c>
      <c r="D34" s="283"/>
      <c r="E34" s="310"/>
      <c r="F34" s="278"/>
      <c r="G34" s="279"/>
    </row>
    <row r="35" spans="1:7">
      <c r="A35" s="25"/>
      <c r="B35" s="282"/>
      <c r="C35" s="283" t="s">
        <v>230</v>
      </c>
      <c r="D35" s="272"/>
      <c r="E35" s="310"/>
      <c r="F35" s="278"/>
      <c r="G35" s="279"/>
    </row>
    <row r="36" spans="1:7">
      <c r="A36" s="25"/>
      <c r="B36" s="282"/>
      <c r="C36" s="283" t="s">
        <v>217</v>
      </c>
      <c r="D36" s="311"/>
      <c r="E36" s="275"/>
      <c r="F36" s="312"/>
      <c r="G36" s="313"/>
    </row>
    <row r="37" spans="1:7">
      <c r="A37" s="25"/>
      <c r="B37" s="282"/>
      <c r="C37" s="283" t="s">
        <v>69</v>
      </c>
      <c r="D37" s="272" t="s">
        <v>62</v>
      </c>
      <c r="E37" s="310">
        <v>60</v>
      </c>
      <c r="F37" s="278"/>
      <c r="G37" s="274"/>
    </row>
    <row r="38" spans="1:7">
      <c r="A38" s="25"/>
      <c r="B38" s="282"/>
      <c r="C38" s="283"/>
      <c r="D38" s="283"/>
      <c r="E38" s="310"/>
      <c r="F38" s="278"/>
      <c r="G38" s="279"/>
    </row>
    <row r="39" spans="1:7" ht="25.5">
      <c r="A39" s="25"/>
      <c r="B39" s="399" t="s">
        <v>234</v>
      </c>
      <c r="C39" s="401" t="s">
        <v>235</v>
      </c>
      <c r="D39" s="91" t="s">
        <v>332</v>
      </c>
      <c r="E39" s="222">
        <f>3*(E17+E22)</f>
        <v>15525</v>
      </c>
      <c r="F39" s="301"/>
      <c r="G39" s="239"/>
    </row>
    <row r="40" spans="1:7">
      <c r="A40" s="25"/>
      <c r="B40" s="282"/>
      <c r="C40" s="281"/>
      <c r="D40" s="91"/>
      <c r="E40" s="222"/>
      <c r="F40" s="301"/>
      <c r="G40" s="239"/>
    </row>
    <row r="41" spans="1:7">
      <c r="A41" s="25"/>
      <c r="B41" s="282"/>
      <c r="C41" s="281"/>
      <c r="D41" s="91"/>
      <c r="E41" s="222"/>
      <c r="F41" s="301"/>
      <c r="G41" s="239"/>
    </row>
    <row r="42" spans="1:7">
      <c r="A42" s="25"/>
      <c r="B42" s="282"/>
      <c r="C42" s="281"/>
      <c r="D42" s="91"/>
      <c r="E42" s="222"/>
      <c r="F42" s="301"/>
      <c r="G42" s="239"/>
    </row>
    <row r="43" spans="1:7">
      <c r="A43" s="25"/>
      <c r="B43" s="282"/>
      <c r="C43" s="281"/>
      <c r="D43" s="91"/>
      <c r="E43" s="222"/>
      <c r="F43" s="301"/>
      <c r="G43" s="239"/>
    </row>
    <row r="44" spans="1:7">
      <c r="A44" s="25"/>
      <c r="B44" s="282"/>
      <c r="C44" s="281"/>
      <c r="D44" s="91"/>
      <c r="E44" s="222"/>
      <c r="F44" s="301"/>
      <c r="G44" s="239"/>
    </row>
    <row r="45" spans="1:7">
      <c r="A45" s="25"/>
      <c r="B45" s="282"/>
      <c r="C45" s="281"/>
      <c r="D45" s="91"/>
      <c r="E45" s="222"/>
      <c r="F45" s="301"/>
      <c r="G45" s="239"/>
    </row>
    <row r="46" spans="1:7">
      <c r="A46" s="25"/>
      <c r="B46" s="282"/>
      <c r="C46" s="281"/>
      <c r="D46" s="91"/>
      <c r="E46" s="222"/>
      <c r="F46" s="301"/>
      <c r="G46" s="239"/>
    </row>
    <row r="47" spans="1:7">
      <c r="A47" s="25"/>
      <c r="B47" s="282"/>
      <c r="C47" s="281"/>
      <c r="D47" s="91"/>
      <c r="E47" s="222"/>
      <c r="F47" s="301"/>
      <c r="G47" s="239"/>
    </row>
    <row r="48" spans="1:7">
      <c r="A48" s="25"/>
      <c r="B48" s="282"/>
      <c r="C48" s="281"/>
      <c r="D48" s="91"/>
      <c r="E48" s="222"/>
      <c r="F48" s="301"/>
      <c r="G48" s="239"/>
    </row>
    <row r="49" spans="1:8">
      <c r="A49" s="25"/>
      <c r="B49" s="282"/>
      <c r="C49" s="281"/>
      <c r="D49" s="91"/>
      <c r="E49" s="222"/>
      <c r="F49" s="301"/>
      <c r="G49" s="239"/>
    </row>
    <row r="50" spans="1:8">
      <c r="A50" s="25"/>
      <c r="B50" s="282"/>
      <c r="C50" s="281"/>
      <c r="D50" s="91"/>
      <c r="E50" s="222"/>
      <c r="F50" s="301"/>
      <c r="G50" s="239"/>
    </row>
    <row r="51" spans="1:8">
      <c r="A51" s="25"/>
      <c r="B51" s="282"/>
      <c r="C51" s="281"/>
      <c r="D51" s="91"/>
      <c r="E51" s="222"/>
      <c r="F51" s="301"/>
      <c r="G51" s="239"/>
    </row>
    <row r="52" spans="1:8">
      <c r="A52" s="25"/>
      <c r="B52" s="282"/>
      <c r="C52" s="281"/>
      <c r="D52" s="91"/>
      <c r="E52" s="222"/>
      <c r="F52" s="301"/>
      <c r="G52" s="239"/>
    </row>
    <row r="53" spans="1:8">
      <c r="A53" s="25"/>
      <c r="B53" s="282"/>
      <c r="C53" s="281"/>
      <c r="D53" s="91"/>
      <c r="E53" s="222"/>
      <c r="F53" s="301"/>
      <c r="G53" s="239"/>
    </row>
    <row r="54" spans="1:8">
      <c r="A54" s="25"/>
      <c r="B54" s="282"/>
      <c r="C54" s="281"/>
      <c r="D54" s="91"/>
      <c r="E54" s="222"/>
      <c r="F54" s="301"/>
      <c r="G54" s="239"/>
    </row>
    <row r="55" spans="1:8">
      <c r="A55" s="25"/>
      <c r="B55" s="282"/>
      <c r="C55" s="281"/>
      <c r="D55" s="91"/>
      <c r="E55" s="222"/>
      <c r="F55" s="301"/>
      <c r="G55" s="239"/>
    </row>
    <row r="56" spans="1:8">
      <c r="A56" s="25"/>
      <c r="B56" s="282"/>
      <c r="C56" s="281"/>
      <c r="D56" s="91"/>
      <c r="E56" s="222"/>
      <c r="F56" s="301"/>
      <c r="G56" s="239"/>
    </row>
    <row r="57" spans="1:8">
      <c r="A57" s="25"/>
      <c r="B57" s="282"/>
      <c r="C57" s="281"/>
      <c r="D57" s="91"/>
      <c r="E57" s="222"/>
      <c r="F57" s="301"/>
      <c r="G57" s="239"/>
    </row>
    <row r="58" spans="1:8">
      <c r="A58" s="25"/>
      <c r="B58" s="282"/>
      <c r="C58" s="281"/>
      <c r="D58" s="91"/>
      <c r="E58" s="222"/>
      <c r="F58" s="301"/>
      <c r="G58" s="239"/>
    </row>
    <row r="59" spans="1:8">
      <c r="A59" s="25"/>
      <c r="B59" s="282"/>
      <c r="C59" s="281"/>
      <c r="D59" s="91"/>
      <c r="E59" s="222"/>
      <c r="F59" s="301"/>
      <c r="G59" s="239"/>
    </row>
    <row r="60" spans="1:8">
      <c r="A60" s="25"/>
      <c r="B60" s="282"/>
      <c r="C60" s="281"/>
      <c r="D60" s="91"/>
      <c r="E60" s="222"/>
      <c r="F60" s="301"/>
      <c r="G60" s="239"/>
    </row>
    <row r="61" spans="1:8">
      <c r="A61" s="25"/>
      <c r="B61" s="282"/>
      <c r="C61" s="281"/>
      <c r="D61" s="91"/>
      <c r="E61" s="222"/>
      <c r="F61" s="301"/>
      <c r="G61" s="239"/>
    </row>
    <row r="62" spans="1:8" ht="13.5" thickBot="1">
      <c r="A62" s="25"/>
      <c r="B62" s="285"/>
      <c r="C62" s="305"/>
      <c r="D62" s="206"/>
      <c r="E62" s="314"/>
      <c r="F62" s="307"/>
      <c r="G62" s="250"/>
    </row>
    <row r="63" spans="1:8" ht="13.5" customHeight="1" thickTop="1">
      <c r="A63" s="25"/>
      <c r="B63" s="527">
        <v>3400</v>
      </c>
      <c r="C63" s="544" t="s">
        <v>506</v>
      </c>
      <c r="D63" s="544"/>
      <c r="E63" s="544"/>
      <c r="F63" s="544"/>
      <c r="G63" s="549"/>
    </row>
    <row r="64" spans="1:8" s="4" customFormat="1" ht="13.5" thickBot="1">
      <c r="A64" s="30"/>
      <c r="B64" s="521"/>
      <c r="C64" s="519"/>
      <c r="D64" s="519"/>
      <c r="E64" s="519"/>
      <c r="F64" s="519"/>
      <c r="G64" s="550"/>
      <c r="H64" s="517"/>
    </row>
    <row r="65" spans="1:7" ht="13.5" thickTop="1">
      <c r="A65" s="25"/>
      <c r="B65" s="25"/>
      <c r="C65" s="25"/>
      <c r="D65" s="25"/>
      <c r="E65" s="143"/>
      <c r="F65" s="25"/>
      <c r="G65" s="25"/>
    </row>
  </sheetData>
  <mergeCells count="10">
    <mergeCell ref="H1:H1048576"/>
    <mergeCell ref="F6:F7"/>
    <mergeCell ref="G6:G7"/>
    <mergeCell ref="B63:B64"/>
    <mergeCell ref="C63:F64"/>
    <mergeCell ref="G63:G64"/>
    <mergeCell ref="B6:B7"/>
    <mergeCell ref="C6:C7"/>
    <mergeCell ref="D6:D7"/>
    <mergeCell ref="E6:E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8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F04A-2885-48E8-B92A-3F6439C003ED}">
  <dimension ref="B1:I74"/>
  <sheetViews>
    <sheetView view="pageBreakPreview" zoomScaleNormal="100" zoomScaleSheetLayoutView="100" workbookViewId="0">
      <selection activeCell="B2" sqref="B2:I74"/>
    </sheetView>
  </sheetViews>
  <sheetFormatPr defaultRowHeight="12.75"/>
  <cols>
    <col min="1" max="1" width="2.140625" customWidth="1"/>
    <col min="2" max="2" width="11.42578125" customWidth="1"/>
    <col min="5" max="5" width="32.28515625" customWidth="1"/>
    <col min="8" max="8" width="10.5703125" customWidth="1"/>
    <col min="9" max="9" width="16.7109375" customWidth="1"/>
    <col min="10" max="10" width="1.85546875" customWidth="1"/>
  </cols>
  <sheetData>
    <row r="1" spans="2:9">
      <c r="B1" s="425"/>
      <c r="C1" s="426"/>
      <c r="D1" s="426"/>
      <c r="E1" s="426"/>
      <c r="F1" s="426"/>
      <c r="G1" s="426"/>
      <c r="H1" s="427"/>
      <c r="I1" s="428"/>
    </row>
    <row r="2" spans="2:9" ht="12.75" customHeight="1">
      <c r="B2" s="82" t="s">
        <v>13</v>
      </c>
      <c r="C2" s="242"/>
      <c r="D2" s="82" t="s">
        <v>13</v>
      </c>
      <c r="E2" s="242"/>
      <c r="F2" s="429"/>
      <c r="G2" s="429"/>
      <c r="H2" s="430"/>
      <c r="I2" s="431"/>
    </row>
    <row r="3" spans="2:9" ht="12.75" customHeight="1">
      <c r="B3" s="251" t="s">
        <v>81</v>
      </c>
      <c r="C3" s="83"/>
      <c r="D3" s="251"/>
      <c r="E3" s="83"/>
      <c r="F3" s="456"/>
      <c r="G3" s="456"/>
      <c r="H3" s="457"/>
      <c r="I3" s="458"/>
    </row>
    <row r="4" spans="2:9" ht="12.75" customHeight="1">
      <c r="B4" s="252" t="s">
        <v>200</v>
      </c>
      <c r="C4" s="252"/>
      <c r="D4" s="252" t="s">
        <v>200</v>
      </c>
      <c r="E4" s="252"/>
      <c r="F4" s="456"/>
      <c r="G4" s="456"/>
      <c r="H4" s="457"/>
      <c r="I4" s="458"/>
    </row>
    <row r="5" spans="2:9">
      <c r="B5" s="572"/>
      <c r="C5" s="456"/>
      <c r="D5" s="456"/>
      <c r="E5" s="456"/>
      <c r="F5" s="456"/>
      <c r="G5" s="456"/>
      <c r="H5" s="457"/>
      <c r="I5" s="573"/>
    </row>
    <row r="6" spans="2:9">
      <c r="B6" s="574"/>
      <c r="C6" s="575"/>
      <c r="D6" s="576"/>
      <c r="E6" s="577"/>
      <c r="F6" s="578"/>
      <c r="G6" s="578"/>
      <c r="H6" s="579"/>
      <c r="I6" s="580"/>
    </row>
    <row r="7" spans="2:9" ht="12.75" customHeight="1">
      <c r="B7" s="581" t="s">
        <v>158</v>
      </c>
      <c r="C7" s="564" t="s">
        <v>156</v>
      </c>
      <c r="D7" s="565"/>
      <c r="E7" s="566"/>
      <c r="F7" s="437" t="s">
        <v>168</v>
      </c>
      <c r="G7" s="437" t="s">
        <v>162</v>
      </c>
      <c r="H7" s="438" t="s">
        <v>163</v>
      </c>
      <c r="I7" s="582" t="s">
        <v>155</v>
      </c>
    </row>
    <row r="8" spans="2:9">
      <c r="B8" s="581" t="s">
        <v>481</v>
      </c>
      <c r="C8" s="439"/>
      <c r="D8" s="429"/>
      <c r="E8" s="440"/>
      <c r="F8" s="441"/>
      <c r="G8" s="441"/>
      <c r="H8" s="442"/>
      <c r="I8" s="583"/>
    </row>
    <row r="9" spans="2:9">
      <c r="B9" s="584"/>
      <c r="C9" s="443"/>
      <c r="D9" s="432"/>
      <c r="E9" s="444"/>
      <c r="F9" s="445"/>
      <c r="G9" s="445"/>
      <c r="H9" s="446"/>
      <c r="I9" s="585"/>
    </row>
    <row r="10" spans="2:9">
      <c r="B10" s="586"/>
      <c r="C10" s="433"/>
      <c r="D10" s="434"/>
      <c r="E10" s="434"/>
      <c r="F10" s="434"/>
      <c r="G10" s="434"/>
      <c r="H10" s="447"/>
      <c r="I10" s="587"/>
    </row>
    <row r="11" spans="2:9">
      <c r="B11" s="588"/>
      <c r="C11" s="562" t="s">
        <v>482</v>
      </c>
      <c r="D11" s="563"/>
      <c r="E11" s="567"/>
      <c r="F11" s="429"/>
      <c r="G11" s="429"/>
      <c r="H11" s="448"/>
      <c r="I11" s="583"/>
    </row>
    <row r="12" spans="2:9">
      <c r="B12" s="584"/>
      <c r="C12" s="443"/>
      <c r="D12" s="432"/>
      <c r="E12" s="432"/>
      <c r="F12" s="432"/>
      <c r="G12" s="432"/>
      <c r="H12" s="449"/>
      <c r="I12" s="585"/>
    </row>
    <row r="13" spans="2:9">
      <c r="B13" s="589"/>
      <c r="C13" s="461"/>
      <c r="D13" s="462"/>
      <c r="E13" s="463"/>
      <c r="F13" s="590"/>
      <c r="G13" s="590"/>
      <c r="H13" s="464"/>
      <c r="I13" s="591"/>
    </row>
    <row r="14" spans="2:9">
      <c r="B14" s="586"/>
      <c r="C14" s="554" t="s">
        <v>515</v>
      </c>
      <c r="D14" s="555"/>
      <c r="E14" s="556"/>
      <c r="F14" s="435"/>
      <c r="G14" s="435"/>
      <c r="H14" s="436"/>
      <c r="I14" s="587"/>
    </row>
    <row r="15" spans="2:9">
      <c r="B15" s="592"/>
      <c r="C15" s="465"/>
      <c r="D15" s="466"/>
      <c r="E15" s="467"/>
      <c r="F15" s="468"/>
      <c r="G15" s="468"/>
      <c r="H15" s="469"/>
      <c r="I15" s="593"/>
    </row>
    <row r="16" spans="2:9">
      <c r="B16" s="581" t="s">
        <v>483</v>
      </c>
      <c r="C16" s="557" t="s">
        <v>484</v>
      </c>
      <c r="D16" s="558"/>
      <c r="E16" s="559"/>
      <c r="F16" s="441"/>
      <c r="G16" s="441"/>
      <c r="H16" s="442"/>
      <c r="I16" s="583"/>
    </row>
    <row r="17" spans="2:9">
      <c r="B17" s="588"/>
      <c r="C17" s="557" t="s">
        <v>485</v>
      </c>
      <c r="D17" s="558"/>
      <c r="E17" s="559"/>
      <c r="F17" s="441"/>
      <c r="G17" s="441"/>
      <c r="H17" s="442"/>
      <c r="I17" s="583"/>
    </row>
    <row r="18" spans="2:9">
      <c r="B18" s="588"/>
      <c r="C18" s="557" t="s">
        <v>486</v>
      </c>
      <c r="D18" s="558"/>
      <c r="E18" s="559"/>
      <c r="F18" s="441"/>
      <c r="G18" s="441"/>
      <c r="H18" s="442"/>
      <c r="I18" s="583"/>
    </row>
    <row r="19" spans="2:9">
      <c r="B19" s="588"/>
      <c r="C19" s="557" t="s">
        <v>487</v>
      </c>
      <c r="D19" s="558"/>
      <c r="E19" s="559"/>
      <c r="F19" s="441"/>
      <c r="G19" s="441"/>
      <c r="H19" s="442"/>
      <c r="I19" s="583"/>
    </row>
    <row r="20" spans="2:9">
      <c r="B20" s="588"/>
      <c r="C20" s="439"/>
      <c r="D20" s="429"/>
      <c r="E20" s="440"/>
      <c r="F20" s="441"/>
      <c r="G20" s="441"/>
      <c r="H20" s="442"/>
      <c r="I20" s="583"/>
    </row>
    <row r="21" spans="2:9">
      <c r="B21" s="588"/>
      <c r="C21" s="450" t="s">
        <v>22</v>
      </c>
      <c r="D21" s="560" t="s">
        <v>488</v>
      </c>
      <c r="E21" s="561"/>
      <c r="F21" s="441"/>
      <c r="G21" s="441"/>
      <c r="H21" s="442"/>
      <c r="I21" s="583"/>
    </row>
    <row r="22" spans="2:9">
      <c r="B22" s="588"/>
      <c r="C22" s="439"/>
      <c r="D22" s="560" t="s">
        <v>489</v>
      </c>
      <c r="E22" s="561"/>
      <c r="F22" s="441"/>
      <c r="G22" s="441"/>
      <c r="H22" s="442"/>
      <c r="I22" s="583"/>
    </row>
    <row r="23" spans="2:9">
      <c r="B23" s="588"/>
      <c r="C23" s="439"/>
      <c r="D23" s="429"/>
      <c r="E23" s="440"/>
      <c r="F23" s="441"/>
      <c r="G23" s="451"/>
      <c r="H23" s="442"/>
      <c r="I23" s="583"/>
    </row>
    <row r="24" spans="2:9">
      <c r="B24" s="588"/>
      <c r="C24" s="439"/>
      <c r="D24" s="452" t="s">
        <v>417</v>
      </c>
      <c r="E24" s="453" t="s">
        <v>493</v>
      </c>
      <c r="F24" s="441"/>
      <c r="G24" s="451"/>
      <c r="H24" s="442"/>
      <c r="I24" s="583"/>
    </row>
    <row r="25" spans="2:9">
      <c r="B25" s="588"/>
      <c r="C25" s="439"/>
      <c r="D25" s="429"/>
      <c r="E25" s="453" t="s">
        <v>490</v>
      </c>
      <c r="F25" s="441"/>
      <c r="G25" s="451"/>
      <c r="H25" s="442"/>
      <c r="I25" s="583"/>
    </row>
    <row r="26" spans="2:9">
      <c r="B26" s="588"/>
      <c r="C26" s="439"/>
      <c r="D26" s="429"/>
      <c r="E26" s="453" t="s">
        <v>491</v>
      </c>
      <c r="F26" s="454" t="s">
        <v>62</v>
      </c>
      <c r="G26" s="455">
        <f>200*7*0.6</f>
        <v>840</v>
      </c>
      <c r="H26" s="442"/>
      <c r="I26" s="583"/>
    </row>
    <row r="27" spans="2:9">
      <c r="B27" s="588"/>
      <c r="C27" s="439"/>
      <c r="D27" s="429"/>
      <c r="E27" s="440"/>
      <c r="F27" s="441"/>
      <c r="G27" s="451"/>
      <c r="H27" s="442"/>
      <c r="I27" s="583"/>
    </row>
    <row r="28" spans="2:9">
      <c r="B28" s="588"/>
      <c r="C28" s="439"/>
      <c r="D28" s="429"/>
      <c r="E28" s="440"/>
      <c r="F28" s="441"/>
      <c r="G28" s="451"/>
      <c r="H28" s="442"/>
      <c r="I28" s="583"/>
    </row>
    <row r="29" spans="2:9">
      <c r="B29" s="588"/>
      <c r="C29" s="450" t="s">
        <v>23</v>
      </c>
      <c r="D29" s="560" t="s">
        <v>516</v>
      </c>
      <c r="E29" s="561"/>
      <c r="F29" s="441"/>
      <c r="G29" s="451"/>
      <c r="H29" s="442"/>
      <c r="I29" s="583"/>
    </row>
    <row r="30" spans="2:9">
      <c r="B30" s="588"/>
      <c r="C30" s="439"/>
      <c r="D30" s="560" t="s">
        <v>495</v>
      </c>
      <c r="E30" s="561"/>
      <c r="F30" s="441"/>
      <c r="G30" s="451"/>
      <c r="H30" s="442"/>
      <c r="I30" s="583"/>
    </row>
    <row r="31" spans="2:9">
      <c r="B31" s="588"/>
      <c r="C31" s="439"/>
      <c r="D31" s="429"/>
      <c r="E31" s="440"/>
      <c r="F31" s="441"/>
      <c r="G31" s="451"/>
      <c r="H31" s="442"/>
      <c r="I31" s="583"/>
    </row>
    <row r="32" spans="2:9">
      <c r="B32" s="588"/>
      <c r="C32" s="439"/>
      <c r="D32" s="452" t="s">
        <v>417</v>
      </c>
      <c r="E32" s="453" t="s">
        <v>496</v>
      </c>
      <c r="F32" s="441"/>
      <c r="G32" s="451"/>
      <c r="H32" s="442"/>
      <c r="I32" s="583"/>
    </row>
    <row r="33" spans="2:9">
      <c r="B33" s="588"/>
      <c r="C33" s="439"/>
      <c r="D33" s="429"/>
      <c r="E33" s="453" t="s">
        <v>497</v>
      </c>
      <c r="F33" s="441"/>
      <c r="G33" s="451"/>
      <c r="H33" s="442"/>
      <c r="I33" s="583"/>
    </row>
    <row r="34" spans="2:9">
      <c r="B34" s="588"/>
      <c r="C34" s="439"/>
      <c r="D34" s="429"/>
      <c r="E34" s="453" t="s">
        <v>491</v>
      </c>
      <c r="F34" s="454" t="s">
        <v>62</v>
      </c>
      <c r="G34" s="455">
        <f>300*8*0.15</f>
        <v>360</v>
      </c>
      <c r="H34" s="442"/>
      <c r="I34" s="583"/>
    </row>
    <row r="35" spans="2:9">
      <c r="B35" s="588"/>
      <c r="C35" s="439"/>
      <c r="D35" s="429"/>
      <c r="E35" s="440"/>
      <c r="F35" s="441"/>
      <c r="G35" s="451"/>
      <c r="H35" s="442"/>
      <c r="I35" s="583"/>
    </row>
    <row r="36" spans="2:9">
      <c r="B36" s="588"/>
      <c r="C36" s="439"/>
      <c r="D36" s="452" t="s">
        <v>492</v>
      </c>
      <c r="E36" s="453" t="s">
        <v>498</v>
      </c>
      <c r="F36" s="441"/>
      <c r="G36" s="451"/>
      <c r="H36" s="442"/>
      <c r="I36" s="583"/>
    </row>
    <row r="37" spans="2:9" ht="24">
      <c r="B37" s="588"/>
      <c r="C37" s="439"/>
      <c r="D37" s="429"/>
      <c r="E37" s="453" t="s">
        <v>517</v>
      </c>
      <c r="F37" s="441"/>
      <c r="G37" s="451"/>
      <c r="H37" s="442"/>
      <c r="I37" s="583"/>
    </row>
    <row r="38" spans="2:9">
      <c r="B38" s="588"/>
      <c r="C38" s="439"/>
      <c r="D38" s="429"/>
      <c r="E38" s="453" t="s">
        <v>491</v>
      </c>
      <c r="F38" s="454" t="s">
        <v>62</v>
      </c>
      <c r="G38" s="451">
        <v>360</v>
      </c>
      <c r="H38" s="442"/>
      <c r="I38" s="594"/>
    </row>
    <row r="39" spans="2:9">
      <c r="B39" s="588"/>
      <c r="C39" s="439"/>
      <c r="D39" s="429"/>
      <c r="E39" s="440"/>
      <c r="F39" s="441"/>
      <c r="G39" s="451"/>
      <c r="H39" s="442"/>
      <c r="I39" s="583"/>
    </row>
    <row r="40" spans="2:9">
      <c r="B40" s="588"/>
      <c r="C40" s="450" t="s">
        <v>24</v>
      </c>
      <c r="D40" s="560" t="s">
        <v>499</v>
      </c>
      <c r="E40" s="561"/>
      <c r="F40" s="441"/>
      <c r="G40" s="451"/>
      <c r="H40" s="442"/>
      <c r="I40" s="583"/>
    </row>
    <row r="41" spans="2:9">
      <c r="B41" s="588"/>
      <c r="C41" s="439"/>
      <c r="D41" s="560" t="s">
        <v>495</v>
      </c>
      <c r="E41" s="561"/>
      <c r="F41" s="441"/>
      <c r="G41" s="451"/>
      <c r="H41" s="442"/>
      <c r="I41" s="583"/>
    </row>
    <row r="42" spans="2:9">
      <c r="B42" s="588"/>
      <c r="C42" s="439"/>
      <c r="D42" s="429"/>
      <c r="E42" s="440"/>
      <c r="F42" s="441"/>
      <c r="G42" s="441"/>
      <c r="H42" s="442"/>
      <c r="I42" s="583"/>
    </row>
    <row r="43" spans="2:9">
      <c r="B43" s="588"/>
      <c r="C43" s="439"/>
      <c r="D43" s="452" t="s">
        <v>417</v>
      </c>
      <c r="E43" s="453" t="s">
        <v>500</v>
      </c>
      <c r="F43" s="441"/>
      <c r="G43" s="441"/>
      <c r="H43" s="442"/>
      <c r="I43" s="583"/>
    </row>
    <row r="44" spans="2:9">
      <c r="B44" s="588"/>
      <c r="C44" s="439"/>
      <c r="D44" s="429"/>
      <c r="E44" s="453" t="s">
        <v>501</v>
      </c>
      <c r="F44" s="441"/>
      <c r="G44" s="441"/>
      <c r="H44" s="442"/>
      <c r="I44" s="583"/>
    </row>
    <row r="45" spans="2:9">
      <c r="B45" s="588"/>
      <c r="C45" s="439"/>
      <c r="D45" s="429"/>
      <c r="E45" s="453" t="s">
        <v>491</v>
      </c>
      <c r="F45" s="454" t="s">
        <v>62</v>
      </c>
      <c r="G45" s="441"/>
      <c r="H45" s="442"/>
      <c r="I45" s="594" t="s">
        <v>494</v>
      </c>
    </row>
    <row r="46" spans="2:9">
      <c r="B46" s="588"/>
      <c r="C46" s="439"/>
      <c r="D46" s="429"/>
      <c r="E46" s="440"/>
      <c r="F46" s="441"/>
      <c r="G46" s="441"/>
      <c r="H46" s="442"/>
      <c r="I46" s="583"/>
    </row>
    <row r="47" spans="2:9">
      <c r="B47" s="588"/>
      <c r="C47" s="439"/>
      <c r="D47" s="452" t="s">
        <v>492</v>
      </c>
      <c r="E47" s="453" t="s">
        <v>502</v>
      </c>
      <c r="F47" s="441"/>
      <c r="G47" s="441"/>
      <c r="H47" s="442"/>
      <c r="I47" s="583"/>
    </row>
    <row r="48" spans="2:9">
      <c r="B48" s="588"/>
      <c r="C48" s="439"/>
      <c r="D48" s="429"/>
      <c r="E48" s="453" t="s">
        <v>490</v>
      </c>
      <c r="F48" s="441"/>
      <c r="G48" s="441"/>
      <c r="H48" s="442"/>
      <c r="I48" s="583"/>
    </row>
    <row r="49" spans="2:9">
      <c r="B49" s="588"/>
      <c r="C49" s="439"/>
      <c r="D49" s="429"/>
      <c r="E49" s="453" t="s">
        <v>491</v>
      </c>
      <c r="F49" s="454" t="s">
        <v>62</v>
      </c>
      <c r="G49" s="441"/>
      <c r="H49" s="442"/>
      <c r="I49" s="594" t="s">
        <v>494</v>
      </c>
    </row>
    <row r="50" spans="2:9">
      <c r="B50" s="588"/>
      <c r="C50" s="439"/>
      <c r="D50" s="429"/>
      <c r="E50" s="440"/>
      <c r="F50" s="441"/>
      <c r="G50" s="441"/>
      <c r="H50" s="442"/>
      <c r="I50" s="583"/>
    </row>
    <row r="51" spans="2:9">
      <c r="B51" s="588"/>
      <c r="C51" s="450" t="s">
        <v>362</v>
      </c>
      <c r="D51" s="560" t="s">
        <v>503</v>
      </c>
      <c r="E51" s="561"/>
      <c r="F51" s="441"/>
      <c r="G51" s="441"/>
      <c r="H51" s="442"/>
      <c r="I51" s="583"/>
    </row>
    <row r="52" spans="2:9">
      <c r="B52" s="588"/>
      <c r="C52" s="439"/>
      <c r="D52" s="560" t="s">
        <v>504</v>
      </c>
      <c r="E52" s="561"/>
      <c r="F52" s="441"/>
      <c r="G52" s="451"/>
      <c r="H52" s="442"/>
      <c r="I52" s="583"/>
    </row>
    <row r="53" spans="2:9">
      <c r="B53" s="588"/>
      <c r="C53" s="439"/>
      <c r="D53" s="429"/>
      <c r="E53" s="440"/>
      <c r="F53" s="441"/>
      <c r="G53" s="451"/>
      <c r="H53" s="442"/>
      <c r="I53" s="583"/>
    </row>
    <row r="54" spans="2:9">
      <c r="B54" s="588"/>
      <c r="C54" s="439"/>
      <c r="D54" s="452" t="s">
        <v>417</v>
      </c>
      <c r="E54" s="453" t="s">
        <v>505</v>
      </c>
      <c r="F54" s="441"/>
      <c r="G54" s="451"/>
      <c r="H54" s="442"/>
      <c r="I54" s="583"/>
    </row>
    <row r="55" spans="2:9">
      <c r="B55" s="588"/>
      <c r="C55" s="439"/>
      <c r="D55" s="429"/>
      <c r="E55" s="453" t="s">
        <v>501</v>
      </c>
      <c r="F55" s="441"/>
      <c r="G55" s="451"/>
      <c r="H55" s="442"/>
      <c r="I55" s="583"/>
    </row>
    <row r="56" spans="2:9">
      <c r="B56" s="588"/>
      <c r="C56" s="439"/>
      <c r="D56" s="429"/>
      <c r="E56" s="453" t="s">
        <v>491</v>
      </c>
      <c r="F56" s="454" t="s">
        <v>62</v>
      </c>
      <c r="G56" s="451"/>
      <c r="H56" s="442"/>
      <c r="I56" s="594" t="s">
        <v>494</v>
      </c>
    </row>
    <row r="57" spans="2:9">
      <c r="B57" s="588"/>
      <c r="C57" s="439"/>
      <c r="D57" s="429"/>
      <c r="E57" s="440"/>
      <c r="F57" s="441"/>
      <c r="G57" s="451"/>
      <c r="H57" s="442"/>
      <c r="I57" s="583"/>
    </row>
    <row r="58" spans="2:9">
      <c r="B58" s="588"/>
      <c r="C58" s="439"/>
      <c r="D58" s="452" t="s">
        <v>492</v>
      </c>
      <c r="E58" s="453" t="s">
        <v>500</v>
      </c>
      <c r="F58" s="441"/>
      <c r="G58" s="451"/>
      <c r="H58" s="442"/>
      <c r="I58" s="583"/>
    </row>
    <row r="59" spans="2:9">
      <c r="B59" s="588"/>
      <c r="C59" s="439"/>
      <c r="D59" s="429"/>
      <c r="E59" s="453" t="s">
        <v>501</v>
      </c>
      <c r="F59" s="441"/>
      <c r="G59" s="451"/>
      <c r="H59" s="442"/>
      <c r="I59" s="583"/>
    </row>
    <row r="60" spans="2:9">
      <c r="B60" s="588"/>
      <c r="C60" s="439"/>
      <c r="D60" s="429"/>
      <c r="E60" s="453" t="s">
        <v>491</v>
      </c>
      <c r="F60" s="454" t="s">
        <v>62</v>
      </c>
      <c r="G60" s="455">
        <v>3995.145</v>
      </c>
      <c r="H60" s="442"/>
      <c r="I60" s="583"/>
    </row>
    <row r="61" spans="2:9">
      <c r="B61" s="588"/>
      <c r="C61" s="439"/>
      <c r="D61" s="429"/>
      <c r="E61" s="453"/>
      <c r="F61" s="454"/>
      <c r="G61" s="455"/>
      <c r="H61" s="442"/>
      <c r="I61" s="583"/>
    </row>
    <row r="62" spans="2:9">
      <c r="B62" s="595" t="s">
        <v>513</v>
      </c>
      <c r="C62" s="557" t="s">
        <v>507</v>
      </c>
      <c r="D62" s="558"/>
      <c r="E62" s="559"/>
      <c r="F62" s="441"/>
      <c r="G62" s="441"/>
      <c r="H62" s="459"/>
      <c r="I62" s="596"/>
    </row>
    <row r="63" spans="2:9">
      <c r="B63" s="588"/>
      <c r="C63" s="439"/>
      <c r="D63" s="429"/>
      <c r="E63" s="440"/>
      <c r="F63" s="441"/>
      <c r="G63" s="441"/>
      <c r="H63" s="459"/>
      <c r="I63" s="596"/>
    </row>
    <row r="64" spans="2:9">
      <c r="B64" s="588"/>
      <c r="C64" s="439"/>
      <c r="D64" s="429"/>
      <c r="E64" s="440"/>
      <c r="F64" s="441"/>
      <c r="G64" s="441"/>
      <c r="H64" s="459"/>
      <c r="I64" s="596"/>
    </row>
    <row r="65" spans="2:9">
      <c r="B65" s="597" t="s">
        <v>514</v>
      </c>
      <c r="C65" s="557" t="s">
        <v>508</v>
      </c>
      <c r="D65" s="558"/>
      <c r="E65" s="559"/>
      <c r="F65" s="441"/>
      <c r="G65" s="441"/>
      <c r="H65" s="459"/>
      <c r="I65" s="596"/>
    </row>
    <row r="66" spans="2:9">
      <c r="B66" s="588"/>
      <c r="C66" s="439"/>
      <c r="D66" s="429"/>
      <c r="E66" s="440"/>
      <c r="F66" s="441"/>
      <c r="G66" s="441"/>
      <c r="H66" s="459"/>
      <c r="I66" s="596"/>
    </row>
    <row r="67" spans="2:9">
      <c r="B67" s="588"/>
      <c r="C67" s="562" t="s">
        <v>509</v>
      </c>
      <c r="D67" s="563"/>
      <c r="E67" s="561"/>
      <c r="F67" s="441"/>
      <c r="G67" s="441"/>
      <c r="H67" s="459"/>
      <c r="I67" s="596"/>
    </row>
    <row r="68" spans="2:9">
      <c r="B68" s="588"/>
      <c r="C68" s="439"/>
      <c r="D68" s="429"/>
      <c r="E68" s="440"/>
      <c r="F68" s="441"/>
      <c r="G68" s="441"/>
      <c r="H68" s="459"/>
      <c r="I68" s="596"/>
    </row>
    <row r="69" spans="2:9">
      <c r="B69" s="588"/>
      <c r="C69" s="562" t="s">
        <v>510</v>
      </c>
      <c r="D69" s="563"/>
      <c r="E69" s="561"/>
      <c r="F69" s="454" t="s">
        <v>62</v>
      </c>
      <c r="G69" s="441">
        <f>300*6*0.15</f>
        <v>270</v>
      </c>
      <c r="H69" s="459"/>
      <c r="I69" s="598"/>
    </row>
    <row r="70" spans="2:9">
      <c r="B70" s="588"/>
      <c r="C70" s="439"/>
      <c r="D70" s="429"/>
      <c r="E70" s="440"/>
      <c r="F70" s="441"/>
      <c r="G70" s="441"/>
      <c r="H70" s="459"/>
      <c r="I70" s="596"/>
    </row>
    <row r="71" spans="2:9">
      <c r="B71" s="588"/>
      <c r="C71" s="551" t="s">
        <v>511</v>
      </c>
      <c r="D71" s="552"/>
      <c r="E71" s="553"/>
      <c r="F71" s="441"/>
      <c r="G71" s="441"/>
      <c r="H71" s="459"/>
      <c r="I71" s="596"/>
    </row>
    <row r="72" spans="2:9" ht="12.75" customHeight="1">
      <c r="B72" s="588"/>
      <c r="C72" s="551" t="s">
        <v>512</v>
      </c>
      <c r="D72" s="552"/>
      <c r="E72" s="553"/>
      <c r="F72" s="441"/>
      <c r="G72" s="441"/>
      <c r="H72" s="459"/>
      <c r="I72" s="596"/>
    </row>
    <row r="73" spans="2:9">
      <c r="B73" s="588"/>
      <c r="C73" s="439"/>
      <c r="D73" s="429"/>
      <c r="E73" s="440"/>
      <c r="F73" s="441"/>
      <c r="G73" s="441"/>
      <c r="H73" s="459"/>
      <c r="I73" s="599"/>
    </row>
    <row r="74" spans="2:9">
      <c r="B74" s="600">
        <v>3400</v>
      </c>
      <c r="C74" s="601" t="s">
        <v>506</v>
      </c>
      <c r="D74" s="602"/>
      <c r="E74" s="603"/>
      <c r="F74" s="604"/>
      <c r="G74" s="604"/>
      <c r="H74" s="605"/>
      <c r="I74" s="460"/>
    </row>
  </sheetData>
  <mergeCells count="22">
    <mergeCell ref="D40:E40"/>
    <mergeCell ref="C7:E7"/>
    <mergeCell ref="C11:E11"/>
    <mergeCell ref="C16:E16"/>
    <mergeCell ref="C17:E17"/>
    <mergeCell ref="C18:E18"/>
    <mergeCell ref="C71:E71"/>
    <mergeCell ref="C74:E74"/>
    <mergeCell ref="C14:E14"/>
    <mergeCell ref="C62:E62"/>
    <mergeCell ref="C65:E65"/>
    <mergeCell ref="D41:E41"/>
    <mergeCell ref="D51:E51"/>
    <mergeCell ref="D52:E52"/>
    <mergeCell ref="C72:E72"/>
    <mergeCell ref="C67:E67"/>
    <mergeCell ref="C69:E69"/>
    <mergeCell ref="C19:E19"/>
    <mergeCell ref="D21:E21"/>
    <mergeCell ref="D22:E22"/>
    <mergeCell ref="D29:E29"/>
    <mergeCell ref="D30:E30"/>
  </mergeCells>
  <pageMargins left="0.7" right="0.7" top="0.75" bottom="0.75" header="0.3" footer="0.3"/>
  <pageSetup paperSize="9" scale="7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I63"/>
  <sheetViews>
    <sheetView view="pageBreakPreview" zoomScale="85" zoomScaleNormal="100" zoomScaleSheetLayoutView="85" workbookViewId="0">
      <selection activeCell="I36" sqref="I36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5" width="11.7109375" customWidth="1"/>
    <col min="6" max="6" width="16.42578125" customWidth="1"/>
    <col min="7" max="7" width="25.7109375" customWidth="1"/>
    <col min="8" max="8" width="2.28515625" customWidth="1"/>
    <col min="9" max="9" width="27.5703125" customWidth="1"/>
  </cols>
  <sheetData>
    <row r="1" spans="1:9">
      <c r="A1" s="25"/>
      <c r="B1" s="25"/>
      <c r="C1" s="25"/>
      <c r="D1" s="25"/>
      <c r="E1" s="25"/>
      <c r="F1" s="25"/>
      <c r="G1" s="25"/>
      <c r="H1" s="25"/>
    </row>
    <row r="2" spans="1:9" ht="15" customHeight="1">
      <c r="A2" s="25"/>
      <c r="B2" s="251" t="s">
        <v>13</v>
      </c>
      <c r="C2" s="82"/>
      <c r="D2" s="143"/>
      <c r="E2" s="143"/>
      <c r="F2" s="25"/>
      <c r="G2" s="25"/>
      <c r="H2" s="25"/>
    </row>
    <row r="3" spans="1:9" ht="15" customHeight="1">
      <c r="A3" s="25"/>
      <c r="B3" s="230" t="s">
        <v>83</v>
      </c>
      <c r="C3" s="83"/>
      <c r="D3" s="143"/>
      <c r="E3" s="143"/>
      <c r="F3" s="25"/>
      <c r="G3" s="25"/>
      <c r="H3" s="25"/>
    </row>
    <row r="4" spans="1:9" ht="15" customHeight="1">
      <c r="A4" s="25"/>
      <c r="B4" s="82" t="s">
        <v>84</v>
      </c>
      <c r="C4" s="82"/>
      <c r="D4" s="25"/>
      <c r="E4" s="143"/>
      <c r="F4" s="25"/>
      <c r="G4" s="25"/>
      <c r="H4" s="25"/>
    </row>
    <row r="5" spans="1:9" ht="15" customHeight="1" thickBot="1">
      <c r="A5" s="25"/>
      <c r="B5" s="25"/>
      <c r="C5" s="25"/>
      <c r="D5" s="25"/>
      <c r="E5" s="143"/>
      <c r="F5" s="25"/>
      <c r="G5" s="25"/>
      <c r="H5" s="25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H6" s="143"/>
      <c r="I6" s="5"/>
    </row>
    <row r="7" spans="1:9" s="4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256"/>
      <c r="I7" s="14"/>
    </row>
    <row r="8" spans="1:9" ht="13.5" thickTop="1">
      <c r="A8" s="25"/>
      <c r="B8" s="308"/>
      <c r="C8" s="290"/>
      <c r="D8" s="290"/>
      <c r="E8" s="290"/>
      <c r="F8" s="291"/>
      <c r="G8" s="292"/>
      <c r="H8" s="25"/>
    </row>
    <row r="9" spans="1:9">
      <c r="A9" s="25"/>
      <c r="B9" s="330" t="s">
        <v>85</v>
      </c>
      <c r="C9" s="406" t="s">
        <v>86</v>
      </c>
      <c r="D9" s="275"/>
      <c r="E9" s="275"/>
      <c r="F9" s="316"/>
      <c r="G9" s="317"/>
      <c r="H9" s="25"/>
    </row>
    <row r="10" spans="1:9">
      <c r="A10" s="25"/>
      <c r="B10" s="270"/>
      <c r="C10" s="315" t="s">
        <v>87</v>
      </c>
      <c r="D10" s="275"/>
      <c r="E10" s="275"/>
      <c r="F10" s="316"/>
      <c r="G10" s="317"/>
      <c r="H10" s="25"/>
    </row>
    <row r="11" spans="1:9">
      <c r="A11" s="25"/>
      <c r="B11" s="270"/>
      <c r="C11" s="315"/>
      <c r="D11" s="275"/>
      <c r="E11" s="275"/>
      <c r="F11" s="316"/>
      <c r="G11" s="317"/>
      <c r="H11" s="25"/>
    </row>
    <row r="12" spans="1:9">
      <c r="A12" s="25"/>
      <c r="B12" s="270"/>
      <c r="C12" s="315" t="s">
        <v>247</v>
      </c>
      <c r="D12" s="318" t="s">
        <v>62</v>
      </c>
      <c r="E12" s="115">
        <f>'3400'!E22</f>
        <v>2475</v>
      </c>
      <c r="F12" s="316"/>
      <c r="G12" s="274"/>
      <c r="H12" s="25"/>
    </row>
    <row r="13" spans="1:9">
      <c r="A13" s="25"/>
      <c r="B13" s="270"/>
      <c r="C13" s="315"/>
      <c r="D13" s="275"/>
      <c r="E13" s="275"/>
      <c r="F13" s="316"/>
      <c r="G13" s="317"/>
      <c r="H13" s="25"/>
    </row>
    <row r="14" spans="1:9">
      <c r="A14" s="25"/>
      <c r="B14" s="330" t="s">
        <v>88</v>
      </c>
      <c r="C14" s="406" t="s">
        <v>89</v>
      </c>
      <c r="D14" s="275"/>
      <c r="E14" s="275"/>
      <c r="F14" s="316"/>
      <c r="G14" s="317"/>
      <c r="H14" s="25"/>
    </row>
    <row r="15" spans="1:9">
      <c r="A15" s="25"/>
      <c r="B15" s="270"/>
      <c r="C15" s="315" t="s">
        <v>73</v>
      </c>
      <c r="D15" s="275" t="s">
        <v>59</v>
      </c>
      <c r="E15" s="275">
        <v>125</v>
      </c>
      <c r="F15" s="316"/>
      <c r="G15" s="274"/>
      <c r="H15" s="25"/>
    </row>
    <row r="16" spans="1:9">
      <c r="A16" s="25"/>
      <c r="B16" s="270"/>
      <c r="C16" s="311"/>
      <c r="D16" s="311"/>
      <c r="E16" s="280"/>
      <c r="F16" s="319"/>
      <c r="G16" s="317"/>
      <c r="H16" s="25"/>
    </row>
    <row r="17" spans="1:9">
      <c r="A17" s="25"/>
      <c r="B17" s="270"/>
      <c r="C17" s="315" t="s">
        <v>90</v>
      </c>
      <c r="D17" s="275" t="s">
        <v>59</v>
      </c>
      <c r="E17" s="275">
        <v>5</v>
      </c>
      <c r="F17" s="316"/>
      <c r="G17" s="239"/>
      <c r="H17" s="25"/>
    </row>
    <row r="18" spans="1:9">
      <c r="A18" s="25"/>
      <c r="B18" s="270"/>
      <c r="C18" s="315"/>
      <c r="D18" s="275"/>
      <c r="E18" s="280"/>
      <c r="F18" s="320"/>
      <c r="G18" s="321"/>
      <c r="H18" s="25"/>
    </row>
    <row r="19" spans="1:9">
      <c r="A19" s="25"/>
      <c r="B19" s="270"/>
      <c r="C19" s="315" t="s">
        <v>91</v>
      </c>
      <c r="D19" s="275" t="s">
        <v>59</v>
      </c>
      <c r="E19" s="275">
        <v>5</v>
      </c>
      <c r="F19" s="316"/>
      <c r="G19" s="239"/>
      <c r="H19" s="25"/>
    </row>
    <row r="20" spans="1:9">
      <c r="A20" s="25"/>
      <c r="B20" s="270"/>
      <c r="C20" s="315" t="s">
        <v>92</v>
      </c>
      <c r="D20" s="275"/>
      <c r="E20" s="280"/>
      <c r="F20" s="320"/>
      <c r="G20" s="321"/>
      <c r="H20" s="25"/>
      <c r="I20">
        <f>2400*1800*8*0.15*0.02</f>
        <v>103680</v>
      </c>
    </row>
    <row r="21" spans="1:9">
      <c r="A21" s="25"/>
      <c r="B21" s="270"/>
      <c r="C21" s="315"/>
      <c r="D21" s="275"/>
      <c r="E21" s="280"/>
      <c r="F21" s="320"/>
      <c r="G21" s="321"/>
      <c r="H21" s="25"/>
    </row>
    <row r="22" spans="1:9">
      <c r="A22" s="25"/>
      <c r="B22" s="330" t="s">
        <v>93</v>
      </c>
      <c r="C22" s="406" t="s">
        <v>94</v>
      </c>
      <c r="D22" s="275"/>
      <c r="E22" s="280"/>
      <c r="F22" s="316"/>
      <c r="G22" s="274"/>
      <c r="H22" s="25"/>
    </row>
    <row r="23" spans="1:9">
      <c r="A23" s="25"/>
      <c r="B23" s="270"/>
      <c r="C23" s="406" t="s">
        <v>95</v>
      </c>
      <c r="D23" s="275" t="s">
        <v>38</v>
      </c>
      <c r="E23" s="280">
        <v>800</v>
      </c>
      <c r="F23" s="320"/>
      <c r="G23" s="321"/>
      <c r="H23" s="25"/>
    </row>
    <row r="24" spans="1:9">
      <c r="A24" s="25"/>
      <c r="B24" s="270"/>
      <c r="C24" s="311"/>
      <c r="D24" s="311"/>
      <c r="E24" s="280"/>
      <c r="F24" s="320"/>
      <c r="G24" s="321"/>
      <c r="H24" s="25"/>
    </row>
    <row r="25" spans="1:9">
      <c r="A25" s="25"/>
      <c r="B25" s="270"/>
      <c r="C25" s="315"/>
      <c r="D25" s="275"/>
      <c r="E25" s="280"/>
      <c r="F25" s="100"/>
      <c r="G25" s="321"/>
      <c r="H25" s="25"/>
    </row>
    <row r="26" spans="1:9">
      <c r="A26" s="25"/>
      <c r="B26" s="270"/>
      <c r="C26" s="315"/>
      <c r="D26" s="275"/>
      <c r="E26" s="280"/>
      <c r="F26" s="316"/>
      <c r="G26" s="317"/>
      <c r="H26" s="25"/>
    </row>
    <row r="27" spans="1:9">
      <c r="A27" s="25"/>
      <c r="B27" s="53"/>
      <c r="C27" s="54"/>
      <c r="D27" s="54"/>
      <c r="E27" s="148"/>
      <c r="F27" s="322"/>
      <c r="G27" s="236"/>
      <c r="H27" s="25"/>
    </row>
    <row r="28" spans="1:9">
      <c r="A28" s="25"/>
      <c r="B28" s="53"/>
      <c r="C28" s="54"/>
      <c r="D28" s="54"/>
      <c r="E28" s="148"/>
      <c r="F28" s="322"/>
      <c r="G28" s="236"/>
      <c r="H28" s="25"/>
    </row>
    <row r="29" spans="1:9">
      <c r="A29" s="25"/>
      <c r="B29" s="53"/>
      <c r="C29" s="54"/>
      <c r="D29" s="54"/>
      <c r="E29" s="148"/>
      <c r="F29" s="322"/>
      <c r="G29" s="236"/>
      <c r="H29" s="25"/>
    </row>
    <row r="30" spans="1:9">
      <c r="A30" s="25"/>
      <c r="B30" s="53"/>
      <c r="C30" s="54"/>
      <c r="D30" s="54"/>
      <c r="E30" s="148"/>
      <c r="F30" s="322"/>
      <c r="G30" s="236"/>
      <c r="H30" s="25"/>
    </row>
    <row r="31" spans="1:9">
      <c r="A31" s="25"/>
      <c r="B31" s="53"/>
      <c r="C31" s="54"/>
      <c r="D31" s="54"/>
      <c r="E31" s="148"/>
      <c r="F31" s="322"/>
      <c r="G31" s="236"/>
      <c r="H31" s="25"/>
    </row>
    <row r="32" spans="1:9">
      <c r="A32" s="25"/>
      <c r="B32" s="53"/>
      <c r="C32" s="54"/>
      <c r="D32" s="54"/>
      <c r="E32" s="148"/>
      <c r="F32" s="322"/>
      <c r="G32" s="236"/>
      <c r="H32" s="25"/>
    </row>
    <row r="33" spans="1:8">
      <c r="A33" s="25"/>
      <c r="B33" s="53"/>
      <c r="C33" s="54"/>
      <c r="D33" s="54"/>
      <c r="E33" s="148"/>
      <c r="F33" s="322"/>
      <c r="G33" s="236"/>
      <c r="H33" s="25"/>
    </row>
    <row r="34" spans="1:8">
      <c r="A34" s="25"/>
      <c r="B34" s="53"/>
      <c r="C34" s="54"/>
      <c r="D34" s="54"/>
      <c r="E34" s="148"/>
      <c r="F34" s="322"/>
      <c r="G34" s="236"/>
      <c r="H34" s="25"/>
    </row>
    <row r="35" spans="1:8">
      <c r="A35" s="25"/>
      <c r="B35" s="53"/>
      <c r="C35" s="54"/>
      <c r="D35" s="54"/>
      <c r="E35" s="148"/>
      <c r="F35" s="322"/>
      <c r="G35" s="236"/>
      <c r="H35" s="25"/>
    </row>
    <row r="36" spans="1:8">
      <c r="A36" s="25"/>
      <c r="B36" s="53"/>
      <c r="C36" s="54"/>
      <c r="D36" s="54"/>
      <c r="E36" s="148"/>
      <c r="F36" s="322"/>
      <c r="G36" s="236"/>
      <c r="H36" s="25"/>
    </row>
    <row r="37" spans="1:8">
      <c r="A37" s="25"/>
      <c r="B37" s="53"/>
      <c r="C37" s="54"/>
      <c r="D37" s="54"/>
      <c r="E37" s="148"/>
      <c r="F37" s="322"/>
      <c r="G37" s="236"/>
      <c r="H37" s="25"/>
    </row>
    <row r="38" spans="1:8">
      <c r="A38" s="25"/>
      <c r="B38" s="53"/>
      <c r="C38" s="54"/>
      <c r="D38" s="54"/>
      <c r="E38" s="148"/>
      <c r="F38" s="322"/>
      <c r="G38" s="236"/>
      <c r="H38" s="25"/>
    </row>
    <row r="39" spans="1:8">
      <c r="A39" s="25"/>
      <c r="B39" s="53"/>
      <c r="C39" s="54"/>
      <c r="D39" s="54"/>
      <c r="E39" s="148"/>
      <c r="F39" s="322"/>
      <c r="G39" s="236"/>
      <c r="H39" s="25"/>
    </row>
    <row r="40" spans="1:8">
      <c r="A40" s="25"/>
      <c r="B40" s="53"/>
      <c r="C40" s="54"/>
      <c r="D40" s="54"/>
      <c r="E40" s="148"/>
      <c r="F40" s="322"/>
      <c r="G40" s="236"/>
      <c r="H40" s="25"/>
    </row>
    <row r="41" spans="1:8">
      <c r="A41" s="25"/>
      <c r="B41" s="53"/>
      <c r="C41" s="54"/>
      <c r="D41" s="54"/>
      <c r="E41" s="148"/>
      <c r="F41" s="322"/>
      <c r="G41" s="236"/>
      <c r="H41" s="25"/>
    </row>
    <row r="42" spans="1:8">
      <c r="A42" s="25"/>
      <c r="B42" s="53"/>
      <c r="C42" s="54"/>
      <c r="D42" s="54"/>
      <c r="E42" s="148"/>
      <c r="F42" s="322"/>
      <c r="G42" s="236"/>
      <c r="H42" s="25"/>
    </row>
    <row r="43" spans="1:8">
      <c r="A43" s="25"/>
      <c r="B43" s="53"/>
      <c r="C43" s="54"/>
      <c r="D43" s="54"/>
      <c r="E43" s="148"/>
      <c r="F43" s="322"/>
      <c r="G43" s="236"/>
      <c r="H43" s="25"/>
    </row>
    <row r="44" spans="1:8">
      <c r="A44" s="25"/>
      <c r="B44" s="53"/>
      <c r="C44" s="54"/>
      <c r="D44" s="54"/>
      <c r="E44" s="148"/>
      <c r="F44" s="322"/>
      <c r="G44" s="236"/>
      <c r="H44" s="25"/>
    </row>
    <row r="45" spans="1:8">
      <c r="A45" s="25"/>
      <c r="B45" s="53"/>
      <c r="C45" s="54"/>
      <c r="D45" s="54"/>
      <c r="E45" s="148"/>
      <c r="F45" s="322"/>
      <c r="G45" s="236"/>
      <c r="H45" s="25"/>
    </row>
    <row r="46" spans="1:8">
      <c r="A46" s="25"/>
      <c r="B46" s="53"/>
      <c r="C46" s="54"/>
      <c r="D46" s="54"/>
      <c r="E46" s="148"/>
      <c r="F46" s="322"/>
      <c r="G46" s="236"/>
      <c r="H46" s="25"/>
    </row>
    <row r="47" spans="1:8">
      <c r="A47" s="25"/>
      <c r="B47" s="53"/>
      <c r="C47" s="54"/>
      <c r="D47" s="54"/>
      <c r="E47" s="148"/>
      <c r="F47" s="322"/>
      <c r="G47" s="236"/>
      <c r="H47" s="25"/>
    </row>
    <row r="48" spans="1:8">
      <c r="A48" s="25"/>
      <c r="B48" s="53"/>
      <c r="C48" s="54"/>
      <c r="D48" s="54"/>
      <c r="E48" s="148"/>
      <c r="F48" s="322"/>
      <c r="G48" s="236"/>
      <c r="H48" s="25"/>
    </row>
    <row r="49" spans="1:8">
      <c r="A49" s="25"/>
      <c r="B49" s="53"/>
      <c r="C49" s="54"/>
      <c r="D49" s="54"/>
      <c r="E49" s="148"/>
      <c r="F49" s="322"/>
      <c r="G49" s="236"/>
      <c r="H49" s="25"/>
    </row>
    <row r="50" spans="1:8">
      <c r="A50" s="25"/>
      <c r="B50" s="53"/>
      <c r="C50" s="54"/>
      <c r="D50" s="54"/>
      <c r="E50" s="148"/>
      <c r="F50" s="322"/>
      <c r="G50" s="236"/>
      <c r="H50" s="25"/>
    </row>
    <row r="51" spans="1:8">
      <c r="A51" s="25"/>
      <c r="B51" s="53"/>
      <c r="C51" s="54"/>
      <c r="D51" s="54"/>
      <c r="E51" s="148"/>
      <c r="F51" s="322"/>
      <c r="G51" s="236"/>
      <c r="H51" s="25"/>
    </row>
    <row r="52" spans="1:8">
      <c r="A52" s="25"/>
      <c r="B52" s="53"/>
      <c r="C52" s="54"/>
      <c r="D52" s="54"/>
      <c r="E52" s="148"/>
      <c r="F52" s="322"/>
      <c r="G52" s="236"/>
      <c r="H52" s="25"/>
    </row>
    <row r="53" spans="1:8">
      <c r="A53" s="25"/>
      <c r="B53" s="53"/>
      <c r="C53" s="54"/>
      <c r="D53" s="54"/>
      <c r="E53" s="148"/>
      <c r="F53" s="322"/>
      <c r="G53" s="236"/>
      <c r="H53" s="25"/>
    </row>
    <row r="54" spans="1:8">
      <c r="A54" s="25"/>
      <c r="B54" s="53"/>
      <c r="C54" s="54"/>
      <c r="D54" s="54"/>
      <c r="E54" s="148"/>
      <c r="F54" s="322"/>
      <c r="G54" s="236"/>
      <c r="H54" s="25"/>
    </row>
    <row r="55" spans="1:8">
      <c r="A55" s="25"/>
      <c r="B55" s="53"/>
      <c r="C55" s="54"/>
      <c r="D55" s="54"/>
      <c r="E55" s="148"/>
      <c r="F55" s="322"/>
      <c r="G55" s="236"/>
      <c r="H55" s="25"/>
    </row>
    <row r="56" spans="1:8">
      <c r="A56" s="25"/>
      <c r="B56" s="53"/>
      <c r="C56" s="54"/>
      <c r="D56" s="54"/>
      <c r="E56" s="148"/>
      <c r="F56" s="322"/>
      <c r="G56" s="236"/>
      <c r="H56" s="25"/>
    </row>
    <row r="57" spans="1:8">
      <c r="A57" s="25"/>
      <c r="B57" s="53"/>
      <c r="C57" s="54"/>
      <c r="D57" s="54"/>
      <c r="E57" s="148"/>
      <c r="F57" s="322"/>
      <c r="G57" s="236"/>
      <c r="H57" s="25"/>
    </row>
    <row r="58" spans="1:8">
      <c r="A58" s="25"/>
      <c r="B58" s="53"/>
      <c r="C58" s="54"/>
      <c r="D58" s="54"/>
      <c r="E58" s="148"/>
      <c r="F58" s="322"/>
      <c r="G58" s="236"/>
      <c r="H58" s="25"/>
    </row>
    <row r="59" spans="1:8" ht="13.5" thickBot="1">
      <c r="A59" s="25"/>
      <c r="B59" s="76"/>
      <c r="C59" s="323"/>
      <c r="D59" s="323"/>
      <c r="E59" s="324"/>
      <c r="F59" s="325"/>
      <c r="G59" s="326"/>
      <c r="H59" s="25"/>
    </row>
    <row r="60" spans="1:8" ht="13.5" customHeight="1" thickTop="1">
      <c r="A60" s="25"/>
      <c r="B60" s="527">
        <v>3500</v>
      </c>
      <c r="C60" s="544" t="s">
        <v>297</v>
      </c>
      <c r="D60" s="544"/>
      <c r="E60" s="544"/>
      <c r="F60" s="544"/>
      <c r="G60" s="528"/>
      <c r="H60" s="25"/>
    </row>
    <row r="61" spans="1:8" s="4" customFormat="1" ht="15" customHeight="1" thickBot="1">
      <c r="A61" s="30"/>
      <c r="B61" s="521"/>
      <c r="C61" s="519"/>
      <c r="D61" s="519"/>
      <c r="E61" s="519"/>
      <c r="F61" s="519"/>
      <c r="G61" s="529"/>
      <c r="H61" s="30"/>
    </row>
    <row r="62" spans="1:8" ht="13.5" thickTop="1">
      <c r="A62" s="25"/>
      <c r="B62" s="25"/>
      <c r="C62" s="25"/>
      <c r="D62" s="25"/>
      <c r="E62" s="25"/>
      <c r="F62" s="25"/>
      <c r="G62" s="25"/>
      <c r="H62" s="25"/>
    </row>
    <row r="63" spans="1:8">
      <c r="A63" s="25"/>
      <c r="B63" s="25"/>
      <c r="C63" s="25"/>
      <c r="D63" s="25"/>
      <c r="E63" s="25"/>
      <c r="F63" s="25"/>
      <c r="G63" s="25"/>
      <c r="H63" s="25"/>
    </row>
  </sheetData>
  <mergeCells count="9">
    <mergeCell ref="F6:F7"/>
    <mergeCell ref="G6:G7"/>
    <mergeCell ref="B60:B61"/>
    <mergeCell ref="C60:F61"/>
    <mergeCell ref="G60:G61"/>
    <mergeCell ref="B6:B7"/>
    <mergeCell ref="C6:C7"/>
    <mergeCell ref="D6:D7"/>
    <mergeCell ref="E6:E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9" orientation="portrait" useFirstPageNumber="1" r:id="rId1"/>
  <headerFooter alignWithMargins="0">
    <oddHeader>&amp;LUpgrading of Gravel Road To Block Paving Between Maitemogelo Taxi Route and N12</oddHeader>
  </headerFooter>
  <ignoredErrors>
    <ignoredError sqref="B9 B14 B2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43D71-A8B4-4CB0-B050-EFB9D8875FDB}">
  <sheetPr>
    <pageSetUpPr fitToPage="1"/>
  </sheetPr>
  <dimension ref="A1:I65"/>
  <sheetViews>
    <sheetView view="pageBreakPreview" zoomScale="80" zoomScaleNormal="100" zoomScaleSheetLayoutView="80" workbookViewId="0">
      <selection activeCell="B2" sqref="B2:G64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4" width="10.7109375" customWidth="1"/>
    <col min="5" max="5" width="13.28515625" style="5" customWidth="1"/>
    <col min="6" max="6" width="16.5703125" customWidth="1"/>
    <col min="7" max="7" width="26.42578125" customWidth="1"/>
    <col min="8" max="8" width="2.28515625" style="517" customWidth="1"/>
    <col min="9" max="9" width="27.5703125" customWidth="1"/>
  </cols>
  <sheetData>
    <row r="1" spans="1:9">
      <c r="A1" s="25"/>
      <c r="B1" s="241"/>
      <c r="C1" s="241"/>
      <c r="D1" s="143"/>
      <c r="E1" s="143"/>
      <c r="F1" s="34"/>
      <c r="G1" s="143"/>
    </row>
    <row r="2" spans="1:9">
      <c r="A2" s="82"/>
      <c r="B2" s="82" t="s">
        <v>13</v>
      </c>
      <c r="C2" s="242"/>
      <c r="D2" s="65"/>
      <c r="E2" s="65"/>
      <c r="F2" s="25"/>
      <c r="G2" s="25"/>
    </row>
    <row r="3" spans="1:9">
      <c r="A3" s="82"/>
      <c r="B3" s="251" t="s">
        <v>523</v>
      </c>
      <c r="C3" s="83"/>
      <c r="D3" s="143"/>
      <c r="E3" s="143"/>
      <c r="F3" s="25"/>
      <c r="G3" s="25"/>
    </row>
    <row r="4" spans="1:9">
      <c r="A4" s="82"/>
      <c r="B4" s="252" t="s">
        <v>200</v>
      </c>
      <c r="C4" s="252"/>
      <c r="D4" s="143"/>
      <c r="E4" s="143"/>
      <c r="F4" s="25"/>
      <c r="G4" s="25"/>
    </row>
    <row r="5" spans="1:9" ht="13.5" thickBot="1">
      <c r="A5" s="25"/>
      <c r="B5" s="195"/>
      <c r="C5" s="195"/>
      <c r="D5" s="143"/>
      <c r="E5" s="143"/>
      <c r="F5" s="25"/>
      <c r="G5" s="25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I6" s="5"/>
    </row>
    <row r="7" spans="1:9" s="4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517"/>
      <c r="I7" s="14"/>
    </row>
    <row r="8" spans="1:9" ht="13.5" thickTop="1">
      <c r="A8" s="25"/>
      <c r="B8" s="308"/>
      <c r="C8" s="290"/>
      <c r="D8" s="290"/>
      <c r="E8" s="309"/>
      <c r="F8" s="291"/>
      <c r="G8" s="292"/>
    </row>
    <row r="9" spans="1:9">
      <c r="A9" s="25"/>
      <c r="B9" s="470">
        <v>4100</v>
      </c>
      <c r="C9" s="471" t="s">
        <v>518</v>
      </c>
      <c r="D9" s="472"/>
      <c r="E9" s="473"/>
      <c r="F9" s="474"/>
      <c r="G9" s="475"/>
    </row>
    <row r="10" spans="1:9">
      <c r="A10" s="25"/>
      <c r="B10" s="470"/>
      <c r="C10" s="471"/>
      <c r="D10" s="472"/>
      <c r="E10" s="473"/>
      <c r="F10" s="474"/>
      <c r="G10" s="475"/>
    </row>
    <row r="11" spans="1:9">
      <c r="A11" s="25"/>
      <c r="B11" s="470">
        <v>41.01</v>
      </c>
      <c r="C11" s="471" t="s">
        <v>519</v>
      </c>
      <c r="D11" s="472"/>
      <c r="E11" s="476"/>
      <c r="F11" s="474"/>
      <c r="G11" s="475"/>
    </row>
    <row r="12" spans="1:9">
      <c r="A12" s="25"/>
      <c r="B12" s="470"/>
      <c r="C12" s="471"/>
      <c r="D12" s="472"/>
      <c r="E12" s="476"/>
      <c r="F12" s="474"/>
      <c r="G12" s="475"/>
    </row>
    <row r="13" spans="1:9">
      <c r="A13" s="25"/>
      <c r="B13" s="470"/>
      <c r="C13" s="477" t="s">
        <v>520</v>
      </c>
      <c r="D13" s="472" t="s">
        <v>521</v>
      </c>
      <c r="E13" s="476">
        <v>1920</v>
      </c>
      <c r="F13" s="474"/>
      <c r="G13" s="475"/>
    </row>
    <row r="14" spans="1:9">
      <c r="A14" s="25"/>
      <c r="B14" s="470"/>
      <c r="C14" s="477"/>
      <c r="D14" s="472"/>
      <c r="E14" s="476"/>
      <c r="F14" s="474"/>
      <c r="G14" s="475"/>
    </row>
    <row r="15" spans="1:9">
      <c r="A15" s="25"/>
      <c r="B15" s="470">
        <v>41.02</v>
      </c>
      <c r="C15" s="471" t="s">
        <v>522</v>
      </c>
      <c r="D15" s="472" t="s">
        <v>371</v>
      </c>
      <c r="E15" s="476">
        <f>300*6</f>
        <v>1800</v>
      </c>
      <c r="F15" s="474"/>
      <c r="G15" s="475"/>
    </row>
    <row r="16" spans="1:9">
      <c r="A16" s="25"/>
      <c r="B16" s="282"/>
      <c r="C16" s="283"/>
      <c r="D16" s="283"/>
      <c r="E16" s="310"/>
      <c r="F16" s="278"/>
      <c r="G16" s="274"/>
    </row>
    <row r="17" spans="1:9">
      <c r="A17" s="25"/>
      <c r="B17" s="282"/>
      <c r="C17" s="283"/>
      <c r="D17" s="272"/>
      <c r="E17" s="310"/>
      <c r="F17" s="273"/>
      <c r="G17" s="274"/>
    </row>
    <row r="18" spans="1:9">
      <c r="A18" s="25"/>
      <c r="B18" s="282"/>
      <c r="C18" s="283"/>
      <c r="D18" s="272"/>
      <c r="E18" s="310"/>
      <c r="F18" s="273"/>
      <c r="G18" s="279"/>
    </row>
    <row r="19" spans="1:9">
      <c r="A19" s="25"/>
      <c r="B19" s="282"/>
      <c r="C19" s="283"/>
      <c r="D19" s="283"/>
      <c r="E19" s="310"/>
      <c r="F19" s="278"/>
      <c r="G19" s="279"/>
    </row>
    <row r="20" spans="1:9">
      <c r="A20" s="25"/>
      <c r="B20" s="282"/>
      <c r="C20" s="283"/>
      <c r="D20" s="272"/>
      <c r="E20" s="310"/>
      <c r="F20" s="273"/>
      <c r="G20" s="277"/>
      <c r="I20">
        <f>8*200*1.2</f>
        <v>1920</v>
      </c>
    </row>
    <row r="21" spans="1:9">
      <c r="A21" s="25"/>
      <c r="B21" s="282"/>
      <c r="C21" s="283"/>
      <c r="D21" s="283"/>
      <c r="E21" s="310"/>
      <c r="F21" s="278"/>
      <c r="G21" s="279"/>
    </row>
    <row r="22" spans="1:9">
      <c r="A22" s="25"/>
      <c r="B22" s="282"/>
      <c r="C22" s="283"/>
      <c r="D22" s="272"/>
      <c r="E22" s="310"/>
      <c r="F22" s="273"/>
      <c r="G22" s="279"/>
    </row>
    <row r="23" spans="1:9">
      <c r="A23" s="25"/>
      <c r="B23" s="282"/>
      <c r="C23" s="283"/>
      <c r="D23" s="283"/>
      <c r="E23" s="310"/>
      <c r="F23" s="278"/>
      <c r="G23" s="279"/>
    </row>
    <row r="24" spans="1:9">
      <c r="A24" s="25"/>
      <c r="B24" s="282"/>
      <c r="C24" s="283"/>
      <c r="D24" s="283"/>
      <c r="E24" s="310"/>
      <c r="F24" s="278"/>
      <c r="G24" s="279"/>
    </row>
    <row r="25" spans="1:9">
      <c r="A25" s="25"/>
      <c r="B25" s="399"/>
      <c r="C25" s="400"/>
      <c r="D25" s="283"/>
      <c r="E25" s="310"/>
      <c r="F25" s="278"/>
      <c r="G25" s="279"/>
    </row>
    <row r="26" spans="1:9">
      <c r="A26" s="25"/>
      <c r="B26" s="399"/>
      <c r="C26" s="400"/>
      <c r="D26" s="272"/>
      <c r="E26" s="310"/>
      <c r="F26" s="273"/>
      <c r="G26" s="277"/>
    </row>
    <row r="27" spans="1:9">
      <c r="A27" s="25"/>
      <c r="B27" s="282"/>
      <c r="C27" s="283"/>
      <c r="D27" s="283"/>
      <c r="E27" s="310"/>
      <c r="F27" s="278"/>
      <c r="G27" s="279"/>
    </row>
    <row r="28" spans="1:9">
      <c r="A28" s="25"/>
      <c r="B28" s="282"/>
      <c r="C28" s="283"/>
      <c r="D28" s="272"/>
      <c r="E28" s="310"/>
      <c r="F28" s="273"/>
      <c r="G28" s="274"/>
    </row>
    <row r="29" spans="1:9">
      <c r="A29" s="25"/>
      <c r="B29" s="282"/>
      <c r="C29" s="283"/>
      <c r="D29" s="283"/>
      <c r="E29" s="310"/>
      <c r="F29" s="278"/>
      <c r="G29" s="279"/>
    </row>
    <row r="30" spans="1:9">
      <c r="A30" s="25"/>
      <c r="B30" s="282"/>
      <c r="C30" s="283"/>
      <c r="D30" s="272"/>
      <c r="E30" s="310"/>
      <c r="F30" s="273"/>
      <c r="G30" s="274"/>
    </row>
    <row r="31" spans="1:9">
      <c r="A31" s="25"/>
      <c r="B31" s="282"/>
      <c r="C31" s="283"/>
      <c r="D31" s="272"/>
      <c r="E31" s="310"/>
      <c r="F31" s="273"/>
      <c r="G31" s="279"/>
    </row>
    <row r="32" spans="1:9">
      <c r="A32" s="25"/>
      <c r="B32" s="399"/>
      <c r="C32" s="400"/>
      <c r="D32" s="272"/>
      <c r="E32" s="310"/>
      <c r="F32" s="273"/>
      <c r="G32" s="279"/>
    </row>
    <row r="33" spans="1:7">
      <c r="A33" s="25"/>
      <c r="B33" s="282"/>
      <c r="C33" s="283"/>
      <c r="D33" s="283"/>
      <c r="E33" s="310"/>
      <c r="F33" s="278"/>
      <c r="G33" s="279"/>
    </row>
    <row r="34" spans="1:7">
      <c r="A34" s="25"/>
      <c r="B34" s="282"/>
      <c r="C34" s="283"/>
      <c r="D34" s="283"/>
      <c r="E34" s="310"/>
      <c r="F34" s="278"/>
      <c r="G34" s="279"/>
    </row>
    <row r="35" spans="1:7">
      <c r="A35" s="25"/>
      <c r="B35" s="282"/>
      <c r="C35" s="283"/>
      <c r="D35" s="272"/>
      <c r="E35" s="310"/>
      <c r="F35" s="278"/>
      <c r="G35" s="279"/>
    </row>
    <row r="36" spans="1:7">
      <c r="A36" s="25"/>
      <c r="B36" s="282"/>
      <c r="C36" s="283"/>
      <c r="D36" s="311"/>
      <c r="E36" s="275"/>
      <c r="F36" s="312"/>
      <c r="G36" s="313"/>
    </row>
    <row r="37" spans="1:7">
      <c r="A37" s="25"/>
      <c r="B37" s="282"/>
      <c r="C37" s="283"/>
      <c r="D37" s="272"/>
      <c r="E37" s="310"/>
      <c r="F37" s="278"/>
      <c r="G37" s="274"/>
    </row>
    <row r="38" spans="1:7">
      <c r="A38" s="25"/>
      <c r="B38" s="282"/>
      <c r="C38" s="283"/>
      <c r="D38" s="283"/>
      <c r="E38" s="310"/>
      <c r="F38" s="278"/>
      <c r="G38" s="279"/>
    </row>
    <row r="39" spans="1:7">
      <c r="A39" s="25"/>
      <c r="B39" s="399"/>
      <c r="C39" s="401"/>
      <c r="D39" s="91"/>
      <c r="E39" s="222"/>
      <c r="F39" s="301"/>
      <c r="G39" s="239"/>
    </row>
    <row r="40" spans="1:7">
      <c r="A40" s="25"/>
      <c r="B40" s="282"/>
      <c r="C40" s="281"/>
      <c r="D40" s="91"/>
      <c r="E40" s="222"/>
      <c r="F40" s="301"/>
      <c r="G40" s="239"/>
    </row>
    <row r="41" spans="1:7">
      <c r="A41" s="25"/>
      <c r="B41" s="282"/>
      <c r="C41" s="281"/>
      <c r="D41" s="91"/>
      <c r="E41" s="222"/>
      <c r="F41" s="301"/>
      <c r="G41" s="239"/>
    </row>
    <row r="42" spans="1:7">
      <c r="A42" s="25"/>
      <c r="B42" s="282"/>
      <c r="C42" s="281"/>
      <c r="D42" s="91"/>
      <c r="E42" s="222"/>
      <c r="F42" s="301"/>
      <c r="G42" s="239"/>
    </row>
    <row r="43" spans="1:7">
      <c r="A43" s="25"/>
      <c r="B43" s="282"/>
      <c r="C43" s="281"/>
      <c r="D43" s="91"/>
      <c r="E43" s="222"/>
      <c r="F43" s="301"/>
      <c r="G43" s="239"/>
    </row>
    <row r="44" spans="1:7">
      <c r="A44" s="25"/>
      <c r="B44" s="282"/>
      <c r="C44" s="281"/>
      <c r="D44" s="91"/>
      <c r="E44" s="222"/>
      <c r="F44" s="301"/>
      <c r="G44" s="239"/>
    </row>
    <row r="45" spans="1:7">
      <c r="A45" s="25"/>
      <c r="B45" s="282"/>
      <c r="C45" s="281"/>
      <c r="D45" s="91"/>
      <c r="E45" s="222"/>
      <c r="F45" s="301"/>
      <c r="G45" s="239"/>
    </row>
    <row r="46" spans="1:7">
      <c r="A46" s="25"/>
      <c r="B46" s="282"/>
      <c r="C46" s="281"/>
      <c r="D46" s="91"/>
      <c r="E46" s="222"/>
      <c r="F46" s="301"/>
      <c r="G46" s="239"/>
    </row>
    <row r="47" spans="1:7">
      <c r="A47" s="25"/>
      <c r="B47" s="282"/>
      <c r="C47" s="281"/>
      <c r="D47" s="91"/>
      <c r="E47" s="222"/>
      <c r="F47" s="301"/>
      <c r="G47" s="239"/>
    </row>
    <row r="48" spans="1:7">
      <c r="A48" s="25"/>
      <c r="B48" s="282"/>
      <c r="C48" s="281"/>
      <c r="D48" s="91"/>
      <c r="E48" s="222"/>
      <c r="F48" s="301"/>
      <c r="G48" s="239"/>
    </row>
    <row r="49" spans="1:8">
      <c r="A49" s="25"/>
      <c r="B49" s="282"/>
      <c r="C49" s="281"/>
      <c r="D49" s="91"/>
      <c r="E49" s="222"/>
      <c r="F49" s="301"/>
      <c r="G49" s="239"/>
    </row>
    <row r="50" spans="1:8">
      <c r="A50" s="25"/>
      <c r="B50" s="282"/>
      <c r="C50" s="281"/>
      <c r="D50" s="91"/>
      <c r="E50" s="222"/>
      <c r="F50" s="301"/>
      <c r="G50" s="239"/>
    </row>
    <row r="51" spans="1:8">
      <c r="A51" s="25"/>
      <c r="B51" s="282"/>
      <c r="C51" s="281"/>
      <c r="D51" s="91"/>
      <c r="E51" s="222"/>
      <c r="F51" s="301"/>
      <c r="G51" s="239"/>
    </row>
    <row r="52" spans="1:8">
      <c r="A52" s="25"/>
      <c r="B52" s="282"/>
      <c r="C52" s="281"/>
      <c r="D52" s="91"/>
      <c r="E52" s="222"/>
      <c r="F52" s="301"/>
      <c r="G52" s="239"/>
    </row>
    <row r="53" spans="1:8">
      <c r="A53" s="25"/>
      <c r="B53" s="282"/>
      <c r="C53" s="281"/>
      <c r="D53" s="91"/>
      <c r="E53" s="222"/>
      <c r="F53" s="301"/>
      <c r="G53" s="239"/>
    </row>
    <row r="54" spans="1:8">
      <c r="A54" s="25"/>
      <c r="B54" s="282"/>
      <c r="C54" s="281"/>
      <c r="D54" s="91"/>
      <c r="E54" s="222"/>
      <c r="F54" s="301"/>
      <c r="G54" s="239"/>
    </row>
    <row r="55" spans="1:8">
      <c r="A55" s="25"/>
      <c r="B55" s="282"/>
      <c r="C55" s="281"/>
      <c r="D55" s="91"/>
      <c r="E55" s="222"/>
      <c r="F55" s="301"/>
      <c r="G55" s="239"/>
    </row>
    <row r="56" spans="1:8">
      <c r="A56" s="25"/>
      <c r="B56" s="282"/>
      <c r="C56" s="281"/>
      <c r="D56" s="91"/>
      <c r="E56" s="222"/>
      <c r="F56" s="301"/>
      <c r="G56" s="239"/>
    </row>
    <row r="57" spans="1:8">
      <c r="A57" s="25"/>
      <c r="B57" s="282"/>
      <c r="C57" s="281"/>
      <c r="D57" s="91"/>
      <c r="E57" s="222"/>
      <c r="F57" s="301"/>
      <c r="G57" s="239"/>
    </row>
    <row r="58" spans="1:8">
      <c r="A58" s="25"/>
      <c r="B58" s="282"/>
      <c r="C58" s="281"/>
      <c r="D58" s="91"/>
      <c r="E58" s="222"/>
      <c r="F58" s="301"/>
      <c r="G58" s="239"/>
    </row>
    <row r="59" spans="1:8">
      <c r="A59" s="25"/>
      <c r="B59" s="282"/>
      <c r="C59" s="281"/>
      <c r="D59" s="91"/>
      <c r="E59" s="222"/>
      <c r="F59" s="301"/>
      <c r="G59" s="239"/>
    </row>
    <row r="60" spans="1:8">
      <c r="A60" s="25"/>
      <c r="B60" s="282"/>
      <c r="C60" s="281"/>
      <c r="D60" s="91"/>
      <c r="E60" s="222"/>
      <c r="F60" s="301"/>
      <c r="G60" s="239"/>
    </row>
    <row r="61" spans="1:8">
      <c r="A61" s="25"/>
      <c r="B61" s="282"/>
      <c r="C61" s="281"/>
      <c r="D61" s="91"/>
      <c r="E61" s="222"/>
      <c r="F61" s="301"/>
      <c r="G61" s="239"/>
    </row>
    <row r="62" spans="1:8" ht="13.5" thickBot="1">
      <c r="A62" s="25"/>
      <c r="B62" s="285"/>
      <c r="C62" s="305"/>
      <c r="D62" s="206"/>
      <c r="E62" s="314"/>
      <c r="F62" s="307"/>
      <c r="G62" s="250"/>
    </row>
    <row r="63" spans="1:8" ht="13.5" customHeight="1" thickTop="1">
      <c r="A63" s="25"/>
      <c r="B63" s="527">
        <v>4100</v>
      </c>
      <c r="C63" s="544" t="s">
        <v>506</v>
      </c>
      <c r="D63" s="544"/>
      <c r="E63" s="544"/>
      <c r="F63" s="544"/>
      <c r="G63" s="549"/>
    </row>
    <row r="64" spans="1:8" s="4" customFormat="1" ht="13.5" thickBot="1">
      <c r="A64" s="30"/>
      <c r="B64" s="521"/>
      <c r="C64" s="519"/>
      <c r="D64" s="519"/>
      <c r="E64" s="519"/>
      <c r="F64" s="519"/>
      <c r="G64" s="550"/>
      <c r="H64" s="517"/>
    </row>
    <row r="65" spans="1:7" ht="13.5" thickTop="1">
      <c r="A65" s="25"/>
      <c r="B65" s="25"/>
      <c r="C65" s="25"/>
      <c r="D65" s="25"/>
      <c r="E65" s="143"/>
      <c r="F65" s="25"/>
      <c r="G65" s="25"/>
    </row>
  </sheetData>
  <mergeCells count="10">
    <mergeCell ref="H1:H1048576"/>
    <mergeCell ref="B6:B7"/>
    <mergeCell ref="C6:C7"/>
    <mergeCell ref="D6:D7"/>
    <mergeCell ref="E6:E7"/>
    <mergeCell ref="F6:F7"/>
    <mergeCell ref="G6:G7"/>
    <mergeCell ref="B63:B64"/>
    <mergeCell ref="C63:F64"/>
    <mergeCell ref="G63:G64"/>
  </mergeCells>
  <pageMargins left="0.59055118110236227" right="0.19685039370078741" top="0.35433070866141736" bottom="0.35433070866141736" header="0.23622047244094491" footer="0.23622047244094491"/>
  <pageSetup paperSize="9" scale="68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017B9-8664-4936-B598-D7B8744759FB}">
  <sheetPr>
    <pageSetUpPr fitToPage="1"/>
  </sheetPr>
  <dimension ref="A1:I65"/>
  <sheetViews>
    <sheetView view="pageBreakPreview" zoomScale="80" zoomScaleNormal="100" zoomScaleSheetLayoutView="80" workbookViewId="0">
      <selection activeCell="B2" sqref="B2:G64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4" width="10.7109375" customWidth="1"/>
    <col min="5" max="5" width="13.28515625" style="5" customWidth="1"/>
    <col min="6" max="6" width="16.5703125" customWidth="1"/>
    <col min="7" max="7" width="26.42578125" customWidth="1"/>
    <col min="8" max="8" width="2.28515625" style="517" customWidth="1"/>
    <col min="9" max="9" width="27.5703125" customWidth="1"/>
  </cols>
  <sheetData>
    <row r="1" spans="1:9">
      <c r="A1" s="25"/>
      <c r="B1" s="241"/>
      <c r="C1" s="241"/>
      <c r="D1" s="143"/>
      <c r="E1" s="143"/>
      <c r="F1" s="34"/>
      <c r="G1" s="143"/>
    </row>
    <row r="2" spans="1:9">
      <c r="A2" s="82"/>
      <c r="B2" s="82" t="s">
        <v>13</v>
      </c>
      <c r="C2" s="242"/>
      <c r="D2" s="65"/>
      <c r="E2" s="65"/>
      <c r="F2" s="25"/>
      <c r="G2" s="25"/>
    </row>
    <row r="3" spans="1:9">
      <c r="A3" s="82"/>
      <c r="B3" s="251" t="s">
        <v>524</v>
      </c>
      <c r="C3" s="83"/>
      <c r="D3" s="143"/>
      <c r="E3" s="143"/>
      <c r="F3" s="25"/>
      <c r="G3" s="25"/>
    </row>
    <row r="4" spans="1:9">
      <c r="A4" s="82"/>
      <c r="B4" s="252" t="s">
        <v>200</v>
      </c>
      <c r="C4" s="252"/>
      <c r="D4" s="143"/>
      <c r="E4" s="143"/>
      <c r="F4" s="25"/>
      <c r="G4" s="25"/>
    </row>
    <row r="5" spans="1:9" ht="13.5" thickBot="1">
      <c r="A5" s="25"/>
      <c r="B5" s="195"/>
      <c r="C5" s="195"/>
      <c r="D5" s="143"/>
      <c r="E5" s="143"/>
      <c r="F5" s="25"/>
      <c r="G5" s="25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I6" s="5"/>
    </row>
    <row r="7" spans="1:9" s="4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517"/>
      <c r="I7" s="14"/>
    </row>
    <row r="8" spans="1:9" ht="13.5" thickTop="1">
      <c r="A8" s="25"/>
      <c r="B8" s="308"/>
      <c r="C8" s="290"/>
      <c r="D8" s="290"/>
      <c r="E8" s="309"/>
      <c r="F8" s="291"/>
      <c r="G8" s="292"/>
    </row>
    <row r="9" spans="1:9">
      <c r="A9" s="25"/>
      <c r="B9" s="478"/>
      <c r="C9" s="479" t="s">
        <v>524</v>
      </c>
      <c r="D9" s="480"/>
      <c r="E9" s="481"/>
      <c r="F9" s="474"/>
      <c r="G9" s="475"/>
    </row>
    <row r="10" spans="1:9">
      <c r="A10" s="25"/>
      <c r="B10" s="482">
        <v>4200</v>
      </c>
      <c r="C10" s="479" t="s">
        <v>525</v>
      </c>
      <c r="D10" s="480"/>
      <c r="E10" s="481"/>
      <c r="F10" s="474"/>
      <c r="G10" s="475"/>
    </row>
    <row r="11" spans="1:9">
      <c r="A11" s="25"/>
      <c r="B11" s="482"/>
      <c r="C11" s="479"/>
      <c r="D11" s="480"/>
      <c r="E11" s="481"/>
      <c r="F11" s="474"/>
      <c r="G11" s="475"/>
    </row>
    <row r="12" spans="1:9">
      <c r="A12" s="25"/>
      <c r="B12" s="478"/>
      <c r="C12" s="483"/>
      <c r="D12" s="480"/>
      <c r="E12" s="481"/>
      <c r="F12" s="474"/>
      <c r="G12" s="475"/>
    </row>
    <row r="13" spans="1:9">
      <c r="A13" s="25"/>
      <c r="B13" s="478">
        <v>42.02</v>
      </c>
      <c r="C13" s="484" t="s">
        <v>526</v>
      </c>
      <c r="D13" s="480"/>
      <c r="E13" s="485"/>
      <c r="F13" s="474"/>
      <c r="G13" s="475"/>
    </row>
    <row r="14" spans="1:9">
      <c r="A14" s="25"/>
      <c r="B14" s="478"/>
      <c r="C14" s="483" t="s">
        <v>527</v>
      </c>
      <c r="D14" s="480" t="s">
        <v>528</v>
      </c>
      <c r="E14" s="486">
        <f>300*6</f>
        <v>1800</v>
      </c>
      <c r="F14" s="474"/>
      <c r="G14" s="475"/>
    </row>
    <row r="15" spans="1:9">
      <c r="A15" s="25"/>
      <c r="B15" s="478"/>
      <c r="C15" s="483"/>
      <c r="D15" s="480"/>
      <c r="E15" s="486"/>
      <c r="F15" s="474"/>
      <c r="G15" s="475"/>
    </row>
    <row r="16" spans="1:9">
      <c r="A16" s="25"/>
      <c r="B16" s="478">
        <v>42.04</v>
      </c>
      <c r="C16" s="483" t="s">
        <v>529</v>
      </c>
      <c r="D16" s="480" t="s">
        <v>139</v>
      </c>
      <c r="E16" s="486">
        <v>2000</v>
      </c>
      <c r="F16" s="278"/>
      <c r="G16" s="274"/>
    </row>
    <row r="17" spans="1:7">
      <c r="A17" s="25"/>
      <c r="B17" s="478"/>
      <c r="C17" s="483"/>
      <c r="D17" s="480"/>
      <c r="E17" s="486"/>
      <c r="F17" s="273"/>
      <c r="G17" s="274"/>
    </row>
    <row r="18" spans="1:7">
      <c r="A18" s="25"/>
      <c r="B18" s="478">
        <v>42.05</v>
      </c>
      <c r="C18" s="483" t="s">
        <v>530</v>
      </c>
      <c r="D18" s="480" t="s">
        <v>531</v>
      </c>
      <c r="E18" s="486">
        <v>9</v>
      </c>
      <c r="F18" s="273"/>
      <c r="G18" s="279"/>
    </row>
    <row r="19" spans="1:7">
      <c r="A19" s="25"/>
      <c r="B19" s="478"/>
      <c r="C19" s="483"/>
      <c r="D19" s="480"/>
      <c r="E19" s="486"/>
      <c r="F19" s="278"/>
      <c r="G19" s="279"/>
    </row>
    <row r="20" spans="1:7">
      <c r="A20" s="25"/>
      <c r="B20" s="478">
        <v>42.07</v>
      </c>
      <c r="C20" s="568" t="s">
        <v>532</v>
      </c>
      <c r="D20" s="480" t="s">
        <v>371</v>
      </c>
      <c r="E20" s="486">
        <v>230</v>
      </c>
      <c r="F20" s="273"/>
      <c r="G20" s="277"/>
    </row>
    <row r="21" spans="1:7">
      <c r="A21" s="25"/>
      <c r="B21" s="478"/>
      <c r="C21" s="568"/>
      <c r="D21" s="480"/>
      <c r="E21" s="486"/>
      <c r="F21" s="278"/>
      <c r="G21" s="279"/>
    </row>
    <row r="22" spans="1:7">
      <c r="A22" s="25"/>
      <c r="B22" s="478">
        <v>42.08</v>
      </c>
      <c r="C22" s="483" t="s">
        <v>533</v>
      </c>
      <c r="D22" s="480" t="s">
        <v>151</v>
      </c>
      <c r="E22" s="486">
        <v>4</v>
      </c>
      <c r="F22" s="273"/>
      <c r="G22" s="279"/>
    </row>
    <row r="23" spans="1:7">
      <c r="A23" s="25"/>
      <c r="B23" s="478"/>
      <c r="C23" s="483"/>
      <c r="D23" s="480"/>
      <c r="E23" s="486"/>
      <c r="F23" s="278"/>
      <c r="G23" s="279"/>
    </row>
    <row r="24" spans="1:7">
      <c r="A24" s="25"/>
      <c r="B24" s="478">
        <v>42.13</v>
      </c>
      <c r="C24" s="483" t="s">
        <v>534</v>
      </c>
      <c r="D24" s="480"/>
      <c r="E24" s="486"/>
      <c r="F24" s="278"/>
      <c r="G24" s="279"/>
    </row>
    <row r="25" spans="1:7">
      <c r="A25" s="25"/>
      <c r="B25" s="478"/>
      <c r="C25" s="483"/>
      <c r="D25" s="480"/>
      <c r="E25" s="486"/>
      <c r="F25" s="278"/>
      <c r="G25" s="279"/>
    </row>
    <row r="26" spans="1:7">
      <c r="A26" s="25"/>
      <c r="B26" s="478"/>
      <c r="C26" s="483" t="s">
        <v>535</v>
      </c>
      <c r="D26" s="480" t="s">
        <v>528</v>
      </c>
      <c r="E26" s="486">
        <v>120</v>
      </c>
      <c r="F26" s="273"/>
      <c r="G26" s="277"/>
    </row>
    <row r="27" spans="1:7">
      <c r="A27" s="25"/>
      <c r="B27" s="478"/>
      <c r="C27" s="483"/>
      <c r="D27" s="480"/>
      <c r="E27" s="486"/>
      <c r="F27" s="278"/>
      <c r="G27" s="279"/>
    </row>
    <row r="28" spans="1:7">
      <c r="A28" s="25"/>
      <c r="B28" s="478">
        <v>42.14</v>
      </c>
      <c r="C28" s="483" t="s">
        <v>536</v>
      </c>
      <c r="D28" s="480" t="s">
        <v>537</v>
      </c>
      <c r="E28" s="486">
        <v>5</v>
      </c>
      <c r="F28" s="273"/>
      <c r="G28" s="274"/>
    </row>
    <row r="29" spans="1:7">
      <c r="A29" s="25"/>
      <c r="B29" s="478"/>
      <c r="C29" s="483"/>
      <c r="D29" s="480"/>
      <c r="E29" s="486"/>
      <c r="F29" s="278"/>
      <c r="G29" s="279"/>
    </row>
    <row r="30" spans="1:7">
      <c r="A30" s="25"/>
      <c r="B30" s="478">
        <v>42.15</v>
      </c>
      <c r="C30" s="569" t="s">
        <v>538</v>
      </c>
      <c r="D30" s="480" t="s">
        <v>139</v>
      </c>
      <c r="E30" s="486">
        <v>5</v>
      </c>
      <c r="F30" s="273"/>
      <c r="G30" s="274"/>
    </row>
    <row r="31" spans="1:7">
      <c r="A31" s="25"/>
      <c r="B31" s="478"/>
      <c r="C31" s="569"/>
      <c r="D31" s="480"/>
      <c r="E31" s="486"/>
      <c r="F31" s="273"/>
      <c r="G31" s="279"/>
    </row>
    <row r="32" spans="1:7">
      <c r="A32" s="25"/>
      <c r="B32" s="478">
        <v>42.16</v>
      </c>
      <c r="C32" s="569" t="s">
        <v>539</v>
      </c>
      <c r="D32" s="480" t="s">
        <v>540</v>
      </c>
      <c r="E32" s="486">
        <v>5</v>
      </c>
      <c r="F32" s="273"/>
      <c r="G32" s="279"/>
    </row>
    <row r="33" spans="1:7">
      <c r="A33" s="25"/>
      <c r="B33" s="478"/>
      <c r="C33" s="569"/>
      <c r="D33" s="480"/>
      <c r="E33" s="486"/>
      <c r="F33" s="278"/>
      <c r="G33" s="279"/>
    </row>
    <row r="34" spans="1:7">
      <c r="A34" s="25"/>
      <c r="B34" s="478"/>
      <c r="C34" s="483"/>
      <c r="D34" s="480"/>
      <c r="E34" s="486"/>
      <c r="F34" s="278"/>
      <c r="G34" s="279"/>
    </row>
    <row r="35" spans="1:7">
      <c r="A35" s="25"/>
      <c r="B35" s="482">
        <v>42.2</v>
      </c>
      <c r="C35" s="479" t="s">
        <v>541</v>
      </c>
      <c r="D35" s="480"/>
      <c r="E35" s="486"/>
      <c r="F35" s="278"/>
      <c r="G35" s="279"/>
    </row>
    <row r="36" spans="1:7">
      <c r="A36" s="25"/>
      <c r="B36" s="482"/>
      <c r="C36" s="483"/>
      <c r="D36" s="480"/>
      <c r="E36" s="486"/>
      <c r="F36" s="312"/>
      <c r="G36" s="313"/>
    </row>
    <row r="37" spans="1:7">
      <c r="A37" s="25"/>
      <c r="B37" s="478"/>
      <c r="C37" s="484" t="s">
        <v>542</v>
      </c>
      <c r="D37" s="480" t="s">
        <v>540</v>
      </c>
      <c r="E37" s="486">
        <v>1</v>
      </c>
      <c r="F37" s="278"/>
      <c r="G37" s="274"/>
    </row>
    <row r="38" spans="1:7">
      <c r="A38" s="25"/>
      <c r="B38" s="478"/>
      <c r="C38" s="483"/>
      <c r="D38" s="480"/>
      <c r="E38" s="486"/>
      <c r="F38" s="278"/>
      <c r="G38" s="279"/>
    </row>
    <row r="39" spans="1:7">
      <c r="A39" s="25"/>
      <c r="B39" s="478"/>
      <c r="C39" s="483" t="s">
        <v>543</v>
      </c>
      <c r="D39" s="480" t="s">
        <v>540</v>
      </c>
      <c r="E39" s="486">
        <v>1</v>
      </c>
      <c r="F39" s="301"/>
      <c r="G39" s="239"/>
    </row>
    <row r="40" spans="1:7">
      <c r="A40" s="25"/>
      <c r="B40" s="478"/>
      <c r="C40" s="483"/>
      <c r="D40" s="480"/>
      <c r="E40" s="486"/>
      <c r="F40" s="301"/>
      <c r="G40" s="239"/>
    </row>
    <row r="41" spans="1:7">
      <c r="A41" s="25"/>
      <c r="B41" s="478"/>
      <c r="C41" s="483" t="s">
        <v>544</v>
      </c>
      <c r="D41" s="480" t="s">
        <v>545</v>
      </c>
      <c r="E41" s="486"/>
      <c r="F41" s="301"/>
      <c r="G41" s="239" t="s">
        <v>412</v>
      </c>
    </row>
    <row r="42" spans="1:7">
      <c r="A42" s="25"/>
      <c r="B42" s="478"/>
      <c r="C42" s="483"/>
      <c r="D42" s="480"/>
      <c r="E42" s="481"/>
      <c r="F42" s="301"/>
      <c r="G42" s="239"/>
    </row>
    <row r="43" spans="1:7">
      <c r="A43" s="25"/>
      <c r="B43" s="478"/>
      <c r="C43" s="483"/>
      <c r="D43" s="480"/>
      <c r="E43" s="481"/>
      <c r="F43" s="301"/>
      <c r="G43" s="239"/>
    </row>
    <row r="44" spans="1:7">
      <c r="A44" s="25"/>
      <c r="B44" s="282"/>
      <c r="C44" s="281"/>
      <c r="D44" s="91"/>
      <c r="E44" s="222"/>
      <c r="F44" s="301"/>
      <c r="G44" s="239"/>
    </row>
    <row r="45" spans="1:7">
      <c r="A45" s="25"/>
      <c r="B45" s="282"/>
      <c r="C45" s="281"/>
      <c r="D45" s="91"/>
      <c r="E45" s="222"/>
      <c r="F45" s="301"/>
      <c r="G45" s="239"/>
    </row>
    <row r="46" spans="1:7">
      <c r="A46" s="25"/>
      <c r="B46" s="282"/>
      <c r="C46" s="281"/>
      <c r="D46" s="91"/>
      <c r="E46" s="222"/>
      <c r="F46" s="301"/>
      <c r="G46" s="239"/>
    </row>
    <row r="47" spans="1:7">
      <c r="A47" s="25"/>
      <c r="B47" s="282"/>
      <c r="C47" s="281"/>
      <c r="D47" s="91"/>
      <c r="E47" s="222"/>
      <c r="F47" s="301"/>
      <c r="G47" s="239"/>
    </row>
    <row r="48" spans="1:7">
      <c r="A48" s="25"/>
      <c r="B48" s="282"/>
      <c r="C48" s="281"/>
      <c r="D48" s="91"/>
      <c r="E48" s="222"/>
      <c r="F48" s="301"/>
      <c r="G48" s="239"/>
    </row>
    <row r="49" spans="1:8">
      <c r="A49" s="25"/>
      <c r="B49" s="282"/>
      <c r="C49" s="281"/>
      <c r="D49" s="91"/>
      <c r="E49" s="222"/>
      <c r="F49" s="301"/>
      <c r="G49" s="239"/>
    </row>
    <row r="50" spans="1:8">
      <c r="A50" s="25"/>
      <c r="B50" s="282"/>
      <c r="C50" s="281"/>
      <c r="D50" s="91"/>
      <c r="E50" s="222"/>
      <c r="F50" s="301"/>
      <c r="G50" s="239"/>
    </row>
    <row r="51" spans="1:8">
      <c r="A51" s="25"/>
      <c r="B51" s="282"/>
      <c r="C51" s="281"/>
      <c r="D51" s="91"/>
      <c r="E51" s="222"/>
      <c r="F51" s="301"/>
      <c r="G51" s="239"/>
    </row>
    <row r="52" spans="1:8">
      <c r="A52" s="25"/>
      <c r="B52" s="282"/>
      <c r="C52" s="281"/>
      <c r="D52" s="91"/>
      <c r="E52" s="222"/>
      <c r="F52" s="301"/>
      <c r="G52" s="239"/>
    </row>
    <row r="53" spans="1:8">
      <c r="A53" s="25"/>
      <c r="B53" s="282"/>
      <c r="C53" s="281"/>
      <c r="D53" s="91"/>
      <c r="E53" s="222"/>
      <c r="F53" s="301"/>
      <c r="G53" s="239"/>
    </row>
    <row r="54" spans="1:8">
      <c r="A54" s="25"/>
      <c r="B54" s="282"/>
      <c r="C54" s="281"/>
      <c r="D54" s="91"/>
      <c r="E54" s="222"/>
      <c r="F54" s="301"/>
      <c r="G54" s="239"/>
    </row>
    <row r="55" spans="1:8">
      <c r="A55" s="25"/>
      <c r="B55" s="282"/>
      <c r="C55" s="281"/>
      <c r="D55" s="91"/>
      <c r="E55" s="222"/>
      <c r="F55" s="301"/>
      <c r="G55" s="239"/>
    </row>
    <row r="56" spans="1:8">
      <c r="A56" s="25"/>
      <c r="B56" s="282"/>
      <c r="C56" s="281"/>
      <c r="D56" s="91"/>
      <c r="E56" s="222"/>
      <c r="F56" s="301"/>
      <c r="G56" s="239"/>
    </row>
    <row r="57" spans="1:8">
      <c r="A57" s="25"/>
      <c r="B57" s="282"/>
      <c r="C57" s="281"/>
      <c r="D57" s="91"/>
      <c r="E57" s="222"/>
      <c r="F57" s="301"/>
      <c r="G57" s="239"/>
    </row>
    <row r="58" spans="1:8">
      <c r="A58" s="25"/>
      <c r="B58" s="282"/>
      <c r="C58" s="281"/>
      <c r="D58" s="91"/>
      <c r="E58" s="222"/>
      <c r="F58" s="301"/>
      <c r="G58" s="239"/>
    </row>
    <row r="59" spans="1:8">
      <c r="A59" s="25"/>
      <c r="B59" s="282"/>
      <c r="C59" s="281"/>
      <c r="D59" s="91"/>
      <c r="E59" s="222"/>
      <c r="F59" s="301"/>
      <c r="G59" s="239"/>
    </row>
    <row r="60" spans="1:8">
      <c r="A60" s="25"/>
      <c r="B60" s="282"/>
      <c r="C60" s="281"/>
      <c r="D60" s="91"/>
      <c r="E60" s="222"/>
      <c r="F60" s="301"/>
      <c r="G60" s="239"/>
    </row>
    <row r="61" spans="1:8">
      <c r="A61" s="25"/>
      <c r="B61" s="282"/>
      <c r="C61" s="281"/>
      <c r="D61" s="91"/>
      <c r="E61" s="222"/>
      <c r="F61" s="301"/>
      <c r="G61" s="239"/>
    </row>
    <row r="62" spans="1:8" ht="13.5" thickBot="1">
      <c r="A62" s="25"/>
      <c r="B62" s="285"/>
      <c r="C62" s="305"/>
      <c r="D62" s="206"/>
      <c r="E62" s="314"/>
      <c r="F62" s="307"/>
      <c r="G62" s="250"/>
    </row>
    <row r="63" spans="1:8" ht="13.5" customHeight="1" thickTop="1">
      <c r="A63" s="25"/>
      <c r="B63" s="527">
        <v>4200</v>
      </c>
      <c r="C63" s="544" t="s">
        <v>506</v>
      </c>
      <c r="D63" s="544"/>
      <c r="E63" s="544"/>
      <c r="F63" s="544"/>
      <c r="G63" s="549"/>
    </row>
    <row r="64" spans="1:8" s="4" customFormat="1" ht="13.5" thickBot="1">
      <c r="A64" s="30"/>
      <c r="B64" s="521"/>
      <c r="C64" s="519"/>
      <c r="D64" s="519"/>
      <c r="E64" s="519"/>
      <c r="F64" s="519"/>
      <c r="G64" s="550"/>
      <c r="H64" s="517"/>
    </row>
    <row r="65" spans="1:7" ht="13.5" thickTop="1">
      <c r="A65" s="25"/>
      <c r="B65" s="25"/>
      <c r="C65" s="25"/>
      <c r="D65" s="25"/>
      <c r="E65" s="143"/>
      <c r="F65" s="25"/>
      <c r="G65" s="25"/>
    </row>
  </sheetData>
  <mergeCells count="13">
    <mergeCell ref="C20:C21"/>
    <mergeCell ref="C30:C31"/>
    <mergeCell ref="C32:C33"/>
    <mergeCell ref="H1:H1048576"/>
    <mergeCell ref="B6:B7"/>
    <mergeCell ref="C6:C7"/>
    <mergeCell ref="D6:D7"/>
    <mergeCell ref="E6:E7"/>
    <mergeCell ref="F6:F7"/>
    <mergeCell ref="G6:G7"/>
    <mergeCell ref="B63:B64"/>
    <mergeCell ref="C63:F64"/>
    <mergeCell ref="G63:G64"/>
  </mergeCells>
  <pageMargins left="0.59055118110236227" right="0.19685039370078741" top="0.35433070866141736" bottom="0.35433070866141736" header="0.23622047244094491" footer="0.23622047244094491"/>
  <pageSetup paperSize="9" scale="68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56"/>
  <sheetViews>
    <sheetView view="pageBreakPreview" zoomScale="85" zoomScaleNormal="100" workbookViewId="0">
      <selection activeCell="B2" sqref="B2:G55"/>
    </sheetView>
  </sheetViews>
  <sheetFormatPr defaultColWidth="3" defaultRowHeight="12.75"/>
  <cols>
    <col min="2" max="2" width="10.28515625" customWidth="1"/>
    <col min="3" max="3" width="59.28515625" customWidth="1"/>
    <col min="4" max="4" width="11.140625" customWidth="1"/>
    <col min="5" max="5" width="15.5703125" style="16" customWidth="1"/>
    <col min="6" max="6" width="17.28515625" customWidth="1"/>
    <col min="7" max="7" width="26" customWidth="1"/>
    <col min="8" max="8" width="2.28515625" customWidth="1"/>
    <col min="9" max="9" width="27.5703125" customWidth="1"/>
  </cols>
  <sheetData>
    <row r="1" spans="1:9">
      <c r="A1" s="25"/>
      <c r="B1" s="25"/>
      <c r="C1" s="143"/>
      <c r="D1" s="143"/>
      <c r="E1" s="23"/>
      <c r="F1" s="34"/>
      <c r="G1" s="143"/>
      <c r="H1" s="25"/>
    </row>
    <row r="2" spans="1:9">
      <c r="A2" s="25"/>
      <c r="B2" s="82" t="s">
        <v>13</v>
      </c>
      <c r="C2" s="82"/>
      <c r="D2" s="143"/>
      <c r="E2" s="23"/>
      <c r="F2" s="36"/>
      <c r="G2" s="34"/>
      <c r="H2" s="25"/>
    </row>
    <row r="3" spans="1:9">
      <c r="A3" s="25"/>
      <c r="B3" s="82" t="s">
        <v>317</v>
      </c>
      <c r="C3" s="83"/>
      <c r="D3" s="143"/>
      <c r="E3" s="23"/>
      <c r="F3" s="25"/>
      <c r="G3" s="25"/>
      <c r="H3" s="25"/>
    </row>
    <row r="4" spans="1:9">
      <c r="A4" s="25"/>
      <c r="B4" s="82" t="s">
        <v>201</v>
      </c>
      <c r="C4" s="82"/>
      <c r="D4" s="23"/>
      <c r="E4" s="23"/>
      <c r="F4" s="25"/>
      <c r="G4" s="25"/>
      <c r="H4" s="25"/>
    </row>
    <row r="5" spans="1:9" ht="13.5" thickBot="1">
      <c r="A5" s="25"/>
      <c r="B5" s="82"/>
      <c r="C5" s="251"/>
      <c r="D5" s="23"/>
      <c r="E5" s="23"/>
      <c r="F5" s="65"/>
      <c r="G5" s="34"/>
      <c r="H5" s="25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H6" s="143"/>
      <c r="I6" s="5"/>
    </row>
    <row r="7" spans="1:9" ht="13.5" thickBot="1">
      <c r="A7" s="25"/>
      <c r="B7" s="522"/>
      <c r="C7" s="522"/>
      <c r="D7" s="522" t="s">
        <v>168</v>
      </c>
      <c r="E7" s="524" t="s">
        <v>162</v>
      </c>
      <c r="F7" s="499"/>
      <c r="G7" s="499"/>
      <c r="H7" s="25"/>
    </row>
    <row r="8" spans="1:9" ht="13.5" thickTop="1">
      <c r="A8" s="25"/>
      <c r="B8" s="308"/>
      <c r="C8" s="290"/>
      <c r="D8" s="309"/>
      <c r="E8" s="329"/>
      <c r="F8" s="291"/>
      <c r="G8" s="292"/>
      <c r="H8" s="25"/>
    </row>
    <row r="9" spans="1:9">
      <c r="A9" s="25"/>
      <c r="B9" s="53"/>
      <c r="C9" s="54"/>
      <c r="D9" s="69"/>
      <c r="E9" s="69"/>
      <c r="F9" s="71"/>
      <c r="G9" s="236"/>
      <c r="H9" s="25"/>
    </row>
    <row r="10" spans="1:9" ht="17.25" customHeight="1">
      <c r="A10" s="25"/>
      <c r="B10" s="330" t="s">
        <v>318</v>
      </c>
      <c r="C10" s="406" t="s">
        <v>319</v>
      </c>
      <c r="D10" s="275"/>
      <c r="E10" s="275"/>
      <c r="F10" s="331"/>
      <c r="G10" s="317"/>
      <c r="H10" s="25"/>
    </row>
    <row r="11" spans="1:9">
      <c r="A11" s="25"/>
      <c r="B11" s="270"/>
      <c r="C11" s="315"/>
      <c r="D11" s="275"/>
      <c r="E11" s="275"/>
      <c r="F11" s="331"/>
      <c r="G11" s="317"/>
      <c r="H11" s="25"/>
    </row>
    <row r="12" spans="1:9" ht="29.25" customHeight="1">
      <c r="A12" s="25"/>
      <c r="B12" s="270"/>
      <c r="C12" s="68" t="s">
        <v>320</v>
      </c>
      <c r="D12" s="69" t="s">
        <v>428</v>
      </c>
      <c r="E12" s="69">
        <v>200</v>
      </c>
      <c r="F12" s="71"/>
      <c r="G12" s="239"/>
      <c r="H12" s="25"/>
    </row>
    <row r="13" spans="1:9">
      <c r="A13" s="25"/>
      <c r="B13" s="270"/>
      <c r="C13" s="315"/>
      <c r="D13" s="69"/>
      <c r="E13" s="69"/>
      <c r="F13" s="331"/>
      <c r="G13" s="317"/>
      <c r="H13" s="25"/>
    </row>
    <row r="14" spans="1:9">
      <c r="A14" s="25"/>
      <c r="B14" s="332" t="s">
        <v>321</v>
      </c>
      <c r="C14" s="407" t="s">
        <v>322</v>
      </c>
      <c r="D14" s="159"/>
      <c r="E14" s="158"/>
      <c r="F14" s="334"/>
      <c r="G14" s="335"/>
      <c r="H14" s="25"/>
    </row>
    <row r="15" spans="1:9">
      <c r="A15" s="25"/>
      <c r="B15" s="336"/>
      <c r="C15" s="46" t="s">
        <v>323</v>
      </c>
      <c r="D15" s="159"/>
      <c r="E15" s="68"/>
      <c r="F15" s="334"/>
      <c r="G15" s="337"/>
      <c r="H15" s="25"/>
    </row>
    <row r="16" spans="1:9" ht="21.75" customHeight="1">
      <c r="A16" s="25"/>
      <c r="B16" s="336"/>
      <c r="C16" s="338" t="s">
        <v>324</v>
      </c>
      <c r="D16" s="298" t="s">
        <v>62</v>
      </c>
      <c r="E16" s="110">
        <v>100</v>
      </c>
      <c r="F16" s="71"/>
      <c r="G16" s="239" t="s">
        <v>412</v>
      </c>
      <c r="H16" s="25"/>
    </row>
    <row r="17" spans="1:8">
      <c r="A17" s="25"/>
      <c r="B17" s="336"/>
      <c r="C17" s="333"/>
      <c r="D17" s="298"/>
      <c r="E17" s="110"/>
      <c r="F17" s="331"/>
      <c r="G17" s="317"/>
      <c r="H17" s="25"/>
    </row>
    <row r="18" spans="1:8">
      <c r="A18" s="25"/>
      <c r="B18" s="270"/>
      <c r="C18" s="68"/>
      <c r="D18" s="69"/>
      <c r="E18" s="69"/>
      <c r="F18" s="331"/>
      <c r="G18" s="317"/>
      <c r="H18" s="25"/>
    </row>
    <row r="19" spans="1:8">
      <c r="A19" s="25"/>
      <c r="B19" s="270"/>
      <c r="C19" s="68"/>
      <c r="D19" s="69"/>
      <c r="E19" s="69"/>
      <c r="F19" s="331"/>
      <c r="G19" s="317"/>
      <c r="H19" s="25"/>
    </row>
    <row r="20" spans="1:8" ht="19.5" customHeight="1">
      <c r="A20" s="25"/>
      <c r="B20" s="270"/>
      <c r="C20" s="339"/>
      <c r="D20" s="69"/>
      <c r="E20" s="69"/>
      <c r="F20" s="331"/>
      <c r="G20" s="274"/>
      <c r="H20" s="25"/>
    </row>
    <row r="21" spans="1:8">
      <c r="A21" s="25"/>
      <c r="B21" s="270"/>
      <c r="C21" s="340"/>
      <c r="D21" s="275"/>
      <c r="E21" s="275"/>
      <c r="F21" s="331"/>
      <c r="G21" s="274"/>
      <c r="H21" s="25"/>
    </row>
    <row r="22" spans="1:8">
      <c r="A22" s="25"/>
      <c r="B22" s="270"/>
      <c r="C22" s="340"/>
      <c r="D22" s="275"/>
      <c r="E22" s="275"/>
      <c r="F22" s="331"/>
      <c r="G22" s="274"/>
      <c r="H22" s="25"/>
    </row>
    <row r="23" spans="1:8">
      <c r="A23" s="25"/>
      <c r="B23" s="270"/>
      <c r="C23" s="340"/>
      <c r="D23" s="275"/>
      <c r="E23" s="275"/>
      <c r="F23" s="331"/>
      <c r="G23" s="274"/>
      <c r="H23" s="25"/>
    </row>
    <row r="24" spans="1:8">
      <c r="A24" s="25"/>
      <c r="B24" s="270"/>
      <c r="C24" s="340"/>
      <c r="D24" s="275"/>
      <c r="E24" s="275"/>
      <c r="F24" s="331"/>
      <c r="G24" s="274"/>
      <c r="H24" s="25"/>
    </row>
    <row r="25" spans="1:8">
      <c r="A25" s="25"/>
      <c r="B25" s="270"/>
      <c r="C25" s="340"/>
      <c r="D25" s="275"/>
      <c r="E25" s="275"/>
      <c r="F25" s="331"/>
      <c r="G25" s="274"/>
      <c r="H25" s="25"/>
    </row>
    <row r="26" spans="1:8">
      <c r="A26" s="25"/>
      <c r="B26" s="270"/>
      <c r="C26" s="340"/>
      <c r="D26" s="275"/>
      <c r="E26" s="275"/>
      <c r="F26" s="331"/>
      <c r="G26" s="274"/>
      <c r="H26" s="25"/>
    </row>
    <row r="27" spans="1:8">
      <c r="A27" s="25"/>
      <c r="B27" s="270"/>
      <c r="C27" s="340"/>
      <c r="D27" s="275"/>
      <c r="E27" s="275"/>
      <c r="F27" s="331"/>
      <c r="G27" s="274"/>
      <c r="H27" s="25"/>
    </row>
    <row r="28" spans="1:8">
      <c r="A28" s="25"/>
      <c r="B28" s="270"/>
      <c r="C28" s="340"/>
      <c r="D28" s="275"/>
      <c r="E28" s="275"/>
      <c r="F28" s="331"/>
      <c r="G28" s="274"/>
      <c r="H28" s="25"/>
    </row>
    <row r="29" spans="1:8">
      <c r="A29" s="25"/>
      <c r="B29" s="270"/>
      <c r="C29" s="340"/>
      <c r="D29" s="275"/>
      <c r="E29" s="275"/>
      <c r="F29" s="331"/>
      <c r="G29" s="274"/>
      <c r="H29" s="25"/>
    </row>
    <row r="30" spans="1:8">
      <c r="A30" s="25"/>
      <c r="B30" s="270"/>
      <c r="C30" s="340"/>
      <c r="D30" s="275"/>
      <c r="E30" s="275"/>
      <c r="F30" s="331"/>
      <c r="G30" s="274"/>
      <c r="H30" s="25"/>
    </row>
    <row r="31" spans="1:8">
      <c r="A31" s="25"/>
      <c r="B31" s="270"/>
      <c r="C31" s="340"/>
      <c r="D31" s="275"/>
      <c r="E31" s="275"/>
      <c r="F31" s="331"/>
      <c r="G31" s="274"/>
      <c r="H31" s="25"/>
    </row>
    <row r="32" spans="1:8">
      <c r="A32" s="25"/>
      <c r="B32" s="270"/>
      <c r="C32" s="340"/>
      <c r="D32" s="275"/>
      <c r="E32" s="275"/>
      <c r="F32" s="331"/>
      <c r="G32" s="274"/>
      <c r="H32" s="25"/>
    </row>
    <row r="33" spans="1:8">
      <c r="A33" s="25"/>
      <c r="B33" s="270"/>
      <c r="C33" s="340"/>
      <c r="D33" s="275"/>
      <c r="E33" s="275"/>
      <c r="F33" s="331"/>
      <c r="G33" s="274"/>
      <c r="H33" s="25"/>
    </row>
    <row r="34" spans="1:8">
      <c r="A34" s="25"/>
      <c r="B34" s="270"/>
      <c r="C34" s="340"/>
      <c r="D34" s="275"/>
      <c r="E34" s="275"/>
      <c r="F34" s="331"/>
      <c r="G34" s="274"/>
      <c r="H34" s="25"/>
    </row>
    <row r="35" spans="1:8">
      <c r="A35" s="25"/>
      <c r="B35" s="270"/>
      <c r="C35" s="340"/>
      <c r="D35" s="275"/>
      <c r="E35" s="275"/>
      <c r="F35" s="331"/>
      <c r="G35" s="274"/>
      <c r="H35" s="25"/>
    </row>
    <row r="36" spans="1:8">
      <c r="A36" s="25"/>
      <c r="B36" s="270"/>
      <c r="C36" s="340"/>
      <c r="D36" s="275"/>
      <c r="E36" s="275"/>
      <c r="F36" s="331"/>
      <c r="G36" s="274"/>
      <c r="H36" s="25"/>
    </row>
    <row r="37" spans="1:8">
      <c r="A37" s="25"/>
      <c r="B37" s="270"/>
      <c r="C37" s="340"/>
      <c r="D37" s="275"/>
      <c r="E37" s="275"/>
      <c r="F37" s="331"/>
      <c r="G37" s="274"/>
      <c r="H37" s="25"/>
    </row>
    <row r="38" spans="1:8">
      <c r="A38" s="25"/>
      <c r="B38" s="270"/>
      <c r="C38" s="340"/>
      <c r="D38" s="275"/>
      <c r="E38" s="275"/>
      <c r="F38" s="331"/>
      <c r="G38" s="274"/>
      <c r="H38" s="25"/>
    </row>
    <row r="39" spans="1:8">
      <c r="A39" s="25"/>
      <c r="B39" s="270"/>
      <c r="C39" s="340"/>
      <c r="D39" s="275"/>
      <c r="E39" s="275"/>
      <c r="F39" s="331"/>
      <c r="G39" s="274"/>
      <c r="H39" s="25"/>
    </row>
    <row r="40" spans="1:8">
      <c r="A40" s="25"/>
      <c r="B40" s="270"/>
      <c r="C40" s="340"/>
      <c r="D40" s="275"/>
      <c r="E40" s="275"/>
      <c r="F40" s="331"/>
      <c r="G40" s="274"/>
      <c r="H40" s="25"/>
    </row>
    <row r="41" spans="1:8">
      <c r="A41" s="25"/>
      <c r="B41" s="270"/>
      <c r="C41" s="340"/>
      <c r="D41" s="275"/>
      <c r="E41" s="275"/>
      <c r="F41" s="331"/>
      <c r="G41" s="274"/>
      <c r="H41" s="25"/>
    </row>
    <row r="42" spans="1:8">
      <c r="A42" s="25"/>
      <c r="B42" s="270"/>
      <c r="C42" s="340"/>
      <c r="D42" s="275"/>
      <c r="E42" s="275"/>
      <c r="F42" s="331"/>
      <c r="G42" s="274"/>
      <c r="H42" s="25"/>
    </row>
    <row r="43" spans="1:8">
      <c r="A43" s="25"/>
      <c r="B43" s="270"/>
      <c r="C43" s="340"/>
      <c r="D43" s="275"/>
      <c r="E43" s="275"/>
      <c r="F43" s="331"/>
      <c r="G43" s="274"/>
      <c r="H43" s="25"/>
    </row>
    <row r="44" spans="1:8">
      <c r="A44" s="25"/>
      <c r="B44" s="270"/>
      <c r="C44" s="340"/>
      <c r="D44" s="275"/>
      <c r="E44" s="275"/>
      <c r="F44" s="331"/>
      <c r="G44" s="274"/>
      <c r="H44" s="25"/>
    </row>
    <row r="45" spans="1:8">
      <c r="A45" s="25"/>
      <c r="B45" s="270"/>
      <c r="C45" s="340"/>
      <c r="D45" s="275"/>
      <c r="E45" s="275"/>
      <c r="F45" s="331"/>
      <c r="G45" s="274"/>
      <c r="H45" s="25"/>
    </row>
    <row r="46" spans="1:8">
      <c r="A46" s="25"/>
      <c r="B46" s="270"/>
      <c r="C46" s="340"/>
      <c r="D46" s="275"/>
      <c r="E46" s="275"/>
      <c r="F46" s="331"/>
      <c r="G46" s="274"/>
      <c r="H46" s="25"/>
    </row>
    <row r="47" spans="1:8">
      <c r="A47" s="25"/>
      <c r="B47" s="270"/>
      <c r="C47" s="340"/>
      <c r="D47" s="275"/>
      <c r="E47" s="275"/>
      <c r="F47" s="331"/>
      <c r="G47" s="274"/>
      <c r="H47" s="25"/>
    </row>
    <row r="48" spans="1:8">
      <c r="A48" s="25"/>
      <c r="B48" s="270"/>
      <c r="C48" s="340"/>
      <c r="D48" s="275"/>
      <c r="E48" s="275"/>
      <c r="F48" s="331"/>
      <c r="G48" s="274"/>
      <c r="H48" s="25"/>
    </row>
    <row r="49" spans="1:8">
      <c r="A49" s="25"/>
      <c r="B49" s="270"/>
      <c r="C49" s="340"/>
      <c r="D49" s="275"/>
      <c r="E49" s="275"/>
      <c r="F49" s="331"/>
      <c r="G49" s="274"/>
      <c r="H49" s="25"/>
    </row>
    <row r="50" spans="1:8">
      <c r="A50" s="25"/>
      <c r="B50" s="270"/>
      <c r="C50" s="340"/>
      <c r="D50" s="275"/>
      <c r="E50" s="275"/>
      <c r="F50" s="331"/>
      <c r="G50" s="274"/>
      <c r="H50" s="25"/>
    </row>
    <row r="51" spans="1:8">
      <c r="A51" s="25"/>
      <c r="B51" s="270"/>
      <c r="C51" s="340"/>
      <c r="D51" s="275"/>
      <c r="E51" s="275"/>
      <c r="F51" s="331"/>
      <c r="G51" s="274"/>
      <c r="H51" s="25"/>
    </row>
    <row r="52" spans="1:8">
      <c r="A52" s="25"/>
      <c r="B52" s="270"/>
      <c r="C52" s="340"/>
      <c r="D52" s="275"/>
      <c r="E52" s="275"/>
      <c r="F52" s="331"/>
      <c r="G52" s="274"/>
      <c r="H52" s="25"/>
    </row>
    <row r="53" spans="1:8" ht="13.5" thickBot="1">
      <c r="A53" s="25"/>
      <c r="B53" s="341"/>
      <c r="C53" s="342"/>
      <c r="D53" s="343"/>
      <c r="E53" s="343"/>
      <c r="F53" s="344"/>
      <c r="G53" s="345"/>
      <c r="H53" s="25"/>
    </row>
    <row r="54" spans="1:8" ht="13.5" thickTop="1">
      <c r="A54" s="25"/>
      <c r="B54" s="527">
        <v>5100</v>
      </c>
      <c r="C54" s="544" t="s">
        <v>297</v>
      </c>
      <c r="D54" s="544"/>
      <c r="E54" s="544"/>
      <c r="F54" s="544"/>
      <c r="G54" s="549"/>
      <c r="H54" s="25"/>
    </row>
    <row r="55" spans="1:8" ht="13.5" thickBot="1">
      <c r="A55" s="25"/>
      <c r="B55" s="521"/>
      <c r="C55" s="519"/>
      <c r="D55" s="519"/>
      <c r="E55" s="519"/>
      <c r="F55" s="519"/>
      <c r="G55" s="550"/>
      <c r="H55" s="25"/>
    </row>
    <row r="56" spans="1:8" ht="12" customHeight="1" thickTop="1">
      <c r="A56" s="25"/>
      <c r="B56" s="25"/>
      <c r="C56" s="209"/>
      <c r="D56" s="25"/>
      <c r="E56" s="66"/>
      <c r="F56" s="327"/>
      <c r="G56" s="328"/>
      <c r="H56" s="25"/>
    </row>
  </sheetData>
  <mergeCells count="9">
    <mergeCell ref="B54:B55"/>
    <mergeCell ref="C54:F55"/>
    <mergeCell ref="G54:G55"/>
    <mergeCell ref="B6:B7"/>
    <mergeCell ref="C6:C7"/>
    <mergeCell ref="D6:D7"/>
    <mergeCell ref="E6:E7"/>
    <mergeCell ref="F6:F7"/>
    <mergeCell ref="G6:G7"/>
  </mergeCells>
  <pageMargins left="0.59055118110236227" right="0.19685039370078741" top="0.35433070866141736" bottom="0.35433070866141736" header="0.23622047244094491" footer="0.23622047244094491"/>
  <pageSetup paperSize="9" scale="67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I70"/>
  <sheetViews>
    <sheetView view="pageBreakPreview" zoomScale="80" zoomScaleNormal="100" zoomScaleSheetLayoutView="80" workbookViewId="0">
      <selection activeCell="B2" sqref="B2:G69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4" width="10.7109375" customWidth="1"/>
    <col min="5" max="5" width="13.28515625" customWidth="1"/>
    <col min="6" max="6" width="17.140625" customWidth="1"/>
    <col min="7" max="7" width="26.28515625" customWidth="1"/>
    <col min="8" max="8" width="2.28515625" customWidth="1"/>
    <col min="9" max="9" width="27.5703125" customWidth="1"/>
  </cols>
  <sheetData>
    <row r="1" spans="1:9" ht="15" customHeight="1">
      <c r="A1" s="25"/>
      <c r="B1" s="241"/>
      <c r="C1" s="241"/>
      <c r="D1" s="143"/>
      <c r="E1" s="143"/>
      <c r="F1" s="34"/>
      <c r="G1" s="143"/>
      <c r="H1" s="25"/>
    </row>
    <row r="2" spans="1:9" ht="15" customHeight="1">
      <c r="A2" s="82"/>
      <c r="B2" s="251" t="s">
        <v>13</v>
      </c>
      <c r="C2" s="82"/>
      <c r="D2" s="83"/>
      <c r="E2" s="83"/>
      <c r="F2" s="82"/>
      <c r="G2" s="82"/>
      <c r="H2" s="25"/>
    </row>
    <row r="3" spans="1:9" ht="15" customHeight="1">
      <c r="A3" s="82"/>
      <c r="B3" s="82" t="s">
        <v>98</v>
      </c>
      <c r="C3" s="83"/>
      <c r="D3" s="83"/>
      <c r="E3" s="83"/>
      <c r="F3" s="82"/>
      <c r="G3" s="82"/>
      <c r="H3" s="25"/>
    </row>
    <row r="4" spans="1:9" ht="15" customHeight="1">
      <c r="A4" s="82"/>
      <c r="B4" s="82" t="s">
        <v>99</v>
      </c>
      <c r="C4" s="82"/>
      <c r="D4" s="83"/>
      <c r="E4" s="83"/>
      <c r="F4" s="346"/>
      <c r="G4" s="196"/>
      <c r="H4" s="25"/>
    </row>
    <row r="5" spans="1:9" ht="15" customHeight="1" thickBot="1">
      <c r="A5" s="82"/>
      <c r="B5" s="82"/>
      <c r="C5" s="82"/>
      <c r="D5" s="83"/>
      <c r="E5" s="83"/>
      <c r="F5" s="346"/>
      <c r="G5" s="196"/>
      <c r="H5" s="25"/>
    </row>
    <row r="6" spans="1:9" ht="13.5" thickTop="1">
      <c r="A6" s="82"/>
      <c r="B6" s="570" t="s">
        <v>158</v>
      </c>
      <c r="C6" s="570" t="s">
        <v>156</v>
      </c>
      <c r="D6" s="570" t="s">
        <v>168</v>
      </c>
      <c r="E6" s="570" t="s">
        <v>162</v>
      </c>
      <c r="F6" s="547" t="s">
        <v>163</v>
      </c>
      <c r="G6" s="547" t="s">
        <v>155</v>
      </c>
      <c r="H6" s="143"/>
      <c r="I6" s="5"/>
    </row>
    <row r="7" spans="1:9" s="4" customFormat="1" ht="13.5" thickBot="1">
      <c r="A7" s="258"/>
      <c r="B7" s="571"/>
      <c r="C7" s="571"/>
      <c r="D7" s="571" t="s">
        <v>168</v>
      </c>
      <c r="E7" s="571" t="s">
        <v>162</v>
      </c>
      <c r="F7" s="548"/>
      <c r="G7" s="548"/>
      <c r="H7" s="256"/>
      <c r="I7" s="14"/>
    </row>
    <row r="8" spans="1:9" ht="13.5" thickTop="1">
      <c r="A8" s="25"/>
      <c r="B8" s="348"/>
      <c r="C8" s="353"/>
      <c r="D8" s="354"/>
      <c r="E8" s="354"/>
      <c r="F8" s="356"/>
      <c r="G8" s="357"/>
      <c r="H8" s="25"/>
    </row>
    <row r="9" spans="1:9">
      <c r="A9" s="25"/>
      <c r="B9" s="67" t="s">
        <v>100</v>
      </c>
      <c r="C9" s="358" t="s">
        <v>101</v>
      </c>
      <c r="D9" s="69"/>
      <c r="E9" s="55"/>
      <c r="F9" s="56"/>
      <c r="G9" s="236"/>
      <c r="H9" s="25"/>
    </row>
    <row r="10" spans="1:9">
      <c r="A10" s="25"/>
      <c r="B10" s="53"/>
      <c r="C10" s="359" t="s">
        <v>102</v>
      </c>
      <c r="D10" s="69"/>
      <c r="E10" s="55"/>
      <c r="F10" s="56"/>
      <c r="G10" s="236"/>
      <c r="H10" s="25"/>
    </row>
    <row r="11" spans="1:9">
      <c r="A11" s="25"/>
      <c r="B11" s="53"/>
      <c r="C11" s="359" t="s">
        <v>103</v>
      </c>
      <c r="D11" s="69"/>
      <c r="E11" s="55"/>
      <c r="F11" s="56"/>
      <c r="G11" s="236"/>
      <c r="H11" s="25"/>
    </row>
    <row r="12" spans="1:9">
      <c r="A12" s="25"/>
      <c r="B12" s="53"/>
      <c r="C12" s="359" t="s">
        <v>104</v>
      </c>
      <c r="D12" s="69"/>
      <c r="E12" s="55"/>
      <c r="F12" s="56"/>
      <c r="G12" s="236"/>
      <c r="H12" s="25"/>
    </row>
    <row r="13" spans="1:9">
      <c r="A13" s="25"/>
      <c r="B13" s="53"/>
      <c r="C13" s="359" t="s">
        <v>105</v>
      </c>
      <c r="D13" s="69"/>
      <c r="E13" s="55"/>
      <c r="F13" s="56"/>
      <c r="G13" s="236"/>
      <c r="H13" s="25"/>
    </row>
    <row r="14" spans="1:9">
      <c r="A14" s="25"/>
      <c r="B14" s="53"/>
      <c r="C14" s="359" t="s">
        <v>106</v>
      </c>
      <c r="D14" s="69"/>
      <c r="E14" s="55"/>
      <c r="F14" s="56"/>
      <c r="G14" s="236"/>
      <c r="H14" s="25"/>
    </row>
    <row r="15" spans="1:9">
      <c r="A15" s="25"/>
      <c r="B15" s="53"/>
      <c r="C15" s="359"/>
      <c r="D15" s="69"/>
      <c r="E15" s="55"/>
      <c r="F15" s="56"/>
      <c r="G15" s="236"/>
      <c r="H15" s="25"/>
    </row>
    <row r="16" spans="1:9">
      <c r="A16" s="25"/>
      <c r="B16" s="53"/>
      <c r="C16" s="359" t="s">
        <v>107</v>
      </c>
      <c r="D16" s="69"/>
      <c r="E16" s="55"/>
      <c r="F16" s="56"/>
      <c r="G16" s="236"/>
      <c r="H16" s="25"/>
    </row>
    <row r="17" spans="1:8">
      <c r="A17" s="25"/>
      <c r="B17" s="53"/>
      <c r="C17" s="359" t="s">
        <v>108</v>
      </c>
      <c r="D17" s="69"/>
      <c r="E17" s="55"/>
      <c r="F17" s="56"/>
      <c r="G17" s="236"/>
      <c r="H17" s="25"/>
    </row>
    <row r="18" spans="1:8">
      <c r="A18" s="25"/>
      <c r="B18" s="53"/>
      <c r="C18" s="359" t="s">
        <v>109</v>
      </c>
      <c r="D18" s="69"/>
      <c r="E18" s="55"/>
      <c r="F18" s="56"/>
      <c r="G18" s="236"/>
      <c r="H18" s="25"/>
    </row>
    <row r="19" spans="1:8">
      <c r="A19" s="25"/>
      <c r="B19" s="53"/>
      <c r="C19" s="359"/>
      <c r="D19" s="69"/>
      <c r="E19" s="55"/>
      <c r="F19" s="56"/>
      <c r="G19" s="236"/>
      <c r="H19" s="25"/>
    </row>
    <row r="20" spans="1:8" ht="14.25">
      <c r="A20" s="25"/>
      <c r="B20" s="53"/>
      <c r="C20" s="359" t="s">
        <v>427</v>
      </c>
      <c r="D20" s="69" t="s">
        <v>428</v>
      </c>
      <c r="E20" s="69">
        <v>80</v>
      </c>
      <c r="F20" s="56"/>
      <c r="G20" s="239"/>
      <c r="H20" s="25"/>
    </row>
    <row r="21" spans="1:8">
      <c r="A21" s="25"/>
      <c r="B21" s="53"/>
      <c r="C21" s="359" t="s">
        <v>152</v>
      </c>
      <c r="D21" s="69"/>
      <c r="E21" s="69"/>
      <c r="F21" s="56"/>
      <c r="G21" s="236"/>
      <c r="H21" s="25"/>
    </row>
    <row r="22" spans="1:8" ht="14.25">
      <c r="A22" s="25"/>
      <c r="B22" s="53"/>
      <c r="C22" s="359" t="s">
        <v>429</v>
      </c>
      <c r="D22" s="69" t="s">
        <v>428</v>
      </c>
      <c r="E22" s="69">
        <v>50</v>
      </c>
      <c r="F22" s="56"/>
      <c r="G22" s="239"/>
      <c r="H22" s="25"/>
    </row>
    <row r="23" spans="1:8" ht="14.25">
      <c r="A23" s="25"/>
      <c r="B23" s="53"/>
      <c r="C23" s="359" t="s">
        <v>430</v>
      </c>
      <c r="D23" s="69"/>
      <c r="E23" s="69"/>
      <c r="F23" s="56"/>
      <c r="G23" s="236"/>
      <c r="H23" s="25"/>
    </row>
    <row r="24" spans="1:8">
      <c r="A24" s="25"/>
      <c r="B24" s="53"/>
      <c r="C24" s="359"/>
      <c r="D24" s="69"/>
      <c r="E24" s="69"/>
      <c r="F24" s="56"/>
      <c r="G24" s="236"/>
      <c r="H24" s="25"/>
    </row>
    <row r="25" spans="1:8">
      <c r="A25" s="25"/>
      <c r="B25" s="67">
        <v>56.02</v>
      </c>
      <c r="C25" s="358" t="s">
        <v>110</v>
      </c>
      <c r="D25" s="69"/>
      <c r="E25" s="69"/>
      <c r="F25" s="56"/>
      <c r="G25" s="236"/>
      <c r="H25" s="25"/>
    </row>
    <row r="26" spans="1:8">
      <c r="A26" s="25"/>
      <c r="B26" s="53"/>
      <c r="C26" s="359" t="s">
        <v>111</v>
      </c>
      <c r="D26" s="69"/>
      <c r="E26" s="69"/>
      <c r="F26" s="56"/>
      <c r="G26" s="236"/>
      <c r="H26" s="25"/>
    </row>
    <row r="27" spans="1:8">
      <c r="A27" s="25"/>
      <c r="B27" s="53"/>
      <c r="C27" s="359" t="s">
        <v>112</v>
      </c>
      <c r="D27" s="69"/>
      <c r="E27" s="69"/>
      <c r="F27" s="56"/>
      <c r="G27" s="236"/>
      <c r="H27" s="25"/>
    </row>
    <row r="28" spans="1:8" ht="14.25">
      <c r="A28" s="25"/>
      <c r="B28" s="53"/>
      <c r="C28" s="359" t="s">
        <v>113</v>
      </c>
      <c r="D28" s="69" t="s">
        <v>428</v>
      </c>
      <c r="E28" s="69">
        <v>50</v>
      </c>
      <c r="F28" s="56"/>
      <c r="G28" s="239"/>
      <c r="H28" s="25"/>
    </row>
    <row r="29" spans="1:8">
      <c r="A29" s="25"/>
      <c r="B29" s="53"/>
      <c r="C29" s="359"/>
      <c r="D29" s="69"/>
      <c r="E29" s="69"/>
      <c r="F29" s="56"/>
      <c r="G29" s="236"/>
      <c r="H29" s="25"/>
    </row>
    <row r="30" spans="1:8">
      <c r="A30" s="25"/>
      <c r="B30" s="53"/>
      <c r="C30" s="359" t="s">
        <v>114</v>
      </c>
      <c r="D30" s="69"/>
      <c r="E30" s="69"/>
      <c r="F30" s="56"/>
      <c r="G30" s="236"/>
      <c r="H30" s="25"/>
    </row>
    <row r="31" spans="1:8" ht="14.25">
      <c r="A31" s="25"/>
      <c r="B31" s="53"/>
      <c r="C31" s="359" t="s">
        <v>115</v>
      </c>
      <c r="D31" s="69" t="s">
        <v>428</v>
      </c>
      <c r="E31" s="69">
        <v>50</v>
      </c>
      <c r="F31" s="56"/>
      <c r="G31" s="239"/>
      <c r="H31" s="25"/>
    </row>
    <row r="32" spans="1:8">
      <c r="A32" s="25"/>
      <c r="B32" s="53"/>
      <c r="C32" s="359"/>
      <c r="D32" s="69"/>
      <c r="E32" s="69"/>
      <c r="F32" s="56"/>
      <c r="G32" s="236"/>
      <c r="H32" s="25"/>
    </row>
    <row r="33" spans="1:8">
      <c r="A33" s="25"/>
      <c r="B33" s="67" t="s">
        <v>116</v>
      </c>
      <c r="C33" s="358" t="s">
        <v>203</v>
      </c>
      <c r="D33" s="69"/>
      <c r="E33" s="351"/>
      <c r="F33" s="56"/>
      <c r="G33" s="236"/>
      <c r="H33" s="25"/>
    </row>
    <row r="34" spans="1:8">
      <c r="A34" s="25"/>
      <c r="B34" s="53"/>
      <c r="C34" s="359"/>
      <c r="D34" s="69"/>
      <c r="E34" s="351"/>
      <c r="F34" s="56"/>
      <c r="G34" s="236"/>
      <c r="H34" s="25"/>
    </row>
    <row r="35" spans="1:8" ht="13.5" customHeight="1">
      <c r="A35" s="25"/>
      <c r="B35" s="53"/>
      <c r="C35" s="359" t="s">
        <v>117</v>
      </c>
      <c r="D35" s="69"/>
      <c r="E35" s="55"/>
      <c r="F35" s="56"/>
      <c r="G35" s="236"/>
      <c r="H35" s="25"/>
    </row>
    <row r="36" spans="1:8">
      <c r="A36" s="25"/>
      <c r="B36" s="53"/>
      <c r="C36" s="359"/>
      <c r="D36" s="69"/>
      <c r="E36" s="351"/>
      <c r="F36" s="56"/>
      <c r="G36" s="236"/>
      <c r="H36" s="25"/>
    </row>
    <row r="37" spans="1:8">
      <c r="A37" s="25"/>
      <c r="B37" s="53"/>
      <c r="C37" s="359" t="s">
        <v>118</v>
      </c>
      <c r="D37" s="69" t="s">
        <v>37</v>
      </c>
      <c r="E37" s="55">
        <v>20</v>
      </c>
      <c r="F37" s="56"/>
      <c r="G37" s="239"/>
      <c r="H37" s="25"/>
    </row>
    <row r="38" spans="1:8">
      <c r="A38" s="25"/>
      <c r="B38" s="53"/>
      <c r="C38" s="359" t="s">
        <v>119</v>
      </c>
      <c r="D38" s="69" t="s">
        <v>37</v>
      </c>
      <c r="E38" s="55">
        <v>90</v>
      </c>
      <c r="F38" s="56"/>
      <c r="G38" s="239"/>
      <c r="H38" s="25"/>
    </row>
    <row r="39" spans="1:8">
      <c r="A39" s="25"/>
      <c r="B39" s="53"/>
      <c r="C39" s="359"/>
      <c r="D39" s="69"/>
      <c r="E39" s="55"/>
      <c r="F39" s="56"/>
      <c r="G39" s="236"/>
      <c r="H39" s="25"/>
    </row>
    <row r="40" spans="1:8">
      <c r="A40" s="25"/>
      <c r="B40" s="53"/>
      <c r="C40" s="359"/>
      <c r="D40" s="69"/>
      <c r="E40" s="69"/>
      <c r="F40" s="56"/>
      <c r="G40" s="236"/>
      <c r="H40" s="25"/>
    </row>
    <row r="41" spans="1:8" ht="13.5" customHeight="1">
      <c r="A41" s="25"/>
      <c r="B41" s="67" t="s">
        <v>120</v>
      </c>
      <c r="C41" s="358" t="s">
        <v>121</v>
      </c>
      <c r="D41" s="69" t="s">
        <v>431</v>
      </c>
      <c r="E41" s="69">
        <v>30</v>
      </c>
      <c r="F41" s="56"/>
      <c r="G41" s="239"/>
      <c r="H41" s="25"/>
    </row>
    <row r="42" spans="1:8">
      <c r="A42" s="25"/>
      <c r="B42" s="53"/>
      <c r="C42" s="359" t="s">
        <v>122</v>
      </c>
      <c r="D42" s="69"/>
      <c r="E42" s="69"/>
      <c r="F42" s="56"/>
      <c r="G42" s="236"/>
      <c r="H42" s="25"/>
    </row>
    <row r="43" spans="1:8">
      <c r="A43" s="25"/>
      <c r="B43" s="53"/>
      <c r="C43" s="359" t="s">
        <v>123</v>
      </c>
      <c r="D43" s="69"/>
      <c r="E43" s="69"/>
      <c r="F43" s="56"/>
      <c r="G43" s="236"/>
      <c r="H43" s="25"/>
    </row>
    <row r="44" spans="1:8">
      <c r="A44" s="25"/>
      <c r="B44" s="53"/>
      <c r="C44" s="359"/>
      <c r="D44" s="69"/>
      <c r="E44" s="69"/>
      <c r="F44" s="56"/>
      <c r="G44" s="236"/>
      <c r="H44" s="25"/>
    </row>
    <row r="45" spans="1:8" ht="14.25">
      <c r="A45" s="25"/>
      <c r="B45" s="67" t="s">
        <v>124</v>
      </c>
      <c r="C45" s="358" t="s">
        <v>125</v>
      </c>
      <c r="D45" s="69" t="s">
        <v>431</v>
      </c>
      <c r="E45" s="69">
        <v>25</v>
      </c>
      <c r="F45" s="56"/>
      <c r="G45" s="239"/>
      <c r="H45" s="25"/>
    </row>
    <row r="46" spans="1:8">
      <c r="A46" s="25"/>
      <c r="B46" s="53"/>
      <c r="C46" s="359" t="s">
        <v>126</v>
      </c>
      <c r="D46" s="69"/>
      <c r="E46" s="69"/>
      <c r="F46" s="56"/>
      <c r="G46" s="236"/>
      <c r="H46" s="25"/>
    </row>
    <row r="47" spans="1:8">
      <c r="A47" s="25"/>
      <c r="B47" s="53"/>
      <c r="C47" s="359"/>
      <c r="D47" s="69"/>
      <c r="E47" s="69"/>
      <c r="F47" s="56"/>
      <c r="G47" s="236"/>
      <c r="H47" s="25"/>
    </row>
    <row r="48" spans="1:8" ht="14.25">
      <c r="A48" s="25"/>
      <c r="B48" s="53">
        <v>56.07</v>
      </c>
      <c r="C48" s="359" t="s">
        <v>127</v>
      </c>
      <c r="D48" s="69" t="s">
        <v>431</v>
      </c>
      <c r="E48" s="69">
        <v>15</v>
      </c>
      <c r="F48" s="56"/>
      <c r="G48" s="239"/>
      <c r="H48" s="25"/>
    </row>
    <row r="49" spans="1:8">
      <c r="A49" s="25"/>
      <c r="B49" s="53"/>
      <c r="C49" s="359"/>
      <c r="D49" s="69"/>
      <c r="E49" s="55"/>
      <c r="F49" s="56"/>
      <c r="G49" s="236"/>
      <c r="H49" s="25"/>
    </row>
    <row r="50" spans="1:8">
      <c r="A50" s="25"/>
      <c r="B50" s="63">
        <v>56.12</v>
      </c>
      <c r="C50" s="404" t="s">
        <v>0</v>
      </c>
      <c r="D50" s="159"/>
      <c r="E50" s="413"/>
      <c r="F50" s="42"/>
      <c r="G50" s="296"/>
      <c r="H50" s="25"/>
    </row>
    <row r="51" spans="1:8">
      <c r="A51" s="25"/>
      <c r="B51" s="414"/>
      <c r="C51" s="415" t="s">
        <v>1</v>
      </c>
      <c r="D51" s="48" t="s">
        <v>151</v>
      </c>
      <c r="E51" s="299">
        <v>25</v>
      </c>
      <c r="F51" s="71"/>
      <c r="G51" s="239"/>
      <c r="H51" s="25"/>
    </row>
    <row r="52" spans="1:8">
      <c r="A52" s="25"/>
      <c r="B52" s="414"/>
      <c r="C52" s="415"/>
      <c r="D52" s="48"/>
      <c r="E52" s="299"/>
      <c r="F52" s="71"/>
      <c r="G52" s="239"/>
      <c r="H52" s="25"/>
    </row>
    <row r="53" spans="1:8">
      <c r="A53" s="25"/>
      <c r="B53" s="414"/>
      <c r="C53" s="415"/>
      <c r="D53" s="48"/>
      <c r="E53" s="299"/>
      <c r="F53" s="71"/>
      <c r="G53" s="239"/>
      <c r="H53" s="25"/>
    </row>
    <row r="54" spans="1:8">
      <c r="A54" s="25"/>
      <c r="B54" s="414"/>
      <c r="C54" s="415"/>
      <c r="D54" s="48"/>
      <c r="E54" s="299"/>
      <c r="F54" s="71"/>
      <c r="G54" s="239"/>
      <c r="H54" s="25"/>
    </row>
    <row r="55" spans="1:8">
      <c r="A55" s="25"/>
      <c r="B55" s="414"/>
      <c r="C55" s="415"/>
      <c r="D55" s="48"/>
      <c r="E55" s="299"/>
      <c r="F55" s="71"/>
      <c r="G55" s="239"/>
      <c r="H55" s="25"/>
    </row>
    <row r="56" spans="1:8">
      <c r="A56" s="25"/>
      <c r="B56" s="414"/>
      <c r="C56" s="415"/>
      <c r="D56" s="48"/>
      <c r="E56" s="299"/>
      <c r="F56" s="71"/>
      <c r="G56" s="239"/>
      <c r="H56" s="25"/>
    </row>
    <row r="57" spans="1:8">
      <c r="A57" s="25"/>
      <c r="B57" s="414"/>
      <c r="C57" s="415"/>
      <c r="D57" s="48"/>
      <c r="E57" s="299"/>
      <c r="F57" s="71"/>
      <c r="G57" s="239"/>
      <c r="H57" s="25"/>
    </row>
    <row r="58" spans="1:8">
      <c r="A58" s="25"/>
      <c r="B58" s="414"/>
      <c r="C58" s="415"/>
      <c r="D58" s="48"/>
      <c r="E58" s="299"/>
      <c r="F58" s="71"/>
      <c r="G58" s="239"/>
      <c r="H58" s="25"/>
    </row>
    <row r="59" spans="1:8">
      <c r="A59" s="25"/>
      <c r="B59" s="414"/>
      <c r="C59" s="415"/>
      <c r="D59" s="48"/>
      <c r="E59" s="299"/>
      <c r="F59" s="71"/>
      <c r="G59" s="239"/>
      <c r="H59" s="25"/>
    </row>
    <row r="60" spans="1:8">
      <c r="A60" s="25"/>
      <c r="B60" s="414"/>
      <c r="C60" s="415"/>
      <c r="D60" s="48"/>
      <c r="E60" s="299"/>
      <c r="F60" s="71"/>
      <c r="G60" s="239"/>
      <c r="H60" s="25"/>
    </row>
    <row r="61" spans="1:8">
      <c r="A61" s="25"/>
      <c r="B61" s="414"/>
      <c r="C61" s="415"/>
      <c r="D61" s="48"/>
      <c r="E61" s="299"/>
      <c r="F61" s="71"/>
      <c r="G61" s="239"/>
      <c r="H61" s="25"/>
    </row>
    <row r="62" spans="1:8">
      <c r="A62" s="25"/>
      <c r="B62" s="414"/>
      <c r="C62" s="415"/>
      <c r="D62" s="48"/>
      <c r="E62" s="299"/>
      <c r="F62" s="71"/>
      <c r="G62" s="239"/>
      <c r="H62" s="25"/>
    </row>
    <row r="63" spans="1:8">
      <c r="A63" s="25"/>
      <c r="B63" s="414"/>
      <c r="C63" s="415"/>
      <c r="D63" s="48"/>
      <c r="E63" s="299"/>
      <c r="F63" s="71"/>
      <c r="G63" s="239"/>
      <c r="H63" s="25"/>
    </row>
    <row r="64" spans="1:8">
      <c r="A64" s="25"/>
      <c r="B64" s="414"/>
      <c r="C64" s="415"/>
      <c r="D64" s="48"/>
      <c r="E64" s="299"/>
      <c r="F64" s="71"/>
      <c r="G64" s="239"/>
      <c r="H64" s="25"/>
    </row>
    <row r="65" spans="1:8">
      <c r="A65" s="25"/>
      <c r="B65" s="414"/>
      <c r="C65" s="415"/>
      <c r="D65" s="48"/>
      <c r="E65" s="299"/>
      <c r="F65" s="71"/>
      <c r="G65" s="239"/>
      <c r="H65" s="25"/>
    </row>
    <row r="66" spans="1:8">
      <c r="A66" s="25"/>
      <c r="B66" s="414"/>
      <c r="C66" s="415"/>
      <c r="D66" s="48"/>
      <c r="E66" s="299"/>
      <c r="F66" s="71"/>
      <c r="G66" s="239"/>
      <c r="H66" s="25"/>
    </row>
    <row r="67" spans="1:8" ht="13.5" thickBot="1">
      <c r="A67" s="25"/>
      <c r="B67" s="416"/>
      <c r="C67" s="417"/>
      <c r="D67" s="418"/>
      <c r="E67" s="419"/>
      <c r="F67" s="80"/>
      <c r="G67" s="326"/>
      <c r="H67" s="25"/>
    </row>
    <row r="68" spans="1:8" ht="13.5" customHeight="1" thickTop="1">
      <c r="A68" s="25"/>
      <c r="B68" s="527">
        <v>5600</v>
      </c>
      <c r="C68" s="544" t="s">
        <v>297</v>
      </c>
      <c r="D68" s="544"/>
      <c r="E68" s="544"/>
      <c r="F68" s="544"/>
      <c r="G68" s="549"/>
      <c r="H68" s="25"/>
    </row>
    <row r="69" spans="1:8" s="4" customFormat="1" ht="15" customHeight="1" thickBot="1">
      <c r="A69" s="30"/>
      <c r="B69" s="521"/>
      <c r="C69" s="519"/>
      <c r="D69" s="519"/>
      <c r="E69" s="519"/>
      <c r="F69" s="519"/>
      <c r="G69" s="550"/>
      <c r="H69" s="30"/>
    </row>
    <row r="70" spans="1:8" ht="13.5" thickTop="1">
      <c r="A70" s="25"/>
      <c r="B70" s="25"/>
      <c r="C70" s="25"/>
      <c r="D70" s="25"/>
      <c r="E70" s="25"/>
      <c r="F70" s="25"/>
      <c r="G70" s="25"/>
      <c r="H70" s="25"/>
    </row>
  </sheetData>
  <mergeCells count="9">
    <mergeCell ref="F6:F7"/>
    <mergeCell ref="G6:G7"/>
    <mergeCell ref="B68:B69"/>
    <mergeCell ref="C68:F69"/>
    <mergeCell ref="G68:G69"/>
    <mergeCell ref="B6:B7"/>
    <mergeCell ref="C6:C7"/>
    <mergeCell ref="D6:D7"/>
    <mergeCell ref="E6:E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8" orientation="portrait" useFirstPageNumber="1" r:id="rId1"/>
  <headerFooter alignWithMargins="0">
    <oddHeader>&amp;LUpgrading of Gravel Road To Block Paving Between Maitemogelo Taxi Route and N12</oddHeader>
  </headerFooter>
  <ignoredErrors>
    <ignoredError sqref="B33 B41 B45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A1:I70"/>
  <sheetViews>
    <sheetView view="pageBreakPreview" zoomScaleNormal="100" zoomScaleSheetLayoutView="100" workbookViewId="0">
      <selection activeCell="B2" sqref="B2:G69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4" width="10.7109375" customWidth="1"/>
    <col min="5" max="5" width="13.28515625" style="13" customWidth="1"/>
    <col min="6" max="6" width="16" customWidth="1"/>
    <col min="7" max="7" width="25.7109375" customWidth="1"/>
    <col min="8" max="8" width="2.28515625" customWidth="1"/>
    <col min="9" max="9" width="27.5703125" customWidth="1"/>
  </cols>
  <sheetData>
    <row r="1" spans="1:9" ht="15" customHeight="1">
      <c r="A1" s="25"/>
      <c r="B1" s="241"/>
      <c r="C1" s="241"/>
      <c r="D1" s="143"/>
      <c r="E1" s="65"/>
      <c r="F1" s="34"/>
      <c r="G1" s="143"/>
      <c r="H1" s="25"/>
    </row>
    <row r="2" spans="1:9" ht="15" customHeight="1">
      <c r="A2" s="25"/>
      <c r="B2" s="251" t="s">
        <v>13</v>
      </c>
      <c r="C2" s="82"/>
      <c r="D2" s="83"/>
      <c r="E2" s="242"/>
      <c r="F2" s="346"/>
      <c r="G2" s="196"/>
      <c r="H2" s="25"/>
    </row>
    <row r="3" spans="1:9" ht="15" customHeight="1">
      <c r="A3" s="25"/>
      <c r="B3" s="82" t="s">
        <v>128</v>
      </c>
      <c r="C3" s="83"/>
      <c r="D3" s="83"/>
      <c r="E3" s="242"/>
      <c r="F3" s="82"/>
      <c r="G3" s="82"/>
      <c r="H3" s="25"/>
    </row>
    <row r="4" spans="1:9" ht="15" customHeight="1">
      <c r="A4" s="25"/>
      <c r="B4" s="82" t="s">
        <v>129</v>
      </c>
      <c r="C4" s="82"/>
      <c r="D4" s="83"/>
      <c r="E4" s="242"/>
      <c r="F4" s="82"/>
      <c r="G4" s="82"/>
      <c r="H4" s="25"/>
    </row>
    <row r="5" spans="1:9" ht="15" customHeight="1" thickBot="1">
      <c r="A5" s="25"/>
      <c r="B5" s="82"/>
      <c r="C5" s="82"/>
      <c r="D5" s="83"/>
      <c r="E5" s="242"/>
      <c r="F5" s="82"/>
      <c r="G5" s="82"/>
      <c r="H5" s="25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00" t="s">
        <v>162</v>
      </c>
      <c r="F6" s="491" t="s">
        <v>163</v>
      </c>
      <c r="G6" s="491" t="s">
        <v>155</v>
      </c>
      <c r="H6" s="143"/>
      <c r="I6" s="5"/>
    </row>
    <row r="7" spans="1:9" s="4" customFormat="1" ht="13.5" thickBot="1">
      <c r="A7" s="30"/>
      <c r="B7" s="522"/>
      <c r="C7" s="522"/>
      <c r="D7" s="522" t="s">
        <v>168</v>
      </c>
      <c r="E7" s="501" t="s">
        <v>162</v>
      </c>
      <c r="F7" s="499"/>
      <c r="G7" s="499"/>
      <c r="H7" s="256"/>
      <c r="I7" s="14"/>
    </row>
    <row r="8" spans="1:9" ht="13.5" thickTop="1">
      <c r="A8" s="25"/>
      <c r="B8" s="348"/>
      <c r="C8" s="290"/>
      <c r="D8" s="309"/>
      <c r="E8" s="349"/>
      <c r="F8" s="291"/>
      <c r="G8" s="292"/>
      <c r="H8" s="25"/>
    </row>
    <row r="9" spans="1:9">
      <c r="A9" s="25"/>
      <c r="B9" s="67" t="s">
        <v>130</v>
      </c>
      <c r="C9" s="350" t="s">
        <v>96</v>
      </c>
      <c r="D9" s="69"/>
      <c r="E9" s="55"/>
      <c r="F9" s="71"/>
      <c r="G9" s="236"/>
      <c r="H9" s="25"/>
    </row>
    <row r="10" spans="1:9">
      <c r="A10" s="25"/>
      <c r="B10" s="53"/>
      <c r="C10" s="226" t="s">
        <v>97</v>
      </c>
      <c r="D10" s="69"/>
      <c r="E10" s="55"/>
      <c r="F10" s="71"/>
      <c r="G10" s="236"/>
      <c r="H10" s="25"/>
    </row>
    <row r="11" spans="1:9">
      <c r="A11" s="25"/>
      <c r="B11" s="53"/>
      <c r="C11" s="226" t="s">
        <v>132</v>
      </c>
      <c r="D11" s="69" t="s">
        <v>19</v>
      </c>
      <c r="E11" s="55">
        <v>2.5</v>
      </c>
      <c r="F11" s="71"/>
      <c r="G11" s="239"/>
      <c r="H11" s="25"/>
    </row>
    <row r="12" spans="1:9">
      <c r="A12" s="25"/>
      <c r="B12" s="182"/>
      <c r="C12" s="199"/>
      <c r="D12" s="54"/>
      <c r="E12" s="351"/>
      <c r="F12" s="71"/>
      <c r="G12" s="236"/>
      <c r="H12" s="25"/>
    </row>
    <row r="13" spans="1:9">
      <c r="A13" s="25"/>
      <c r="B13" s="53"/>
      <c r="C13" s="226" t="s">
        <v>133</v>
      </c>
      <c r="D13" s="69"/>
      <c r="E13" s="351"/>
      <c r="F13" s="71"/>
      <c r="G13" s="236"/>
      <c r="H13" s="25"/>
    </row>
    <row r="14" spans="1:9">
      <c r="A14" s="25"/>
      <c r="B14" s="53"/>
      <c r="C14" s="226" t="s">
        <v>131</v>
      </c>
      <c r="D14" s="69"/>
      <c r="E14" s="351"/>
      <c r="F14" s="71"/>
      <c r="G14" s="236"/>
      <c r="H14" s="25"/>
    </row>
    <row r="15" spans="1:9">
      <c r="A15" s="25"/>
      <c r="B15" s="53"/>
      <c r="C15" s="226" t="s">
        <v>134</v>
      </c>
      <c r="D15" s="69" t="s">
        <v>19</v>
      </c>
      <c r="E15" s="55"/>
      <c r="F15" s="71"/>
      <c r="G15" s="239" t="s">
        <v>412</v>
      </c>
      <c r="H15" s="25"/>
    </row>
    <row r="16" spans="1:9">
      <c r="A16" s="25"/>
      <c r="B16" s="53"/>
      <c r="C16" s="226"/>
      <c r="D16" s="69"/>
      <c r="E16" s="351"/>
      <c r="F16" s="71"/>
      <c r="G16" s="236"/>
      <c r="H16" s="25"/>
    </row>
    <row r="17" spans="1:8" ht="14.25">
      <c r="A17" s="25"/>
      <c r="B17" s="53"/>
      <c r="C17" s="226" t="s">
        <v>135</v>
      </c>
      <c r="D17" s="69" t="s">
        <v>426</v>
      </c>
      <c r="E17" s="55">
        <v>300</v>
      </c>
      <c r="F17" s="71"/>
      <c r="G17" s="239"/>
      <c r="H17" s="25"/>
    </row>
    <row r="18" spans="1:8">
      <c r="A18" s="25"/>
      <c r="B18" s="53"/>
      <c r="C18" s="226"/>
      <c r="D18" s="69"/>
      <c r="E18" s="55"/>
      <c r="F18" s="71"/>
      <c r="G18" s="239"/>
      <c r="H18" s="25"/>
    </row>
    <row r="19" spans="1:8" ht="14.25">
      <c r="A19" s="25"/>
      <c r="B19" s="182"/>
      <c r="C19" s="199" t="s">
        <v>136</v>
      </c>
      <c r="D19" s="69" t="s">
        <v>426</v>
      </c>
      <c r="E19" s="55"/>
      <c r="F19" s="71"/>
      <c r="G19" s="239" t="s">
        <v>412</v>
      </c>
      <c r="H19" s="25"/>
    </row>
    <row r="20" spans="1:8">
      <c r="A20" s="25"/>
      <c r="B20" s="182"/>
      <c r="C20" s="199" t="s">
        <v>152</v>
      </c>
      <c r="D20" s="54"/>
      <c r="E20" s="351"/>
      <c r="F20" s="71"/>
      <c r="G20" s="236"/>
      <c r="H20" s="25"/>
    </row>
    <row r="21" spans="1:8">
      <c r="A21" s="25"/>
      <c r="B21" s="182"/>
      <c r="C21" s="199"/>
      <c r="D21" s="54"/>
      <c r="E21" s="55"/>
      <c r="F21" s="71"/>
      <c r="G21" s="236"/>
      <c r="H21" s="25"/>
    </row>
    <row r="22" spans="1:8">
      <c r="A22" s="25"/>
      <c r="B22" s="67">
        <v>57.04</v>
      </c>
      <c r="C22" s="350" t="s">
        <v>137</v>
      </c>
      <c r="D22" s="69"/>
      <c r="E22" s="55"/>
      <c r="F22" s="71"/>
      <c r="G22" s="236"/>
      <c r="H22" s="25"/>
    </row>
    <row r="23" spans="1:8">
      <c r="A23" s="25"/>
      <c r="B23" s="53"/>
      <c r="C23" s="226" t="s">
        <v>138</v>
      </c>
      <c r="D23" s="69" t="s">
        <v>139</v>
      </c>
      <c r="E23" s="55">
        <v>20</v>
      </c>
      <c r="F23" s="71"/>
      <c r="G23" s="236"/>
      <c r="H23" s="25"/>
    </row>
    <row r="24" spans="1:8">
      <c r="A24" s="25"/>
      <c r="B24" s="53"/>
      <c r="C24" s="226"/>
      <c r="D24" s="69"/>
      <c r="E24" s="55"/>
      <c r="F24" s="71"/>
      <c r="G24" s="236"/>
      <c r="H24" s="25"/>
    </row>
    <row r="25" spans="1:8">
      <c r="A25" s="25"/>
      <c r="B25" s="53"/>
      <c r="C25" s="226" t="s">
        <v>140</v>
      </c>
      <c r="D25" s="69" t="s">
        <v>139</v>
      </c>
      <c r="E25" s="55">
        <v>2</v>
      </c>
      <c r="F25" s="71"/>
      <c r="G25" s="236"/>
      <c r="H25" s="25"/>
    </row>
    <row r="26" spans="1:8">
      <c r="A26" s="25"/>
      <c r="B26" s="53"/>
      <c r="C26" s="226"/>
      <c r="D26" s="69"/>
      <c r="E26" s="55"/>
      <c r="F26" s="71"/>
      <c r="G26" s="236"/>
      <c r="H26" s="25"/>
    </row>
    <row r="27" spans="1:8">
      <c r="A27" s="25"/>
      <c r="B27" s="53"/>
      <c r="C27" s="226" t="s">
        <v>216</v>
      </c>
      <c r="D27" s="69" t="s">
        <v>75</v>
      </c>
      <c r="E27" s="55">
        <v>6</v>
      </c>
      <c r="F27" s="71"/>
      <c r="G27" s="236"/>
      <c r="H27" s="25"/>
    </row>
    <row r="28" spans="1:8">
      <c r="A28" s="25"/>
      <c r="B28" s="53"/>
      <c r="C28" s="226"/>
      <c r="D28" s="69"/>
      <c r="E28" s="55"/>
      <c r="F28" s="71"/>
      <c r="G28" s="236"/>
      <c r="H28" s="25"/>
    </row>
    <row r="29" spans="1:8">
      <c r="A29" s="25"/>
      <c r="B29" s="182"/>
      <c r="C29" s="199"/>
      <c r="D29" s="148"/>
      <c r="E29" s="55"/>
      <c r="F29" s="71"/>
      <c r="G29" s="236"/>
      <c r="H29" s="25"/>
    </row>
    <row r="30" spans="1:8">
      <c r="A30" s="25"/>
      <c r="B30" s="67" t="s">
        <v>141</v>
      </c>
      <c r="C30" s="350" t="s">
        <v>142</v>
      </c>
      <c r="D30" s="69" t="s">
        <v>19</v>
      </c>
      <c r="E30" s="55">
        <v>2.5</v>
      </c>
      <c r="F30" s="71"/>
      <c r="G30" s="239"/>
      <c r="H30" s="25"/>
    </row>
    <row r="31" spans="1:8">
      <c r="A31" s="25"/>
      <c r="B31" s="67"/>
      <c r="C31" s="350" t="s">
        <v>143</v>
      </c>
      <c r="D31" s="69"/>
      <c r="E31" s="55"/>
      <c r="F31" s="71"/>
      <c r="G31" s="236"/>
      <c r="H31" s="25"/>
    </row>
    <row r="32" spans="1:8">
      <c r="A32" s="25"/>
      <c r="B32" s="67"/>
      <c r="C32" s="350" t="s">
        <v>144</v>
      </c>
      <c r="D32" s="69"/>
      <c r="E32" s="351"/>
      <c r="F32" s="71"/>
      <c r="G32" s="236"/>
      <c r="H32" s="25"/>
    </row>
    <row r="33" spans="1:8">
      <c r="A33" s="25"/>
      <c r="B33" s="53"/>
      <c r="C33" s="226"/>
      <c r="D33" s="69"/>
      <c r="E33" s="351"/>
      <c r="F33" s="71"/>
      <c r="G33" s="236"/>
      <c r="H33" s="25"/>
    </row>
    <row r="34" spans="1:8">
      <c r="A34" s="25"/>
      <c r="B34" s="53"/>
      <c r="C34" s="226"/>
      <c r="D34" s="69"/>
      <c r="E34" s="351"/>
      <c r="F34" s="71"/>
      <c r="G34" s="236"/>
      <c r="H34" s="25"/>
    </row>
    <row r="35" spans="1:8">
      <c r="A35" s="25"/>
      <c r="B35" s="53"/>
      <c r="C35" s="226"/>
      <c r="D35" s="69"/>
      <c r="E35" s="351"/>
      <c r="F35" s="71"/>
      <c r="G35" s="236"/>
      <c r="H35" s="25"/>
    </row>
    <row r="36" spans="1:8">
      <c r="A36" s="25"/>
      <c r="B36" s="53"/>
      <c r="C36" s="226"/>
      <c r="D36" s="69"/>
      <c r="E36" s="351"/>
      <c r="F36" s="71"/>
      <c r="G36" s="236"/>
      <c r="H36" s="25"/>
    </row>
    <row r="37" spans="1:8">
      <c r="A37" s="25"/>
      <c r="B37" s="53"/>
      <c r="C37" s="226"/>
      <c r="D37" s="69"/>
      <c r="E37" s="351"/>
      <c r="F37" s="71"/>
      <c r="G37" s="236"/>
      <c r="H37" s="25"/>
    </row>
    <row r="38" spans="1:8">
      <c r="A38" s="25"/>
      <c r="B38" s="53"/>
      <c r="C38" s="226"/>
      <c r="D38" s="69"/>
      <c r="E38" s="351"/>
      <c r="F38" s="71"/>
      <c r="G38" s="236"/>
      <c r="H38" s="25"/>
    </row>
    <row r="39" spans="1:8">
      <c r="A39" s="25"/>
      <c r="B39" s="53"/>
      <c r="C39" s="226"/>
      <c r="D39" s="69"/>
      <c r="E39" s="351"/>
      <c r="F39" s="71"/>
      <c r="G39" s="236"/>
      <c r="H39" s="25"/>
    </row>
    <row r="40" spans="1:8">
      <c r="A40" s="25"/>
      <c r="B40" s="53"/>
      <c r="C40" s="226"/>
      <c r="D40" s="69"/>
      <c r="E40" s="351"/>
      <c r="F40" s="71"/>
      <c r="G40" s="236"/>
      <c r="H40" s="25"/>
    </row>
    <row r="41" spans="1:8">
      <c r="A41" s="25"/>
      <c r="B41" s="53"/>
      <c r="C41" s="226"/>
      <c r="D41" s="69"/>
      <c r="E41" s="351"/>
      <c r="F41" s="71"/>
      <c r="G41" s="236"/>
      <c r="H41" s="25"/>
    </row>
    <row r="42" spans="1:8">
      <c r="A42" s="25"/>
      <c r="B42" s="53"/>
      <c r="C42" s="226"/>
      <c r="D42" s="69"/>
      <c r="E42" s="351"/>
      <c r="F42" s="71"/>
      <c r="G42" s="236"/>
      <c r="H42" s="25"/>
    </row>
    <row r="43" spans="1:8">
      <c r="A43" s="25"/>
      <c r="B43" s="53"/>
      <c r="C43" s="226"/>
      <c r="D43" s="69"/>
      <c r="E43" s="351"/>
      <c r="F43" s="71"/>
      <c r="G43" s="236"/>
      <c r="H43" s="25"/>
    </row>
    <row r="44" spans="1:8">
      <c r="A44" s="25"/>
      <c r="B44" s="53"/>
      <c r="C44" s="226"/>
      <c r="D44" s="69"/>
      <c r="E44" s="351"/>
      <c r="F44" s="71"/>
      <c r="G44" s="236"/>
      <c r="H44" s="25"/>
    </row>
    <row r="45" spans="1:8">
      <c r="A45" s="25"/>
      <c r="B45" s="53"/>
      <c r="C45" s="226"/>
      <c r="D45" s="69"/>
      <c r="E45" s="351"/>
      <c r="F45" s="71"/>
      <c r="G45" s="236"/>
      <c r="H45" s="25"/>
    </row>
    <row r="46" spans="1:8">
      <c r="A46" s="25"/>
      <c r="B46" s="53"/>
      <c r="C46" s="226"/>
      <c r="D46" s="69"/>
      <c r="E46" s="351"/>
      <c r="F46" s="71"/>
      <c r="G46" s="236"/>
      <c r="H46" s="25"/>
    </row>
    <row r="47" spans="1:8">
      <c r="A47" s="25"/>
      <c r="B47" s="53"/>
      <c r="C47" s="226"/>
      <c r="D47" s="69"/>
      <c r="E47" s="351"/>
      <c r="F47" s="71"/>
      <c r="G47" s="236"/>
      <c r="H47" s="25"/>
    </row>
    <row r="48" spans="1:8">
      <c r="A48" s="25"/>
      <c r="B48" s="53"/>
      <c r="C48" s="226"/>
      <c r="D48" s="69"/>
      <c r="E48" s="351"/>
      <c r="F48" s="71"/>
      <c r="G48" s="236"/>
      <c r="H48" s="25"/>
    </row>
    <row r="49" spans="1:8">
      <c r="A49" s="25"/>
      <c r="B49" s="53"/>
      <c r="C49" s="226"/>
      <c r="D49" s="69"/>
      <c r="E49" s="351"/>
      <c r="F49" s="71"/>
      <c r="G49" s="236"/>
      <c r="H49" s="25"/>
    </row>
    <row r="50" spans="1:8">
      <c r="A50" s="25"/>
      <c r="B50" s="53"/>
      <c r="C50" s="226"/>
      <c r="D50" s="69"/>
      <c r="E50" s="351"/>
      <c r="F50" s="71"/>
      <c r="G50" s="236"/>
      <c r="H50" s="25"/>
    </row>
    <row r="51" spans="1:8">
      <c r="A51" s="25"/>
      <c r="B51" s="53"/>
      <c r="C51" s="226"/>
      <c r="D51" s="69"/>
      <c r="E51" s="351"/>
      <c r="F51" s="71"/>
      <c r="G51" s="236"/>
      <c r="H51" s="25"/>
    </row>
    <row r="52" spans="1:8">
      <c r="A52" s="25"/>
      <c r="B52" s="53"/>
      <c r="C52" s="226"/>
      <c r="D52" s="69"/>
      <c r="E52" s="351"/>
      <c r="F52" s="71"/>
      <c r="G52" s="236"/>
      <c r="H52" s="25"/>
    </row>
    <row r="53" spans="1:8">
      <c r="A53" s="25"/>
      <c r="B53" s="53"/>
      <c r="C53" s="226"/>
      <c r="D53" s="69"/>
      <c r="E53" s="351"/>
      <c r="F53" s="71"/>
      <c r="G53" s="236"/>
      <c r="H53" s="25"/>
    </row>
    <row r="54" spans="1:8">
      <c r="A54" s="25"/>
      <c r="B54" s="53"/>
      <c r="C54" s="226"/>
      <c r="D54" s="69"/>
      <c r="E54" s="351"/>
      <c r="F54" s="71"/>
      <c r="G54" s="236"/>
      <c r="H54" s="25"/>
    </row>
    <row r="55" spans="1:8">
      <c r="A55" s="25"/>
      <c r="B55" s="53"/>
      <c r="C55" s="226"/>
      <c r="D55" s="69"/>
      <c r="E55" s="351"/>
      <c r="F55" s="71"/>
      <c r="G55" s="236"/>
      <c r="H55" s="25"/>
    </row>
    <row r="56" spans="1:8">
      <c r="A56" s="25"/>
      <c r="B56" s="53"/>
      <c r="C56" s="226"/>
      <c r="D56" s="69"/>
      <c r="E56" s="351"/>
      <c r="F56" s="71"/>
      <c r="G56" s="236"/>
      <c r="H56" s="25"/>
    </row>
    <row r="57" spans="1:8">
      <c r="A57" s="25"/>
      <c r="B57" s="53"/>
      <c r="C57" s="226"/>
      <c r="D57" s="69"/>
      <c r="E57" s="351"/>
      <c r="F57" s="71"/>
      <c r="G57" s="236"/>
      <c r="H57" s="25"/>
    </row>
    <row r="58" spans="1:8">
      <c r="A58" s="25"/>
      <c r="B58" s="53"/>
      <c r="C58" s="226"/>
      <c r="D58" s="69"/>
      <c r="E58" s="351"/>
      <c r="F58" s="71"/>
      <c r="G58" s="236"/>
      <c r="H58" s="25"/>
    </row>
    <row r="59" spans="1:8">
      <c r="A59" s="25"/>
      <c r="B59" s="53"/>
      <c r="C59" s="226"/>
      <c r="D59" s="69"/>
      <c r="E59" s="351"/>
      <c r="F59" s="71"/>
      <c r="G59" s="236"/>
      <c r="H59" s="25"/>
    </row>
    <row r="60" spans="1:8">
      <c r="A60" s="25"/>
      <c r="B60" s="53"/>
      <c r="C60" s="226"/>
      <c r="D60" s="69"/>
      <c r="E60" s="351"/>
      <c r="F60" s="71"/>
      <c r="G60" s="236"/>
      <c r="H60" s="25"/>
    </row>
    <row r="61" spans="1:8">
      <c r="A61" s="25"/>
      <c r="B61" s="53"/>
      <c r="C61" s="226"/>
      <c r="D61" s="69"/>
      <c r="E61" s="351"/>
      <c r="F61" s="71"/>
      <c r="G61" s="236"/>
      <c r="H61" s="25"/>
    </row>
    <row r="62" spans="1:8">
      <c r="A62" s="25"/>
      <c r="B62" s="53"/>
      <c r="C62" s="226"/>
      <c r="D62" s="69"/>
      <c r="E62" s="351"/>
      <c r="F62" s="71"/>
      <c r="G62" s="236"/>
      <c r="H62" s="25"/>
    </row>
    <row r="63" spans="1:8">
      <c r="A63" s="25"/>
      <c r="B63" s="53"/>
      <c r="C63" s="226"/>
      <c r="D63" s="69"/>
      <c r="E63" s="351"/>
      <c r="F63" s="71"/>
      <c r="G63" s="236"/>
      <c r="H63" s="25"/>
    </row>
    <row r="64" spans="1:8">
      <c r="A64" s="25"/>
      <c r="B64" s="53"/>
      <c r="C64" s="226"/>
      <c r="D64" s="69"/>
      <c r="E64" s="351"/>
      <c r="F64" s="71"/>
      <c r="G64" s="236"/>
      <c r="H64" s="25"/>
    </row>
    <row r="65" spans="1:8">
      <c r="A65" s="25"/>
      <c r="B65" s="53"/>
      <c r="C65" s="226"/>
      <c r="D65" s="69"/>
      <c r="E65" s="351"/>
      <c r="F65" s="71"/>
      <c r="G65" s="236"/>
      <c r="H65" s="25"/>
    </row>
    <row r="66" spans="1:8">
      <c r="A66" s="25"/>
      <c r="B66" s="53"/>
      <c r="C66" s="226"/>
      <c r="D66" s="69"/>
      <c r="E66" s="351"/>
      <c r="F66" s="71"/>
      <c r="G66" s="236"/>
      <c r="H66" s="25"/>
    </row>
    <row r="67" spans="1:8" ht="13.5" thickBot="1">
      <c r="A67" s="25"/>
      <c r="B67" s="76"/>
      <c r="C67" s="229"/>
      <c r="D67" s="78"/>
      <c r="E67" s="352"/>
      <c r="F67" s="80"/>
      <c r="G67" s="326"/>
      <c r="H67" s="25"/>
    </row>
    <row r="68" spans="1:8" ht="13.5" customHeight="1" thickTop="1">
      <c r="A68" s="25"/>
      <c r="B68" s="527">
        <v>5700</v>
      </c>
      <c r="C68" s="544" t="s">
        <v>297</v>
      </c>
      <c r="D68" s="544"/>
      <c r="E68" s="544"/>
      <c r="F68" s="544"/>
      <c r="G68" s="549"/>
      <c r="H68" s="25"/>
    </row>
    <row r="69" spans="1:8" s="4" customFormat="1" ht="15" customHeight="1" thickBot="1">
      <c r="A69" s="30"/>
      <c r="B69" s="521"/>
      <c r="C69" s="519"/>
      <c r="D69" s="519"/>
      <c r="E69" s="519"/>
      <c r="F69" s="519"/>
      <c r="G69" s="550"/>
      <c r="H69" s="30"/>
    </row>
    <row r="70" spans="1:8" ht="13.5" thickTop="1">
      <c r="A70" s="25"/>
      <c r="B70" s="25"/>
      <c r="C70" s="25"/>
      <c r="D70" s="25"/>
      <c r="E70" s="36"/>
      <c r="F70" s="25"/>
      <c r="G70" s="25"/>
      <c r="H70" s="25"/>
    </row>
  </sheetData>
  <mergeCells count="9">
    <mergeCell ref="B68:B69"/>
    <mergeCell ref="C68:F69"/>
    <mergeCell ref="G68:G69"/>
    <mergeCell ref="F6:F7"/>
    <mergeCell ref="G6:G7"/>
    <mergeCell ref="B6:B7"/>
    <mergeCell ref="C6:C7"/>
    <mergeCell ref="D6:D7"/>
    <mergeCell ref="E6:E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9" orientation="portrait" useFirstPageNumber="1" r:id="rId1"/>
  <headerFooter alignWithMargins="0">
    <oddHeader>&amp;LUpgrading of Gravel Road To Block Paving Between Maitemogelo Taxi Route and N12</oddHeader>
  </headerFooter>
  <ignoredErrors>
    <ignoredError sqref="B9 B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65"/>
  <sheetViews>
    <sheetView view="pageBreakPreview" zoomScale="80" zoomScaleNormal="100" zoomScaleSheetLayoutView="80" workbookViewId="0">
      <selection activeCell="B2" sqref="B2:G64"/>
    </sheetView>
  </sheetViews>
  <sheetFormatPr defaultRowHeight="12.75"/>
  <cols>
    <col min="1" max="1" width="1.42578125" customWidth="1"/>
    <col min="2" max="2" width="11.7109375" customWidth="1"/>
    <col min="3" max="3" width="58.140625" customWidth="1"/>
    <col min="4" max="4" width="13.28515625" customWidth="1"/>
    <col min="5" max="5" width="11.7109375" customWidth="1"/>
    <col min="6" max="6" width="20" customWidth="1"/>
    <col min="7" max="7" width="25.42578125" customWidth="1"/>
    <col min="8" max="8" width="2.42578125" style="517" customWidth="1"/>
    <col min="9" max="9" width="27.5703125" customWidth="1"/>
  </cols>
  <sheetData>
    <row r="1" spans="1:9">
      <c r="B1" s="25"/>
      <c r="C1" s="25"/>
      <c r="D1" s="25"/>
      <c r="E1" s="25"/>
      <c r="F1" s="25"/>
      <c r="G1" s="25"/>
    </row>
    <row r="2" spans="1:9">
      <c r="B2" s="82" t="s">
        <v>164</v>
      </c>
      <c r="C2" s="83"/>
      <c r="D2" s="25"/>
      <c r="E2" s="25"/>
      <c r="F2" s="25"/>
      <c r="G2" s="25"/>
    </row>
    <row r="3" spans="1:9">
      <c r="B3" s="82" t="s">
        <v>165</v>
      </c>
      <c r="C3" s="82"/>
      <c r="D3" s="25"/>
      <c r="E3" s="25"/>
      <c r="F3" s="25"/>
      <c r="G3" s="25"/>
    </row>
    <row r="4" spans="1:9">
      <c r="B4" s="82" t="s">
        <v>300</v>
      </c>
      <c r="C4" s="82"/>
      <c r="D4" s="25"/>
      <c r="E4" s="25"/>
      <c r="F4" s="25"/>
      <c r="G4" s="25"/>
    </row>
    <row r="5" spans="1:9" ht="13.5" thickBot="1">
      <c r="B5" s="82"/>
      <c r="C5" s="82"/>
      <c r="D5" s="25"/>
      <c r="E5" s="25"/>
      <c r="F5" s="25"/>
      <c r="G5" s="25"/>
    </row>
    <row r="6" spans="1:9" ht="13.5" customHeight="1" thickTop="1"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I6" s="5"/>
    </row>
    <row r="7" spans="1:9" s="4" customFormat="1" ht="13.5" customHeight="1" thickBot="1">
      <c r="A7"/>
      <c r="B7" s="522"/>
      <c r="C7" s="522"/>
      <c r="D7" s="522"/>
      <c r="E7" s="524"/>
      <c r="F7" s="499"/>
      <c r="G7" s="499"/>
      <c r="H7" s="517"/>
      <c r="I7" s="14"/>
    </row>
    <row r="8" spans="1:9" ht="13.5" thickTop="1">
      <c r="B8" s="144"/>
      <c r="C8" s="178"/>
      <c r="D8" s="145"/>
      <c r="E8" s="149"/>
      <c r="F8" s="179"/>
      <c r="G8" s="180"/>
    </row>
    <row r="9" spans="1:9">
      <c r="B9" s="67">
        <v>13.01</v>
      </c>
      <c r="C9" s="181" t="s">
        <v>166</v>
      </c>
      <c r="D9" s="148"/>
      <c r="E9" s="121"/>
      <c r="F9" s="42"/>
      <c r="G9" s="43"/>
    </row>
    <row r="10" spans="1:9">
      <c r="B10" s="182" t="s">
        <v>152</v>
      </c>
      <c r="C10" s="100" t="s">
        <v>152</v>
      </c>
      <c r="D10" s="69"/>
      <c r="E10" s="74"/>
      <c r="F10" s="42"/>
      <c r="G10" s="43"/>
    </row>
    <row r="11" spans="1:9">
      <c r="B11" s="182"/>
      <c r="C11" s="100" t="s">
        <v>236</v>
      </c>
      <c r="D11" s="69" t="s">
        <v>159</v>
      </c>
      <c r="E11" s="74">
        <v>1</v>
      </c>
      <c r="F11" s="183"/>
      <c r="G11" s="184"/>
    </row>
    <row r="12" spans="1:9">
      <c r="B12" s="182"/>
      <c r="C12" s="100"/>
      <c r="D12" s="54"/>
      <c r="E12" s="100"/>
      <c r="F12" s="42"/>
      <c r="G12" s="43"/>
    </row>
    <row r="13" spans="1:9">
      <c r="B13" s="182"/>
      <c r="C13" s="73" t="s">
        <v>237</v>
      </c>
      <c r="D13" s="69" t="s">
        <v>159</v>
      </c>
      <c r="E13" s="74">
        <v>1</v>
      </c>
      <c r="F13" s="42"/>
      <c r="G13" s="109"/>
    </row>
    <row r="14" spans="1:9">
      <c r="B14" s="182"/>
      <c r="C14" s="73"/>
      <c r="D14" s="69"/>
      <c r="E14" s="74"/>
      <c r="F14" s="42"/>
      <c r="G14" s="43"/>
    </row>
    <row r="15" spans="1:9">
      <c r="B15" s="182"/>
      <c r="C15" s="73" t="s">
        <v>238</v>
      </c>
      <c r="D15" s="69" t="s">
        <v>271</v>
      </c>
      <c r="E15" s="74">
        <v>10</v>
      </c>
      <c r="F15" s="42"/>
      <c r="G15" s="109"/>
    </row>
    <row r="16" spans="1:9">
      <c r="B16" s="182"/>
      <c r="C16" s="73"/>
      <c r="D16" s="69"/>
      <c r="E16" s="74"/>
      <c r="F16" s="42"/>
      <c r="G16" s="43"/>
    </row>
    <row r="17" spans="2:7">
      <c r="B17" s="182"/>
      <c r="C17" s="73"/>
      <c r="D17" s="69"/>
      <c r="E17" s="74"/>
      <c r="F17" s="185"/>
      <c r="G17" s="109"/>
    </row>
    <row r="18" spans="2:7">
      <c r="B18" s="182"/>
      <c r="C18" s="73"/>
      <c r="D18" s="69"/>
      <c r="E18" s="74"/>
      <c r="F18" s="42"/>
      <c r="G18" s="43"/>
    </row>
    <row r="19" spans="2:7">
      <c r="B19" s="182"/>
      <c r="C19" s="73"/>
      <c r="D19" s="69"/>
      <c r="E19" s="74"/>
      <c r="F19" s="186"/>
      <c r="G19" s="52"/>
    </row>
    <row r="20" spans="2:7">
      <c r="B20" s="182"/>
      <c r="C20" s="73"/>
      <c r="D20" s="69"/>
      <c r="E20" s="74"/>
      <c r="F20" s="186"/>
      <c r="G20" s="52"/>
    </row>
    <row r="21" spans="2:7">
      <c r="B21" s="182"/>
      <c r="C21" s="73"/>
      <c r="D21" s="69"/>
      <c r="E21" s="74"/>
      <c r="F21" s="186"/>
      <c r="G21" s="187"/>
    </row>
    <row r="22" spans="2:7">
      <c r="B22" s="182"/>
      <c r="C22" s="73"/>
      <c r="D22" s="69"/>
      <c r="E22" s="74"/>
      <c r="F22" s="186"/>
      <c r="G22" s="187"/>
    </row>
    <row r="23" spans="2:7">
      <c r="B23" s="182"/>
      <c r="C23" s="73"/>
      <c r="D23" s="69"/>
      <c r="E23" s="74"/>
      <c r="F23" s="186"/>
      <c r="G23" s="187"/>
    </row>
    <row r="24" spans="2:7">
      <c r="B24" s="182"/>
      <c r="C24" s="73"/>
      <c r="D24" s="69"/>
      <c r="E24" s="74"/>
      <c r="F24" s="186"/>
      <c r="G24" s="187"/>
    </row>
    <row r="25" spans="2:7">
      <c r="B25" s="182"/>
      <c r="C25" s="73"/>
      <c r="D25" s="69"/>
      <c r="E25" s="74"/>
      <c r="F25" s="186"/>
      <c r="G25" s="187"/>
    </row>
    <row r="26" spans="2:7">
      <c r="B26" s="182"/>
      <c r="C26" s="73"/>
      <c r="D26" s="69"/>
      <c r="E26" s="74"/>
      <c r="F26" s="186"/>
      <c r="G26" s="187"/>
    </row>
    <row r="27" spans="2:7">
      <c r="B27" s="182"/>
      <c r="C27" s="73"/>
      <c r="D27" s="69"/>
      <c r="E27" s="74"/>
      <c r="F27" s="186"/>
      <c r="G27" s="187"/>
    </row>
    <row r="28" spans="2:7">
      <c r="B28" s="182"/>
      <c r="C28" s="73"/>
      <c r="D28" s="69"/>
      <c r="E28" s="74"/>
      <c r="F28" s="186"/>
      <c r="G28" s="187"/>
    </row>
    <row r="29" spans="2:7">
      <c r="B29" s="182"/>
      <c r="C29" s="73"/>
      <c r="D29" s="69"/>
      <c r="E29" s="74"/>
      <c r="F29" s="186"/>
      <c r="G29" s="187"/>
    </row>
    <row r="30" spans="2:7">
      <c r="B30" s="182"/>
      <c r="C30" s="73"/>
      <c r="D30" s="69"/>
      <c r="E30" s="74"/>
      <c r="F30" s="186"/>
      <c r="G30" s="187"/>
    </row>
    <row r="31" spans="2:7">
      <c r="B31" s="182"/>
      <c r="C31" s="73"/>
      <c r="D31" s="69"/>
      <c r="E31" s="74"/>
      <c r="F31" s="186"/>
      <c r="G31" s="187"/>
    </row>
    <row r="32" spans="2:7">
      <c r="B32" s="182"/>
      <c r="C32" s="73"/>
      <c r="D32" s="69"/>
      <c r="E32" s="74"/>
      <c r="F32" s="186"/>
      <c r="G32" s="187"/>
    </row>
    <row r="33" spans="2:7">
      <c r="B33" s="182"/>
      <c r="C33" s="73"/>
      <c r="D33" s="69"/>
      <c r="E33" s="74"/>
      <c r="F33" s="186"/>
      <c r="G33" s="187"/>
    </row>
    <row r="34" spans="2:7">
      <c r="B34" s="182"/>
      <c r="C34" s="73"/>
      <c r="D34" s="69"/>
      <c r="E34" s="74"/>
      <c r="F34" s="186"/>
      <c r="G34" s="187"/>
    </row>
    <row r="35" spans="2:7">
      <c r="B35" s="182"/>
      <c r="C35" s="73"/>
      <c r="D35" s="69"/>
      <c r="E35" s="74"/>
      <c r="F35" s="186"/>
      <c r="G35" s="187"/>
    </row>
    <row r="36" spans="2:7">
      <c r="B36" s="182"/>
      <c r="C36" s="73"/>
      <c r="D36" s="69"/>
      <c r="E36" s="74"/>
      <c r="F36" s="186"/>
      <c r="G36" s="187"/>
    </row>
    <row r="37" spans="2:7">
      <c r="B37" s="182"/>
      <c r="C37" s="73"/>
      <c r="D37" s="69"/>
      <c r="E37" s="74"/>
      <c r="F37" s="186"/>
      <c r="G37" s="187"/>
    </row>
    <row r="38" spans="2:7">
      <c r="B38" s="182"/>
      <c r="C38" s="73"/>
      <c r="D38" s="69"/>
      <c r="E38" s="74"/>
      <c r="F38" s="186"/>
      <c r="G38" s="187"/>
    </row>
    <row r="39" spans="2:7">
      <c r="B39" s="182"/>
      <c r="C39" s="73"/>
      <c r="D39" s="69"/>
      <c r="E39" s="74"/>
      <c r="F39" s="186"/>
      <c r="G39" s="187"/>
    </row>
    <row r="40" spans="2:7">
      <c r="B40" s="182"/>
      <c r="C40" s="73"/>
      <c r="D40" s="69"/>
      <c r="E40" s="74"/>
      <c r="F40" s="186"/>
      <c r="G40" s="187"/>
    </row>
    <row r="41" spans="2:7">
      <c r="B41" s="182"/>
      <c r="C41" s="73"/>
      <c r="D41" s="69"/>
      <c r="E41" s="74"/>
      <c r="F41" s="186"/>
      <c r="G41" s="187"/>
    </row>
    <row r="42" spans="2:7">
      <c r="B42" s="182"/>
      <c r="C42" s="73"/>
      <c r="D42" s="69"/>
      <c r="E42" s="74"/>
      <c r="F42" s="186"/>
      <c r="G42" s="187"/>
    </row>
    <row r="43" spans="2:7">
      <c r="B43" s="182"/>
      <c r="C43" s="73"/>
      <c r="D43" s="69"/>
      <c r="E43" s="74"/>
      <c r="F43" s="186"/>
      <c r="G43" s="187"/>
    </row>
    <row r="44" spans="2:7">
      <c r="B44" s="182"/>
      <c r="C44" s="73"/>
      <c r="D44" s="69"/>
      <c r="E44" s="74"/>
      <c r="F44" s="186"/>
      <c r="G44" s="187"/>
    </row>
    <row r="45" spans="2:7">
      <c r="B45" s="182"/>
      <c r="C45" s="73"/>
      <c r="D45" s="69"/>
      <c r="E45" s="74"/>
      <c r="F45" s="186"/>
      <c r="G45" s="187"/>
    </row>
    <row r="46" spans="2:7">
      <c r="B46" s="182"/>
      <c r="C46" s="73"/>
      <c r="D46" s="69"/>
      <c r="E46" s="74"/>
      <c r="F46" s="186"/>
      <c r="G46" s="187"/>
    </row>
    <row r="47" spans="2:7">
      <c r="B47" s="182"/>
      <c r="C47" s="73"/>
      <c r="D47" s="69"/>
      <c r="E47" s="74"/>
      <c r="F47" s="186"/>
      <c r="G47" s="187"/>
    </row>
    <row r="48" spans="2:7">
      <c r="B48" s="182"/>
      <c r="C48" s="73"/>
      <c r="D48" s="69"/>
      <c r="E48" s="74"/>
      <c r="F48" s="186"/>
      <c r="G48" s="187"/>
    </row>
    <row r="49" spans="1:8">
      <c r="B49" s="182"/>
      <c r="C49" s="73"/>
      <c r="D49" s="69"/>
      <c r="E49" s="74"/>
      <c r="F49" s="186"/>
      <c r="G49" s="187"/>
    </row>
    <row r="50" spans="1:8">
      <c r="B50" s="182"/>
      <c r="C50" s="73"/>
      <c r="D50" s="69"/>
      <c r="E50" s="74"/>
      <c r="F50" s="186"/>
      <c r="G50" s="187"/>
    </row>
    <row r="51" spans="1:8">
      <c r="B51" s="182"/>
      <c r="C51" s="73"/>
      <c r="D51" s="69"/>
      <c r="E51" s="74"/>
      <c r="F51" s="186"/>
      <c r="G51" s="187"/>
    </row>
    <row r="52" spans="1:8">
      <c r="B52" s="182"/>
      <c r="C52" s="73"/>
      <c r="D52" s="69"/>
      <c r="E52" s="74"/>
      <c r="F52" s="186"/>
      <c r="G52" s="187"/>
    </row>
    <row r="53" spans="1:8">
      <c r="B53" s="182"/>
      <c r="C53" s="73"/>
      <c r="D53" s="69"/>
      <c r="E53" s="74"/>
      <c r="F53" s="186"/>
      <c r="G53" s="187"/>
    </row>
    <row r="54" spans="1:8">
      <c r="B54" s="182"/>
      <c r="C54" s="73"/>
      <c r="D54" s="69"/>
      <c r="E54" s="74"/>
      <c r="F54" s="186"/>
      <c r="G54" s="187"/>
    </row>
    <row r="55" spans="1:8">
      <c r="B55" s="182"/>
      <c r="C55" s="73"/>
      <c r="D55" s="69"/>
      <c r="E55" s="74"/>
      <c r="F55" s="186"/>
      <c r="G55" s="187"/>
    </row>
    <row r="56" spans="1:8">
      <c r="B56" s="182"/>
      <c r="C56" s="73"/>
      <c r="D56" s="69"/>
      <c r="E56" s="74"/>
      <c r="F56" s="186"/>
      <c r="G56" s="187"/>
    </row>
    <row r="57" spans="1:8">
      <c r="B57" s="182"/>
      <c r="C57" s="73"/>
      <c r="D57" s="69"/>
      <c r="E57" s="74"/>
      <c r="F57" s="186"/>
      <c r="G57" s="187"/>
    </row>
    <row r="58" spans="1:8">
      <c r="B58" s="182"/>
      <c r="C58" s="73"/>
      <c r="D58" s="69"/>
      <c r="E58" s="74"/>
      <c r="F58" s="186"/>
      <c r="G58" s="187"/>
    </row>
    <row r="59" spans="1:8">
      <c r="B59" s="182"/>
      <c r="C59" s="73"/>
      <c r="D59" s="69"/>
      <c r="E59" s="74"/>
      <c r="F59" s="186"/>
      <c r="G59" s="187"/>
    </row>
    <row r="60" spans="1:8">
      <c r="B60" s="182"/>
      <c r="C60" s="73"/>
      <c r="D60" s="69"/>
      <c r="E60" s="74"/>
      <c r="F60" s="186"/>
      <c r="G60" s="187"/>
    </row>
    <row r="61" spans="1:8">
      <c r="B61" s="182"/>
      <c r="C61" s="73"/>
      <c r="D61" s="69"/>
      <c r="E61" s="74"/>
      <c r="F61" s="186"/>
      <c r="G61" s="187"/>
    </row>
    <row r="62" spans="1:8" ht="13.5" thickBot="1">
      <c r="B62" s="188"/>
      <c r="C62" s="77"/>
      <c r="D62" s="78"/>
      <c r="E62" s="79"/>
      <c r="F62" s="189"/>
      <c r="G62" s="190"/>
    </row>
    <row r="63" spans="1:8" s="4" customFormat="1" ht="15" customHeight="1" thickTop="1">
      <c r="A63" s="26"/>
      <c r="B63" s="520" t="s">
        <v>154</v>
      </c>
      <c r="C63" s="518" t="s">
        <v>167</v>
      </c>
      <c r="D63" s="191"/>
      <c r="E63" s="191"/>
      <c r="F63" s="191"/>
      <c r="G63" s="192"/>
      <c r="H63" s="517"/>
    </row>
    <row r="64" spans="1:8" ht="15.75" customHeight="1" thickBot="1">
      <c r="A64" s="26"/>
      <c r="B64" s="521"/>
      <c r="C64" s="519"/>
      <c r="D64" s="193"/>
      <c r="E64" s="193"/>
      <c r="F64" s="193"/>
      <c r="G64" s="194"/>
    </row>
    <row r="65" spans="1:7" ht="11.45" customHeight="1" thickTop="1">
      <c r="A65" s="25"/>
      <c r="B65" s="25"/>
      <c r="C65" s="25"/>
      <c r="D65" s="25"/>
      <c r="E65" s="25"/>
      <c r="F65" s="25"/>
      <c r="G65" s="25"/>
    </row>
  </sheetData>
  <mergeCells count="9">
    <mergeCell ref="H1:H1048576"/>
    <mergeCell ref="C63:C64"/>
    <mergeCell ref="B63:B64"/>
    <mergeCell ref="B6:B7"/>
    <mergeCell ref="C6:C7"/>
    <mergeCell ref="D6:D7"/>
    <mergeCell ref="E6:E7"/>
    <mergeCell ref="F6:F7"/>
    <mergeCell ref="G6:G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7" orientation="portrait" useFirstPageNumber="1" r:id="rId1"/>
  <headerFooter alignWithMargins="0">
    <oddHeader>&amp;LUpgrading of Gravel Road To Block Paving Between Maitemogelo Taxi Route and N12</oddHeader>
  </headerFooter>
  <ignoredErrors>
    <ignoredError sqref="B6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pageSetUpPr fitToPage="1"/>
  </sheetPr>
  <dimension ref="A1:I73"/>
  <sheetViews>
    <sheetView view="pageBreakPreview" zoomScale="80" zoomScaleNormal="100" zoomScaleSheetLayoutView="80" workbookViewId="0">
      <selection activeCell="B2" sqref="B2:G71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4" width="10.7109375" customWidth="1"/>
    <col min="5" max="5" width="13.28515625" style="13" customWidth="1"/>
    <col min="6" max="6" width="15.7109375" customWidth="1"/>
    <col min="7" max="7" width="27.42578125" customWidth="1"/>
    <col min="8" max="8" width="2.28515625" customWidth="1"/>
    <col min="9" max="9" width="27.5703125" customWidth="1"/>
  </cols>
  <sheetData>
    <row r="1" spans="1:9">
      <c r="A1" s="25"/>
      <c r="B1" s="25"/>
      <c r="C1" s="25"/>
      <c r="D1" s="25"/>
      <c r="E1" s="36"/>
      <c r="F1" s="25"/>
      <c r="G1" s="25"/>
      <c r="H1" s="25"/>
    </row>
    <row r="2" spans="1:9" ht="15" customHeight="1">
      <c r="A2" s="25"/>
      <c r="B2" s="251" t="s">
        <v>13</v>
      </c>
      <c r="C2" s="25"/>
      <c r="D2" s="143"/>
      <c r="E2" s="65"/>
      <c r="F2" s="36"/>
      <c r="G2" s="34"/>
      <c r="H2" s="25"/>
    </row>
    <row r="3" spans="1:9">
      <c r="A3" s="25"/>
      <c r="B3" s="251" t="s">
        <v>145</v>
      </c>
      <c r="C3" s="241"/>
      <c r="D3" s="143"/>
      <c r="E3" s="65"/>
      <c r="F3" s="143"/>
      <c r="G3" s="143"/>
      <c r="H3" s="25"/>
    </row>
    <row r="4" spans="1:9">
      <c r="A4" s="25"/>
      <c r="B4" s="251" t="s">
        <v>194</v>
      </c>
      <c r="C4" s="241"/>
      <c r="D4" s="143"/>
      <c r="E4" s="65"/>
      <c r="F4" s="143"/>
      <c r="G4" s="143"/>
      <c r="H4" s="25"/>
    </row>
    <row r="5" spans="1:9" ht="13.5" thickBot="1">
      <c r="A5" s="25"/>
      <c r="B5" s="241"/>
      <c r="C5" s="241"/>
      <c r="D5" s="143"/>
      <c r="E5" s="65"/>
      <c r="F5" s="143"/>
      <c r="G5" s="143"/>
      <c r="H5" s="25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00" t="s">
        <v>162</v>
      </c>
      <c r="F6" s="491" t="s">
        <v>163</v>
      </c>
      <c r="G6" s="491" t="s">
        <v>155</v>
      </c>
      <c r="H6" s="143"/>
      <c r="I6" s="5"/>
    </row>
    <row r="7" spans="1:9" s="4" customFormat="1" ht="13.5" thickBot="1">
      <c r="A7" s="30"/>
      <c r="B7" s="522"/>
      <c r="C7" s="522"/>
      <c r="D7" s="522" t="s">
        <v>168</v>
      </c>
      <c r="E7" s="501" t="s">
        <v>162</v>
      </c>
      <c r="F7" s="499"/>
      <c r="G7" s="499"/>
      <c r="H7" s="256"/>
      <c r="I7" s="14"/>
    </row>
    <row r="8" spans="1:9" ht="13.5" thickTop="1">
      <c r="A8" s="25"/>
      <c r="B8" s="348"/>
      <c r="C8" s="353"/>
      <c r="D8" s="354"/>
      <c r="E8" s="355"/>
      <c r="F8" s="356"/>
      <c r="G8" s="357"/>
      <c r="H8" s="25"/>
    </row>
    <row r="9" spans="1:9">
      <c r="A9" s="25"/>
      <c r="B9" s="53"/>
      <c r="C9" s="100"/>
      <c r="D9" s="69"/>
      <c r="E9" s="55"/>
      <c r="F9" s="56"/>
      <c r="G9" s="236"/>
      <c r="H9" s="25"/>
    </row>
    <row r="10" spans="1:9">
      <c r="A10" s="25"/>
      <c r="B10" s="67">
        <v>59.01</v>
      </c>
      <c r="C10" s="358" t="s">
        <v>146</v>
      </c>
      <c r="D10" s="69"/>
      <c r="E10" s="55"/>
      <c r="F10" s="56"/>
      <c r="G10" s="236"/>
      <c r="H10" s="25"/>
    </row>
    <row r="11" spans="1:9">
      <c r="A11" s="25"/>
      <c r="B11" s="53"/>
      <c r="C11" s="359"/>
      <c r="D11" s="69"/>
      <c r="E11" s="55"/>
      <c r="F11" s="56"/>
      <c r="G11" s="236"/>
      <c r="H11" s="25"/>
    </row>
    <row r="12" spans="1:9">
      <c r="A12" s="25"/>
      <c r="B12" s="53"/>
      <c r="C12" s="359" t="s">
        <v>147</v>
      </c>
      <c r="D12" s="69" t="s">
        <v>76</v>
      </c>
      <c r="E12" s="55">
        <v>2.5</v>
      </c>
      <c r="F12" s="56"/>
      <c r="G12" s="274"/>
      <c r="H12" s="25"/>
    </row>
    <row r="13" spans="1:9">
      <c r="A13" s="25"/>
      <c r="B13" s="53"/>
      <c r="C13" s="359"/>
      <c r="D13" s="69"/>
      <c r="E13" s="55"/>
      <c r="F13" s="56"/>
      <c r="G13" s="236"/>
      <c r="H13" s="25"/>
    </row>
    <row r="14" spans="1:9">
      <c r="A14" s="25"/>
      <c r="B14" s="67" t="s">
        <v>148</v>
      </c>
      <c r="C14" s="358" t="s">
        <v>149</v>
      </c>
      <c r="D14" s="69" t="s">
        <v>19</v>
      </c>
      <c r="E14" s="55">
        <v>2.5</v>
      </c>
      <c r="F14" s="56"/>
      <c r="G14" s="274"/>
      <c r="H14" s="25"/>
    </row>
    <row r="15" spans="1:9">
      <c r="A15" s="25"/>
      <c r="B15" s="67"/>
      <c r="C15" s="358" t="s">
        <v>150</v>
      </c>
      <c r="D15" s="69"/>
      <c r="E15" s="55"/>
      <c r="F15" s="56"/>
      <c r="G15" s="236"/>
      <c r="H15" s="25"/>
    </row>
    <row r="16" spans="1:9">
      <c r="A16" s="25"/>
      <c r="B16" s="67"/>
      <c r="C16" s="358"/>
      <c r="D16" s="69"/>
      <c r="E16" s="55"/>
      <c r="F16" s="56"/>
      <c r="G16" s="236"/>
      <c r="H16" s="25"/>
    </row>
    <row r="17" spans="1:8">
      <c r="A17" s="25"/>
      <c r="B17" s="53"/>
      <c r="C17" s="359"/>
      <c r="D17" s="69"/>
      <c r="E17" s="55"/>
      <c r="F17" s="56"/>
      <c r="G17" s="236"/>
      <c r="H17" s="25"/>
    </row>
    <row r="18" spans="1:8">
      <c r="A18" s="25"/>
      <c r="B18" s="53"/>
      <c r="C18" s="359"/>
      <c r="D18" s="69"/>
      <c r="E18" s="55"/>
      <c r="F18" s="56"/>
      <c r="G18" s="236"/>
      <c r="H18" s="25"/>
    </row>
    <row r="19" spans="1:8">
      <c r="A19" s="25"/>
      <c r="B19" s="53" t="s">
        <v>152</v>
      </c>
      <c r="C19" s="359" t="s">
        <v>152</v>
      </c>
      <c r="D19" s="69" t="s">
        <v>152</v>
      </c>
      <c r="E19" s="55"/>
      <c r="F19" s="56"/>
      <c r="G19" s="236"/>
      <c r="H19" s="25"/>
    </row>
    <row r="20" spans="1:8">
      <c r="A20" s="25"/>
      <c r="B20" s="182"/>
      <c r="C20" s="320" t="s">
        <v>152</v>
      </c>
      <c r="D20" s="54"/>
      <c r="E20" s="351"/>
      <c r="F20" s="56"/>
      <c r="G20" s="236"/>
      <c r="H20" s="25"/>
    </row>
    <row r="21" spans="1:8">
      <c r="A21" s="25"/>
      <c r="B21" s="182"/>
      <c r="C21" s="320"/>
      <c r="D21" s="54"/>
      <c r="E21" s="351"/>
      <c r="F21" s="56"/>
      <c r="G21" s="236"/>
      <c r="H21" s="25"/>
    </row>
    <row r="22" spans="1:8">
      <c r="A22" s="25"/>
      <c r="B22" s="182"/>
      <c r="C22" s="320"/>
      <c r="D22" s="54"/>
      <c r="E22" s="351"/>
      <c r="F22" s="56"/>
      <c r="G22" s="236"/>
      <c r="H22" s="25"/>
    </row>
    <row r="23" spans="1:8">
      <c r="A23" s="25"/>
      <c r="B23" s="182"/>
      <c r="C23" s="320"/>
      <c r="D23" s="54"/>
      <c r="E23" s="351"/>
      <c r="F23" s="56"/>
      <c r="G23" s="236"/>
      <c r="H23" s="25"/>
    </row>
    <row r="24" spans="1:8">
      <c r="A24" s="25"/>
      <c r="B24" s="182"/>
      <c r="C24" s="320"/>
      <c r="D24" s="54"/>
      <c r="E24" s="351"/>
      <c r="F24" s="56"/>
      <c r="G24" s="236"/>
      <c r="H24" s="25"/>
    </row>
    <row r="25" spans="1:8">
      <c r="A25" s="25"/>
      <c r="B25" s="182"/>
      <c r="C25" s="320"/>
      <c r="D25" s="54"/>
      <c r="E25" s="351"/>
      <c r="F25" s="56"/>
      <c r="G25" s="236"/>
      <c r="H25" s="25"/>
    </row>
    <row r="26" spans="1:8">
      <c r="A26" s="25"/>
      <c r="B26" s="182"/>
      <c r="C26" s="320"/>
      <c r="D26" s="54"/>
      <c r="E26" s="351"/>
      <c r="F26" s="56"/>
      <c r="G26" s="236"/>
      <c r="H26" s="25"/>
    </row>
    <row r="27" spans="1:8">
      <c r="A27" s="25"/>
      <c r="B27" s="182"/>
      <c r="C27" s="320"/>
      <c r="D27" s="54"/>
      <c r="E27" s="351"/>
      <c r="F27" s="56"/>
      <c r="G27" s="236"/>
      <c r="H27" s="25"/>
    </row>
    <row r="28" spans="1:8">
      <c r="A28" s="25"/>
      <c r="B28" s="182"/>
      <c r="C28" s="320"/>
      <c r="D28" s="54"/>
      <c r="E28" s="351"/>
      <c r="F28" s="56"/>
      <c r="G28" s="236"/>
      <c r="H28" s="25"/>
    </row>
    <row r="29" spans="1:8">
      <c r="A29" s="25"/>
      <c r="B29" s="182"/>
      <c r="C29" s="320"/>
      <c r="D29" s="54"/>
      <c r="E29" s="351"/>
      <c r="F29" s="56"/>
      <c r="G29" s="236"/>
      <c r="H29" s="25"/>
    </row>
    <row r="30" spans="1:8">
      <c r="A30" s="25"/>
      <c r="B30" s="182"/>
      <c r="C30" s="320"/>
      <c r="D30" s="54"/>
      <c r="E30" s="351"/>
      <c r="F30" s="56"/>
      <c r="G30" s="236"/>
      <c r="H30" s="25"/>
    </row>
    <row r="31" spans="1:8">
      <c r="A31" s="25"/>
      <c r="B31" s="182"/>
      <c r="C31" s="320"/>
      <c r="D31" s="54"/>
      <c r="E31" s="351"/>
      <c r="F31" s="56"/>
      <c r="G31" s="236"/>
      <c r="H31" s="25"/>
    </row>
    <row r="32" spans="1:8">
      <c r="A32" s="25"/>
      <c r="B32" s="182"/>
      <c r="C32" s="320"/>
      <c r="D32" s="54"/>
      <c r="E32" s="351"/>
      <c r="F32" s="56"/>
      <c r="G32" s="236"/>
      <c r="H32" s="25"/>
    </row>
    <row r="33" spans="1:8">
      <c r="A33" s="25"/>
      <c r="B33" s="182"/>
      <c r="C33" s="320"/>
      <c r="D33" s="54"/>
      <c r="E33" s="351"/>
      <c r="F33" s="56"/>
      <c r="G33" s="236"/>
      <c r="H33" s="25"/>
    </row>
    <row r="34" spans="1:8">
      <c r="A34" s="25"/>
      <c r="B34" s="182"/>
      <c r="C34" s="320"/>
      <c r="D34" s="54"/>
      <c r="E34" s="351"/>
      <c r="F34" s="56"/>
      <c r="G34" s="236"/>
      <c r="H34" s="25"/>
    </row>
    <row r="35" spans="1:8">
      <c r="A35" s="25"/>
      <c r="B35" s="182"/>
      <c r="C35" s="320"/>
      <c r="D35" s="54"/>
      <c r="E35" s="351"/>
      <c r="F35" s="56"/>
      <c r="G35" s="236"/>
      <c r="H35" s="25"/>
    </row>
    <row r="36" spans="1:8">
      <c r="A36" s="25"/>
      <c r="B36" s="182"/>
      <c r="C36" s="320"/>
      <c r="D36" s="54"/>
      <c r="E36" s="351"/>
      <c r="F36" s="56"/>
      <c r="G36" s="236"/>
      <c r="H36" s="25"/>
    </row>
    <row r="37" spans="1:8">
      <c r="A37" s="25"/>
      <c r="B37" s="182"/>
      <c r="C37" s="320"/>
      <c r="D37" s="54"/>
      <c r="E37" s="351"/>
      <c r="F37" s="56"/>
      <c r="G37" s="236"/>
      <c r="H37" s="25"/>
    </row>
    <row r="38" spans="1:8">
      <c r="A38" s="25"/>
      <c r="B38" s="182"/>
      <c r="C38" s="320"/>
      <c r="D38" s="54"/>
      <c r="E38" s="351"/>
      <c r="F38" s="56"/>
      <c r="G38" s="236"/>
      <c r="H38" s="25"/>
    </row>
    <row r="39" spans="1:8">
      <c r="A39" s="25"/>
      <c r="B39" s="182"/>
      <c r="C39" s="320"/>
      <c r="D39" s="54"/>
      <c r="E39" s="351"/>
      <c r="F39" s="56"/>
      <c r="G39" s="236"/>
      <c r="H39" s="25"/>
    </row>
    <row r="40" spans="1:8">
      <c r="A40" s="25"/>
      <c r="B40" s="182"/>
      <c r="C40" s="320"/>
      <c r="D40" s="54"/>
      <c r="E40" s="351"/>
      <c r="F40" s="56"/>
      <c r="G40" s="236"/>
      <c r="H40" s="25"/>
    </row>
    <row r="41" spans="1:8">
      <c r="A41" s="25"/>
      <c r="B41" s="182"/>
      <c r="C41" s="320"/>
      <c r="D41" s="54"/>
      <c r="E41" s="351"/>
      <c r="F41" s="56"/>
      <c r="G41" s="236"/>
      <c r="H41" s="25"/>
    </row>
    <row r="42" spans="1:8">
      <c r="A42" s="25"/>
      <c r="B42" s="182"/>
      <c r="C42" s="320"/>
      <c r="D42" s="54"/>
      <c r="E42" s="351"/>
      <c r="F42" s="56"/>
      <c r="G42" s="236"/>
      <c r="H42" s="25"/>
    </row>
    <row r="43" spans="1:8">
      <c r="A43" s="25"/>
      <c r="B43" s="182"/>
      <c r="C43" s="320"/>
      <c r="D43" s="54"/>
      <c r="E43" s="351"/>
      <c r="F43" s="56"/>
      <c r="G43" s="236"/>
      <c r="H43" s="25"/>
    </row>
    <row r="44" spans="1:8">
      <c r="A44" s="25"/>
      <c r="B44" s="182"/>
      <c r="C44" s="320"/>
      <c r="D44" s="54"/>
      <c r="E44" s="351"/>
      <c r="F44" s="56"/>
      <c r="G44" s="236"/>
      <c r="H44" s="25"/>
    </row>
    <row r="45" spans="1:8">
      <c r="A45" s="25"/>
      <c r="B45" s="182"/>
      <c r="C45" s="320"/>
      <c r="D45" s="54"/>
      <c r="E45" s="351"/>
      <c r="F45" s="56"/>
      <c r="G45" s="236"/>
      <c r="H45" s="25"/>
    </row>
    <row r="46" spans="1:8">
      <c r="A46" s="25"/>
      <c r="B46" s="182"/>
      <c r="C46" s="320"/>
      <c r="D46" s="54"/>
      <c r="E46" s="351"/>
      <c r="F46" s="56"/>
      <c r="G46" s="236"/>
      <c r="H46" s="25"/>
    </row>
    <row r="47" spans="1:8">
      <c r="A47" s="25"/>
      <c r="B47" s="182"/>
      <c r="C47" s="320"/>
      <c r="D47" s="54"/>
      <c r="E47" s="351"/>
      <c r="F47" s="56"/>
      <c r="G47" s="236"/>
      <c r="H47" s="25"/>
    </row>
    <row r="48" spans="1:8">
      <c r="A48" s="25"/>
      <c r="B48" s="182"/>
      <c r="C48" s="320"/>
      <c r="D48" s="54"/>
      <c r="E48" s="351"/>
      <c r="F48" s="56"/>
      <c r="G48" s="236"/>
      <c r="H48" s="25"/>
    </row>
    <row r="49" spans="1:8">
      <c r="A49" s="25"/>
      <c r="B49" s="182"/>
      <c r="C49" s="320"/>
      <c r="D49" s="54"/>
      <c r="E49" s="351"/>
      <c r="F49" s="56"/>
      <c r="G49" s="236"/>
      <c r="H49" s="25"/>
    </row>
    <row r="50" spans="1:8">
      <c r="A50" s="25"/>
      <c r="B50" s="182"/>
      <c r="C50" s="320"/>
      <c r="D50" s="54"/>
      <c r="E50" s="351"/>
      <c r="F50" s="56"/>
      <c r="G50" s="236"/>
      <c r="H50" s="25"/>
    </row>
    <row r="51" spans="1:8">
      <c r="A51" s="25"/>
      <c r="B51" s="182"/>
      <c r="C51" s="320"/>
      <c r="D51" s="54"/>
      <c r="E51" s="351"/>
      <c r="F51" s="56"/>
      <c r="G51" s="236"/>
      <c r="H51" s="25"/>
    </row>
    <row r="52" spans="1:8">
      <c r="A52" s="25"/>
      <c r="B52" s="182"/>
      <c r="C52" s="320"/>
      <c r="D52" s="54"/>
      <c r="E52" s="351"/>
      <c r="F52" s="56"/>
      <c r="G52" s="236"/>
      <c r="H52" s="25"/>
    </row>
    <row r="53" spans="1:8">
      <c r="A53" s="25"/>
      <c r="B53" s="182"/>
      <c r="C53" s="320"/>
      <c r="D53" s="54"/>
      <c r="E53" s="351"/>
      <c r="F53" s="56"/>
      <c r="G53" s="236"/>
      <c r="H53" s="25"/>
    </row>
    <row r="54" spans="1:8">
      <c r="A54" s="25"/>
      <c r="B54" s="182"/>
      <c r="C54" s="320"/>
      <c r="D54" s="54"/>
      <c r="E54" s="351"/>
      <c r="F54" s="56"/>
      <c r="G54" s="236"/>
      <c r="H54" s="25"/>
    </row>
    <row r="55" spans="1:8">
      <c r="A55" s="25"/>
      <c r="B55" s="182"/>
      <c r="C55" s="320"/>
      <c r="D55" s="54"/>
      <c r="E55" s="351"/>
      <c r="F55" s="56"/>
      <c r="G55" s="236"/>
      <c r="H55" s="25"/>
    </row>
    <row r="56" spans="1:8">
      <c r="A56" s="25"/>
      <c r="B56" s="182"/>
      <c r="C56" s="320"/>
      <c r="D56" s="54"/>
      <c r="E56" s="351"/>
      <c r="F56" s="56"/>
      <c r="G56" s="236"/>
      <c r="H56" s="25"/>
    </row>
    <row r="57" spans="1:8">
      <c r="A57" s="25"/>
      <c r="B57" s="182"/>
      <c r="C57" s="320"/>
      <c r="D57" s="54"/>
      <c r="E57" s="351"/>
      <c r="F57" s="56"/>
      <c r="G57" s="236"/>
      <c r="H57" s="25"/>
    </row>
    <row r="58" spans="1:8">
      <c r="A58" s="25"/>
      <c r="B58" s="182"/>
      <c r="C58" s="320"/>
      <c r="D58" s="54"/>
      <c r="E58" s="351"/>
      <c r="F58" s="56"/>
      <c r="G58" s="236"/>
      <c r="H58" s="25"/>
    </row>
    <row r="59" spans="1:8">
      <c r="A59" s="25"/>
      <c r="B59" s="182"/>
      <c r="C59" s="320"/>
      <c r="D59" s="54"/>
      <c r="E59" s="351"/>
      <c r="F59" s="56"/>
      <c r="G59" s="236"/>
      <c r="H59" s="25"/>
    </row>
    <row r="60" spans="1:8">
      <c r="A60" s="25"/>
      <c r="B60" s="182"/>
      <c r="C60" s="320"/>
      <c r="D60" s="54"/>
      <c r="E60" s="351"/>
      <c r="F60" s="56"/>
      <c r="G60" s="236"/>
      <c r="H60" s="25"/>
    </row>
    <row r="61" spans="1:8">
      <c r="A61" s="25"/>
      <c r="B61" s="182"/>
      <c r="C61" s="320"/>
      <c r="D61" s="54"/>
      <c r="E61" s="351"/>
      <c r="F61" s="56"/>
      <c r="G61" s="236"/>
      <c r="H61" s="25"/>
    </row>
    <row r="62" spans="1:8">
      <c r="A62" s="25"/>
      <c r="B62" s="182"/>
      <c r="C62" s="320"/>
      <c r="D62" s="54"/>
      <c r="E62" s="351"/>
      <c r="F62" s="56"/>
      <c r="G62" s="236"/>
      <c r="H62" s="25"/>
    </row>
    <row r="63" spans="1:8">
      <c r="A63" s="25"/>
      <c r="B63" s="182"/>
      <c r="C63" s="320"/>
      <c r="D63" s="54"/>
      <c r="E63" s="351"/>
      <c r="F63" s="56"/>
      <c r="G63" s="236"/>
      <c r="H63" s="25"/>
    </row>
    <row r="64" spans="1:8">
      <c r="A64" s="25"/>
      <c r="B64" s="182"/>
      <c r="C64" s="320"/>
      <c r="D64" s="54"/>
      <c r="E64" s="351"/>
      <c r="F64" s="56"/>
      <c r="G64" s="236"/>
      <c r="H64" s="25"/>
    </row>
    <row r="65" spans="1:8">
      <c r="A65" s="25"/>
      <c r="B65" s="182"/>
      <c r="C65" s="320"/>
      <c r="D65" s="54"/>
      <c r="E65" s="351"/>
      <c r="F65" s="56"/>
      <c r="G65" s="236"/>
      <c r="H65" s="25"/>
    </row>
    <row r="66" spans="1:8">
      <c r="A66" s="25"/>
      <c r="B66" s="53"/>
      <c r="C66" s="359"/>
      <c r="D66" s="69"/>
      <c r="E66" s="55"/>
      <c r="F66" s="56"/>
      <c r="G66" s="236"/>
      <c r="H66" s="25"/>
    </row>
    <row r="67" spans="1:8">
      <c r="A67" s="25"/>
      <c r="B67" s="53"/>
      <c r="C67" s="359"/>
      <c r="D67" s="69"/>
      <c r="E67" s="55"/>
      <c r="F67" s="56"/>
      <c r="G67" s="236"/>
      <c r="H67" s="25"/>
    </row>
    <row r="68" spans="1:8">
      <c r="A68" s="25"/>
      <c r="B68" s="53"/>
      <c r="C68" s="359"/>
      <c r="D68" s="69"/>
      <c r="E68" s="55"/>
      <c r="F68" s="56"/>
      <c r="G68" s="236"/>
      <c r="H68" s="25"/>
    </row>
    <row r="69" spans="1:8" ht="13.5" thickBot="1">
      <c r="A69" s="25"/>
      <c r="B69" s="76"/>
      <c r="C69" s="360"/>
      <c r="D69" s="78"/>
      <c r="E69" s="361"/>
      <c r="F69" s="362"/>
      <c r="G69" s="326"/>
      <c r="H69" s="25"/>
    </row>
    <row r="70" spans="1:8" ht="13.5" customHeight="1" thickTop="1">
      <c r="A70" s="25"/>
      <c r="B70" s="527">
        <v>5900</v>
      </c>
      <c r="C70" s="544" t="s">
        <v>297</v>
      </c>
      <c r="D70" s="544"/>
      <c r="E70" s="544"/>
      <c r="F70" s="544"/>
      <c r="G70" s="528"/>
      <c r="H70" s="25"/>
    </row>
    <row r="71" spans="1:8" s="4" customFormat="1" ht="15" customHeight="1" thickBot="1">
      <c r="A71" s="30"/>
      <c r="B71" s="521"/>
      <c r="C71" s="519"/>
      <c r="D71" s="519"/>
      <c r="E71" s="519"/>
      <c r="F71" s="519"/>
      <c r="G71" s="529"/>
      <c r="H71" s="30"/>
    </row>
    <row r="72" spans="1:8" ht="13.5" thickTop="1">
      <c r="A72" s="25"/>
      <c r="B72" s="25"/>
      <c r="C72" s="25"/>
      <c r="D72" s="25"/>
      <c r="E72" s="36"/>
      <c r="F72" s="25"/>
      <c r="G72" s="25"/>
      <c r="H72" s="25"/>
    </row>
    <row r="73" spans="1:8">
      <c r="A73" s="25"/>
      <c r="B73" s="25"/>
      <c r="C73" s="25"/>
      <c r="D73" s="25"/>
      <c r="E73" s="36"/>
      <c r="F73" s="25"/>
      <c r="G73" s="25"/>
      <c r="H73" s="25"/>
    </row>
  </sheetData>
  <mergeCells count="9">
    <mergeCell ref="B70:B71"/>
    <mergeCell ref="C70:F71"/>
    <mergeCell ref="G70:G71"/>
    <mergeCell ref="F6:F7"/>
    <mergeCell ref="G6:G7"/>
    <mergeCell ref="B6:B7"/>
    <mergeCell ref="C6:C7"/>
    <mergeCell ref="D6:D7"/>
    <mergeCell ref="E6:E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8" orientation="portrait" useFirstPageNumber="1" r:id="rId1"/>
  <headerFooter alignWithMargins="0">
    <oddHeader>&amp;LUpgrading of Gravel Road To Block Paving Between Maitemogelo Taxi Route and N12</oddHeader>
  </headerFooter>
  <ignoredErrors>
    <ignoredError sqref="B1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61"/>
  <sheetViews>
    <sheetView view="pageBreakPreview" zoomScale="80" zoomScaleNormal="100" zoomScaleSheetLayoutView="80" workbookViewId="0">
      <selection activeCell="B2" sqref="B2:G60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4" width="12.5703125" customWidth="1"/>
    <col min="5" max="5" width="13.42578125" customWidth="1"/>
    <col min="6" max="6" width="17" customWidth="1"/>
    <col min="7" max="7" width="26.140625" customWidth="1"/>
    <col min="8" max="8" width="2.28515625" customWidth="1"/>
    <col min="9" max="9" width="27.5703125" customWidth="1"/>
  </cols>
  <sheetData>
    <row r="1" spans="1:9" ht="15" customHeight="1">
      <c r="A1" s="25"/>
      <c r="B1" s="241"/>
      <c r="C1" s="241"/>
      <c r="D1" s="143"/>
      <c r="E1" s="143"/>
      <c r="F1" s="25"/>
      <c r="G1" s="25"/>
      <c r="H1" s="25"/>
    </row>
    <row r="2" spans="1:9" ht="15" customHeight="1">
      <c r="A2" s="25"/>
      <c r="B2" s="251" t="s">
        <v>13</v>
      </c>
      <c r="C2" s="82"/>
      <c r="D2" s="83"/>
      <c r="E2" s="83"/>
      <c r="F2" s="82"/>
      <c r="G2" s="82"/>
      <c r="H2" s="25"/>
    </row>
    <row r="3" spans="1:9" ht="15" customHeight="1">
      <c r="A3" s="25"/>
      <c r="B3" s="82" t="s">
        <v>311</v>
      </c>
      <c r="C3" s="83"/>
      <c r="D3" s="83"/>
      <c r="E3" s="83"/>
      <c r="F3" s="82"/>
      <c r="G3" s="82"/>
      <c r="H3" s="25"/>
    </row>
    <row r="4" spans="1:9" ht="15" customHeight="1">
      <c r="A4" s="25"/>
      <c r="B4" s="82" t="s">
        <v>312</v>
      </c>
      <c r="C4" s="82"/>
      <c r="D4" s="83"/>
      <c r="E4" s="83"/>
      <c r="F4" s="82"/>
      <c r="G4" s="82"/>
      <c r="H4" s="25"/>
    </row>
    <row r="5" spans="1:9" ht="15" customHeight="1" thickBot="1">
      <c r="A5" s="25"/>
      <c r="B5" s="82"/>
      <c r="C5" s="82"/>
      <c r="D5" s="83"/>
      <c r="E5" s="83"/>
      <c r="F5" s="82"/>
      <c r="G5" s="82"/>
      <c r="H5" s="25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12" t="s">
        <v>162</v>
      </c>
      <c r="F6" s="491" t="s">
        <v>163</v>
      </c>
      <c r="G6" s="491" t="s">
        <v>155</v>
      </c>
      <c r="H6" s="143"/>
      <c r="I6" s="5"/>
    </row>
    <row r="7" spans="1:9" s="4" customFormat="1" ht="13.5" thickBot="1">
      <c r="A7" s="30"/>
      <c r="B7" s="522"/>
      <c r="C7" s="522"/>
      <c r="D7" s="522" t="s">
        <v>168</v>
      </c>
      <c r="E7" s="522" t="s">
        <v>162</v>
      </c>
      <c r="F7" s="499"/>
      <c r="G7" s="499"/>
      <c r="H7" s="256"/>
      <c r="I7" s="14"/>
    </row>
    <row r="8" spans="1:9" ht="13.5" thickTop="1">
      <c r="A8" s="25"/>
      <c r="B8" s="347"/>
      <c r="C8" s="265"/>
      <c r="D8" s="269"/>
      <c r="E8" s="269"/>
      <c r="F8" s="266"/>
      <c r="G8" s="267"/>
      <c r="H8" s="25"/>
    </row>
    <row r="9" spans="1:9">
      <c r="A9" s="25"/>
      <c r="B9" s="364" t="s">
        <v>405</v>
      </c>
      <c r="C9" s="365" t="s">
        <v>313</v>
      </c>
      <c r="D9" s="366"/>
      <c r="E9" s="367"/>
      <c r="F9" s="368"/>
      <c r="G9" s="369"/>
      <c r="H9" s="25"/>
    </row>
    <row r="10" spans="1:9" ht="81.75" customHeight="1">
      <c r="A10" s="25"/>
      <c r="B10" s="53"/>
      <c r="C10" s="370" t="s">
        <v>469</v>
      </c>
      <c r="D10" s="69" t="s">
        <v>371</v>
      </c>
      <c r="E10" s="371">
        <f>(2500*6)</f>
        <v>15000</v>
      </c>
      <c r="F10" s="56"/>
      <c r="G10" s="239"/>
      <c r="H10" s="25"/>
    </row>
    <row r="11" spans="1:9">
      <c r="A11" s="25"/>
      <c r="B11" s="53"/>
      <c r="C11" s="359"/>
      <c r="D11" s="69"/>
      <c r="E11" s="371"/>
      <c r="F11" s="56"/>
      <c r="G11" s="239"/>
      <c r="H11" s="25"/>
    </row>
    <row r="12" spans="1:9">
      <c r="A12" s="25"/>
      <c r="B12" s="67" t="s">
        <v>407</v>
      </c>
      <c r="C12" s="358" t="s">
        <v>408</v>
      </c>
      <c r="D12" s="69"/>
      <c r="E12" s="371"/>
      <c r="F12" s="56"/>
      <c r="G12" s="239"/>
      <c r="H12" s="25"/>
    </row>
    <row r="13" spans="1:9" ht="46.5" customHeight="1">
      <c r="A13" s="25"/>
      <c r="B13" s="53"/>
      <c r="C13" s="359" t="s">
        <v>406</v>
      </c>
      <c r="D13" s="69" t="s">
        <v>62</v>
      </c>
      <c r="E13" s="371">
        <v>120</v>
      </c>
      <c r="F13" s="56"/>
      <c r="G13" s="239"/>
      <c r="H13" s="25"/>
    </row>
    <row r="14" spans="1:9">
      <c r="A14" s="25"/>
      <c r="B14" s="53"/>
      <c r="C14" s="359"/>
      <c r="D14" s="69"/>
      <c r="E14" s="371"/>
      <c r="F14" s="56"/>
      <c r="G14" s="239"/>
      <c r="H14" s="25"/>
    </row>
    <row r="15" spans="1:9">
      <c r="A15" s="25"/>
      <c r="B15" s="67">
        <v>73.03</v>
      </c>
      <c r="C15" s="94" t="s">
        <v>315</v>
      </c>
      <c r="D15" s="69"/>
      <c r="E15" s="371"/>
      <c r="F15" s="56"/>
      <c r="G15" s="236"/>
      <c r="H15" s="25"/>
    </row>
    <row r="16" spans="1:9">
      <c r="A16" s="25"/>
      <c r="B16" s="53"/>
      <c r="C16" s="359"/>
      <c r="D16" s="69"/>
      <c r="E16" s="371"/>
      <c r="F16" s="56"/>
      <c r="G16" s="236"/>
      <c r="H16" s="25"/>
    </row>
    <row r="17" spans="1:8">
      <c r="A17" s="25"/>
      <c r="B17" s="53"/>
      <c r="C17" s="100" t="s">
        <v>314</v>
      </c>
      <c r="D17" s="69" t="s">
        <v>161</v>
      </c>
      <c r="E17" s="371">
        <v>1</v>
      </c>
      <c r="F17" s="56">
        <v>15000</v>
      </c>
      <c r="G17" s="236">
        <f>+F17*E17</f>
        <v>15000</v>
      </c>
      <c r="H17" s="25"/>
    </row>
    <row r="18" spans="1:8">
      <c r="A18" s="25"/>
      <c r="B18" s="53"/>
      <c r="C18" s="359"/>
      <c r="D18" s="69"/>
      <c r="E18" s="55"/>
      <c r="F18" s="56"/>
      <c r="G18" s="239"/>
      <c r="H18" s="25"/>
    </row>
    <row r="19" spans="1:8">
      <c r="A19" s="25"/>
      <c r="B19" s="53"/>
      <c r="C19" s="359" t="s">
        <v>316</v>
      </c>
      <c r="D19" s="69" t="s">
        <v>153</v>
      </c>
      <c r="E19" s="371">
        <f>G17</f>
        <v>15000</v>
      </c>
      <c r="F19" s="372"/>
      <c r="G19" s="239"/>
      <c r="H19" s="25"/>
    </row>
    <row r="20" spans="1:8">
      <c r="A20" s="25"/>
      <c r="B20" s="53"/>
      <c r="C20" s="359"/>
      <c r="D20" s="69"/>
      <c r="E20" s="55"/>
      <c r="F20" s="56"/>
      <c r="G20" s="236"/>
      <c r="H20" s="25"/>
    </row>
    <row r="21" spans="1:8">
      <c r="A21" s="25"/>
      <c r="B21" s="408" t="s">
        <v>459</v>
      </c>
      <c r="C21" s="409" t="s">
        <v>460</v>
      </c>
      <c r="D21" s="69"/>
      <c r="E21" s="55"/>
      <c r="F21" s="56"/>
      <c r="G21" s="239"/>
      <c r="H21" s="25"/>
    </row>
    <row r="22" spans="1:8">
      <c r="A22" s="25"/>
      <c r="B22" s="53"/>
      <c r="C22" s="359"/>
      <c r="D22" s="69"/>
      <c r="E22" s="55"/>
      <c r="F22" s="56"/>
      <c r="G22" s="236"/>
      <c r="H22" s="25"/>
    </row>
    <row r="23" spans="1:8">
      <c r="A23" s="25"/>
      <c r="B23" s="53"/>
      <c r="C23" s="359" t="s">
        <v>461</v>
      </c>
      <c r="D23" s="69"/>
      <c r="E23" s="55"/>
      <c r="F23" s="56"/>
      <c r="G23" s="236"/>
      <c r="H23" s="25"/>
    </row>
    <row r="24" spans="1:8">
      <c r="A24" s="25"/>
      <c r="B24" s="53"/>
      <c r="C24" s="359" t="s">
        <v>470</v>
      </c>
      <c r="D24" s="69" t="s">
        <v>151</v>
      </c>
      <c r="E24" s="55">
        <v>8</v>
      </c>
      <c r="F24" s="56"/>
      <c r="G24" s="239"/>
      <c r="H24" s="25"/>
    </row>
    <row r="25" spans="1:8">
      <c r="A25" s="25"/>
      <c r="B25" s="53"/>
      <c r="C25" s="359"/>
      <c r="D25" s="69"/>
      <c r="E25" s="55"/>
      <c r="F25" s="56"/>
      <c r="G25" s="236"/>
      <c r="H25" s="25"/>
    </row>
    <row r="26" spans="1:8">
      <c r="A26" s="25"/>
      <c r="B26" s="53"/>
      <c r="C26" s="359"/>
      <c r="D26" s="69"/>
      <c r="E26" s="55"/>
      <c r="F26" s="56"/>
      <c r="G26" s="236"/>
      <c r="H26" s="25"/>
    </row>
    <row r="27" spans="1:8">
      <c r="A27" s="25"/>
      <c r="B27" s="53"/>
      <c r="C27" s="359"/>
      <c r="D27" s="69"/>
      <c r="E27" s="55"/>
      <c r="F27" s="56"/>
      <c r="G27" s="236"/>
      <c r="H27" s="25"/>
    </row>
    <row r="28" spans="1:8">
      <c r="A28" s="25"/>
      <c r="B28" s="53"/>
      <c r="C28" s="359"/>
      <c r="D28" s="69"/>
      <c r="E28" s="69"/>
      <c r="F28" s="56"/>
      <c r="G28" s="239"/>
      <c r="H28" s="25"/>
    </row>
    <row r="29" spans="1:8">
      <c r="A29" s="25"/>
      <c r="B29" s="182"/>
      <c r="C29" s="320"/>
      <c r="D29" s="54"/>
      <c r="E29" s="69"/>
      <c r="F29" s="56"/>
      <c r="G29" s="239"/>
      <c r="H29" s="25"/>
    </row>
    <row r="30" spans="1:8">
      <c r="A30" s="25"/>
      <c r="B30" s="53"/>
      <c r="C30" s="359"/>
      <c r="D30" s="69"/>
      <c r="E30" s="69"/>
      <c r="F30" s="56"/>
      <c r="G30" s="239"/>
      <c r="H30" s="25"/>
    </row>
    <row r="31" spans="1:8">
      <c r="A31" s="25"/>
      <c r="B31" s="53"/>
      <c r="C31" s="320"/>
      <c r="D31" s="54"/>
      <c r="E31" s="69"/>
      <c r="F31" s="56"/>
      <c r="G31" s="239"/>
      <c r="H31" s="25"/>
    </row>
    <row r="32" spans="1:8">
      <c r="A32" s="25"/>
      <c r="B32" s="53"/>
      <c r="C32" s="359"/>
      <c r="D32" s="69"/>
      <c r="E32" s="69"/>
      <c r="F32" s="56"/>
      <c r="G32" s="239"/>
      <c r="H32" s="25"/>
    </row>
    <row r="33" spans="1:8">
      <c r="A33" s="25"/>
      <c r="B33" s="53"/>
      <c r="C33" s="359"/>
      <c r="D33" s="69"/>
      <c r="E33" s="55"/>
      <c r="F33" s="56"/>
      <c r="G33" s="236"/>
      <c r="H33" s="25"/>
    </row>
    <row r="34" spans="1:8">
      <c r="A34" s="25"/>
      <c r="B34" s="53"/>
      <c r="C34" s="359"/>
      <c r="D34" s="69"/>
      <c r="E34" s="69"/>
      <c r="F34" s="56"/>
      <c r="G34" s="239"/>
      <c r="H34" s="25"/>
    </row>
    <row r="35" spans="1:8">
      <c r="A35" s="25"/>
      <c r="B35" s="53"/>
      <c r="C35" s="359"/>
      <c r="D35" s="69"/>
      <c r="E35" s="55"/>
      <c r="F35" s="56"/>
      <c r="G35" s="236"/>
      <c r="H35" s="25"/>
    </row>
    <row r="36" spans="1:8">
      <c r="A36" s="25"/>
      <c r="B36" s="53"/>
      <c r="C36" s="359"/>
      <c r="D36" s="69"/>
      <c r="E36" s="69"/>
      <c r="F36" s="56"/>
      <c r="G36" s="239"/>
      <c r="H36" s="25"/>
    </row>
    <row r="37" spans="1:8">
      <c r="A37" s="25"/>
      <c r="B37" s="53"/>
      <c r="C37" s="359"/>
      <c r="D37" s="69"/>
      <c r="E37" s="69"/>
      <c r="F37" s="56"/>
      <c r="G37" s="239"/>
      <c r="H37" s="25"/>
    </row>
    <row r="38" spans="1:8">
      <c r="A38" s="25"/>
      <c r="B38" s="53"/>
      <c r="C38" s="359"/>
      <c r="D38" s="69"/>
      <c r="E38" s="55"/>
      <c r="F38" s="56"/>
      <c r="G38" s="239"/>
      <c r="H38" s="25"/>
    </row>
    <row r="39" spans="1:8">
      <c r="A39" s="25"/>
      <c r="B39" s="53"/>
      <c r="C39" s="359"/>
      <c r="D39" s="69"/>
      <c r="E39" s="55"/>
      <c r="F39" s="56"/>
      <c r="G39" s="239"/>
      <c r="H39" s="25"/>
    </row>
    <row r="40" spans="1:8">
      <c r="A40" s="25"/>
      <c r="B40" s="53"/>
      <c r="C40" s="359"/>
      <c r="D40" s="69"/>
      <c r="E40" s="69"/>
      <c r="F40" s="56"/>
      <c r="G40" s="239"/>
      <c r="H40" s="25"/>
    </row>
    <row r="41" spans="1:8">
      <c r="A41" s="25"/>
      <c r="B41" s="53"/>
      <c r="C41" s="320"/>
      <c r="D41" s="54"/>
      <c r="E41" s="69"/>
      <c r="F41" s="56"/>
      <c r="G41" s="239"/>
      <c r="H41" s="25"/>
    </row>
    <row r="42" spans="1:8">
      <c r="A42" s="25"/>
      <c r="B42" s="53"/>
      <c r="C42" s="359"/>
      <c r="D42" s="69"/>
      <c r="E42" s="69"/>
      <c r="F42" s="56"/>
      <c r="G42" s="239"/>
      <c r="H42" s="25"/>
    </row>
    <row r="43" spans="1:8">
      <c r="A43" s="25"/>
      <c r="B43" s="53"/>
      <c r="C43" s="359"/>
      <c r="D43" s="69"/>
      <c r="E43" s="55"/>
      <c r="F43" s="56"/>
      <c r="G43" s="239"/>
      <c r="H43" s="25"/>
    </row>
    <row r="44" spans="1:8">
      <c r="A44" s="25"/>
      <c r="B44" s="53"/>
      <c r="C44" s="359"/>
      <c r="D44" s="69"/>
      <c r="E44" s="69"/>
      <c r="F44" s="56"/>
      <c r="G44" s="239"/>
      <c r="H44" s="25"/>
    </row>
    <row r="45" spans="1:8">
      <c r="A45" s="25"/>
      <c r="B45" s="53"/>
      <c r="C45" s="359"/>
      <c r="D45" s="69"/>
      <c r="E45" s="55"/>
      <c r="F45" s="56"/>
      <c r="G45" s="239"/>
      <c r="H45" s="25"/>
    </row>
    <row r="46" spans="1:8">
      <c r="A46" s="25"/>
      <c r="B46" s="53"/>
      <c r="C46" s="359"/>
      <c r="D46" s="69"/>
      <c r="E46" s="69"/>
      <c r="F46" s="56"/>
      <c r="G46" s="239"/>
      <c r="H46" s="25"/>
    </row>
    <row r="47" spans="1:8">
      <c r="A47" s="25"/>
      <c r="B47" s="53"/>
      <c r="C47" s="359"/>
      <c r="D47" s="69"/>
      <c r="E47" s="69"/>
      <c r="F47" s="56"/>
      <c r="G47" s="239"/>
      <c r="H47" s="25"/>
    </row>
    <row r="48" spans="1:8">
      <c r="A48" s="25"/>
      <c r="B48" s="53"/>
      <c r="C48" s="359"/>
      <c r="D48" s="69"/>
      <c r="E48" s="69"/>
      <c r="F48" s="56"/>
      <c r="G48" s="239"/>
      <c r="H48" s="25"/>
    </row>
    <row r="49" spans="1:8">
      <c r="A49" s="25"/>
      <c r="B49" s="53"/>
      <c r="C49" s="359"/>
      <c r="D49" s="69"/>
      <c r="E49" s="69"/>
      <c r="F49" s="56"/>
      <c r="G49" s="239"/>
      <c r="H49" s="25"/>
    </row>
    <row r="50" spans="1:8">
      <c r="A50" s="25"/>
      <c r="B50" s="53"/>
      <c r="C50" s="359"/>
      <c r="D50" s="69"/>
      <c r="E50" s="69"/>
      <c r="F50" s="56"/>
      <c r="G50" s="239"/>
      <c r="H50" s="25"/>
    </row>
    <row r="51" spans="1:8">
      <c r="A51" s="25"/>
      <c r="B51" s="53"/>
      <c r="C51" s="359"/>
      <c r="D51" s="69"/>
      <c r="E51" s="69"/>
      <c r="F51" s="56"/>
      <c r="G51" s="239"/>
      <c r="H51" s="25"/>
    </row>
    <row r="52" spans="1:8">
      <c r="A52" s="25"/>
      <c r="B52" s="53"/>
      <c r="C52" s="359"/>
      <c r="D52" s="69"/>
      <c r="E52" s="69"/>
      <c r="F52" s="56"/>
      <c r="G52" s="239"/>
      <c r="H52" s="25"/>
    </row>
    <row r="53" spans="1:8">
      <c r="A53" s="25"/>
      <c r="B53" s="53"/>
      <c r="C53" s="359"/>
      <c r="D53" s="69"/>
      <c r="E53" s="69"/>
      <c r="F53" s="56"/>
      <c r="G53" s="239"/>
      <c r="H53" s="25"/>
    </row>
    <row r="54" spans="1:8">
      <c r="A54" s="25"/>
      <c r="B54" s="53"/>
      <c r="C54" s="359"/>
      <c r="D54" s="69"/>
      <c r="E54" s="69"/>
      <c r="F54" s="56"/>
      <c r="G54" s="239"/>
      <c r="H54" s="25"/>
    </row>
    <row r="55" spans="1:8">
      <c r="A55" s="25"/>
      <c r="B55" s="53"/>
      <c r="C55" s="359"/>
      <c r="D55" s="69"/>
      <c r="E55" s="69"/>
      <c r="F55" s="56"/>
      <c r="G55" s="239"/>
      <c r="H55" s="25"/>
    </row>
    <row r="56" spans="1:8">
      <c r="A56" s="25"/>
      <c r="B56" s="53"/>
      <c r="C56" s="359"/>
      <c r="D56" s="69"/>
      <c r="E56" s="69"/>
      <c r="F56" s="56"/>
      <c r="G56" s="239"/>
      <c r="H56" s="25"/>
    </row>
    <row r="57" spans="1:8">
      <c r="A57" s="25"/>
      <c r="B57" s="53"/>
      <c r="C57" s="359"/>
      <c r="D57" s="69"/>
      <c r="E57" s="69"/>
      <c r="F57" s="56"/>
      <c r="G57" s="239"/>
      <c r="H57" s="25"/>
    </row>
    <row r="58" spans="1:8" ht="13.5" thickBot="1">
      <c r="A58" s="25"/>
      <c r="B58" s="76"/>
      <c r="C58" s="360"/>
      <c r="D58" s="78"/>
      <c r="E58" s="361"/>
      <c r="F58" s="362"/>
      <c r="G58" s="326"/>
      <c r="H58" s="25"/>
    </row>
    <row r="59" spans="1:8" s="6" customFormat="1" ht="13.5" thickTop="1">
      <c r="A59" s="27"/>
      <c r="B59" s="527">
        <v>7300</v>
      </c>
      <c r="C59" s="544" t="s">
        <v>270</v>
      </c>
      <c r="D59" s="544"/>
      <c r="E59" s="544"/>
      <c r="F59" s="544"/>
      <c r="G59" s="528"/>
      <c r="H59" s="27"/>
    </row>
    <row r="60" spans="1:8" s="6" customFormat="1" ht="13.5" thickBot="1">
      <c r="A60" s="27"/>
      <c r="B60" s="521"/>
      <c r="C60" s="519"/>
      <c r="D60" s="519"/>
      <c r="E60" s="519"/>
      <c r="F60" s="519"/>
      <c r="G60" s="529"/>
      <c r="H60" s="27"/>
    </row>
    <row r="61" spans="1:8" s="6" customFormat="1" ht="13.5" thickTop="1">
      <c r="A61" s="27"/>
      <c r="B61" s="27"/>
      <c r="C61" s="28"/>
      <c r="D61" s="32"/>
      <c r="E61" s="31"/>
      <c r="F61" s="363"/>
      <c r="G61" s="363"/>
      <c r="H61" s="27"/>
    </row>
  </sheetData>
  <mergeCells count="9">
    <mergeCell ref="F6:F7"/>
    <mergeCell ref="G6:G7"/>
    <mergeCell ref="B59:B60"/>
    <mergeCell ref="C59:F60"/>
    <mergeCell ref="G59:G60"/>
    <mergeCell ref="B6:B7"/>
    <mergeCell ref="C6:C7"/>
    <mergeCell ref="D6:D7"/>
    <mergeCell ref="E6:E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7" orientation="portrait" useFirstPageNumber="1" r:id="rId1"/>
  <headerFooter alignWithMargins="0">
    <oddHeader>&amp;LUpgrading of Gravel Road To Block Paving Between Maitemogelo Taxi Route and N12</oddHeader>
  </headerFooter>
  <ignoredErrors>
    <ignoredError sqref="G61 G58 G51 G40:G47" unlocked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A3CD-60DE-4058-A70E-92A96BC8A1D5}">
  <dimension ref="B2:D38"/>
  <sheetViews>
    <sheetView tabSelected="1" view="pageBreakPreview" zoomScaleNormal="100" zoomScaleSheetLayoutView="100" workbookViewId="0">
      <selection activeCell="G44" sqref="G44"/>
    </sheetView>
  </sheetViews>
  <sheetFormatPr defaultRowHeight="12.75"/>
  <cols>
    <col min="1" max="1" width="3.28515625" customWidth="1"/>
    <col min="2" max="2" width="5.42578125" bestFit="1" customWidth="1"/>
    <col min="3" max="3" width="65" customWidth="1"/>
    <col min="4" max="4" width="23.28515625" customWidth="1"/>
    <col min="5" max="5" width="1" customWidth="1"/>
  </cols>
  <sheetData>
    <row r="2" spans="2:4" ht="13.5" thickBot="1">
      <c r="B2" s="487" t="s">
        <v>225</v>
      </c>
      <c r="C2" s="487"/>
      <c r="D2" s="25"/>
    </row>
    <row r="3" spans="2:4" ht="13.5" thickBot="1">
      <c r="B3" s="410" t="s">
        <v>158</v>
      </c>
      <c r="C3" s="411" t="s">
        <v>156</v>
      </c>
      <c r="D3" s="412" t="s">
        <v>155</v>
      </c>
    </row>
    <row r="4" spans="2:4" ht="13.5" thickTop="1">
      <c r="B4" s="373"/>
      <c r="C4" s="374" t="s">
        <v>302</v>
      </c>
      <c r="D4" s="375"/>
    </row>
    <row r="5" spans="2:4">
      <c r="B5" s="376">
        <v>1200</v>
      </c>
      <c r="C5" s="377" t="s">
        <v>157</v>
      </c>
      <c r="D5" s="378"/>
    </row>
    <row r="6" spans="2:4" ht="25.5">
      <c r="B6" s="376">
        <v>1300</v>
      </c>
      <c r="C6" s="379" t="s">
        <v>199</v>
      </c>
      <c r="D6" s="378"/>
    </row>
    <row r="7" spans="2:4" ht="25.5">
      <c r="B7" s="376">
        <v>1400</v>
      </c>
      <c r="C7" s="379" t="s">
        <v>233</v>
      </c>
      <c r="D7" s="378"/>
    </row>
    <row r="8" spans="2:4">
      <c r="B8" s="376"/>
      <c r="C8" s="380" t="s">
        <v>303</v>
      </c>
      <c r="D8" s="378"/>
    </row>
    <row r="9" spans="2:4">
      <c r="B9" s="376">
        <v>1500</v>
      </c>
      <c r="C9" s="377" t="s">
        <v>15</v>
      </c>
      <c r="D9" s="378"/>
    </row>
    <row r="10" spans="2:4">
      <c r="B10" s="376">
        <v>1700</v>
      </c>
      <c r="C10" s="377" t="s">
        <v>40</v>
      </c>
      <c r="D10" s="378" t="s">
        <v>412</v>
      </c>
    </row>
    <row r="11" spans="2:4">
      <c r="B11" s="376">
        <v>1800</v>
      </c>
      <c r="C11" s="377" t="s">
        <v>246</v>
      </c>
      <c r="D11" s="378"/>
    </row>
    <row r="12" spans="2:4">
      <c r="B12" s="376">
        <v>2100</v>
      </c>
      <c r="C12" s="377" t="s">
        <v>48</v>
      </c>
      <c r="D12" s="378"/>
    </row>
    <row r="13" spans="2:4">
      <c r="B13" s="376">
        <v>2200</v>
      </c>
      <c r="C13" s="377" t="s">
        <v>333</v>
      </c>
      <c r="D13" s="378"/>
    </row>
    <row r="14" spans="2:4" ht="25.5">
      <c r="B14" s="376">
        <v>2300</v>
      </c>
      <c r="C14" s="379" t="s">
        <v>215</v>
      </c>
      <c r="D14" s="378"/>
    </row>
    <row r="15" spans="2:4">
      <c r="B15" s="376">
        <v>3100</v>
      </c>
      <c r="C15" s="379" t="s">
        <v>224</v>
      </c>
      <c r="D15" s="378"/>
    </row>
    <row r="16" spans="2:4">
      <c r="B16" s="376">
        <v>3300</v>
      </c>
      <c r="C16" s="379" t="s">
        <v>79</v>
      </c>
      <c r="D16" s="378"/>
    </row>
    <row r="17" spans="2:4">
      <c r="B17" s="376">
        <v>3400</v>
      </c>
      <c r="C17" s="379" t="s">
        <v>200</v>
      </c>
      <c r="D17" s="378"/>
    </row>
    <row r="18" spans="2:4">
      <c r="B18" s="376">
        <v>3500</v>
      </c>
      <c r="C18" s="377" t="s">
        <v>84</v>
      </c>
      <c r="D18" s="378"/>
    </row>
    <row r="19" spans="2:4">
      <c r="B19" s="376">
        <v>4100</v>
      </c>
      <c r="C19" s="477" t="s">
        <v>518</v>
      </c>
      <c r="D19" s="378"/>
    </row>
    <row r="20" spans="2:4">
      <c r="B20" s="376">
        <v>4200</v>
      </c>
      <c r="C20" s="377" t="s">
        <v>525</v>
      </c>
      <c r="D20" s="378"/>
    </row>
    <row r="21" spans="2:4">
      <c r="B21" s="376">
        <v>5100</v>
      </c>
      <c r="C21" s="379" t="s">
        <v>201</v>
      </c>
      <c r="D21" s="378"/>
    </row>
    <row r="22" spans="2:4">
      <c r="B22" s="376">
        <v>5600</v>
      </c>
      <c r="C22" s="377" t="s">
        <v>99</v>
      </c>
      <c r="D22" s="378"/>
    </row>
    <row r="23" spans="2:4">
      <c r="B23" s="376">
        <v>5700</v>
      </c>
      <c r="C23" s="377" t="s">
        <v>129</v>
      </c>
      <c r="D23" s="378"/>
    </row>
    <row r="24" spans="2:4" ht="25.5">
      <c r="B24" s="376">
        <v>5900</v>
      </c>
      <c r="C24" s="379" t="s">
        <v>202</v>
      </c>
      <c r="D24" s="378"/>
    </row>
    <row r="25" spans="2:4">
      <c r="B25" s="376">
        <v>7300</v>
      </c>
      <c r="C25" s="379" t="s">
        <v>312</v>
      </c>
      <c r="D25" s="378"/>
    </row>
    <row r="26" spans="2:4" ht="13.5" thickBot="1">
      <c r="B26" s="373"/>
      <c r="C26" s="381"/>
      <c r="D26" s="375"/>
    </row>
    <row r="27" spans="2:4" ht="13.5" thickTop="1">
      <c r="B27" s="420">
        <v>1</v>
      </c>
      <c r="C27" s="423" t="s">
        <v>465</v>
      </c>
      <c r="D27" s="382"/>
    </row>
    <row r="28" spans="2:4">
      <c r="B28" s="376"/>
      <c r="C28" s="379"/>
      <c r="D28" s="378"/>
    </row>
    <row r="29" spans="2:4">
      <c r="B29" s="421">
        <v>2</v>
      </c>
      <c r="C29" s="383" t="s">
        <v>462</v>
      </c>
      <c r="D29" s="378"/>
    </row>
    <row r="30" spans="2:4">
      <c r="B30" s="376"/>
      <c r="C30" s="383"/>
      <c r="D30" s="378"/>
    </row>
    <row r="31" spans="2:4">
      <c r="B31" s="376">
        <v>3</v>
      </c>
      <c r="C31" s="379" t="s">
        <v>463</v>
      </c>
      <c r="D31" s="378"/>
    </row>
    <row r="32" spans="2:4">
      <c r="B32" s="376"/>
      <c r="C32" s="383"/>
      <c r="D32" s="378"/>
    </row>
    <row r="33" spans="2:4">
      <c r="B33" s="421">
        <v>4</v>
      </c>
      <c r="C33" s="383" t="s">
        <v>464</v>
      </c>
      <c r="D33" s="384"/>
    </row>
    <row r="34" spans="2:4">
      <c r="B34" s="376"/>
      <c r="C34" s="383"/>
      <c r="D34" s="378"/>
    </row>
    <row r="35" spans="2:4">
      <c r="B35" s="376">
        <v>5</v>
      </c>
      <c r="C35" s="379" t="s">
        <v>472</v>
      </c>
      <c r="D35" s="378"/>
    </row>
    <row r="36" spans="2:4">
      <c r="B36" s="376"/>
      <c r="C36" s="383"/>
      <c r="D36" s="378"/>
    </row>
    <row r="37" spans="2:4" ht="13.5" thickBot="1">
      <c r="B37" s="422">
        <v>6</v>
      </c>
      <c r="C37" s="385" t="s">
        <v>473</v>
      </c>
      <c r="D37" s="386"/>
    </row>
    <row r="38" spans="2:4">
      <c r="B38" s="25"/>
      <c r="C38" s="25"/>
      <c r="D38" s="25"/>
    </row>
  </sheetData>
  <mergeCells count="1">
    <mergeCell ref="B2:C2"/>
  </mergeCells>
  <pageMargins left="0.7" right="0.7" top="0.75" bottom="0.75" header="0.3" footer="0.3"/>
  <pageSetup paperSize="9" scale="8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C8E8-7E89-4545-8F95-F85ED9271485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8244-08EA-4352-8E87-9247F78AB63C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82"/>
  <sheetViews>
    <sheetView view="pageBreakPreview" topLeftCell="A50" zoomScale="80" zoomScaleNormal="100" zoomScaleSheetLayoutView="80" workbookViewId="0">
      <selection activeCell="B70" sqref="B70:G133"/>
    </sheetView>
  </sheetViews>
  <sheetFormatPr defaultRowHeight="12.75"/>
  <cols>
    <col min="1" max="1" width="1.42578125" style="27" customWidth="1"/>
    <col min="2" max="2" width="11.7109375" style="27" customWidth="1"/>
    <col min="3" max="3" width="68.140625" style="27" customWidth="1"/>
    <col min="4" max="4" width="10.7109375" style="27" customWidth="1"/>
    <col min="5" max="5" width="16.7109375" style="28" customWidth="1"/>
    <col min="6" max="6" width="16.85546875" style="29" customWidth="1"/>
    <col min="7" max="7" width="27" style="29" customWidth="1"/>
    <col min="8" max="8" width="2.5703125" style="27" customWidth="1"/>
    <col min="9" max="9" width="27.5703125" style="27" customWidth="1"/>
    <col min="10" max="16384" width="9.140625" style="27"/>
  </cols>
  <sheetData>
    <row r="2" spans="2:9">
      <c r="B2" s="82" t="s">
        <v>164</v>
      </c>
      <c r="C2" s="143"/>
    </row>
    <row r="3" spans="2:9">
      <c r="B3" s="82" t="s">
        <v>299</v>
      </c>
      <c r="C3" s="25"/>
    </row>
    <row r="4" spans="2:9">
      <c r="B4" s="82" t="s">
        <v>433</v>
      </c>
      <c r="C4" s="25"/>
    </row>
    <row r="5" spans="2:9" ht="13.5" thickBot="1">
      <c r="B5" s="82"/>
      <c r="C5" s="25"/>
    </row>
    <row r="6" spans="2:9" s="25" customFormat="1" ht="13.5" thickTop="1"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H6" s="143"/>
      <c r="I6" s="143"/>
    </row>
    <row r="7" spans="2:9" s="30" customFormat="1" ht="13.5" thickBot="1">
      <c r="B7" s="522"/>
      <c r="C7" s="522"/>
      <c r="D7" s="522" t="s">
        <v>168</v>
      </c>
      <c r="E7" s="524" t="s">
        <v>162</v>
      </c>
      <c r="F7" s="499"/>
      <c r="G7" s="499"/>
    </row>
    <row r="8" spans="2:9" ht="13.5" thickTop="1">
      <c r="B8" s="144"/>
      <c r="C8" s="145"/>
      <c r="D8" s="149"/>
      <c r="E8" s="154"/>
      <c r="F8" s="155"/>
      <c r="G8" s="147"/>
    </row>
    <row r="9" spans="2:9">
      <c r="B9" s="63" t="s">
        <v>169</v>
      </c>
      <c r="C9" s="156" t="s">
        <v>420</v>
      </c>
      <c r="D9" s="40"/>
      <c r="E9" s="110"/>
      <c r="F9" s="157"/>
      <c r="G9" s="52"/>
    </row>
    <row r="10" spans="2:9">
      <c r="B10" s="38"/>
      <c r="C10" s="158"/>
      <c r="D10" s="40"/>
      <c r="E10" s="110"/>
      <c r="F10" s="157"/>
      <c r="G10" s="52"/>
    </row>
    <row r="11" spans="2:9" ht="14.25">
      <c r="B11" s="38"/>
      <c r="C11" s="158" t="s">
        <v>171</v>
      </c>
      <c r="D11" s="40" t="s">
        <v>426</v>
      </c>
      <c r="E11" s="110">
        <v>50</v>
      </c>
      <c r="F11" s="108"/>
      <c r="G11" s="43"/>
    </row>
    <row r="12" spans="2:9">
      <c r="B12" s="38"/>
      <c r="C12" s="158" t="s">
        <v>330</v>
      </c>
      <c r="D12" s="40"/>
      <c r="E12" s="110"/>
      <c r="F12" s="108"/>
      <c r="G12" s="43"/>
    </row>
    <row r="13" spans="2:9">
      <c r="B13" s="38"/>
      <c r="C13" s="158" t="s">
        <v>152</v>
      </c>
      <c r="D13" s="40"/>
      <c r="E13" s="110"/>
      <c r="F13" s="108"/>
      <c r="G13" s="44"/>
    </row>
    <row r="14" spans="2:9" ht="14.25">
      <c r="B14" s="38"/>
      <c r="C14" s="158" t="s">
        <v>172</v>
      </c>
      <c r="D14" s="40" t="s">
        <v>426</v>
      </c>
      <c r="E14" s="110">
        <v>6</v>
      </c>
      <c r="F14" s="108"/>
      <c r="G14" s="43"/>
    </row>
    <row r="15" spans="2:9">
      <c r="B15" s="38"/>
      <c r="C15" s="159"/>
      <c r="D15" s="45"/>
      <c r="E15" s="110"/>
      <c r="F15" s="108"/>
      <c r="G15" s="43"/>
    </row>
    <row r="16" spans="2:9">
      <c r="B16" s="63" t="s">
        <v>173</v>
      </c>
      <c r="C16" s="156" t="s">
        <v>174</v>
      </c>
      <c r="D16" s="40"/>
      <c r="E16" s="110"/>
      <c r="F16" s="108"/>
      <c r="G16" s="43"/>
    </row>
    <row r="17" spans="2:7">
      <c r="B17" s="38"/>
      <c r="C17" s="158"/>
      <c r="D17" s="40"/>
      <c r="E17" s="110"/>
      <c r="F17" s="108"/>
      <c r="G17" s="43"/>
    </row>
    <row r="18" spans="2:7">
      <c r="B18" s="38"/>
      <c r="C18" s="158" t="s">
        <v>175</v>
      </c>
      <c r="D18" s="40" t="s">
        <v>176</v>
      </c>
      <c r="E18" s="110">
        <v>12</v>
      </c>
      <c r="F18" s="108"/>
      <c r="G18" s="43"/>
    </row>
    <row r="19" spans="2:7">
      <c r="B19" s="38"/>
      <c r="C19" s="158"/>
      <c r="D19" s="40"/>
      <c r="E19" s="110"/>
      <c r="F19" s="108"/>
      <c r="G19" s="43"/>
    </row>
    <row r="20" spans="2:7">
      <c r="B20" s="38"/>
      <c r="C20" s="158" t="s">
        <v>304</v>
      </c>
      <c r="D20" s="40" t="s">
        <v>176</v>
      </c>
      <c r="E20" s="110">
        <v>2</v>
      </c>
      <c r="F20" s="108"/>
      <c r="G20" s="43"/>
    </row>
    <row r="21" spans="2:7">
      <c r="B21" s="38"/>
      <c r="C21" s="158"/>
      <c r="D21" s="40"/>
      <c r="E21" s="110"/>
      <c r="F21" s="108"/>
      <c r="G21" s="43"/>
    </row>
    <row r="22" spans="2:7">
      <c r="B22" s="38"/>
      <c r="C22" s="158" t="s">
        <v>305</v>
      </c>
      <c r="D22" s="40" t="s">
        <v>176</v>
      </c>
      <c r="E22" s="110">
        <v>2</v>
      </c>
      <c r="F22" s="108"/>
      <c r="G22" s="43"/>
    </row>
    <row r="23" spans="2:7">
      <c r="B23" s="38"/>
      <c r="C23" s="158"/>
      <c r="D23" s="40"/>
      <c r="E23" s="110"/>
      <c r="F23" s="108"/>
      <c r="G23" s="43"/>
    </row>
    <row r="24" spans="2:7">
      <c r="B24" s="63" t="s">
        <v>421</v>
      </c>
      <c r="C24" s="156" t="s">
        <v>422</v>
      </c>
      <c r="D24" s="40"/>
      <c r="E24" s="110"/>
      <c r="F24" s="108"/>
      <c r="G24" s="43"/>
    </row>
    <row r="25" spans="2:7">
      <c r="B25" s="38"/>
      <c r="C25" s="156" t="s">
        <v>423</v>
      </c>
      <c r="D25" s="40"/>
      <c r="E25" s="110"/>
      <c r="F25" s="108"/>
      <c r="G25" s="43"/>
    </row>
    <row r="26" spans="2:7">
      <c r="B26" s="38"/>
      <c r="C26" s="158"/>
      <c r="D26" s="40"/>
      <c r="E26" s="110"/>
      <c r="F26" s="108"/>
      <c r="G26" s="43"/>
    </row>
    <row r="27" spans="2:7">
      <c r="B27" s="38"/>
      <c r="C27" s="158" t="s">
        <v>177</v>
      </c>
      <c r="D27" s="40"/>
      <c r="E27" s="110"/>
      <c r="F27" s="108"/>
      <c r="G27" s="43"/>
    </row>
    <row r="28" spans="2:7">
      <c r="B28" s="38"/>
      <c r="C28" s="158"/>
      <c r="D28" s="40"/>
      <c r="E28" s="110"/>
      <c r="F28" s="108"/>
      <c r="G28" s="43"/>
    </row>
    <row r="29" spans="2:7">
      <c r="B29" s="38"/>
      <c r="C29" s="158" t="s">
        <v>178</v>
      </c>
      <c r="D29" s="40" t="s">
        <v>176</v>
      </c>
      <c r="E29" s="110">
        <v>2</v>
      </c>
      <c r="F29" s="108"/>
      <c r="G29" s="43"/>
    </row>
    <row r="30" spans="2:7">
      <c r="B30" s="38"/>
      <c r="C30" s="158"/>
      <c r="D30" s="40"/>
      <c r="E30" s="110"/>
      <c r="F30" s="108"/>
      <c r="G30" s="43"/>
    </row>
    <row r="31" spans="2:7">
      <c r="B31" s="38"/>
      <c r="C31" s="158" t="s">
        <v>306</v>
      </c>
      <c r="D31" s="40" t="s">
        <v>176</v>
      </c>
      <c r="E31" s="110">
        <v>2</v>
      </c>
      <c r="F31" s="108"/>
      <c r="G31" s="43"/>
    </row>
    <row r="32" spans="2:7">
      <c r="B32" s="38"/>
      <c r="C32" s="158" t="s">
        <v>179</v>
      </c>
      <c r="D32" s="40"/>
      <c r="E32" s="110"/>
      <c r="F32" s="108"/>
      <c r="G32" s="43"/>
    </row>
    <row r="33" spans="2:7">
      <c r="B33" s="38"/>
      <c r="C33" s="158" t="s">
        <v>180</v>
      </c>
      <c r="D33" s="40"/>
      <c r="E33" s="110"/>
      <c r="F33" s="108"/>
      <c r="G33" s="43"/>
    </row>
    <row r="34" spans="2:7">
      <c r="B34" s="38"/>
      <c r="C34" s="158"/>
      <c r="D34" s="40"/>
      <c r="E34" s="110"/>
      <c r="F34" s="108"/>
      <c r="G34" s="43"/>
    </row>
    <row r="35" spans="2:7">
      <c r="B35" s="38"/>
      <c r="C35" s="158" t="s">
        <v>307</v>
      </c>
      <c r="D35" s="40" t="s">
        <v>176</v>
      </c>
      <c r="E35" s="110">
        <v>1</v>
      </c>
      <c r="F35" s="108"/>
      <c r="G35" s="43"/>
    </row>
    <row r="36" spans="2:7">
      <c r="B36" s="38"/>
      <c r="C36" s="158" t="s">
        <v>181</v>
      </c>
      <c r="D36" s="40"/>
      <c r="E36" s="110"/>
      <c r="F36" s="108"/>
      <c r="G36" s="43"/>
    </row>
    <row r="37" spans="2:7">
      <c r="B37" s="38"/>
      <c r="C37" s="159" t="s">
        <v>182</v>
      </c>
      <c r="D37" s="45"/>
      <c r="E37" s="110"/>
      <c r="F37" s="108"/>
      <c r="G37" s="43"/>
    </row>
    <row r="38" spans="2:7">
      <c r="B38" s="38"/>
      <c r="C38" s="159"/>
      <c r="D38" s="45"/>
      <c r="E38" s="110"/>
      <c r="F38" s="108"/>
      <c r="G38" s="43"/>
    </row>
    <row r="39" spans="2:7">
      <c r="B39" s="38"/>
      <c r="C39" s="158" t="s">
        <v>308</v>
      </c>
      <c r="D39" s="40" t="s">
        <v>176</v>
      </c>
      <c r="E39" s="110">
        <v>2</v>
      </c>
      <c r="F39" s="108"/>
      <c r="G39" s="43"/>
    </row>
    <row r="40" spans="2:7">
      <c r="B40" s="38"/>
      <c r="C40" s="158" t="s">
        <v>183</v>
      </c>
      <c r="D40" s="40"/>
      <c r="E40" s="110"/>
      <c r="F40" s="108"/>
      <c r="G40" s="44"/>
    </row>
    <row r="41" spans="2:7">
      <c r="B41" s="38"/>
      <c r="C41" s="158" t="s">
        <v>184</v>
      </c>
      <c r="D41" s="40"/>
      <c r="E41" s="110"/>
      <c r="F41" s="108"/>
      <c r="G41" s="43"/>
    </row>
    <row r="42" spans="2:7">
      <c r="B42" s="38"/>
      <c r="C42" s="158"/>
      <c r="D42" s="40"/>
      <c r="E42" s="110"/>
      <c r="F42" s="108"/>
      <c r="G42" s="43"/>
    </row>
    <row r="43" spans="2:7">
      <c r="B43" s="38"/>
      <c r="C43" s="158" t="s">
        <v>309</v>
      </c>
      <c r="D43" s="40" t="s">
        <v>176</v>
      </c>
      <c r="E43" s="110">
        <v>2</v>
      </c>
      <c r="F43" s="108"/>
      <c r="G43" s="43"/>
    </row>
    <row r="44" spans="2:7">
      <c r="B44" s="38"/>
      <c r="C44" s="158" t="s">
        <v>185</v>
      </c>
      <c r="D44" s="40"/>
      <c r="E44" s="110"/>
      <c r="F44" s="108"/>
      <c r="G44" s="43"/>
    </row>
    <row r="45" spans="2:7">
      <c r="B45" s="38"/>
      <c r="C45" s="158" t="s">
        <v>186</v>
      </c>
      <c r="D45" s="40"/>
      <c r="E45" s="110"/>
      <c r="F45" s="108"/>
      <c r="G45" s="43"/>
    </row>
    <row r="46" spans="2:7">
      <c r="B46" s="38"/>
      <c r="C46" s="158"/>
      <c r="D46" s="40"/>
      <c r="E46" s="110"/>
      <c r="F46" s="108"/>
      <c r="G46" s="44"/>
    </row>
    <row r="47" spans="2:7">
      <c r="B47" s="38"/>
      <c r="C47" s="158"/>
      <c r="D47" s="40"/>
      <c r="E47" s="110"/>
      <c r="F47" s="108"/>
      <c r="G47" s="43"/>
    </row>
    <row r="48" spans="2:7">
      <c r="B48" s="63">
        <v>14.04</v>
      </c>
      <c r="C48" s="156" t="s">
        <v>3</v>
      </c>
      <c r="D48" s="40"/>
      <c r="E48" s="110"/>
      <c r="F48" s="108"/>
      <c r="G48" s="44"/>
    </row>
    <row r="49" spans="2:7">
      <c r="B49" s="38" t="s">
        <v>152</v>
      </c>
      <c r="C49" s="158" t="s">
        <v>4</v>
      </c>
      <c r="D49" s="40" t="s">
        <v>176</v>
      </c>
      <c r="E49" s="110">
        <v>4</v>
      </c>
      <c r="F49" s="108"/>
      <c r="G49" s="43"/>
    </row>
    <row r="50" spans="2:7">
      <c r="B50" s="38"/>
      <c r="C50" s="158" t="s">
        <v>5</v>
      </c>
      <c r="D50" s="40"/>
      <c r="E50" s="110"/>
      <c r="F50" s="108"/>
      <c r="G50" s="43"/>
    </row>
    <row r="51" spans="2:7">
      <c r="B51" s="38"/>
      <c r="C51" s="158"/>
      <c r="D51" s="40"/>
      <c r="E51" s="110"/>
      <c r="F51" s="108"/>
      <c r="G51" s="43"/>
    </row>
    <row r="52" spans="2:7">
      <c r="B52" s="63">
        <v>14.07</v>
      </c>
      <c r="C52" s="156" t="s">
        <v>6</v>
      </c>
      <c r="D52" s="40"/>
      <c r="E52" s="110"/>
      <c r="F52" s="108"/>
      <c r="G52" s="43"/>
    </row>
    <row r="53" spans="2:7">
      <c r="B53" s="38"/>
      <c r="C53" s="156" t="s">
        <v>170</v>
      </c>
      <c r="D53" s="40"/>
      <c r="E53" s="110"/>
      <c r="F53" s="108"/>
      <c r="G53" s="43"/>
    </row>
    <row r="54" spans="2:7">
      <c r="B54" s="38"/>
      <c r="C54" s="158"/>
      <c r="D54" s="40"/>
      <c r="E54" s="110"/>
      <c r="F54" s="108"/>
      <c r="G54" s="43"/>
    </row>
    <row r="55" spans="2:7">
      <c r="B55" s="38"/>
      <c r="C55" s="158" t="s">
        <v>7</v>
      </c>
      <c r="D55" s="40" t="s">
        <v>187</v>
      </c>
      <c r="E55" s="110">
        <v>1</v>
      </c>
      <c r="F55" s="111">
        <v>144000</v>
      </c>
      <c r="G55" s="44">
        <f>SUM(E55*F55)</f>
        <v>144000</v>
      </c>
    </row>
    <row r="56" spans="2:7">
      <c r="B56" s="38"/>
      <c r="C56" s="158" t="s">
        <v>8</v>
      </c>
      <c r="D56" s="40"/>
      <c r="E56" s="110"/>
      <c r="F56" s="108"/>
      <c r="G56" s="43"/>
    </row>
    <row r="57" spans="2:7">
      <c r="B57" s="38"/>
      <c r="C57" s="158" t="s">
        <v>9</v>
      </c>
      <c r="D57" s="40"/>
      <c r="E57" s="110"/>
      <c r="F57" s="108"/>
      <c r="G57" s="43"/>
    </row>
    <row r="58" spans="2:7">
      <c r="B58" s="38"/>
      <c r="C58" s="158" t="s">
        <v>10</v>
      </c>
      <c r="D58" s="40"/>
      <c r="E58" s="110"/>
      <c r="F58" s="108"/>
      <c r="G58" s="43"/>
    </row>
    <row r="59" spans="2:7">
      <c r="B59" s="38"/>
      <c r="C59" s="158"/>
      <c r="D59" s="40"/>
      <c r="E59" s="110"/>
      <c r="F59" s="108"/>
      <c r="G59" s="43"/>
    </row>
    <row r="60" spans="2:7">
      <c r="B60" s="38"/>
      <c r="C60" s="158" t="s">
        <v>11</v>
      </c>
      <c r="D60" s="40" t="s">
        <v>2</v>
      </c>
      <c r="E60" s="108">
        <f>+F55</f>
        <v>144000</v>
      </c>
      <c r="F60" s="102"/>
      <c r="G60" s="44"/>
    </row>
    <row r="61" spans="2:7">
      <c r="B61" s="38"/>
      <c r="C61" s="158" t="s">
        <v>12</v>
      </c>
      <c r="D61" s="40"/>
      <c r="E61" s="110"/>
      <c r="F61" s="108"/>
      <c r="G61" s="43"/>
    </row>
    <row r="62" spans="2:7">
      <c r="B62" s="38"/>
      <c r="C62" s="158"/>
      <c r="D62" s="40"/>
      <c r="E62" s="110"/>
      <c r="F62" s="157"/>
      <c r="G62" s="52"/>
    </row>
    <row r="63" spans="2:7">
      <c r="B63" s="38"/>
      <c r="C63" s="158"/>
      <c r="D63" s="40"/>
      <c r="E63" s="110"/>
      <c r="F63" s="157"/>
      <c r="G63" s="52"/>
    </row>
    <row r="64" spans="2:7">
      <c r="B64" s="38"/>
      <c r="C64" s="158"/>
      <c r="D64" s="40"/>
      <c r="E64" s="110"/>
      <c r="F64" s="157"/>
      <c r="G64" s="52"/>
    </row>
    <row r="65" spans="2:7" ht="13.5" thickBot="1">
      <c r="B65" s="160"/>
      <c r="C65" s="161"/>
      <c r="D65" s="32"/>
      <c r="E65" s="162"/>
      <c r="F65" s="33"/>
      <c r="G65" s="163"/>
    </row>
    <row r="66" spans="2:7" ht="13.5" customHeight="1" thickTop="1">
      <c r="B66" s="527">
        <v>1400</v>
      </c>
      <c r="C66" s="530" t="s">
        <v>296</v>
      </c>
      <c r="D66" s="536"/>
      <c r="E66" s="536"/>
      <c r="F66" s="537"/>
      <c r="G66" s="528"/>
    </row>
    <row r="67" spans="2:7" ht="13.5" customHeight="1" thickBot="1">
      <c r="B67" s="521"/>
      <c r="C67" s="538"/>
      <c r="D67" s="539"/>
      <c r="E67" s="539"/>
      <c r="F67" s="540"/>
      <c r="G67" s="529"/>
    </row>
    <row r="68" spans="2:7" ht="13.5" thickTop="1">
      <c r="B68" s="164"/>
      <c r="C68" s="164"/>
      <c r="D68" s="164"/>
      <c r="E68" s="164"/>
      <c r="F68" s="164"/>
      <c r="G68" s="165"/>
    </row>
    <row r="69" spans="2:7" ht="13.5" thickBot="1">
      <c r="B69" s="166"/>
      <c r="C69" s="166"/>
      <c r="D69" s="166"/>
      <c r="E69" s="166"/>
      <c r="F69" s="166"/>
      <c r="G69" s="167"/>
    </row>
    <row r="70" spans="2:7" ht="24" customHeight="1" thickTop="1" thickBot="1">
      <c r="B70" s="541" t="s">
        <v>295</v>
      </c>
      <c r="C70" s="542"/>
      <c r="D70" s="542"/>
      <c r="E70" s="542"/>
      <c r="F70" s="543"/>
      <c r="G70" s="168"/>
    </row>
    <row r="71" spans="2:7" ht="13.5" thickTop="1">
      <c r="B71" s="169"/>
      <c r="C71" s="170"/>
      <c r="D71" s="170"/>
      <c r="E71" s="154"/>
      <c r="F71" s="171"/>
      <c r="G71" s="172"/>
    </row>
    <row r="72" spans="2:7">
      <c r="B72" s="63">
        <v>14.08</v>
      </c>
      <c r="C72" s="156" t="s">
        <v>204</v>
      </c>
      <c r="D72" s="40"/>
      <c r="E72" s="110"/>
      <c r="F72" s="108"/>
      <c r="G72" s="43"/>
    </row>
    <row r="73" spans="2:7">
      <c r="B73" s="38"/>
      <c r="C73" s="158"/>
      <c r="D73" s="40"/>
      <c r="E73" s="110"/>
      <c r="F73" s="108"/>
      <c r="G73" s="43"/>
    </row>
    <row r="74" spans="2:7">
      <c r="B74" s="38"/>
      <c r="C74" s="158" t="s">
        <v>205</v>
      </c>
      <c r="D74" s="40"/>
      <c r="E74" s="110"/>
      <c r="F74" s="108"/>
      <c r="G74" s="43"/>
    </row>
    <row r="75" spans="2:7">
      <c r="B75" s="38"/>
      <c r="C75" s="158" t="s">
        <v>206</v>
      </c>
      <c r="D75" s="40"/>
      <c r="E75" s="110"/>
      <c r="F75" s="108"/>
      <c r="G75" s="43"/>
    </row>
    <row r="76" spans="2:7">
      <c r="B76" s="38"/>
      <c r="C76" s="158" t="s">
        <v>207</v>
      </c>
      <c r="D76" s="40"/>
      <c r="E76" s="110"/>
      <c r="F76" s="108"/>
      <c r="G76" s="43"/>
    </row>
    <row r="77" spans="2:7">
      <c r="B77" s="38"/>
      <c r="C77" s="158" t="s">
        <v>208</v>
      </c>
      <c r="D77" s="40"/>
      <c r="E77" s="110"/>
      <c r="F77" s="108"/>
      <c r="G77" s="43"/>
    </row>
    <row r="78" spans="2:7">
      <c r="B78" s="38"/>
      <c r="C78" s="158" t="s">
        <v>209</v>
      </c>
      <c r="D78" s="40"/>
      <c r="E78" s="110"/>
      <c r="F78" s="108"/>
      <c r="G78" s="43"/>
    </row>
    <row r="79" spans="2:7">
      <c r="B79" s="38"/>
      <c r="C79" s="158" t="s">
        <v>210</v>
      </c>
      <c r="D79" s="40"/>
      <c r="E79" s="110"/>
      <c r="F79" s="108"/>
      <c r="G79" s="43"/>
    </row>
    <row r="80" spans="2:7">
      <c r="B80" s="38"/>
      <c r="C80" s="158"/>
      <c r="D80" s="40"/>
      <c r="E80" s="110"/>
      <c r="F80" s="108"/>
      <c r="G80" s="43"/>
    </row>
    <row r="81" spans="2:7">
      <c r="B81" s="38"/>
      <c r="C81" s="158" t="s">
        <v>211</v>
      </c>
      <c r="D81" s="40"/>
      <c r="E81" s="110"/>
      <c r="F81" s="108"/>
      <c r="G81" s="43"/>
    </row>
    <row r="82" spans="2:7">
      <c r="B82" s="38"/>
      <c r="C82" s="158"/>
      <c r="D82" s="40"/>
      <c r="E82" s="110"/>
      <c r="F82" s="108"/>
      <c r="G82" s="43"/>
    </row>
    <row r="83" spans="2:7">
      <c r="B83" s="38"/>
      <c r="C83" s="158" t="s">
        <v>212</v>
      </c>
      <c r="D83" s="40" t="s">
        <v>214</v>
      </c>
      <c r="E83" s="110">
        <v>1</v>
      </c>
      <c r="F83" s="108"/>
      <c r="G83" s="43"/>
    </row>
    <row r="84" spans="2:7">
      <c r="B84" s="38"/>
      <c r="C84" s="158"/>
      <c r="D84" s="40"/>
      <c r="E84" s="110"/>
      <c r="F84" s="108"/>
      <c r="G84" s="43"/>
    </row>
    <row r="85" spans="2:7">
      <c r="B85" s="38"/>
      <c r="C85" s="158" t="s">
        <v>213</v>
      </c>
      <c r="D85" s="40" t="s">
        <v>160</v>
      </c>
      <c r="E85" s="110">
        <v>10</v>
      </c>
      <c r="F85" s="108"/>
      <c r="G85" s="43"/>
    </row>
    <row r="86" spans="2:7">
      <c r="B86" s="38"/>
      <c r="C86" s="158"/>
      <c r="D86" s="40"/>
      <c r="E86" s="110"/>
      <c r="F86" s="108"/>
      <c r="G86" s="44"/>
    </row>
    <row r="87" spans="2:7">
      <c r="B87" s="38"/>
      <c r="C87" s="158"/>
      <c r="D87" s="40"/>
      <c r="E87" s="110"/>
      <c r="F87" s="108"/>
      <c r="G87" s="44"/>
    </row>
    <row r="88" spans="2:7">
      <c r="B88" s="38"/>
      <c r="C88" s="158"/>
      <c r="D88" s="40"/>
      <c r="E88" s="110"/>
      <c r="F88" s="108"/>
      <c r="G88" s="44"/>
    </row>
    <row r="89" spans="2:7">
      <c r="B89" s="38"/>
      <c r="C89" s="158"/>
      <c r="D89" s="40"/>
      <c r="E89" s="110"/>
      <c r="F89" s="108"/>
      <c r="G89" s="44"/>
    </row>
    <row r="90" spans="2:7">
      <c r="B90" s="38"/>
      <c r="C90" s="158"/>
      <c r="D90" s="40"/>
      <c r="E90" s="110"/>
      <c r="F90" s="108"/>
      <c r="G90" s="44"/>
    </row>
    <row r="91" spans="2:7">
      <c r="B91" s="38"/>
      <c r="C91" s="158"/>
      <c r="D91" s="40"/>
      <c r="E91" s="110"/>
      <c r="F91" s="108"/>
      <c r="G91" s="44"/>
    </row>
    <row r="92" spans="2:7">
      <c r="B92" s="38"/>
      <c r="C92" s="158"/>
      <c r="D92" s="40"/>
      <c r="E92" s="110"/>
      <c r="F92" s="108"/>
      <c r="G92" s="44"/>
    </row>
    <row r="93" spans="2:7">
      <c r="B93" s="38"/>
      <c r="C93" s="158"/>
      <c r="D93" s="40"/>
      <c r="E93" s="110"/>
      <c r="F93" s="108"/>
      <c r="G93" s="44"/>
    </row>
    <row r="94" spans="2:7">
      <c r="B94" s="38"/>
      <c r="C94" s="158"/>
      <c r="D94" s="40"/>
      <c r="E94" s="110"/>
      <c r="F94" s="108"/>
      <c r="G94" s="44"/>
    </row>
    <row r="95" spans="2:7">
      <c r="B95" s="38"/>
      <c r="C95" s="158"/>
      <c r="D95" s="40"/>
      <c r="E95" s="110"/>
      <c r="F95" s="108"/>
      <c r="G95" s="44"/>
    </row>
    <row r="96" spans="2:7">
      <c r="B96" s="38"/>
      <c r="C96" s="158"/>
      <c r="D96" s="40"/>
      <c r="E96" s="110"/>
      <c r="F96" s="108"/>
      <c r="G96" s="44"/>
    </row>
    <row r="97" spans="2:7">
      <c r="B97" s="38"/>
      <c r="C97" s="158"/>
      <c r="D97" s="40"/>
      <c r="E97" s="110"/>
      <c r="F97" s="108"/>
      <c r="G97" s="44"/>
    </row>
    <row r="98" spans="2:7">
      <c r="B98" s="38"/>
      <c r="C98" s="158"/>
      <c r="D98" s="40"/>
      <c r="E98" s="110"/>
      <c r="F98" s="108"/>
      <c r="G98" s="44"/>
    </row>
    <row r="99" spans="2:7">
      <c r="B99" s="38"/>
      <c r="C99" s="158"/>
      <c r="D99" s="40"/>
      <c r="E99" s="110"/>
      <c r="F99" s="108"/>
      <c r="G99" s="44"/>
    </row>
    <row r="100" spans="2:7">
      <c r="B100" s="38"/>
      <c r="C100" s="158"/>
      <c r="D100" s="40"/>
      <c r="E100" s="110"/>
      <c r="F100" s="108"/>
      <c r="G100" s="44"/>
    </row>
    <row r="101" spans="2:7">
      <c r="B101" s="38"/>
      <c r="C101" s="158"/>
      <c r="D101" s="40"/>
      <c r="E101" s="110"/>
      <c r="F101" s="108"/>
      <c r="G101" s="44"/>
    </row>
    <row r="102" spans="2:7">
      <c r="B102" s="38"/>
      <c r="C102" s="158"/>
      <c r="D102" s="40"/>
      <c r="E102" s="110"/>
      <c r="F102" s="108"/>
      <c r="G102" s="44"/>
    </row>
    <row r="103" spans="2:7">
      <c r="B103" s="38"/>
      <c r="C103" s="158"/>
      <c r="D103" s="40"/>
      <c r="E103" s="110"/>
      <c r="F103" s="108"/>
      <c r="G103" s="44"/>
    </row>
    <row r="104" spans="2:7">
      <c r="B104" s="38"/>
      <c r="C104" s="158"/>
      <c r="D104" s="40"/>
      <c r="E104" s="110"/>
      <c r="F104" s="108"/>
      <c r="G104" s="44"/>
    </row>
    <row r="105" spans="2:7">
      <c r="B105" s="38"/>
      <c r="C105" s="158"/>
      <c r="D105" s="40"/>
      <c r="E105" s="110"/>
      <c r="F105" s="108"/>
      <c r="G105" s="44"/>
    </row>
    <row r="106" spans="2:7">
      <c r="B106" s="38"/>
      <c r="C106" s="158"/>
      <c r="D106" s="40"/>
      <c r="E106" s="110"/>
      <c r="F106" s="108"/>
      <c r="G106" s="44"/>
    </row>
    <row r="107" spans="2:7">
      <c r="B107" s="38"/>
      <c r="C107" s="158"/>
      <c r="D107" s="40"/>
      <c r="E107" s="110"/>
      <c r="F107" s="108"/>
      <c r="G107" s="44"/>
    </row>
    <row r="108" spans="2:7">
      <c r="B108" s="38"/>
      <c r="C108" s="158"/>
      <c r="D108" s="40"/>
      <c r="E108" s="110"/>
      <c r="F108" s="108"/>
      <c r="G108" s="44"/>
    </row>
    <row r="109" spans="2:7">
      <c r="B109" s="38"/>
      <c r="C109" s="158"/>
      <c r="D109" s="40"/>
      <c r="E109" s="110"/>
      <c r="F109" s="108"/>
      <c r="G109" s="44"/>
    </row>
    <row r="110" spans="2:7">
      <c r="B110" s="38"/>
      <c r="C110" s="158"/>
      <c r="D110" s="40"/>
      <c r="E110" s="110"/>
      <c r="F110" s="108"/>
      <c r="G110" s="44"/>
    </row>
    <row r="111" spans="2:7">
      <c r="B111" s="38"/>
      <c r="C111" s="158"/>
      <c r="D111" s="40"/>
      <c r="E111" s="110"/>
      <c r="F111" s="108"/>
      <c r="G111" s="44"/>
    </row>
    <row r="112" spans="2:7">
      <c r="B112" s="38"/>
      <c r="C112" s="158"/>
      <c r="D112" s="40"/>
      <c r="E112" s="110"/>
      <c r="F112" s="108"/>
      <c r="G112" s="44"/>
    </row>
    <row r="113" spans="2:7">
      <c r="B113" s="38"/>
      <c r="C113" s="158"/>
      <c r="D113" s="40"/>
      <c r="E113" s="110"/>
      <c r="F113" s="108"/>
      <c r="G113" s="44"/>
    </row>
    <row r="114" spans="2:7">
      <c r="B114" s="38"/>
      <c r="C114" s="158"/>
      <c r="D114" s="40"/>
      <c r="E114" s="110"/>
      <c r="F114" s="108"/>
      <c r="G114" s="44"/>
    </row>
    <row r="115" spans="2:7">
      <c r="B115" s="38"/>
      <c r="C115" s="158"/>
      <c r="D115" s="40"/>
      <c r="E115" s="110"/>
      <c r="F115" s="108"/>
      <c r="G115" s="44"/>
    </row>
    <row r="116" spans="2:7">
      <c r="B116" s="38"/>
      <c r="C116" s="158"/>
      <c r="D116" s="40"/>
      <c r="E116" s="110"/>
      <c r="F116" s="108"/>
      <c r="G116" s="44"/>
    </row>
    <row r="117" spans="2:7">
      <c r="B117" s="38"/>
      <c r="C117" s="158"/>
      <c r="D117" s="40"/>
      <c r="E117" s="110"/>
      <c r="F117" s="108"/>
      <c r="G117" s="44"/>
    </row>
    <row r="118" spans="2:7">
      <c r="B118" s="38"/>
      <c r="C118" s="158"/>
      <c r="D118" s="40"/>
      <c r="E118" s="110"/>
      <c r="F118" s="108"/>
      <c r="G118" s="44"/>
    </row>
    <row r="119" spans="2:7">
      <c r="B119" s="38"/>
      <c r="C119" s="158"/>
      <c r="D119" s="40"/>
      <c r="E119" s="110"/>
      <c r="F119" s="108"/>
      <c r="G119" s="44"/>
    </row>
    <row r="120" spans="2:7">
      <c r="B120" s="38"/>
      <c r="C120" s="158"/>
      <c r="D120" s="40"/>
      <c r="E120" s="110"/>
      <c r="F120" s="108"/>
      <c r="G120" s="44"/>
    </row>
    <row r="121" spans="2:7">
      <c r="B121" s="38"/>
      <c r="C121" s="158"/>
      <c r="D121" s="40"/>
      <c r="E121" s="110"/>
      <c r="F121" s="108"/>
      <c r="G121" s="44"/>
    </row>
    <row r="122" spans="2:7">
      <c r="B122" s="38"/>
      <c r="C122" s="158"/>
      <c r="D122" s="40"/>
      <c r="E122" s="110"/>
      <c r="F122" s="108"/>
      <c r="G122" s="44"/>
    </row>
    <row r="123" spans="2:7">
      <c r="B123" s="38"/>
      <c r="C123" s="158"/>
      <c r="D123" s="40"/>
      <c r="E123" s="110"/>
      <c r="F123" s="108"/>
      <c r="G123" s="44"/>
    </row>
    <row r="124" spans="2:7">
      <c r="B124" s="38"/>
      <c r="C124" s="158"/>
      <c r="D124" s="40"/>
      <c r="E124" s="110"/>
      <c r="F124" s="108"/>
      <c r="G124" s="44"/>
    </row>
    <row r="125" spans="2:7">
      <c r="B125" s="38"/>
      <c r="C125" s="158"/>
      <c r="D125" s="40"/>
      <c r="E125" s="110"/>
      <c r="F125" s="108"/>
      <c r="G125" s="44"/>
    </row>
    <row r="126" spans="2:7">
      <c r="B126" s="38"/>
      <c r="C126" s="158"/>
      <c r="D126" s="40"/>
      <c r="E126" s="110"/>
      <c r="F126" s="108"/>
      <c r="G126" s="44"/>
    </row>
    <row r="127" spans="2:7">
      <c r="B127" s="38"/>
      <c r="C127" s="158"/>
      <c r="D127" s="40"/>
      <c r="E127" s="110"/>
      <c r="F127" s="108"/>
      <c r="G127" s="44"/>
    </row>
    <row r="128" spans="2:7">
      <c r="B128" s="38"/>
      <c r="C128" s="158"/>
      <c r="D128" s="40"/>
      <c r="E128" s="110"/>
      <c r="F128" s="108"/>
      <c r="G128" s="44"/>
    </row>
    <row r="129" spans="2:7">
      <c r="B129" s="38"/>
      <c r="C129" s="158"/>
      <c r="D129" s="40"/>
      <c r="E129" s="110"/>
      <c r="F129" s="108"/>
      <c r="G129" s="44"/>
    </row>
    <row r="130" spans="2:7">
      <c r="B130" s="38"/>
      <c r="C130" s="158"/>
      <c r="D130" s="40"/>
      <c r="E130" s="110"/>
      <c r="F130" s="108"/>
      <c r="G130" s="44"/>
    </row>
    <row r="131" spans="2:7" ht="13.5" thickBot="1">
      <c r="B131" s="57"/>
      <c r="C131" s="173"/>
      <c r="D131" s="174"/>
      <c r="E131" s="175"/>
      <c r="F131" s="176"/>
      <c r="G131" s="177"/>
    </row>
    <row r="132" spans="2:7" ht="13.5" thickTop="1">
      <c r="B132" s="527">
        <v>1400</v>
      </c>
      <c r="C132" s="530" t="s">
        <v>297</v>
      </c>
      <c r="D132" s="531"/>
      <c r="E132" s="531"/>
      <c r="F132" s="532"/>
      <c r="G132" s="528"/>
    </row>
    <row r="133" spans="2:7" ht="13.5" thickBot="1">
      <c r="B133" s="521"/>
      <c r="C133" s="533"/>
      <c r="D133" s="534"/>
      <c r="E133" s="534"/>
      <c r="F133" s="535"/>
      <c r="G133" s="529"/>
    </row>
    <row r="134" spans="2:7" ht="7.5" customHeight="1" thickTop="1">
      <c r="B134" s="31"/>
      <c r="C134" s="28"/>
      <c r="E134" s="32"/>
      <c r="F134" s="33"/>
      <c r="G134" s="33"/>
    </row>
    <row r="135" spans="2:7">
      <c r="B135" s="31"/>
      <c r="C135" s="28"/>
      <c r="D135" s="32"/>
      <c r="E135" s="32"/>
      <c r="F135" s="33"/>
      <c r="G135" s="33"/>
    </row>
    <row r="136" spans="2:7">
      <c r="B136" s="31"/>
      <c r="C136" s="28"/>
      <c r="D136" s="32"/>
      <c r="E136" s="32"/>
      <c r="F136" s="33"/>
      <c r="G136" s="33"/>
    </row>
    <row r="137" spans="2:7">
      <c r="B137" s="31"/>
      <c r="C137" s="28"/>
      <c r="D137" s="32"/>
      <c r="E137" s="32"/>
      <c r="F137" s="33"/>
      <c r="G137" s="33"/>
    </row>
    <row r="138" spans="2:7">
      <c r="B138" s="31"/>
      <c r="C138" s="28"/>
      <c r="D138" s="32"/>
      <c r="E138" s="32"/>
      <c r="F138" s="33"/>
      <c r="G138" s="33"/>
    </row>
    <row r="139" spans="2:7">
      <c r="B139" s="31"/>
      <c r="C139" s="28"/>
      <c r="D139" s="32"/>
      <c r="E139" s="32"/>
      <c r="F139" s="33"/>
      <c r="G139" s="33"/>
    </row>
    <row r="140" spans="2:7">
      <c r="B140" s="31"/>
      <c r="C140" s="28"/>
      <c r="D140" s="32"/>
      <c r="E140" s="32"/>
      <c r="F140" s="34"/>
      <c r="G140" s="33"/>
    </row>
    <row r="141" spans="2:7">
      <c r="B141" s="31"/>
      <c r="C141" s="28"/>
      <c r="D141" s="32"/>
      <c r="E141" s="32"/>
      <c r="F141" s="33"/>
      <c r="G141" s="33"/>
    </row>
    <row r="142" spans="2:7">
      <c r="B142" s="31"/>
      <c r="C142" s="28"/>
      <c r="D142" s="32"/>
      <c r="E142" s="32"/>
      <c r="F142" s="33"/>
      <c r="G142" s="33"/>
    </row>
    <row r="143" spans="2:7">
      <c r="B143" s="31"/>
      <c r="C143" s="28"/>
      <c r="D143" s="32"/>
      <c r="E143" s="32"/>
      <c r="F143" s="33"/>
      <c r="G143" s="33"/>
    </row>
    <row r="144" spans="2:7">
      <c r="B144" s="31"/>
      <c r="C144" s="28"/>
      <c r="D144" s="32"/>
      <c r="E144" s="32"/>
      <c r="F144" s="33"/>
      <c r="G144" s="33"/>
    </row>
    <row r="145" spans="2:7">
      <c r="B145" s="31"/>
      <c r="C145" s="28"/>
      <c r="D145" s="32"/>
      <c r="E145" s="32"/>
      <c r="F145" s="33"/>
      <c r="G145" s="33"/>
    </row>
    <row r="146" spans="2:7">
      <c r="B146" s="31"/>
      <c r="C146" s="28"/>
      <c r="D146" s="32"/>
      <c r="E146" s="32"/>
      <c r="F146" s="33"/>
      <c r="G146" s="33"/>
    </row>
    <row r="147" spans="2:7">
      <c r="B147" s="31"/>
      <c r="C147" s="28"/>
      <c r="D147" s="32"/>
      <c r="E147" s="32"/>
      <c r="F147" s="33"/>
      <c r="G147" s="33"/>
    </row>
    <row r="148" spans="2:7">
      <c r="B148" s="31"/>
      <c r="C148" s="28"/>
      <c r="D148" s="32"/>
      <c r="E148" s="32"/>
      <c r="F148" s="33"/>
      <c r="G148" s="33"/>
    </row>
    <row r="149" spans="2:7">
      <c r="B149" s="31"/>
      <c r="C149" s="28"/>
      <c r="D149" s="32"/>
      <c r="E149" s="32"/>
      <c r="F149" s="33"/>
      <c r="G149" s="33"/>
    </row>
    <row r="150" spans="2:7">
      <c r="B150" s="31"/>
      <c r="C150" s="28"/>
      <c r="D150" s="32"/>
      <c r="E150" s="32"/>
      <c r="F150" s="33"/>
      <c r="G150" s="33"/>
    </row>
    <row r="151" spans="2:7">
      <c r="B151" s="31"/>
      <c r="C151" s="28"/>
      <c r="D151" s="32"/>
      <c r="E151" s="32"/>
      <c r="F151" s="33"/>
      <c r="G151" s="33"/>
    </row>
    <row r="152" spans="2:7">
      <c r="B152" s="31"/>
      <c r="C152" s="28"/>
      <c r="D152" s="32"/>
      <c r="E152" s="32"/>
      <c r="F152" s="33"/>
      <c r="G152" s="33"/>
    </row>
    <row r="153" spans="2:7">
      <c r="B153" s="31"/>
      <c r="C153" s="28"/>
      <c r="D153" s="32"/>
      <c r="E153" s="32"/>
      <c r="F153" s="33"/>
      <c r="G153" s="33"/>
    </row>
    <row r="154" spans="2:7">
      <c r="B154" s="31"/>
      <c r="C154" s="28"/>
      <c r="D154" s="32"/>
      <c r="E154" s="32"/>
      <c r="F154" s="33"/>
      <c r="G154" s="33"/>
    </row>
    <row r="155" spans="2:7">
      <c r="B155" s="31"/>
      <c r="C155" s="28"/>
      <c r="D155" s="32"/>
      <c r="E155" s="32"/>
      <c r="F155" s="33"/>
      <c r="G155" s="33"/>
    </row>
    <row r="156" spans="2:7">
      <c r="B156" s="31"/>
      <c r="C156" s="28"/>
      <c r="D156" s="32"/>
      <c r="E156" s="32"/>
      <c r="F156" s="33"/>
      <c r="G156" s="33"/>
    </row>
    <row r="157" spans="2:7">
      <c r="B157" s="31"/>
      <c r="C157" s="28"/>
      <c r="D157" s="32"/>
      <c r="E157" s="32"/>
      <c r="F157" s="33"/>
      <c r="G157" s="33"/>
    </row>
    <row r="158" spans="2:7">
      <c r="B158" s="31"/>
      <c r="C158" s="28"/>
      <c r="D158" s="32"/>
      <c r="E158" s="32"/>
      <c r="F158" s="33"/>
      <c r="G158" s="33"/>
    </row>
    <row r="159" spans="2:7">
      <c r="B159" s="31"/>
      <c r="C159" s="28"/>
      <c r="D159" s="32"/>
      <c r="E159" s="32"/>
      <c r="F159" s="33"/>
      <c r="G159" s="33"/>
    </row>
    <row r="160" spans="2:7">
      <c r="B160" s="31"/>
      <c r="C160" s="28"/>
      <c r="D160" s="32"/>
      <c r="E160" s="32"/>
      <c r="F160" s="33"/>
      <c r="G160" s="33"/>
    </row>
    <row r="161" spans="1:7">
      <c r="B161" s="31"/>
      <c r="C161" s="28"/>
      <c r="D161" s="32"/>
      <c r="E161" s="32"/>
      <c r="F161" s="33"/>
      <c r="G161" s="33"/>
    </row>
    <row r="162" spans="1:7">
      <c r="B162" s="31"/>
      <c r="C162" s="28"/>
      <c r="D162" s="32"/>
      <c r="E162" s="32"/>
      <c r="F162" s="33"/>
      <c r="G162" s="33"/>
    </row>
    <row r="163" spans="1:7">
      <c r="B163" s="31"/>
      <c r="C163" s="28"/>
      <c r="D163" s="32"/>
      <c r="E163" s="32"/>
      <c r="F163" s="33"/>
      <c r="G163" s="33"/>
    </row>
    <row r="164" spans="1:7">
      <c r="B164" s="31"/>
      <c r="C164" s="28"/>
      <c r="D164" s="32"/>
      <c r="E164" s="32"/>
      <c r="F164" s="33"/>
      <c r="G164" s="33"/>
    </row>
    <row r="165" spans="1:7">
      <c r="B165" s="31"/>
      <c r="C165" s="28"/>
      <c r="D165" s="32"/>
      <c r="E165" s="32"/>
      <c r="F165" s="33"/>
      <c r="G165" s="33"/>
    </row>
    <row r="166" spans="1:7">
      <c r="B166" s="31"/>
      <c r="C166" s="28"/>
      <c r="D166" s="32"/>
      <c r="E166" s="32"/>
      <c r="F166" s="33"/>
      <c r="G166" s="33"/>
    </row>
    <row r="167" spans="1:7">
      <c r="B167" s="31"/>
      <c r="E167" s="32"/>
      <c r="F167" s="33"/>
      <c r="G167" s="33"/>
    </row>
    <row r="168" spans="1:7">
      <c r="B168" s="31"/>
      <c r="D168" s="31"/>
      <c r="E168" s="32"/>
      <c r="F168" s="33"/>
      <c r="G168" s="33"/>
    </row>
    <row r="169" spans="1:7">
      <c r="B169" s="31"/>
      <c r="D169" s="31"/>
      <c r="E169" s="32"/>
      <c r="F169" s="33"/>
      <c r="G169" s="33"/>
    </row>
    <row r="170" spans="1:7">
      <c r="A170" s="35"/>
      <c r="B170" s="525"/>
      <c r="C170" s="525"/>
      <c r="D170" s="525"/>
      <c r="E170" s="525"/>
      <c r="F170" s="525"/>
      <c r="G170" s="526"/>
    </row>
    <row r="171" spans="1:7">
      <c r="A171" s="31"/>
      <c r="B171" s="525"/>
      <c r="C171" s="525"/>
      <c r="D171" s="525"/>
      <c r="E171" s="525"/>
      <c r="F171" s="525"/>
      <c r="G171" s="526"/>
    </row>
    <row r="172" spans="1:7">
      <c r="A172" s="31"/>
      <c r="B172" s="31"/>
      <c r="C172" s="31"/>
      <c r="D172" s="31"/>
      <c r="E172" s="32"/>
      <c r="F172" s="33"/>
      <c r="G172" s="33"/>
    </row>
    <row r="173" spans="1:7">
      <c r="A173" s="31"/>
      <c r="B173" s="31"/>
      <c r="C173" s="31"/>
      <c r="D173" s="31"/>
      <c r="E173" s="32"/>
      <c r="F173" s="33"/>
      <c r="G173" s="33"/>
    </row>
    <row r="174" spans="1:7">
      <c r="A174" s="31"/>
      <c r="B174" s="31"/>
      <c r="C174" s="31"/>
      <c r="D174" s="31"/>
      <c r="E174" s="32"/>
      <c r="F174" s="33"/>
      <c r="G174" s="33"/>
    </row>
    <row r="175" spans="1:7" s="35" customFormat="1">
      <c r="A175" s="31"/>
      <c r="B175" s="31"/>
      <c r="C175" s="31"/>
      <c r="D175" s="31"/>
      <c r="E175" s="32"/>
      <c r="F175" s="33"/>
      <c r="G175" s="33"/>
    </row>
    <row r="176" spans="1:7" s="31" customFormat="1">
      <c r="E176" s="32"/>
      <c r="F176" s="33"/>
      <c r="G176" s="33"/>
    </row>
    <row r="177" spans="1:7" s="31" customFormat="1">
      <c r="E177" s="32"/>
      <c r="F177" s="33"/>
      <c r="G177" s="33"/>
    </row>
    <row r="178" spans="1:7" s="31" customFormat="1">
      <c r="A178" s="27"/>
      <c r="E178" s="32"/>
      <c r="F178" s="33"/>
      <c r="G178" s="33"/>
    </row>
    <row r="179" spans="1:7" s="31" customFormat="1">
      <c r="A179" s="27"/>
      <c r="B179" s="27"/>
      <c r="C179" s="27"/>
      <c r="D179" s="27"/>
      <c r="E179" s="28"/>
      <c r="F179" s="29"/>
      <c r="G179" s="29"/>
    </row>
    <row r="180" spans="1:7" s="31" customFormat="1">
      <c r="A180" s="27"/>
      <c r="B180" s="27"/>
      <c r="C180" s="27"/>
      <c r="D180" s="27"/>
      <c r="E180" s="28"/>
      <c r="F180" s="29"/>
      <c r="G180" s="29"/>
    </row>
    <row r="181" spans="1:7" s="31" customFormat="1">
      <c r="A181" s="27"/>
      <c r="B181" s="27"/>
      <c r="C181" s="27"/>
      <c r="D181" s="27"/>
      <c r="E181" s="28"/>
      <c r="F181" s="29"/>
      <c r="G181" s="29"/>
    </row>
    <row r="182" spans="1:7" s="31" customFormat="1">
      <c r="A182" s="27"/>
      <c r="B182" s="27"/>
      <c r="C182" s="27"/>
      <c r="D182" s="27"/>
      <c r="E182" s="28"/>
      <c r="F182" s="29"/>
      <c r="G182" s="29"/>
    </row>
  </sheetData>
  <mergeCells count="16">
    <mergeCell ref="B170:B171"/>
    <mergeCell ref="C170:F171"/>
    <mergeCell ref="G170:G171"/>
    <mergeCell ref="E6:E7"/>
    <mergeCell ref="D6:D7"/>
    <mergeCell ref="C6:C7"/>
    <mergeCell ref="B66:B67"/>
    <mergeCell ref="F6:F7"/>
    <mergeCell ref="B6:B7"/>
    <mergeCell ref="G66:G67"/>
    <mergeCell ref="G132:G133"/>
    <mergeCell ref="G6:G7"/>
    <mergeCell ref="B132:B133"/>
    <mergeCell ref="C132:F133"/>
    <mergeCell ref="C66:F67"/>
    <mergeCell ref="B70:F70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2" orientation="portrait" useFirstPageNumber="1" r:id="rId1"/>
  <headerFooter alignWithMargins="0">
    <oddHeader>&amp;LUpgrading of Gravel Road To Block Paving Between Maitemogelo Taxi Route and N12</oddHeader>
  </headerFooter>
  <rowBreaks count="2" manualBreakCount="2">
    <brk id="68" max="7" man="1"/>
    <brk id="171" max="7" man="1"/>
  </rowBreaks>
  <ignoredErrors>
    <ignoredError sqref="G50:G56 G58:G5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71"/>
  <sheetViews>
    <sheetView view="pageBreakPreview" zoomScale="80" zoomScaleNormal="100" zoomScaleSheetLayoutView="80" workbookViewId="0">
      <selection activeCell="B2" sqref="B2:G61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4" width="10.7109375" customWidth="1"/>
    <col min="5" max="5" width="13.28515625" style="13" customWidth="1"/>
    <col min="6" max="6" width="16.85546875" customWidth="1"/>
    <col min="7" max="7" width="26" style="15" customWidth="1"/>
    <col min="8" max="8" width="1.140625" style="517" customWidth="1"/>
    <col min="9" max="9" width="27.5703125" customWidth="1"/>
  </cols>
  <sheetData>
    <row r="1" spans="1:9">
      <c r="A1" s="25"/>
      <c r="B1" s="25"/>
      <c r="C1" s="25"/>
      <c r="D1" s="25"/>
      <c r="E1" s="36"/>
      <c r="F1" s="25"/>
      <c r="G1" s="37"/>
    </row>
    <row r="2" spans="1:9">
      <c r="A2" s="25"/>
      <c r="B2" s="82" t="s">
        <v>13</v>
      </c>
      <c r="C2" s="83"/>
      <c r="D2" s="25"/>
      <c r="E2" s="36"/>
      <c r="F2" s="25"/>
      <c r="G2" s="37"/>
    </row>
    <row r="3" spans="1:9">
      <c r="A3" s="25"/>
      <c r="B3" s="82" t="s">
        <v>14</v>
      </c>
      <c r="C3" s="82"/>
      <c r="D3" s="25"/>
      <c r="E3" s="36"/>
      <c r="F3" s="25"/>
      <c r="G3" s="37"/>
    </row>
    <row r="4" spans="1:9">
      <c r="A4" s="25"/>
      <c r="B4" s="82" t="s">
        <v>298</v>
      </c>
      <c r="C4" s="82"/>
      <c r="D4" s="25"/>
      <c r="E4" s="36"/>
      <c r="F4" s="25"/>
      <c r="G4" s="37"/>
    </row>
    <row r="5" spans="1:9" ht="13.5" thickBot="1">
      <c r="A5" s="25"/>
      <c r="B5" s="82"/>
      <c r="C5" s="82"/>
      <c r="D5" s="25"/>
      <c r="E5" s="36"/>
      <c r="F5" s="25"/>
      <c r="G5" s="37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I6" s="5"/>
    </row>
    <row r="7" spans="1:9" s="8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517"/>
      <c r="I7" s="387"/>
    </row>
    <row r="8" spans="1:9" ht="13.5" thickTop="1">
      <c r="A8" s="25"/>
      <c r="B8" s="144"/>
      <c r="C8" s="145"/>
      <c r="D8" s="149"/>
      <c r="E8" s="146"/>
      <c r="F8" s="150"/>
      <c r="G8" s="147"/>
    </row>
    <row r="9" spans="1:9">
      <c r="A9" s="25"/>
      <c r="B9" s="63" t="s">
        <v>16</v>
      </c>
      <c r="C9" s="64" t="s">
        <v>17</v>
      </c>
      <c r="D9" s="40"/>
      <c r="E9" s="41"/>
      <c r="F9" s="42"/>
      <c r="G9" s="43"/>
    </row>
    <row r="10" spans="1:9">
      <c r="A10" s="25"/>
      <c r="B10" s="38"/>
      <c r="C10" s="64" t="s">
        <v>27</v>
      </c>
      <c r="D10" s="40" t="s">
        <v>18</v>
      </c>
      <c r="E10" s="41">
        <v>2.5</v>
      </c>
      <c r="F10" s="42"/>
      <c r="G10" s="44"/>
    </row>
    <row r="11" spans="1:9">
      <c r="A11" s="25"/>
      <c r="B11" s="38"/>
      <c r="C11" s="39"/>
      <c r="D11" s="40"/>
      <c r="E11" s="41"/>
      <c r="F11" s="42"/>
      <c r="G11" s="43"/>
    </row>
    <row r="12" spans="1:9">
      <c r="A12" s="25"/>
      <c r="B12" s="63">
        <v>15.02</v>
      </c>
      <c r="C12" s="64" t="s">
        <v>331</v>
      </c>
      <c r="D12" s="40"/>
      <c r="E12" s="41"/>
      <c r="F12" s="42"/>
      <c r="G12" s="43"/>
    </row>
    <row r="13" spans="1:9">
      <c r="A13" s="25"/>
      <c r="B13" s="38"/>
      <c r="C13" s="39"/>
      <c r="D13" s="40"/>
      <c r="E13" s="41"/>
      <c r="F13" s="42"/>
      <c r="G13" s="43"/>
    </row>
    <row r="14" spans="1:9">
      <c r="A14" s="25"/>
      <c r="B14" s="38"/>
      <c r="C14" s="39" t="s">
        <v>26</v>
      </c>
      <c r="D14" s="40" t="s">
        <v>76</v>
      </c>
      <c r="E14" s="41">
        <v>2.5</v>
      </c>
      <c r="F14" s="42"/>
      <c r="G14" s="44"/>
    </row>
    <row r="15" spans="1:9">
      <c r="A15" s="25"/>
      <c r="B15" s="38"/>
      <c r="C15" s="39"/>
      <c r="D15" s="40"/>
      <c r="E15" s="41"/>
      <c r="F15" s="42"/>
      <c r="G15" s="43"/>
    </row>
    <row r="16" spans="1:9">
      <c r="A16" s="25"/>
      <c r="B16" s="38"/>
      <c r="C16" s="39"/>
      <c r="D16" s="40"/>
      <c r="E16" s="41"/>
      <c r="F16" s="42"/>
      <c r="G16" s="43"/>
    </row>
    <row r="17" spans="1:7">
      <c r="A17" s="25"/>
      <c r="B17" s="63">
        <v>15.03</v>
      </c>
      <c r="C17" s="64" t="s">
        <v>20</v>
      </c>
      <c r="D17" s="40"/>
      <c r="E17" s="41"/>
      <c r="F17" s="42"/>
      <c r="G17" s="43"/>
    </row>
    <row r="18" spans="1:7">
      <c r="A18" s="25"/>
      <c r="B18" s="38"/>
      <c r="C18" s="39"/>
      <c r="D18" s="40"/>
      <c r="E18" s="41"/>
      <c r="F18" s="42"/>
      <c r="G18" s="43"/>
    </row>
    <row r="19" spans="1:7">
      <c r="A19" s="25"/>
      <c r="B19" s="38"/>
      <c r="C19" s="39"/>
      <c r="D19" s="40"/>
      <c r="E19" s="41"/>
      <c r="F19" s="42"/>
      <c r="G19" s="43"/>
    </row>
    <row r="20" spans="1:7">
      <c r="A20" s="25"/>
      <c r="B20" s="38"/>
      <c r="C20" s="39" t="s">
        <v>21</v>
      </c>
      <c r="D20" s="40" t="s">
        <v>28</v>
      </c>
      <c r="E20" s="41">
        <v>16</v>
      </c>
      <c r="F20" s="42"/>
      <c r="G20" s="44"/>
    </row>
    <row r="21" spans="1:7">
      <c r="A21" s="25"/>
      <c r="B21" s="38"/>
      <c r="C21" s="39"/>
      <c r="D21" s="40"/>
      <c r="E21" s="41"/>
      <c r="F21" s="42"/>
      <c r="G21" s="43"/>
    </row>
    <row r="22" spans="1:7">
      <c r="A22" s="25"/>
      <c r="B22" s="38"/>
      <c r="C22" s="39" t="s">
        <v>195</v>
      </c>
      <c r="D22" s="40"/>
      <c r="E22" s="41"/>
      <c r="F22" s="42"/>
      <c r="G22" s="43"/>
    </row>
    <row r="23" spans="1:7">
      <c r="A23" s="25"/>
      <c r="B23" s="38"/>
      <c r="C23" s="39"/>
      <c r="D23" s="40"/>
      <c r="E23" s="41"/>
      <c r="F23" s="42"/>
      <c r="G23" s="43"/>
    </row>
    <row r="24" spans="1:7">
      <c r="A24" s="25"/>
      <c r="B24" s="38"/>
      <c r="C24" s="39" t="s">
        <v>281</v>
      </c>
      <c r="D24" s="40" t="s">
        <v>28</v>
      </c>
      <c r="E24" s="41">
        <v>12</v>
      </c>
      <c r="F24" s="42"/>
      <c r="G24" s="44"/>
    </row>
    <row r="25" spans="1:7">
      <c r="A25" s="25"/>
      <c r="B25" s="38"/>
      <c r="C25" s="39"/>
      <c r="D25" s="40"/>
      <c r="E25" s="41"/>
      <c r="F25" s="42"/>
      <c r="G25" s="43"/>
    </row>
    <row r="26" spans="1:7">
      <c r="A26" s="25"/>
      <c r="B26" s="38"/>
      <c r="C26" s="39" t="s">
        <v>29</v>
      </c>
      <c r="D26" s="40"/>
      <c r="E26" s="41"/>
      <c r="F26" s="42"/>
      <c r="G26" s="43"/>
    </row>
    <row r="27" spans="1:7">
      <c r="A27" s="25"/>
      <c r="B27" s="38"/>
      <c r="C27" s="39"/>
      <c r="D27" s="40"/>
      <c r="E27" s="41"/>
      <c r="F27" s="42"/>
      <c r="G27" s="43"/>
    </row>
    <row r="28" spans="1:7">
      <c r="A28" s="25"/>
      <c r="B28" s="38"/>
      <c r="C28" s="39" t="s">
        <v>196</v>
      </c>
      <c r="D28" s="40" t="s">
        <v>28</v>
      </c>
      <c r="E28" s="41">
        <v>12</v>
      </c>
      <c r="F28" s="42"/>
      <c r="G28" s="44"/>
    </row>
    <row r="29" spans="1:7">
      <c r="A29" s="25"/>
      <c r="B29" s="38"/>
      <c r="C29" s="39"/>
      <c r="D29" s="40"/>
      <c r="E29" s="41"/>
      <c r="F29" s="42"/>
      <c r="G29" s="44"/>
    </row>
    <row r="30" spans="1:7">
      <c r="A30" s="25"/>
      <c r="B30" s="38"/>
      <c r="C30" s="39" t="s">
        <v>30</v>
      </c>
      <c r="D30" s="45"/>
      <c r="E30" s="46"/>
      <c r="F30" s="42"/>
      <c r="G30" s="44"/>
    </row>
    <row r="31" spans="1:7">
      <c r="A31" s="25"/>
      <c r="B31" s="38"/>
      <c r="C31" s="39" t="s">
        <v>31</v>
      </c>
      <c r="D31" s="47"/>
      <c r="E31" s="41"/>
      <c r="F31" s="42"/>
      <c r="G31" s="44"/>
    </row>
    <row r="32" spans="1:7">
      <c r="A32" s="25"/>
      <c r="B32" s="38"/>
      <c r="C32" s="39"/>
      <c r="D32" s="47"/>
      <c r="E32" s="41"/>
      <c r="F32" s="42"/>
      <c r="G32" s="44"/>
    </row>
    <row r="33" spans="1:7">
      <c r="A33" s="25"/>
      <c r="B33" s="38"/>
      <c r="C33" s="39" t="s">
        <v>197</v>
      </c>
      <c r="D33" s="47" t="s">
        <v>432</v>
      </c>
      <c r="E33" s="41">
        <v>30</v>
      </c>
      <c r="F33" s="42"/>
      <c r="G33" s="44"/>
    </row>
    <row r="34" spans="1:7">
      <c r="A34" s="25"/>
      <c r="B34" s="38"/>
      <c r="C34" s="39"/>
      <c r="D34" s="47"/>
      <c r="E34" s="41"/>
      <c r="F34" s="42"/>
      <c r="G34" s="44"/>
    </row>
    <row r="35" spans="1:7">
      <c r="A35" s="25"/>
      <c r="B35" s="38"/>
      <c r="C35" s="39"/>
      <c r="D35" s="45"/>
      <c r="E35" s="46"/>
      <c r="F35" s="42"/>
      <c r="G35" s="44"/>
    </row>
    <row r="36" spans="1:7">
      <c r="A36" s="25"/>
      <c r="B36" s="38"/>
      <c r="C36" s="39" t="s">
        <v>32</v>
      </c>
      <c r="D36" s="45"/>
      <c r="E36" s="46"/>
      <c r="F36" s="42"/>
      <c r="G36" s="44"/>
    </row>
    <row r="37" spans="1:7">
      <c r="A37" s="25"/>
      <c r="B37" s="38"/>
      <c r="C37" s="39"/>
      <c r="D37" s="45"/>
      <c r="E37" s="46"/>
      <c r="F37" s="42"/>
      <c r="G37" s="44"/>
    </row>
    <row r="38" spans="1:7">
      <c r="A38" s="25"/>
      <c r="B38" s="38"/>
      <c r="C38" s="39" t="s">
        <v>33</v>
      </c>
      <c r="D38" s="47" t="s">
        <v>28</v>
      </c>
      <c r="E38" s="41">
        <v>10</v>
      </c>
      <c r="F38" s="42"/>
      <c r="G38" s="44"/>
    </row>
    <row r="39" spans="1:7">
      <c r="A39" s="25"/>
      <c r="B39" s="38"/>
      <c r="C39" s="39"/>
      <c r="D39" s="47"/>
      <c r="E39" s="41"/>
      <c r="F39" s="42"/>
      <c r="G39" s="44"/>
    </row>
    <row r="40" spans="1:7">
      <c r="A40" s="25"/>
      <c r="B40" s="38"/>
      <c r="C40" s="39" t="s">
        <v>34</v>
      </c>
      <c r="D40" s="47" t="s">
        <v>28</v>
      </c>
      <c r="E40" s="41">
        <v>10</v>
      </c>
      <c r="F40" s="42"/>
      <c r="G40" s="44"/>
    </row>
    <row r="41" spans="1:7">
      <c r="A41" s="25"/>
      <c r="B41" s="38"/>
      <c r="C41" s="39"/>
      <c r="D41" s="47"/>
      <c r="E41" s="41"/>
      <c r="F41" s="42"/>
      <c r="G41" s="44"/>
    </row>
    <row r="42" spans="1:7">
      <c r="A42" s="25"/>
      <c r="B42" s="38"/>
      <c r="C42" s="39" t="s">
        <v>35</v>
      </c>
      <c r="D42" s="45"/>
      <c r="E42" s="41"/>
      <c r="F42" s="42"/>
      <c r="G42" s="44"/>
    </row>
    <row r="43" spans="1:7">
      <c r="A43" s="25"/>
      <c r="B43" s="38"/>
      <c r="C43" s="39" t="s">
        <v>36</v>
      </c>
      <c r="D43" s="47" t="s">
        <v>28</v>
      </c>
      <c r="E43" s="41">
        <v>10</v>
      </c>
      <c r="F43" s="42"/>
      <c r="G43" s="44"/>
    </row>
    <row r="44" spans="1:7">
      <c r="A44" s="25"/>
      <c r="B44" s="38"/>
      <c r="C44" s="39"/>
      <c r="D44" s="47"/>
      <c r="E44" s="41"/>
      <c r="F44" s="42"/>
      <c r="G44" s="44"/>
    </row>
    <row r="45" spans="1:7">
      <c r="A45" s="25"/>
      <c r="B45" s="38"/>
      <c r="C45" s="39"/>
      <c r="D45" s="47"/>
      <c r="E45" s="41"/>
      <c r="F45" s="42"/>
      <c r="G45" s="44"/>
    </row>
    <row r="46" spans="1:7">
      <c r="A46" s="25"/>
      <c r="B46" s="63">
        <v>15.06</v>
      </c>
      <c r="C46" s="64" t="s">
        <v>188</v>
      </c>
      <c r="D46" s="48" t="s">
        <v>77</v>
      </c>
      <c r="E46" s="49">
        <v>500</v>
      </c>
      <c r="F46" s="42"/>
      <c r="G46" s="44"/>
    </row>
    <row r="47" spans="1:7">
      <c r="A47" s="25"/>
      <c r="B47" s="38"/>
      <c r="C47" s="39"/>
      <c r="D47" s="48"/>
      <c r="E47" s="50"/>
      <c r="F47" s="42"/>
      <c r="G47" s="44"/>
    </row>
    <row r="48" spans="1:7">
      <c r="A48" s="25"/>
      <c r="B48" s="63">
        <v>15.07</v>
      </c>
      <c r="C48" s="64" t="s">
        <v>189</v>
      </c>
      <c r="D48" s="47"/>
      <c r="E48" s="41"/>
      <c r="F48" s="42"/>
      <c r="G48" s="44"/>
    </row>
    <row r="49" spans="1:8">
      <c r="A49" s="25"/>
      <c r="B49" s="38"/>
      <c r="C49" s="39" t="s">
        <v>190</v>
      </c>
      <c r="D49" s="47" t="s">
        <v>191</v>
      </c>
      <c r="E49" s="41">
        <v>5</v>
      </c>
      <c r="F49" s="42"/>
      <c r="G49" s="44"/>
    </row>
    <row r="50" spans="1:8">
      <c r="A50" s="25"/>
      <c r="B50" s="38"/>
      <c r="C50" s="39"/>
      <c r="D50" s="47"/>
      <c r="E50" s="41"/>
      <c r="F50" s="51"/>
      <c r="G50" s="52"/>
    </row>
    <row r="51" spans="1:8">
      <c r="A51" s="25"/>
      <c r="B51" s="53"/>
      <c r="C51" s="54"/>
      <c r="D51" s="121"/>
      <c r="E51" s="55"/>
      <c r="F51" s="56"/>
      <c r="G51" s="52"/>
    </row>
    <row r="52" spans="1:8">
      <c r="A52" s="25"/>
      <c r="B52" s="53"/>
      <c r="C52" s="54"/>
      <c r="D52" s="121"/>
      <c r="E52" s="55"/>
      <c r="F52" s="56"/>
      <c r="G52" s="52"/>
    </row>
    <row r="53" spans="1:8">
      <c r="A53" s="25"/>
      <c r="B53" s="53"/>
      <c r="C53" s="54"/>
      <c r="D53" s="47"/>
      <c r="E53" s="55"/>
      <c r="F53" s="56"/>
      <c r="G53" s="52"/>
    </row>
    <row r="54" spans="1:8">
      <c r="A54" s="25"/>
      <c r="B54" s="53"/>
      <c r="C54" s="148"/>
      <c r="D54" s="121"/>
      <c r="E54" s="55"/>
      <c r="F54" s="56"/>
      <c r="G54" s="52"/>
    </row>
    <row r="55" spans="1:8">
      <c r="A55" s="25"/>
      <c r="B55" s="53"/>
      <c r="C55" s="54"/>
      <c r="D55" s="121"/>
      <c r="E55" s="55"/>
      <c r="F55" s="56"/>
      <c r="G55" s="52"/>
    </row>
    <row r="56" spans="1:8">
      <c r="A56" s="25"/>
      <c r="B56" s="53"/>
      <c r="C56" s="54"/>
      <c r="D56" s="47"/>
      <c r="E56" s="55"/>
      <c r="F56" s="56"/>
      <c r="G56" s="52"/>
    </row>
    <row r="57" spans="1:8">
      <c r="A57" s="25"/>
      <c r="B57" s="38"/>
      <c r="C57" s="39"/>
      <c r="D57" s="47"/>
      <c r="E57" s="41"/>
      <c r="F57" s="51"/>
      <c r="G57" s="52"/>
    </row>
    <row r="58" spans="1:8">
      <c r="A58" s="25"/>
      <c r="B58" s="38"/>
      <c r="C58" s="39"/>
      <c r="D58" s="47"/>
      <c r="E58" s="41"/>
      <c r="F58" s="51"/>
      <c r="G58" s="52"/>
    </row>
    <row r="59" spans="1:8" ht="13.5" thickBot="1">
      <c r="A59" s="25"/>
      <c r="B59" s="57"/>
      <c r="C59" s="58"/>
      <c r="D59" s="59"/>
      <c r="E59" s="60"/>
      <c r="F59" s="61"/>
      <c r="G59" s="62"/>
    </row>
    <row r="60" spans="1:8" s="6" customFormat="1" ht="13.5" thickTop="1">
      <c r="A60" s="27"/>
      <c r="B60" s="527">
        <v>1500</v>
      </c>
      <c r="C60" s="544" t="s">
        <v>297</v>
      </c>
      <c r="D60" s="545"/>
      <c r="E60" s="545"/>
      <c r="F60" s="545"/>
      <c r="G60" s="528"/>
      <c r="H60" s="517"/>
    </row>
    <row r="61" spans="1:8" s="6" customFormat="1" ht="13.5" thickBot="1">
      <c r="A61" s="27"/>
      <c r="B61" s="521"/>
      <c r="C61" s="546"/>
      <c r="D61" s="546"/>
      <c r="E61" s="546"/>
      <c r="F61" s="546"/>
      <c r="G61" s="529"/>
      <c r="H61" s="517"/>
    </row>
    <row r="62" spans="1:8" s="6" customFormat="1" ht="9" customHeight="1" thickTop="1">
      <c r="B62" s="151"/>
      <c r="C62" s="151"/>
      <c r="D62" s="151"/>
      <c r="E62" s="152"/>
      <c r="F62" s="151"/>
      <c r="G62" s="153"/>
      <c r="H62" s="517"/>
    </row>
    <row r="63" spans="1:8">
      <c r="B63" s="5"/>
      <c r="C63" s="5"/>
      <c r="D63" s="5"/>
      <c r="E63" s="11"/>
    </row>
    <row r="64" spans="1:8">
      <c r="B64" s="7"/>
      <c r="C64" s="9"/>
      <c r="D64" s="7"/>
      <c r="E64" s="20"/>
    </row>
    <row r="65" spans="2:6">
      <c r="B65" s="7"/>
      <c r="C65" s="9"/>
      <c r="D65" s="7"/>
      <c r="E65" s="20"/>
    </row>
    <row r="66" spans="2:6">
      <c r="B66" s="7"/>
      <c r="C66" s="9"/>
      <c r="D66" s="7"/>
      <c r="E66" s="20"/>
    </row>
    <row r="67" spans="2:6">
      <c r="B67" s="7"/>
      <c r="C67" s="9"/>
      <c r="D67" s="7"/>
      <c r="E67" s="20"/>
    </row>
    <row r="68" spans="2:6">
      <c r="B68" s="7"/>
      <c r="C68" s="9"/>
      <c r="D68" s="7"/>
      <c r="E68" s="20"/>
    </row>
    <row r="69" spans="2:6">
      <c r="B69" s="7"/>
      <c r="C69" s="9"/>
      <c r="D69" s="7"/>
      <c r="E69" s="20"/>
    </row>
    <row r="71" spans="2:6">
      <c r="F71" s="10"/>
    </row>
  </sheetData>
  <mergeCells count="10">
    <mergeCell ref="H1:H1048576"/>
    <mergeCell ref="C60:F61"/>
    <mergeCell ref="G60:G61"/>
    <mergeCell ref="B60:B61"/>
    <mergeCell ref="D6:D7"/>
    <mergeCell ref="E6:E7"/>
    <mergeCell ref="F6:F7"/>
    <mergeCell ref="G6:G7"/>
    <mergeCell ref="B6:B7"/>
    <mergeCell ref="C6:C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9" orientation="portrait" useFirstPageNumber="1" r:id="rId1"/>
  <headerFooter alignWithMargins="0">
    <oddHeader>&amp;LUpgrading of Gravel Road To Block Paving Between Maitemogelo Taxi Route and N12</oddHeader>
  </headerFooter>
  <rowBreaks count="1" manualBreakCount="1">
    <brk id="62" min="1" max="6" man="1"/>
  </rowBreaks>
  <ignoredErrors>
    <ignoredError sqref="B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I73"/>
  <sheetViews>
    <sheetView view="pageBreakPreview" zoomScale="80" zoomScaleNormal="100" zoomScaleSheetLayoutView="80" workbookViewId="0">
      <selection activeCell="B2" sqref="B2:G71"/>
    </sheetView>
  </sheetViews>
  <sheetFormatPr defaultRowHeight="12.75"/>
  <cols>
    <col min="1" max="1" width="1.42578125" customWidth="1"/>
    <col min="2" max="2" width="11.7109375" customWidth="1"/>
    <col min="3" max="3" width="59.140625" customWidth="1"/>
    <col min="4" max="4" width="10.7109375" customWidth="1"/>
    <col min="5" max="5" width="13.28515625" customWidth="1"/>
    <col min="6" max="6" width="19.140625" style="11" customWidth="1"/>
    <col min="7" max="7" width="26.5703125" style="3" customWidth="1"/>
    <col min="8" max="8" width="2.28515625" customWidth="1"/>
    <col min="9" max="9" width="27.5703125" customWidth="1"/>
  </cols>
  <sheetData>
    <row r="1" spans="1:9">
      <c r="A1" s="25"/>
      <c r="B1" s="25"/>
      <c r="C1" s="25"/>
      <c r="D1" s="25"/>
      <c r="E1" s="25"/>
      <c r="F1" s="65"/>
      <c r="G1" s="34"/>
      <c r="H1" s="25"/>
      <c r="I1" s="25"/>
    </row>
    <row r="2" spans="1:9" ht="15" customHeight="1">
      <c r="A2" s="25"/>
      <c r="B2" s="82" t="s">
        <v>13</v>
      </c>
      <c r="C2" s="83"/>
      <c r="D2" s="83"/>
      <c r="E2" s="83"/>
      <c r="F2" s="65"/>
      <c r="G2" s="34"/>
      <c r="H2" s="25"/>
      <c r="I2" s="25"/>
    </row>
    <row r="3" spans="1:9" ht="15" customHeight="1">
      <c r="A3" s="25"/>
      <c r="B3" s="82" t="s">
        <v>39</v>
      </c>
      <c r="C3" s="82"/>
      <c r="D3" s="83"/>
      <c r="E3" s="83"/>
      <c r="F3" s="143"/>
      <c r="G3" s="34"/>
      <c r="H3" s="25"/>
      <c r="I3" s="25"/>
    </row>
    <row r="4" spans="1:9" ht="15" customHeight="1">
      <c r="A4" s="25"/>
      <c r="B4" s="82" t="s">
        <v>40</v>
      </c>
      <c r="C4" s="82"/>
      <c r="D4" s="83"/>
      <c r="E4" s="83"/>
      <c r="F4" s="143"/>
      <c r="G4" s="34"/>
      <c r="H4" s="25"/>
      <c r="I4" s="25"/>
    </row>
    <row r="5" spans="1:9" ht="15" customHeight="1" thickBot="1">
      <c r="A5" s="25"/>
      <c r="B5" s="25"/>
      <c r="C5" s="25"/>
      <c r="D5" s="143"/>
      <c r="E5" s="143"/>
      <c r="F5" s="143"/>
      <c r="G5" s="34"/>
      <c r="H5" s="25"/>
      <c r="I5" s="25"/>
    </row>
    <row r="6" spans="1:9" ht="13.5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H6" s="143"/>
      <c r="I6" s="143"/>
    </row>
    <row r="7" spans="1:9" s="4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256"/>
      <c r="I7" s="256"/>
    </row>
    <row r="8" spans="1:9" ht="13.5" thickTop="1">
      <c r="A8" s="25"/>
      <c r="B8" s="144"/>
      <c r="C8" s="145"/>
      <c r="D8" s="145"/>
      <c r="E8" s="145"/>
      <c r="F8" s="146"/>
      <c r="G8" s="147"/>
      <c r="H8" s="25"/>
      <c r="I8" s="25"/>
    </row>
    <row r="9" spans="1:9">
      <c r="A9" s="25"/>
      <c r="B9" s="53"/>
      <c r="C9" s="148"/>
      <c r="D9" s="148"/>
      <c r="E9" s="148"/>
      <c r="F9" s="71"/>
      <c r="G9" s="72"/>
      <c r="H9" s="25"/>
      <c r="I9" s="25"/>
    </row>
    <row r="10" spans="1:9">
      <c r="A10" s="25"/>
      <c r="B10" s="67" t="s">
        <v>424</v>
      </c>
      <c r="C10" s="68" t="s">
        <v>60</v>
      </c>
      <c r="D10" s="69" t="s">
        <v>41</v>
      </c>
      <c r="E10" s="70">
        <v>0.5</v>
      </c>
      <c r="F10" s="71"/>
      <c r="G10" s="44" t="s">
        <v>412</v>
      </c>
      <c r="H10" s="25"/>
      <c r="I10" s="25"/>
    </row>
    <row r="11" spans="1:9">
      <c r="A11" s="25"/>
      <c r="B11" s="53"/>
      <c r="C11" s="68"/>
      <c r="D11" s="69"/>
      <c r="E11" s="69"/>
      <c r="F11" s="71"/>
      <c r="G11" s="72"/>
      <c r="H11" s="25"/>
      <c r="I11" s="25"/>
    </row>
    <row r="12" spans="1:9">
      <c r="A12" s="25"/>
      <c r="B12" s="53" t="s">
        <v>42</v>
      </c>
      <c r="C12" s="68" t="s">
        <v>43</v>
      </c>
      <c r="D12" s="69"/>
      <c r="E12" s="69"/>
      <c r="F12" s="71"/>
      <c r="G12" s="72"/>
      <c r="H12" s="25"/>
      <c r="I12" s="25"/>
    </row>
    <row r="13" spans="1:9">
      <c r="A13" s="25"/>
      <c r="B13" s="53"/>
      <c r="C13" s="68" t="s">
        <v>44</v>
      </c>
      <c r="D13" s="69"/>
      <c r="E13" s="69"/>
      <c r="F13" s="71"/>
      <c r="G13" s="72"/>
      <c r="H13" s="25"/>
      <c r="I13" s="25"/>
    </row>
    <row r="14" spans="1:9">
      <c r="A14" s="25"/>
      <c r="B14" s="53"/>
      <c r="C14" s="73"/>
      <c r="D14" s="69"/>
      <c r="E14" s="74"/>
      <c r="F14" s="71"/>
      <c r="G14" s="75"/>
      <c r="H14" s="25"/>
      <c r="I14" s="25"/>
    </row>
    <row r="15" spans="1:9">
      <c r="A15" s="25"/>
      <c r="B15" s="53"/>
      <c r="C15" s="73" t="s">
        <v>45</v>
      </c>
      <c r="D15" s="69" t="s">
        <v>176</v>
      </c>
      <c r="E15" s="74">
        <v>1</v>
      </c>
      <c r="F15" s="71"/>
      <c r="G15" s="44" t="s">
        <v>412</v>
      </c>
      <c r="H15" s="25"/>
      <c r="I15" s="25"/>
    </row>
    <row r="16" spans="1:9">
      <c r="A16" s="25"/>
      <c r="B16" s="53"/>
      <c r="C16" s="73" t="s">
        <v>46</v>
      </c>
      <c r="D16" s="69"/>
      <c r="E16" s="74"/>
      <c r="F16" s="71"/>
      <c r="G16" s="75"/>
      <c r="H16" s="25"/>
      <c r="I16" s="25"/>
    </row>
    <row r="17" spans="1:9">
      <c r="A17" s="25"/>
      <c r="B17" s="53"/>
      <c r="C17" s="73"/>
      <c r="D17" s="69"/>
      <c r="E17" s="74"/>
      <c r="F17" s="71"/>
      <c r="G17" s="75"/>
      <c r="H17" s="25"/>
      <c r="I17" s="25"/>
    </row>
    <row r="18" spans="1:9">
      <c r="A18" s="25"/>
      <c r="B18" s="53"/>
      <c r="C18" s="73"/>
      <c r="D18" s="69"/>
      <c r="E18" s="74"/>
      <c r="F18" s="71"/>
      <c r="G18" s="75"/>
      <c r="H18" s="25"/>
      <c r="I18" s="25"/>
    </row>
    <row r="19" spans="1:9">
      <c r="A19" s="25"/>
      <c r="B19" s="53"/>
      <c r="C19" s="73"/>
      <c r="D19" s="69"/>
      <c r="E19" s="74"/>
      <c r="F19" s="71"/>
      <c r="G19" s="75"/>
      <c r="H19" s="25"/>
      <c r="I19" s="25"/>
    </row>
    <row r="20" spans="1:9">
      <c r="A20" s="25"/>
      <c r="B20" s="53"/>
      <c r="C20" s="73"/>
      <c r="D20" s="69"/>
      <c r="E20" s="74"/>
      <c r="F20" s="71"/>
      <c r="G20" s="75"/>
      <c r="H20" s="25"/>
      <c r="I20" s="25"/>
    </row>
    <row r="21" spans="1:9">
      <c r="A21" s="25"/>
      <c r="B21" s="53"/>
      <c r="C21" s="73"/>
      <c r="D21" s="69"/>
      <c r="E21" s="74"/>
      <c r="F21" s="71"/>
      <c r="G21" s="75"/>
      <c r="H21" s="25"/>
      <c r="I21" s="25"/>
    </row>
    <row r="22" spans="1:9">
      <c r="A22" s="25"/>
      <c r="B22" s="53"/>
      <c r="C22" s="73"/>
      <c r="D22" s="69"/>
      <c r="E22" s="74"/>
      <c r="F22" s="71"/>
      <c r="G22" s="75"/>
      <c r="H22" s="25"/>
      <c r="I22" s="25"/>
    </row>
    <row r="23" spans="1:9">
      <c r="A23" s="25"/>
      <c r="B23" s="53"/>
      <c r="C23" s="73"/>
      <c r="D23" s="69"/>
      <c r="E23" s="74"/>
      <c r="F23" s="71"/>
      <c r="G23" s="75"/>
      <c r="H23" s="25"/>
      <c r="I23" s="25"/>
    </row>
    <row r="24" spans="1:9">
      <c r="A24" s="25"/>
      <c r="B24" s="53"/>
      <c r="C24" s="73"/>
      <c r="D24" s="69"/>
      <c r="E24" s="74"/>
      <c r="F24" s="71"/>
      <c r="G24" s="75"/>
      <c r="H24" s="25"/>
      <c r="I24" s="25"/>
    </row>
    <row r="25" spans="1:9">
      <c r="A25" s="25"/>
      <c r="B25" s="53"/>
      <c r="C25" s="73"/>
      <c r="D25" s="69"/>
      <c r="E25" s="74"/>
      <c r="F25" s="71"/>
      <c r="G25" s="75"/>
      <c r="H25" s="25"/>
      <c r="I25" s="25"/>
    </row>
    <row r="26" spans="1:9">
      <c r="A26" s="25"/>
      <c r="B26" s="53"/>
      <c r="C26" s="73"/>
      <c r="D26" s="69"/>
      <c r="E26" s="74"/>
      <c r="F26" s="71"/>
      <c r="G26" s="75"/>
      <c r="H26" s="25"/>
      <c r="I26" s="25"/>
    </row>
    <row r="27" spans="1:9">
      <c r="A27" s="25"/>
      <c r="B27" s="53"/>
      <c r="C27" s="73"/>
      <c r="D27" s="69"/>
      <c r="E27" s="74"/>
      <c r="F27" s="71"/>
      <c r="G27" s="75"/>
      <c r="H27" s="25"/>
      <c r="I27" s="25"/>
    </row>
    <row r="28" spans="1:9">
      <c r="A28" s="25"/>
      <c r="B28" s="53"/>
      <c r="C28" s="73"/>
      <c r="D28" s="69"/>
      <c r="E28" s="74"/>
      <c r="F28" s="71"/>
      <c r="G28" s="75"/>
      <c r="H28" s="25"/>
      <c r="I28" s="25"/>
    </row>
    <row r="29" spans="1:9">
      <c r="A29" s="25"/>
      <c r="B29" s="53"/>
      <c r="C29" s="73"/>
      <c r="D29" s="69"/>
      <c r="E29" s="74"/>
      <c r="F29" s="71"/>
      <c r="G29" s="75"/>
      <c r="H29" s="25"/>
      <c r="I29" s="25"/>
    </row>
    <row r="30" spans="1:9">
      <c r="A30" s="25"/>
      <c r="B30" s="53"/>
      <c r="C30" s="73"/>
      <c r="D30" s="69"/>
      <c r="E30" s="74"/>
      <c r="F30" s="71"/>
      <c r="G30" s="75"/>
      <c r="H30" s="25"/>
      <c r="I30" s="25"/>
    </row>
    <row r="31" spans="1:9">
      <c r="A31" s="25"/>
      <c r="B31" s="53"/>
      <c r="C31" s="73"/>
      <c r="D31" s="69"/>
      <c r="E31" s="74"/>
      <c r="F31" s="71"/>
      <c r="G31" s="75"/>
      <c r="H31" s="25"/>
      <c r="I31" s="25"/>
    </row>
    <row r="32" spans="1:9">
      <c r="A32" s="25"/>
      <c r="B32" s="53"/>
      <c r="C32" s="73"/>
      <c r="D32" s="69"/>
      <c r="E32" s="74"/>
      <c r="F32" s="71"/>
      <c r="G32" s="75"/>
      <c r="H32" s="25"/>
      <c r="I32" s="25"/>
    </row>
    <row r="33" spans="1:9">
      <c r="A33" s="25"/>
      <c r="B33" s="53"/>
      <c r="C33" s="73"/>
      <c r="D33" s="69"/>
      <c r="E33" s="74"/>
      <c r="F33" s="71"/>
      <c r="G33" s="75"/>
      <c r="H33" s="25"/>
      <c r="I33" s="25"/>
    </row>
    <row r="34" spans="1:9">
      <c r="A34" s="25"/>
      <c r="B34" s="53"/>
      <c r="C34" s="73"/>
      <c r="D34" s="69"/>
      <c r="E34" s="74"/>
      <c r="F34" s="71"/>
      <c r="G34" s="75"/>
      <c r="H34" s="25"/>
      <c r="I34" s="25"/>
    </row>
    <row r="35" spans="1:9">
      <c r="A35" s="25"/>
      <c r="B35" s="53"/>
      <c r="C35" s="73"/>
      <c r="D35" s="69"/>
      <c r="E35" s="74"/>
      <c r="F35" s="71"/>
      <c r="G35" s="75"/>
      <c r="H35" s="25"/>
      <c r="I35" s="25"/>
    </row>
    <row r="36" spans="1:9">
      <c r="A36" s="25"/>
      <c r="B36" s="53"/>
      <c r="C36" s="73"/>
      <c r="D36" s="69"/>
      <c r="E36" s="74"/>
      <c r="F36" s="71"/>
      <c r="G36" s="75"/>
      <c r="H36" s="25"/>
      <c r="I36" s="25"/>
    </row>
    <row r="37" spans="1:9">
      <c r="A37" s="25"/>
      <c r="B37" s="53"/>
      <c r="C37" s="73"/>
      <c r="D37" s="69"/>
      <c r="E37" s="74"/>
      <c r="F37" s="71"/>
      <c r="G37" s="75"/>
      <c r="H37" s="25"/>
      <c r="I37" s="25"/>
    </row>
    <row r="38" spans="1:9">
      <c r="A38" s="25"/>
      <c r="B38" s="53"/>
      <c r="C38" s="73"/>
      <c r="D38" s="69"/>
      <c r="E38" s="74"/>
      <c r="F38" s="71"/>
      <c r="G38" s="75"/>
      <c r="H38" s="25"/>
      <c r="I38" s="25"/>
    </row>
    <row r="39" spans="1:9">
      <c r="A39" s="25"/>
      <c r="B39" s="53"/>
      <c r="C39" s="73"/>
      <c r="D39" s="69"/>
      <c r="E39" s="74"/>
      <c r="F39" s="71"/>
      <c r="G39" s="75"/>
      <c r="H39" s="25"/>
      <c r="I39" s="25"/>
    </row>
    <row r="40" spans="1:9">
      <c r="A40" s="25"/>
      <c r="B40" s="53"/>
      <c r="C40" s="73"/>
      <c r="D40" s="69"/>
      <c r="E40" s="74"/>
      <c r="F40" s="71"/>
      <c r="G40" s="75"/>
      <c r="H40" s="25"/>
      <c r="I40" s="25"/>
    </row>
    <row r="41" spans="1:9">
      <c r="A41" s="25"/>
      <c r="B41" s="53"/>
      <c r="C41" s="73"/>
      <c r="D41" s="69"/>
      <c r="E41" s="74"/>
      <c r="F41" s="71"/>
      <c r="G41" s="75"/>
      <c r="H41" s="25"/>
      <c r="I41" s="25"/>
    </row>
    <row r="42" spans="1:9">
      <c r="A42" s="25"/>
      <c r="B42" s="53"/>
      <c r="C42" s="73"/>
      <c r="D42" s="69"/>
      <c r="E42" s="74"/>
      <c r="F42" s="71"/>
      <c r="G42" s="75"/>
      <c r="H42" s="25"/>
      <c r="I42" s="25"/>
    </row>
    <row r="43" spans="1:9">
      <c r="A43" s="25"/>
      <c r="B43" s="53"/>
      <c r="C43" s="73"/>
      <c r="D43" s="69"/>
      <c r="E43" s="74"/>
      <c r="F43" s="71"/>
      <c r="G43" s="75"/>
      <c r="H43" s="25"/>
      <c r="I43" s="25"/>
    </row>
    <row r="44" spans="1:9">
      <c r="A44" s="25"/>
      <c r="B44" s="53"/>
      <c r="C44" s="73"/>
      <c r="D44" s="69"/>
      <c r="E44" s="74"/>
      <c r="F44" s="71"/>
      <c r="G44" s="75"/>
      <c r="H44" s="25"/>
      <c r="I44" s="25"/>
    </row>
    <row r="45" spans="1:9">
      <c r="A45" s="25"/>
      <c r="B45" s="53"/>
      <c r="C45" s="73"/>
      <c r="D45" s="69"/>
      <c r="E45" s="74"/>
      <c r="F45" s="71"/>
      <c r="G45" s="75"/>
      <c r="H45" s="25"/>
      <c r="I45" s="25"/>
    </row>
    <row r="46" spans="1:9">
      <c r="A46" s="25"/>
      <c r="B46" s="53"/>
      <c r="C46" s="73"/>
      <c r="D46" s="69"/>
      <c r="E46" s="74"/>
      <c r="F46" s="71"/>
      <c r="G46" s="75"/>
      <c r="H46" s="25"/>
      <c r="I46" s="25"/>
    </row>
    <row r="47" spans="1:9">
      <c r="A47" s="25"/>
      <c r="B47" s="53"/>
      <c r="C47" s="73"/>
      <c r="D47" s="69"/>
      <c r="E47" s="74"/>
      <c r="F47" s="71"/>
      <c r="G47" s="75"/>
      <c r="H47" s="25"/>
      <c r="I47" s="25"/>
    </row>
    <row r="48" spans="1:9">
      <c r="A48" s="25"/>
      <c r="B48" s="53"/>
      <c r="C48" s="73"/>
      <c r="D48" s="69"/>
      <c r="E48" s="74"/>
      <c r="F48" s="71"/>
      <c r="G48" s="75"/>
      <c r="H48" s="25"/>
      <c r="I48" s="25"/>
    </row>
    <row r="49" spans="1:9">
      <c r="A49" s="25"/>
      <c r="B49" s="53"/>
      <c r="C49" s="73"/>
      <c r="D49" s="69"/>
      <c r="E49" s="74"/>
      <c r="F49" s="71"/>
      <c r="G49" s="75"/>
      <c r="H49" s="25"/>
      <c r="I49" s="25"/>
    </row>
    <row r="50" spans="1:9">
      <c r="A50" s="25"/>
      <c r="B50" s="53"/>
      <c r="C50" s="73"/>
      <c r="D50" s="69"/>
      <c r="E50" s="74"/>
      <c r="F50" s="71"/>
      <c r="G50" s="75"/>
      <c r="H50" s="25"/>
      <c r="I50" s="25"/>
    </row>
    <row r="51" spans="1:9">
      <c r="A51" s="25"/>
      <c r="B51" s="53"/>
      <c r="C51" s="73"/>
      <c r="D51" s="69"/>
      <c r="E51" s="74"/>
      <c r="F51" s="71"/>
      <c r="G51" s="75"/>
      <c r="H51" s="25"/>
      <c r="I51" s="25"/>
    </row>
    <row r="52" spans="1:9">
      <c r="A52" s="25"/>
      <c r="B52" s="53"/>
      <c r="C52" s="73"/>
      <c r="D52" s="69"/>
      <c r="E52" s="74"/>
      <c r="F52" s="71"/>
      <c r="G52" s="75"/>
      <c r="H52" s="25"/>
      <c r="I52" s="25"/>
    </row>
    <row r="53" spans="1:9">
      <c r="A53" s="25"/>
      <c r="B53" s="53"/>
      <c r="C53" s="73"/>
      <c r="D53" s="69"/>
      <c r="E53" s="74"/>
      <c r="F53" s="71"/>
      <c r="G53" s="75"/>
      <c r="H53" s="25"/>
      <c r="I53" s="25"/>
    </row>
    <row r="54" spans="1:9">
      <c r="A54" s="25"/>
      <c r="B54" s="53"/>
      <c r="C54" s="73"/>
      <c r="D54" s="69"/>
      <c r="E54" s="74"/>
      <c r="F54" s="71"/>
      <c r="G54" s="75"/>
      <c r="H54" s="25"/>
      <c r="I54" s="25"/>
    </row>
    <row r="55" spans="1:9">
      <c r="A55" s="25"/>
      <c r="B55" s="53"/>
      <c r="C55" s="73"/>
      <c r="D55" s="69"/>
      <c r="E55" s="74"/>
      <c r="F55" s="71"/>
      <c r="G55" s="75"/>
      <c r="H55" s="25"/>
      <c r="I55" s="25"/>
    </row>
    <row r="56" spans="1:9">
      <c r="A56" s="25"/>
      <c r="B56" s="53"/>
      <c r="C56" s="73"/>
      <c r="D56" s="69"/>
      <c r="E56" s="74"/>
      <c r="F56" s="71"/>
      <c r="G56" s="75"/>
      <c r="H56" s="25"/>
      <c r="I56" s="25"/>
    </row>
    <row r="57" spans="1:9">
      <c r="A57" s="25"/>
      <c r="B57" s="53"/>
      <c r="C57" s="73"/>
      <c r="D57" s="69"/>
      <c r="E57" s="74"/>
      <c r="F57" s="71"/>
      <c r="G57" s="75"/>
      <c r="H57" s="25"/>
      <c r="I57" s="25"/>
    </row>
    <row r="58" spans="1:9">
      <c r="A58" s="25"/>
      <c r="B58" s="53"/>
      <c r="C58" s="73"/>
      <c r="D58" s="69"/>
      <c r="E58" s="74"/>
      <c r="F58" s="71"/>
      <c r="G58" s="75"/>
      <c r="H58" s="25"/>
      <c r="I58" s="25"/>
    </row>
    <row r="59" spans="1:9">
      <c r="A59" s="25"/>
      <c r="B59" s="53"/>
      <c r="C59" s="73"/>
      <c r="D59" s="69"/>
      <c r="E59" s="74"/>
      <c r="F59" s="71"/>
      <c r="G59" s="75"/>
      <c r="H59" s="25"/>
      <c r="I59" s="25"/>
    </row>
    <row r="60" spans="1:9">
      <c r="A60" s="25"/>
      <c r="B60" s="53"/>
      <c r="C60" s="73"/>
      <c r="D60" s="69"/>
      <c r="E60" s="74"/>
      <c r="F60" s="71"/>
      <c r="G60" s="75"/>
      <c r="H60" s="25"/>
      <c r="I60" s="25"/>
    </row>
    <row r="61" spans="1:9">
      <c r="A61" s="25"/>
      <c r="B61" s="53"/>
      <c r="C61" s="73"/>
      <c r="D61" s="69"/>
      <c r="E61" s="74"/>
      <c r="F61" s="71"/>
      <c r="G61" s="75"/>
      <c r="H61" s="25"/>
      <c r="I61" s="25"/>
    </row>
    <row r="62" spans="1:9">
      <c r="A62" s="25"/>
      <c r="B62" s="53"/>
      <c r="C62" s="73"/>
      <c r="D62" s="69"/>
      <c r="E62" s="74"/>
      <c r="F62" s="71"/>
      <c r="G62" s="75"/>
      <c r="H62" s="25"/>
      <c r="I62" s="25"/>
    </row>
    <row r="63" spans="1:9">
      <c r="A63" s="25"/>
      <c r="B63" s="53"/>
      <c r="C63" s="73"/>
      <c r="D63" s="69"/>
      <c r="E63" s="74"/>
      <c r="F63" s="71"/>
      <c r="G63" s="75"/>
      <c r="H63" s="25"/>
      <c r="I63" s="25"/>
    </row>
    <row r="64" spans="1:9">
      <c r="A64" s="25"/>
      <c r="B64" s="53"/>
      <c r="C64" s="73"/>
      <c r="D64" s="69"/>
      <c r="E64" s="74"/>
      <c r="F64" s="71"/>
      <c r="G64" s="75"/>
      <c r="H64" s="25"/>
      <c r="I64" s="25"/>
    </row>
    <row r="65" spans="1:9">
      <c r="A65" s="25"/>
      <c r="B65" s="53"/>
      <c r="C65" s="73"/>
      <c r="D65" s="69"/>
      <c r="E65" s="74"/>
      <c r="F65" s="71"/>
      <c r="G65" s="75"/>
      <c r="H65" s="25"/>
      <c r="I65" s="25"/>
    </row>
    <row r="66" spans="1:9">
      <c r="A66" s="25"/>
      <c r="B66" s="53"/>
      <c r="C66" s="73"/>
      <c r="D66" s="69"/>
      <c r="E66" s="74"/>
      <c r="F66" s="71"/>
      <c r="G66" s="75"/>
      <c r="H66" s="25"/>
      <c r="I66" s="25"/>
    </row>
    <row r="67" spans="1:9">
      <c r="A67" s="25"/>
      <c r="B67" s="53"/>
      <c r="C67" s="73"/>
      <c r="D67" s="69"/>
      <c r="E67" s="74"/>
      <c r="F67" s="71"/>
      <c r="G67" s="75"/>
      <c r="H67" s="25"/>
      <c r="I67" s="25"/>
    </row>
    <row r="68" spans="1:9">
      <c r="A68" s="25"/>
      <c r="B68" s="53"/>
      <c r="C68" s="73"/>
      <c r="D68" s="69"/>
      <c r="E68" s="74"/>
      <c r="F68" s="71"/>
      <c r="G68" s="75"/>
      <c r="H68" s="25"/>
      <c r="I68" s="25"/>
    </row>
    <row r="69" spans="1:9" ht="13.5" thickBot="1">
      <c r="A69" s="25"/>
      <c r="B69" s="76"/>
      <c r="C69" s="77"/>
      <c r="D69" s="78"/>
      <c r="E69" s="79"/>
      <c r="F69" s="80"/>
      <c r="G69" s="81"/>
      <c r="H69" s="25"/>
      <c r="I69" s="25"/>
    </row>
    <row r="70" spans="1:9" ht="15" customHeight="1" thickTop="1">
      <c r="A70" s="25"/>
      <c r="B70" s="527">
        <v>1700</v>
      </c>
      <c r="C70" s="544" t="s">
        <v>297</v>
      </c>
      <c r="D70" s="544"/>
      <c r="E70" s="544"/>
      <c r="F70" s="530"/>
      <c r="G70" s="547" t="s">
        <v>412</v>
      </c>
      <c r="H70" s="25"/>
      <c r="I70" s="25"/>
    </row>
    <row r="71" spans="1:9" s="4" customFormat="1" ht="15" customHeight="1" thickBot="1">
      <c r="A71" s="30"/>
      <c r="B71" s="521"/>
      <c r="C71" s="519"/>
      <c r="D71" s="519"/>
      <c r="E71" s="519"/>
      <c r="F71" s="538"/>
      <c r="G71" s="548"/>
      <c r="H71" s="30"/>
      <c r="I71" s="30"/>
    </row>
    <row r="72" spans="1:9" ht="13.5" thickTop="1">
      <c r="A72" s="25"/>
      <c r="B72" s="25"/>
      <c r="C72" s="25"/>
      <c r="D72" s="25"/>
      <c r="E72" s="25"/>
      <c r="F72" s="65"/>
      <c r="G72" s="34"/>
      <c r="H72" s="25"/>
      <c r="I72" s="25"/>
    </row>
    <row r="73" spans="1:9">
      <c r="A73" s="25"/>
      <c r="B73" s="25"/>
      <c r="C73" s="25"/>
      <c r="D73" s="25"/>
      <c r="E73" s="25"/>
      <c r="F73" s="65"/>
      <c r="G73" s="34"/>
      <c r="H73" s="25"/>
      <c r="I73" s="25"/>
    </row>
  </sheetData>
  <mergeCells count="9">
    <mergeCell ref="G6:G7"/>
    <mergeCell ref="B70:B71"/>
    <mergeCell ref="C70:F71"/>
    <mergeCell ref="B6:B7"/>
    <mergeCell ref="C6:C7"/>
    <mergeCell ref="D6:D7"/>
    <mergeCell ref="E6:E7"/>
    <mergeCell ref="F6:F7"/>
    <mergeCell ref="G70:G71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7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57"/>
  <sheetViews>
    <sheetView view="pageBreakPreview" zoomScale="80" zoomScaleNormal="100" zoomScaleSheetLayoutView="80" workbookViewId="0">
      <selection activeCell="B2" sqref="B2:G56"/>
    </sheetView>
  </sheetViews>
  <sheetFormatPr defaultRowHeight="15" customHeight="1"/>
  <cols>
    <col min="1" max="1" width="1.42578125" customWidth="1"/>
    <col min="2" max="2" width="11.7109375" customWidth="1"/>
    <col min="3" max="3" width="59.140625" customWidth="1"/>
    <col min="4" max="4" width="10.7109375" customWidth="1"/>
    <col min="5" max="5" width="13.28515625" customWidth="1"/>
    <col min="6" max="6" width="16.85546875" style="11" customWidth="1"/>
    <col min="7" max="7" width="25.85546875" style="3" customWidth="1"/>
    <col min="8" max="8" width="2.28515625" customWidth="1"/>
    <col min="9" max="9" width="27.5703125" customWidth="1"/>
  </cols>
  <sheetData>
    <row r="1" spans="1:9" ht="15" customHeight="1">
      <c r="A1" s="25"/>
      <c r="B1" s="25"/>
      <c r="C1" s="25"/>
      <c r="D1" s="25"/>
      <c r="E1" s="25"/>
      <c r="F1" s="65"/>
      <c r="G1" s="34"/>
      <c r="H1" s="25"/>
    </row>
    <row r="2" spans="1:9" ht="15" customHeight="1">
      <c r="A2" s="25"/>
      <c r="B2" s="82" t="s">
        <v>13</v>
      </c>
      <c r="C2" s="83"/>
      <c r="D2" s="143"/>
      <c r="E2" s="143"/>
      <c r="F2" s="65"/>
      <c r="G2" s="34"/>
      <c r="H2" s="25"/>
    </row>
    <row r="3" spans="1:9" ht="15" customHeight="1">
      <c r="A3" s="25"/>
      <c r="B3" s="82" t="s">
        <v>244</v>
      </c>
      <c r="C3" s="82"/>
      <c r="D3" s="143"/>
      <c r="E3" s="143"/>
      <c r="F3" s="25"/>
      <c r="G3" s="37"/>
      <c r="H3" s="25"/>
    </row>
    <row r="4" spans="1:9" ht="15" customHeight="1">
      <c r="A4" s="25"/>
      <c r="B4" s="82" t="s">
        <v>245</v>
      </c>
      <c r="C4" s="82"/>
      <c r="D4" s="143"/>
      <c r="E4" s="143"/>
      <c r="F4" s="25"/>
      <c r="G4" s="37"/>
      <c r="H4" s="25"/>
    </row>
    <row r="5" spans="1:9" ht="15" customHeight="1" thickBot="1">
      <c r="A5" s="25"/>
      <c r="B5" s="82"/>
      <c r="C5" s="82"/>
      <c r="D5" s="143"/>
      <c r="E5" s="143"/>
      <c r="F5" s="25"/>
      <c r="G5" s="37"/>
      <c r="H5" s="25"/>
    </row>
    <row r="6" spans="1:9" ht="15" customHeight="1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H6" s="143"/>
      <c r="I6" s="5"/>
    </row>
    <row r="7" spans="1:9" s="4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256"/>
      <c r="I7" s="14"/>
    </row>
    <row r="8" spans="1:9" ht="15" customHeight="1" thickTop="1">
      <c r="A8" s="25"/>
      <c r="B8" s="144"/>
      <c r="C8" s="145"/>
      <c r="D8" s="145"/>
      <c r="E8" s="145"/>
      <c r="F8" s="146"/>
      <c r="G8" s="147"/>
      <c r="H8" s="25"/>
    </row>
    <row r="9" spans="1:9" s="12" customFormat="1" ht="24.95" customHeight="1">
      <c r="A9" s="195"/>
      <c r="B9" s="67">
        <v>18.010000000000002</v>
      </c>
      <c r="C9" s="197" t="s">
        <v>239</v>
      </c>
      <c r="D9" s="91"/>
      <c r="E9" s="148"/>
      <c r="F9" s="198"/>
      <c r="G9" s="98"/>
      <c r="H9" s="195"/>
    </row>
    <row r="10" spans="1:9" s="12" customFormat="1" ht="24.95" customHeight="1">
      <c r="A10" s="195"/>
      <c r="B10" s="53"/>
      <c r="C10" s="199" t="s">
        <v>240</v>
      </c>
      <c r="D10" s="91"/>
      <c r="E10" s="148"/>
      <c r="F10" s="198"/>
      <c r="G10" s="98"/>
      <c r="H10" s="195"/>
    </row>
    <row r="11" spans="1:9" s="12" customFormat="1" ht="24.95" customHeight="1">
      <c r="A11" s="195"/>
      <c r="B11" s="53"/>
      <c r="C11" s="199" t="s">
        <v>282</v>
      </c>
      <c r="D11" s="91" t="s">
        <v>241</v>
      </c>
      <c r="E11" s="200">
        <v>4</v>
      </c>
      <c r="F11" s="198"/>
      <c r="G11" s="201"/>
      <c r="H11" s="195"/>
    </row>
    <row r="12" spans="1:9" s="12" customFormat="1" ht="24.95" customHeight="1">
      <c r="A12" s="195"/>
      <c r="B12" s="53"/>
      <c r="C12" s="199" t="s">
        <v>242</v>
      </c>
      <c r="D12" s="91" t="s">
        <v>241</v>
      </c>
      <c r="E12" s="202">
        <v>4</v>
      </c>
      <c r="F12" s="198"/>
      <c r="G12" s="201"/>
      <c r="H12" s="195"/>
    </row>
    <row r="13" spans="1:9" s="12" customFormat="1" ht="24.95" customHeight="1">
      <c r="A13" s="195"/>
      <c r="B13" s="53"/>
      <c r="C13" s="199" t="s">
        <v>283</v>
      </c>
      <c r="D13" s="91" t="s">
        <v>241</v>
      </c>
      <c r="E13" s="202">
        <v>4</v>
      </c>
      <c r="F13" s="198"/>
      <c r="G13" s="201"/>
      <c r="H13" s="195"/>
    </row>
    <row r="14" spans="1:9" s="12" customFormat="1" ht="24.95" customHeight="1">
      <c r="A14" s="195"/>
      <c r="B14" s="53"/>
      <c r="C14" s="199" t="s">
        <v>284</v>
      </c>
      <c r="D14" s="91" t="s">
        <v>241</v>
      </c>
      <c r="E14" s="202">
        <v>4</v>
      </c>
      <c r="F14" s="198"/>
      <c r="G14" s="201"/>
      <c r="H14" s="195"/>
    </row>
    <row r="15" spans="1:9" s="12" customFormat="1" ht="24.95" customHeight="1">
      <c r="A15" s="195"/>
      <c r="B15" s="53"/>
      <c r="C15" s="199"/>
      <c r="D15" s="91"/>
      <c r="E15" s="202"/>
      <c r="F15" s="198"/>
      <c r="G15" s="201"/>
      <c r="H15" s="195"/>
    </row>
    <row r="16" spans="1:9" s="12" customFormat="1" ht="24.95" customHeight="1">
      <c r="A16" s="195"/>
      <c r="B16" s="67">
        <v>18.02</v>
      </c>
      <c r="C16" s="197" t="s">
        <v>243</v>
      </c>
      <c r="D16" s="91"/>
      <c r="E16" s="203"/>
      <c r="F16" s="198"/>
      <c r="G16" s="201"/>
      <c r="H16" s="195"/>
    </row>
    <row r="17" spans="1:8" s="12" customFormat="1" ht="24.95" customHeight="1">
      <c r="A17" s="195"/>
      <c r="B17" s="53"/>
      <c r="C17" s="199" t="s">
        <v>285</v>
      </c>
      <c r="D17" s="91" t="s">
        <v>241</v>
      </c>
      <c r="E17" s="203">
        <v>3</v>
      </c>
      <c r="F17" s="198"/>
      <c r="G17" s="201"/>
      <c r="H17" s="195"/>
    </row>
    <row r="18" spans="1:8" s="12" customFormat="1" ht="24.95" customHeight="1">
      <c r="A18" s="195"/>
      <c r="B18" s="53"/>
      <c r="C18" s="199" t="s">
        <v>286</v>
      </c>
      <c r="D18" s="91" t="s">
        <v>241</v>
      </c>
      <c r="E18" s="121">
        <v>3</v>
      </c>
      <c r="F18" s="198"/>
      <c r="G18" s="201"/>
      <c r="H18" s="195"/>
    </row>
    <row r="19" spans="1:8" s="12" customFormat="1" ht="24.95" customHeight="1">
      <c r="A19" s="195"/>
      <c r="B19" s="53"/>
      <c r="C19" s="199" t="s">
        <v>287</v>
      </c>
      <c r="D19" s="91" t="s">
        <v>241</v>
      </c>
      <c r="E19" s="121">
        <v>3</v>
      </c>
      <c r="F19" s="198"/>
      <c r="G19" s="201"/>
      <c r="H19" s="195"/>
    </row>
    <row r="20" spans="1:8" s="12" customFormat="1" ht="24.95" customHeight="1">
      <c r="A20" s="195"/>
      <c r="B20" s="53"/>
      <c r="C20" s="199" t="s">
        <v>479</v>
      </c>
      <c r="D20" s="91" t="s">
        <v>241</v>
      </c>
      <c r="E20" s="204">
        <v>3</v>
      </c>
      <c r="F20" s="198"/>
      <c r="G20" s="201"/>
      <c r="H20" s="195"/>
    </row>
    <row r="21" spans="1:8" s="12" customFormat="1" ht="24.95" customHeight="1">
      <c r="A21" s="195"/>
      <c r="B21" s="53"/>
      <c r="C21" s="199" t="s">
        <v>478</v>
      </c>
      <c r="D21" s="91" t="s">
        <v>241</v>
      </c>
      <c r="E21" s="202">
        <v>3</v>
      </c>
      <c r="F21" s="198"/>
      <c r="G21" s="201"/>
      <c r="H21" s="195"/>
    </row>
    <row r="22" spans="1:8" s="12" customFormat="1" ht="24.95" customHeight="1">
      <c r="A22" s="195"/>
      <c r="B22" s="53"/>
      <c r="C22" s="199" t="s">
        <v>288</v>
      </c>
      <c r="D22" s="91" t="s">
        <v>241</v>
      </c>
      <c r="E22" s="202">
        <v>3</v>
      </c>
      <c r="F22" s="198"/>
      <c r="G22" s="201"/>
      <c r="H22" s="195"/>
    </row>
    <row r="23" spans="1:8" s="12" customFormat="1" ht="24.95" customHeight="1">
      <c r="A23" s="195"/>
      <c r="B23" s="53"/>
      <c r="C23" s="199" t="s">
        <v>289</v>
      </c>
      <c r="D23" s="91" t="s">
        <v>241</v>
      </c>
      <c r="E23" s="202">
        <v>3</v>
      </c>
      <c r="F23" s="198"/>
      <c r="G23" s="201"/>
      <c r="H23" s="195"/>
    </row>
    <row r="24" spans="1:8" s="12" customFormat="1" ht="24.95" customHeight="1">
      <c r="A24" s="195"/>
      <c r="B24" s="53"/>
      <c r="C24" s="199" t="s">
        <v>290</v>
      </c>
      <c r="D24" s="91" t="s">
        <v>241</v>
      </c>
      <c r="E24" s="202">
        <v>3</v>
      </c>
      <c r="F24" s="198"/>
      <c r="G24" s="201"/>
      <c r="H24" s="195"/>
    </row>
    <row r="25" spans="1:8" s="12" customFormat="1" ht="24.95" customHeight="1">
      <c r="A25" s="195"/>
      <c r="B25" s="53"/>
      <c r="C25" s="199" t="s">
        <v>291</v>
      </c>
      <c r="D25" s="91" t="s">
        <v>241</v>
      </c>
      <c r="E25" s="202">
        <v>3</v>
      </c>
      <c r="F25" s="198"/>
      <c r="G25" s="201"/>
      <c r="H25" s="195"/>
    </row>
    <row r="26" spans="1:8" s="12" customFormat="1" ht="24.95" customHeight="1">
      <c r="A26" s="195"/>
      <c r="B26" s="53"/>
      <c r="C26" s="199" t="s">
        <v>292</v>
      </c>
      <c r="D26" s="91" t="s">
        <v>241</v>
      </c>
      <c r="E26" s="202">
        <v>3</v>
      </c>
      <c r="F26" s="198"/>
      <c r="G26" s="201"/>
      <c r="H26" s="195"/>
    </row>
    <row r="27" spans="1:8" s="12" customFormat="1" ht="24.95" customHeight="1">
      <c r="A27" s="195"/>
      <c r="B27" s="53"/>
      <c r="C27" s="199" t="s">
        <v>293</v>
      </c>
      <c r="D27" s="91" t="s">
        <v>241</v>
      </c>
      <c r="E27" s="202">
        <v>3</v>
      </c>
      <c r="F27" s="198"/>
      <c r="G27" s="201"/>
      <c r="H27" s="195"/>
    </row>
    <row r="28" spans="1:8" s="12" customFormat="1" ht="15" customHeight="1">
      <c r="A28" s="195"/>
      <c r="B28" s="53"/>
      <c r="C28" s="199"/>
      <c r="D28" s="91"/>
      <c r="E28" s="202"/>
      <c r="F28" s="198"/>
      <c r="G28" s="52"/>
      <c r="H28" s="195"/>
    </row>
    <row r="29" spans="1:8" s="12" customFormat="1" ht="15" customHeight="1">
      <c r="A29" s="195"/>
      <c r="B29" s="53"/>
      <c r="C29" s="199"/>
      <c r="D29" s="91"/>
      <c r="E29" s="202"/>
      <c r="F29" s="198"/>
      <c r="G29" s="52"/>
      <c r="H29" s="195"/>
    </row>
    <row r="30" spans="1:8" s="12" customFormat="1" ht="15" customHeight="1">
      <c r="A30" s="195"/>
      <c r="B30" s="53"/>
      <c r="C30" s="199"/>
      <c r="D30" s="91"/>
      <c r="E30" s="202"/>
      <c r="F30" s="198"/>
      <c r="G30" s="52"/>
      <c r="H30" s="195"/>
    </row>
    <row r="31" spans="1:8" s="12" customFormat="1" ht="15" customHeight="1">
      <c r="A31" s="195"/>
      <c r="B31" s="53"/>
      <c r="C31" s="199"/>
      <c r="D31" s="91"/>
      <c r="E31" s="202"/>
      <c r="F31" s="198"/>
      <c r="G31" s="52"/>
      <c r="H31" s="195"/>
    </row>
    <row r="32" spans="1:8" s="12" customFormat="1" ht="15" customHeight="1">
      <c r="A32" s="195"/>
      <c r="B32" s="53"/>
      <c r="C32" s="199"/>
      <c r="D32" s="91"/>
      <c r="E32" s="202"/>
      <c r="F32" s="198"/>
      <c r="G32" s="52"/>
      <c r="H32" s="195"/>
    </row>
    <row r="33" spans="1:8" s="12" customFormat="1" ht="15" customHeight="1">
      <c r="A33" s="195"/>
      <c r="B33" s="53"/>
      <c r="C33" s="199"/>
      <c r="D33" s="91"/>
      <c r="E33" s="202"/>
      <c r="F33" s="198"/>
      <c r="G33" s="52"/>
      <c r="H33" s="195"/>
    </row>
    <row r="34" spans="1:8" s="12" customFormat="1" ht="15" customHeight="1">
      <c r="A34" s="195"/>
      <c r="B34" s="53"/>
      <c r="C34" s="199"/>
      <c r="D34" s="91"/>
      <c r="E34" s="202"/>
      <c r="F34" s="198"/>
      <c r="G34" s="52"/>
      <c r="H34" s="195"/>
    </row>
    <row r="35" spans="1:8" s="12" customFormat="1" ht="15" customHeight="1">
      <c r="A35" s="195"/>
      <c r="B35" s="53"/>
      <c r="C35" s="199"/>
      <c r="D35" s="91"/>
      <c r="E35" s="202"/>
      <c r="F35" s="198"/>
      <c r="G35" s="52"/>
      <c r="H35" s="195"/>
    </row>
    <row r="36" spans="1:8" s="12" customFormat="1" ht="15" customHeight="1">
      <c r="A36" s="195"/>
      <c r="B36" s="53"/>
      <c r="C36" s="199"/>
      <c r="D36" s="91"/>
      <c r="E36" s="202"/>
      <c r="F36" s="198"/>
      <c r="G36" s="52"/>
      <c r="H36" s="195"/>
    </row>
    <row r="37" spans="1:8" s="12" customFormat="1" ht="15" customHeight="1">
      <c r="A37" s="195"/>
      <c r="B37" s="53"/>
      <c r="C37" s="199"/>
      <c r="D37" s="91"/>
      <c r="E37" s="202"/>
      <c r="F37" s="198"/>
      <c r="G37" s="52"/>
      <c r="H37" s="195"/>
    </row>
    <row r="38" spans="1:8" s="12" customFormat="1" ht="15" customHeight="1">
      <c r="A38" s="195"/>
      <c r="B38" s="53"/>
      <c r="C38" s="199"/>
      <c r="D38" s="91"/>
      <c r="E38" s="202"/>
      <c r="F38" s="198"/>
      <c r="G38" s="52"/>
      <c r="H38" s="195"/>
    </row>
    <row r="39" spans="1:8" s="12" customFormat="1" ht="15" customHeight="1">
      <c r="A39" s="195"/>
      <c r="B39" s="53"/>
      <c r="C39" s="199"/>
      <c r="D39" s="91"/>
      <c r="E39" s="202"/>
      <c r="F39" s="198"/>
      <c r="G39" s="52"/>
      <c r="H39" s="195"/>
    </row>
    <row r="40" spans="1:8" s="12" customFormat="1" ht="15" customHeight="1">
      <c r="A40" s="195"/>
      <c r="B40" s="53"/>
      <c r="C40" s="199"/>
      <c r="D40" s="91"/>
      <c r="E40" s="202"/>
      <c r="F40" s="198"/>
      <c r="G40" s="52"/>
      <c r="H40" s="195"/>
    </row>
    <row r="41" spans="1:8" s="12" customFormat="1" ht="15" customHeight="1">
      <c r="A41" s="195"/>
      <c r="B41" s="53"/>
      <c r="C41" s="199"/>
      <c r="D41" s="91"/>
      <c r="E41" s="121"/>
      <c r="F41" s="198"/>
      <c r="G41" s="52"/>
      <c r="H41" s="195"/>
    </row>
    <row r="42" spans="1:8" s="12" customFormat="1" ht="15" customHeight="1">
      <c r="A42" s="195"/>
      <c r="B42" s="53"/>
      <c r="C42" s="199"/>
      <c r="D42" s="91"/>
      <c r="E42" s="121"/>
      <c r="F42" s="198"/>
      <c r="G42" s="52"/>
      <c r="H42" s="195"/>
    </row>
    <row r="43" spans="1:8" s="12" customFormat="1" ht="15" customHeight="1">
      <c r="A43" s="195"/>
      <c r="B43" s="53"/>
      <c r="C43" s="199"/>
      <c r="D43" s="91"/>
      <c r="E43" s="121"/>
      <c r="F43" s="198"/>
      <c r="G43" s="52"/>
      <c r="H43" s="195"/>
    </row>
    <row r="44" spans="1:8" s="12" customFormat="1" ht="15" customHeight="1">
      <c r="A44" s="195"/>
      <c r="B44" s="53"/>
      <c r="C44" s="199"/>
      <c r="D44" s="91"/>
      <c r="E44" s="121"/>
      <c r="F44" s="198"/>
      <c r="G44" s="52"/>
      <c r="H44" s="195"/>
    </row>
    <row r="45" spans="1:8" s="12" customFormat="1" ht="15" customHeight="1">
      <c r="A45" s="195"/>
      <c r="B45" s="53"/>
      <c r="C45" s="199"/>
      <c r="D45" s="91"/>
      <c r="E45" s="121"/>
      <c r="F45" s="198"/>
      <c r="G45" s="52"/>
      <c r="H45" s="195"/>
    </row>
    <row r="46" spans="1:8" s="12" customFormat="1" ht="15" customHeight="1">
      <c r="A46" s="195"/>
      <c r="B46" s="53"/>
      <c r="C46" s="199"/>
      <c r="D46" s="91"/>
      <c r="E46" s="121"/>
      <c r="F46" s="198"/>
      <c r="G46" s="52"/>
      <c r="H46" s="195"/>
    </row>
    <row r="47" spans="1:8" s="12" customFormat="1" ht="15" customHeight="1">
      <c r="A47" s="195"/>
      <c r="B47" s="53"/>
      <c r="C47" s="199"/>
      <c r="D47" s="91"/>
      <c r="E47" s="121"/>
      <c r="F47" s="198"/>
      <c r="G47" s="52"/>
      <c r="H47" s="195"/>
    </row>
    <row r="48" spans="1:8" s="12" customFormat="1" ht="15" customHeight="1">
      <c r="A48" s="195"/>
      <c r="B48" s="53"/>
      <c r="C48" s="199"/>
      <c r="D48" s="91"/>
      <c r="E48" s="121"/>
      <c r="F48" s="198"/>
      <c r="G48" s="52"/>
      <c r="H48" s="195"/>
    </row>
    <row r="49" spans="1:8" s="12" customFormat="1" ht="15" customHeight="1">
      <c r="A49" s="195"/>
      <c r="B49" s="53"/>
      <c r="C49" s="199"/>
      <c r="D49" s="91"/>
      <c r="E49" s="121"/>
      <c r="F49" s="198"/>
      <c r="G49" s="52"/>
      <c r="H49" s="195"/>
    </row>
    <row r="50" spans="1:8" s="12" customFormat="1" ht="15" customHeight="1">
      <c r="A50" s="195"/>
      <c r="B50" s="53"/>
      <c r="C50" s="199"/>
      <c r="D50" s="91"/>
      <c r="E50" s="121"/>
      <c r="F50" s="198"/>
      <c r="G50" s="52"/>
      <c r="H50" s="195"/>
    </row>
    <row r="51" spans="1:8" s="12" customFormat="1" ht="15" customHeight="1">
      <c r="A51" s="195"/>
      <c r="B51" s="53"/>
      <c r="C51" s="199"/>
      <c r="D51" s="91"/>
      <c r="E51" s="121"/>
      <c r="F51" s="198"/>
      <c r="G51" s="52"/>
      <c r="H51" s="195"/>
    </row>
    <row r="52" spans="1:8" s="12" customFormat="1" ht="15" customHeight="1">
      <c r="A52" s="195"/>
      <c r="B52" s="53"/>
      <c r="C52" s="199"/>
      <c r="D52" s="91"/>
      <c r="E52" s="121"/>
      <c r="F52" s="198"/>
      <c r="G52" s="52"/>
      <c r="H52" s="195"/>
    </row>
    <row r="53" spans="1:8" s="12" customFormat="1" ht="15" customHeight="1">
      <c r="A53" s="195"/>
      <c r="B53" s="53"/>
      <c r="C53" s="199"/>
      <c r="D53" s="91"/>
      <c r="E53" s="121"/>
      <c r="F53" s="198"/>
      <c r="G53" s="52"/>
      <c r="H53" s="195"/>
    </row>
    <row r="54" spans="1:8" s="12" customFormat="1" ht="15" customHeight="1" thickBot="1">
      <c r="A54" s="195"/>
      <c r="B54" s="76"/>
      <c r="C54" s="205"/>
      <c r="D54" s="206"/>
      <c r="E54" s="207"/>
      <c r="F54" s="208"/>
      <c r="G54" s="62"/>
      <c r="H54" s="195"/>
    </row>
    <row r="55" spans="1:8" s="4" customFormat="1" ht="15" customHeight="1" thickTop="1">
      <c r="A55" s="30"/>
      <c r="B55" s="527">
        <v>1800</v>
      </c>
      <c r="C55" s="544" t="s">
        <v>297</v>
      </c>
      <c r="D55" s="545"/>
      <c r="E55" s="545"/>
      <c r="F55" s="545"/>
      <c r="G55" s="549"/>
      <c r="H55" s="30"/>
    </row>
    <row r="56" spans="1:8" ht="15" customHeight="1" thickBot="1">
      <c r="A56" s="25"/>
      <c r="B56" s="521"/>
      <c r="C56" s="546"/>
      <c r="D56" s="546"/>
      <c r="E56" s="546"/>
      <c r="F56" s="546"/>
      <c r="G56" s="550"/>
      <c r="H56" s="25"/>
    </row>
    <row r="57" spans="1:8" ht="6.75" customHeight="1" thickTop="1">
      <c r="A57" s="25"/>
      <c r="B57" s="25"/>
      <c r="C57" s="25"/>
      <c r="D57" s="25"/>
      <c r="E57" s="25"/>
      <c r="F57" s="65"/>
      <c r="G57" s="196"/>
      <c r="H57" s="25"/>
    </row>
  </sheetData>
  <mergeCells count="9">
    <mergeCell ref="B55:B56"/>
    <mergeCell ref="C55:F56"/>
    <mergeCell ref="G55:G56"/>
    <mergeCell ref="B6:B7"/>
    <mergeCell ref="C6:C7"/>
    <mergeCell ref="D6:D7"/>
    <mergeCell ref="E6:E7"/>
    <mergeCell ref="F6:F7"/>
    <mergeCell ref="G6:G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8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I321"/>
  <sheetViews>
    <sheetView view="pageBreakPreview" zoomScale="80" zoomScaleNormal="115" zoomScaleSheetLayoutView="80" zoomScalePageLayoutView="115" workbookViewId="0">
      <selection activeCell="B2" sqref="B2:G62"/>
    </sheetView>
  </sheetViews>
  <sheetFormatPr defaultRowHeight="15" customHeight="1"/>
  <cols>
    <col min="1" max="1" width="1.42578125" customWidth="1"/>
    <col min="2" max="2" width="9.5703125" customWidth="1"/>
    <col min="3" max="3" width="59.140625" style="1" customWidth="1"/>
    <col min="4" max="4" width="10.7109375" customWidth="1"/>
    <col min="5" max="5" width="13.28515625" style="5" customWidth="1"/>
    <col min="6" max="6" width="16.7109375" style="5" customWidth="1"/>
    <col min="7" max="7" width="30.5703125" style="3" customWidth="1"/>
    <col min="8" max="8" width="2.28515625" customWidth="1"/>
    <col min="9" max="9" width="27.5703125" customWidth="1"/>
  </cols>
  <sheetData>
    <row r="1" spans="1:9" ht="15" customHeight="1">
      <c r="A1" s="25"/>
      <c r="B1" s="25"/>
      <c r="C1" s="209"/>
      <c r="D1" s="25"/>
      <c r="E1" s="143"/>
      <c r="F1" s="143"/>
      <c r="G1" s="34"/>
      <c r="H1" s="25"/>
    </row>
    <row r="2" spans="1:9" ht="15" customHeight="1">
      <c r="A2" s="25"/>
      <c r="B2" s="82" t="s">
        <v>325</v>
      </c>
      <c r="C2" s="83"/>
      <c r="D2" s="82"/>
      <c r="E2" s="82"/>
      <c r="F2" s="210"/>
      <c r="G2" s="211"/>
      <c r="H2" s="25"/>
    </row>
    <row r="3" spans="1:9" ht="15" customHeight="1">
      <c r="A3" s="25"/>
      <c r="B3" s="82" t="s">
        <v>47</v>
      </c>
      <c r="C3" s="82"/>
      <c r="D3" s="82"/>
      <c r="E3" s="82"/>
      <c r="F3" s="209"/>
      <c r="G3" s="212"/>
      <c r="H3" s="25"/>
    </row>
    <row r="4" spans="1:9" ht="15" customHeight="1">
      <c r="A4" s="25"/>
      <c r="B4" s="82" t="s">
        <v>48</v>
      </c>
      <c r="C4" s="82"/>
      <c r="D4" s="82"/>
      <c r="E4" s="82"/>
      <c r="F4" s="209"/>
      <c r="G4" s="212"/>
      <c r="H4" s="25"/>
    </row>
    <row r="5" spans="1:9" ht="15" customHeight="1" thickBot="1">
      <c r="A5" s="25"/>
      <c r="B5" s="213"/>
      <c r="C5" s="213"/>
      <c r="D5" s="209"/>
      <c r="E5" s="210"/>
      <c r="F5" s="209"/>
      <c r="G5" s="212"/>
      <c r="H5" s="25"/>
    </row>
    <row r="6" spans="1:9" ht="15" customHeight="1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H6" s="143"/>
      <c r="I6" s="5"/>
    </row>
    <row r="7" spans="1:9" s="4" customFormat="1" ht="13.5" thickBot="1">
      <c r="A7" s="30"/>
      <c r="B7" s="522"/>
      <c r="C7" s="522"/>
      <c r="D7" s="522" t="s">
        <v>168</v>
      </c>
      <c r="E7" s="524" t="s">
        <v>162</v>
      </c>
      <c r="F7" s="499"/>
      <c r="G7" s="499"/>
      <c r="H7" s="256"/>
      <c r="I7" s="14"/>
    </row>
    <row r="8" spans="1:9" ht="15" customHeight="1" thickTop="1">
      <c r="A8" s="25"/>
      <c r="B8" s="215"/>
      <c r="C8" s="216"/>
      <c r="D8" s="217"/>
      <c r="E8" s="217"/>
      <c r="F8" s="218"/>
      <c r="G8" s="219"/>
      <c r="H8" s="25"/>
    </row>
    <row r="9" spans="1:9" ht="15" customHeight="1">
      <c r="A9" s="25"/>
      <c r="B9" s="220" t="s">
        <v>272</v>
      </c>
      <c r="C9" s="221" t="s">
        <v>437</v>
      </c>
      <c r="D9" s="222"/>
      <c r="E9" s="222"/>
      <c r="F9" s="223"/>
      <c r="G9" s="224"/>
      <c r="H9" s="25"/>
    </row>
    <row r="10" spans="1:9" ht="15" customHeight="1">
      <c r="A10" s="25"/>
      <c r="B10" s="220"/>
      <c r="C10" s="221"/>
      <c r="D10" s="222"/>
      <c r="E10" s="222"/>
      <c r="F10" s="223"/>
      <c r="G10" s="224"/>
      <c r="H10" s="25"/>
    </row>
    <row r="11" spans="1:9" ht="15" customHeight="1">
      <c r="A11" s="25"/>
      <c r="B11" s="225"/>
      <c r="C11" s="226" t="s">
        <v>57</v>
      </c>
      <c r="D11" s="222"/>
      <c r="E11" s="222"/>
      <c r="F11" s="223"/>
      <c r="G11" s="224"/>
      <c r="H11" s="25"/>
    </row>
    <row r="12" spans="1:9" ht="15" customHeight="1">
      <c r="A12" s="25"/>
      <c r="B12" s="225"/>
      <c r="C12" s="226" t="s">
        <v>49</v>
      </c>
      <c r="D12" s="222"/>
      <c r="E12" s="222"/>
      <c r="F12" s="223"/>
      <c r="G12" s="224"/>
      <c r="H12" s="25"/>
    </row>
    <row r="13" spans="1:9" ht="15" customHeight="1">
      <c r="A13" s="25"/>
      <c r="B13" s="225"/>
      <c r="C13" s="226" t="s">
        <v>50</v>
      </c>
      <c r="D13" s="222"/>
      <c r="E13" s="222"/>
      <c r="F13" s="223"/>
      <c r="G13" s="224"/>
      <c r="H13" s="25"/>
    </row>
    <row r="14" spans="1:9" ht="15" customHeight="1">
      <c r="A14" s="25"/>
      <c r="B14" s="225"/>
      <c r="C14" s="226" t="s">
        <v>51</v>
      </c>
      <c r="D14" s="222"/>
      <c r="E14" s="222"/>
      <c r="F14" s="223"/>
      <c r="G14" s="224"/>
      <c r="H14" s="25"/>
    </row>
    <row r="15" spans="1:9" ht="15" customHeight="1">
      <c r="A15" s="25"/>
      <c r="B15" s="225"/>
      <c r="C15" s="226" t="s">
        <v>52</v>
      </c>
      <c r="D15" s="148" t="s">
        <v>425</v>
      </c>
      <c r="E15" s="91">
        <v>300</v>
      </c>
      <c r="F15" s="223"/>
      <c r="G15" s="227"/>
      <c r="H15" s="25"/>
    </row>
    <row r="16" spans="1:9" ht="15" customHeight="1">
      <c r="A16" s="25"/>
      <c r="B16" s="225"/>
      <c r="C16" s="226"/>
      <c r="D16" s="222"/>
      <c r="E16" s="222"/>
      <c r="F16" s="223"/>
      <c r="G16" s="224"/>
      <c r="H16" s="25"/>
    </row>
    <row r="17" spans="1:8" ht="15" customHeight="1">
      <c r="A17" s="25"/>
      <c r="B17" s="225"/>
      <c r="C17" s="226" t="s">
        <v>58</v>
      </c>
      <c r="D17" s="222"/>
      <c r="E17" s="222"/>
      <c r="F17" s="223"/>
      <c r="G17" s="224"/>
      <c r="H17" s="25"/>
    </row>
    <row r="18" spans="1:8" ht="15" customHeight="1">
      <c r="A18" s="25"/>
      <c r="B18" s="225"/>
      <c r="C18" s="226" t="s">
        <v>54</v>
      </c>
      <c r="D18" s="222"/>
      <c r="E18" s="222"/>
      <c r="F18" s="223"/>
      <c r="G18" s="224"/>
      <c r="H18" s="25"/>
    </row>
    <row r="19" spans="1:8" ht="15" customHeight="1">
      <c r="A19" s="25"/>
      <c r="B19" s="225"/>
      <c r="C19" s="226" t="s">
        <v>55</v>
      </c>
      <c r="D19" s="222"/>
      <c r="E19" s="222"/>
      <c r="F19" s="223"/>
      <c r="G19" s="224"/>
      <c r="H19" s="25"/>
    </row>
    <row r="20" spans="1:8" ht="15" customHeight="1">
      <c r="A20" s="25"/>
      <c r="B20" s="225"/>
      <c r="C20" s="226" t="s">
        <v>56</v>
      </c>
      <c r="D20" s="148" t="s">
        <v>425</v>
      </c>
      <c r="E20" s="91">
        <v>150</v>
      </c>
      <c r="F20" s="223"/>
      <c r="G20" s="227"/>
      <c r="H20" s="25"/>
    </row>
    <row r="21" spans="1:8" ht="15" customHeight="1">
      <c r="A21" s="25"/>
      <c r="B21" s="225"/>
      <c r="C21" s="226"/>
      <c r="D21" s="222"/>
      <c r="E21" s="222"/>
      <c r="F21" s="223"/>
      <c r="G21" s="224"/>
      <c r="H21" s="25"/>
    </row>
    <row r="22" spans="1:8" ht="15" customHeight="1">
      <c r="A22" s="25"/>
      <c r="B22" s="220" t="s">
        <v>435</v>
      </c>
      <c r="C22" s="350" t="s">
        <v>436</v>
      </c>
      <c r="D22" s="222"/>
      <c r="E22" s="222"/>
      <c r="F22" s="223"/>
      <c r="G22" s="224"/>
      <c r="H22" s="25"/>
    </row>
    <row r="23" spans="1:8" ht="15" customHeight="1">
      <c r="A23" s="25"/>
      <c r="B23" s="225"/>
      <c r="C23" s="226"/>
      <c r="D23" s="222"/>
      <c r="E23" s="222"/>
      <c r="F23" s="223"/>
      <c r="G23" s="227"/>
      <c r="H23" s="25"/>
    </row>
    <row r="24" spans="1:8" ht="24.75" customHeight="1">
      <c r="A24" s="25"/>
      <c r="B24" s="225"/>
      <c r="C24" s="226" t="s">
        <v>438</v>
      </c>
      <c r="D24" s="148" t="s">
        <v>425</v>
      </c>
      <c r="E24" s="222">
        <v>100</v>
      </c>
      <c r="F24" s="223"/>
      <c r="G24" s="228"/>
      <c r="H24" s="25"/>
    </row>
    <row r="25" spans="1:8" ht="15" customHeight="1">
      <c r="A25" s="25"/>
      <c r="B25" s="225"/>
      <c r="C25" s="226"/>
      <c r="D25" s="222"/>
      <c r="E25" s="222"/>
      <c r="F25" s="223"/>
      <c r="G25" s="227"/>
      <c r="H25" s="25"/>
    </row>
    <row r="26" spans="1:8" ht="15" customHeight="1">
      <c r="A26" s="25"/>
      <c r="B26" s="220" t="s">
        <v>439</v>
      </c>
      <c r="C26" s="350" t="s">
        <v>440</v>
      </c>
      <c r="D26" s="222"/>
      <c r="E26" s="222"/>
      <c r="F26" s="223"/>
      <c r="G26" s="228"/>
      <c r="H26" s="25"/>
    </row>
    <row r="27" spans="1:8" ht="15" customHeight="1">
      <c r="A27" s="25"/>
      <c r="B27" s="220"/>
      <c r="C27" s="350" t="s">
        <v>441</v>
      </c>
      <c r="D27" s="222"/>
      <c r="E27" s="222"/>
      <c r="F27" s="223"/>
      <c r="G27" s="224"/>
      <c r="H27" s="25"/>
    </row>
    <row r="28" spans="1:8" ht="15" customHeight="1">
      <c r="A28" s="25"/>
      <c r="B28" s="225"/>
      <c r="C28" s="226"/>
      <c r="D28" s="222"/>
      <c r="E28" s="222"/>
      <c r="F28" s="223"/>
      <c r="G28" s="224"/>
      <c r="H28" s="25"/>
    </row>
    <row r="29" spans="1:8" ht="15" customHeight="1">
      <c r="A29" s="25"/>
      <c r="B29" s="225"/>
      <c r="C29" s="226" t="s">
        <v>442</v>
      </c>
      <c r="D29" s="148" t="s">
        <v>425</v>
      </c>
      <c r="E29" s="222">
        <v>20</v>
      </c>
      <c r="F29" s="223"/>
      <c r="G29" s="228"/>
      <c r="H29" s="25"/>
    </row>
    <row r="30" spans="1:8" ht="15" customHeight="1">
      <c r="A30" s="25"/>
      <c r="B30" s="225"/>
      <c r="C30" s="226"/>
      <c r="D30" s="222"/>
      <c r="E30" s="222"/>
      <c r="F30" s="223"/>
      <c r="G30" s="228"/>
      <c r="H30" s="25"/>
    </row>
    <row r="31" spans="1:8" ht="15" customHeight="1">
      <c r="A31" s="25"/>
      <c r="B31" s="225"/>
      <c r="C31" s="226" t="s">
        <v>443</v>
      </c>
      <c r="D31" s="148" t="s">
        <v>425</v>
      </c>
      <c r="E31" s="222">
        <v>10</v>
      </c>
      <c r="F31" s="223"/>
      <c r="G31" s="227"/>
      <c r="H31" s="25"/>
    </row>
    <row r="32" spans="1:8" ht="15" customHeight="1">
      <c r="A32" s="25"/>
      <c r="B32" s="225"/>
      <c r="C32" s="226"/>
      <c r="D32" s="222"/>
      <c r="E32" s="222"/>
      <c r="F32" s="223"/>
      <c r="G32" s="228"/>
      <c r="H32" s="25"/>
    </row>
    <row r="33" spans="1:8" ht="15" customHeight="1">
      <c r="A33" s="25"/>
      <c r="B33" s="225"/>
      <c r="C33" s="226"/>
      <c r="D33" s="222"/>
      <c r="E33" s="222"/>
      <c r="F33" s="223"/>
      <c r="G33" s="227"/>
      <c r="H33" s="25"/>
    </row>
    <row r="34" spans="1:8" ht="15" customHeight="1">
      <c r="A34" s="25"/>
      <c r="B34" s="225"/>
      <c r="C34" s="226"/>
      <c r="D34" s="222"/>
      <c r="E34" s="222"/>
      <c r="F34" s="223"/>
      <c r="G34" s="224"/>
      <c r="H34" s="25"/>
    </row>
    <row r="35" spans="1:8" ht="15" customHeight="1">
      <c r="A35" s="25"/>
      <c r="B35" s="225"/>
      <c r="C35" s="68"/>
      <c r="D35" s="222"/>
      <c r="E35" s="222"/>
      <c r="F35" s="223"/>
      <c r="G35" s="224"/>
      <c r="H35" s="25"/>
    </row>
    <row r="36" spans="1:8" ht="15" customHeight="1">
      <c r="A36" s="25"/>
      <c r="B36" s="225"/>
      <c r="C36" s="226"/>
      <c r="D36" s="222"/>
      <c r="E36" s="222"/>
      <c r="F36" s="223"/>
      <c r="G36" s="224"/>
      <c r="H36" s="25"/>
    </row>
    <row r="37" spans="1:8" ht="15" customHeight="1">
      <c r="A37" s="25"/>
      <c r="B37" s="225"/>
      <c r="C37" s="226"/>
      <c r="D37" s="222"/>
      <c r="E37" s="222"/>
      <c r="F37" s="223"/>
      <c r="G37" s="224"/>
      <c r="H37" s="25"/>
    </row>
    <row r="38" spans="1:8" ht="12.75">
      <c r="A38" s="25"/>
      <c r="B38" s="225"/>
      <c r="C38" s="226"/>
      <c r="D38" s="222"/>
      <c r="E38" s="222"/>
      <c r="F38" s="223"/>
      <c r="G38" s="227"/>
      <c r="H38" s="25"/>
    </row>
    <row r="39" spans="1:8" ht="15" customHeight="1">
      <c r="A39" s="25"/>
      <c r="B39" s="225"/>
      <c r="C39" s="226"/>
      <c r="D39" s="222"/>
      <c r="E39" s="222"/>
      <c r="F39" s="223"/>
      <c r="G39" s="228"/>
      <c r="H39" s="25"/>
    </row>
    <row r="40" spans="1:8" ht="15" customHeight="1">
      <c r="A40" s="25"/>
      <c r="B40" s="225"/>
      <c r="C40" s="226"/>
      <c r="D40" s="222"/>
      <c r="E40" s="222"/>
      <c r="F40" s="223"/>
      <c r="G40" s="224"/>
      <c r="H40" s="25"/>
    </row>
    <row r="41" spans="1:8" ht="15" customHeight="1">
      <c r="A41" s="25"/>
      <c r="B41" s="225"/>
      <c r="C41" s="226"/>
      <c r="D41" s="222"/>
      <c r="E41" s="222"/>
      <c r="F41" s="223"/>
      <c r="G41" s="224"/>
      <c r="H41" s="25"/>
    </row>
    <row r="42" spans="1:8" ht="15" customHeight="1">
      <c r="A42" s="25"/>
      <c r="B42" s="225"/>
      <c r="C42" s="226"/>
      <c r="D42" s="222"/>
      <c r="E42" s="222"/>
      <c r="F42" s="223"/>
      <c r="G42" s="224"/>
      <c r="H42" s="25"/>
    </row>
    <row r="43" spans="1:8" ht="15" customHeight="1">
      <c r="A43" s="25"/>
      <c r="B43" s="225"/>
      <c r="C43" s="226"/>
      <c r="D43" s="222"/>
      <c r="E43" s="222"/>
      <c r="F43" s="223"/>
      <c r="G43" s="227"/>
      <c r="H43" s="25"/>
    </row>
    <row r="44" spans="1:8" ht="15" customHeight="1">
      <c r="A44" s="25"/>
      <c r="B44" s="225"/>
      <c r="C44" s="226"/>
      <c r="D44" s="222"/>
      <c r="E44" s="222"/>
      <c r="F44" s="223"/>
      <c r="G44" s="224"/>
      <c r="H44" s="25"/>
    </row>
    <row r="45" spans="1:8" ht="15" customHeight="1">
      <c r="A45" s="25"/>
      <c r="B45" s="225"/>
      <c r="C45" s="226"/>
      <c r="D45" s="222"/>
      <c r="E45" s="222"/>
      <c r="F45" s="223"/>
      <c r="G45" s="227"/>
      <c r="H45" s="25"/>
    </row>
    <row r="46" spans="1:8" ht="15" customHeight="1">
      <c r="A46" s="25"/>
      <c r="B46" s="225"/>
      <c r="C46" s="226"/>
      <c r="D46" s="222"/>
      <c r="E46" s="222"/>
      <c r="F46" s="223"/>
      <c r="G46" s="224"/>
      <c r="H46" s="25"/>
    </row>
    <row r="47" spans="1:8" ht="15" customHeight="1">
      <c r="A47" s="25"/>
      <c r="B47" s="225"/>
      <c r="C47" s="226"/>
      <c r="D47" s="222"/>
      <c r="E47" s="222"/>
      <c r="F47" s="223"/>
      <c r="G47" s="228"/>
      <c r="H47" s="25"/>
    </row>
    <row r="48" spans="1:8" ht="15" customHeight="1">
      <c r="A48" s="25"/>
      <c r="B48" s="225"/>
      <c r="C48" s="226"/>
      <c r="D48" s="222"/>
      <c r="E48" s="222"/>
      <c r="F48" s="223"/>
      <c r="G48" s="228"/>
      <c r="H48" s="25"/>
    </row>
    <row r="49" spans="1:8" ht="15" customHeight="1">
      <c r="A49" s="25"/>
      <c r="B49" s="53"/>
      <c r="C49" s="226"/>
      <c r="D49" s="69"/>
      <c r="E49" s="69"/>
      <c r="F49" s="71"/>
      <c r="G49" s="52"/>
      <c r="H49" s="25"/>
    </row>
    <row r="50" spans="1:8" ht="15" customHeight="1">
      <c r="A50" s="25"/>
      <c r="B50" s="53"/>
      <c r="C50" s="226"/>
      <c r="D50" s="69"/>
      <c r="E50" s="69"/>
      <c r="F50" s="71"/>
      <c r="G50" s="52"/>
      <c r="H50" s="25"/>
    </row>
    <row r="51" spans="1:8" ht="15" customHeight="1">
      <c r="A51" s="25"/>
      <c r="B51" s="53"/>
      <c r="C51" s="226"/>
      <c r="D51" s="69"/>
      <c r="E51" s="69"/>
      <c r="F51" s="71"/>
      <c r="G51" s="52"/>
      <c r="H51" s="25"/>
    </row>
    <row r="52" spans="1:8" ht="15" customHeight="1">
      <c r="A52" s="25"/>
      <c r="B52" s="53"/>
      <c r="C52" s="226"/>
      <c r="D52" s="69"/>
      <c r="E52" s="69"/>
      <c r="F52" s="71"/>
      <c r="G52" s="52"/>
      <c r="H52" s="25"/>
    </row>
    <row r="53" spans="1:8" ht="15" customHeight="1">
      <c r="A53" s="25"/>
      <c r="B53" s="53"/>
      <c r="C53" s="226"/>
      <c r="D53" s="69"/>
      <c r="E53" s="69"/>
      <c r="F53" s="71"/>
      <c r="G53" s="52"/>
      <c r="H53" s="25"/>
    </row>
    <row r="54" spans="1:8" ht="15" customHeight="1">
      <c r="A54" s="25"/>
      <c r="B54" s="53"/>
      <c r="C54" s="226"/>
      <c r="D54" s="69"/>
      <c r="E54" s="69"/>
      <c r="F54" s="71"/>
      <c r="G54" s="52"/>
      <c r="H54" s="25"/>
    </row>
    <row r="55" spans="1:8" ht="15" customHeight="1">
      <c r="A55" s="25"/>
      <c r="B55" s="53"/>
      <c r="C55" s="226"/>
      <c r="D55" s="69"/>
      <c r="E55" s="69"/>
      <c r="F55" s="71"/>
      <c r="G55" s="52"/>
      <c r="H55" s="25"/>
    </row>
    <row r="56" spans="1:8" ht="15" customHeight="1">
      <c r="A56" s="25"/>
      <c r="B56" s="53"/>
      <c r="C56" s="226"/>
      <c r="D56" s="69"/>
      <c r="E56" s="69"/>
      <c r="F56" s="71"/>
      <c r="G56" s="52"/>
      <c r="H56" s="25"/>
    </row>
    <row r="57" spans="1:8" ht="15" customHeight="1">
      <c r="A57" s="25"/>
      <c r="B57" s="53"/>
      <c r="C57" s="226"/>
      <c r="D57" s="69"/>
      <c r="E57" s="69"/>
      <c r="F57" s="71"/>
      <c r="G57" s="52"/>
      <c r="H57" s="25"/>
    </row>
    <row r="58" spans="1:8" ht="15" customHeight="1">
      <c r="A58" s="25"/>
      <c r="B58" s="53"/>
      <c r="C58" s="226"/>
      <c r="D58" s="69"/>
      <c r="E58" s="69"/>
      <c r="F58" s="71"/>
      <c r="G58" s="52"/>
      <c r="H58" s="25"/>
    </row>
    <row r="59" spans="1:8" ht="15" customHeight="1">
      <c r="A59" s="25"/>
      <c r="B59" s="53"/>
      <c r="C59" s="226"/>
      <c r="D59" s="69"/>
      <c r="E59" s="69"/>
      <c r="F59" s="71"/>
      <c r="G59" s="52"/>
      <c r="H59" s="25"/>
    </row>
    <row r="60" spans="1:8" ht="15" customHeight="1" thickBot="1">
      <c r="A60" s="25"/>
      <c r="B60" s="76"/>
      <c r="C60" s="229"/>
      <c r="D60" s="78"/>
      <c r="E60" s="78"/>
      <c r="F60" s="80"/>
      <c r="G60" s="62"/>
      <c r="H60" s="25"/>
    </row>
    <row r="61" spans="1:8" s="6" customFormat="1" ht="15" customHeight="1" thickTop="1">
      <c r="A61" s="27"/>
      <c r="B61" s="527">
        <v>2100</v>
      </c>
      <c r="C61" s="544" t="s">
        <v>368</v>
      </c>
      <c r="D61" s="544"/>
      <c r="E61" s="544"/>
      <c r="F61" s="544"/>
      <c r="G61" s="528"/>
      <c r="H61" s="27"/>
    </row>
    <row r="62" spans="1:8" s="6" customFormat="1" ht="15" customHeight="1" thickBot="1">
      <c r="A62" s="27"/>
      <c r="B62" s="521"/>
      <c r="C62" s="519"/>
      <c r="D62" s="519"/>
      <c r="E62" s="519"/>
      <c r="F62" s="519"/>
      <c r="G62" s="529"/>
      <c r="H62" s="27"/>
    </row>
    <row r="63" spans="1:8" s="6" customFormat="1" ht="10.5" customHeight="1" thickTop="1">
      <c r="A63" s="27"/>
      <c r="B63" s="164"/>
      <c r="C63" s="214"/>
      <c r="D63" s="214"/>
      <c r="E63" s="214"/>
      <c r="F63" s="214"/>
      <c r="G63" s="165"/>
      <c r="H63" s="27"/>
    </row>
    <row r="64" spans="1:8" s="6" customFormat="1" ht="15" customHeight="1">
      <c r="B64" s="14"/>
      <c r="C64" s="14"/>
      <c r="D64" s="14"/>
      <c r="E64" s="14"/>
      <c r="F64" s="14"/>
      <c r="G64" s="142"/>
    </row>
    <row r="65" spans="6:6" ht="15" customHeight="1">
      <c r="F65" s="2"/>
    </row>
    <row r="66" spans="6:6" ht="15" customHeight="1">
      <c r="F66" s="2"/>
    </row>
    <row r="67" spans="6:6" ht="15" customHeight="1">
      <c r="F67" s="2"/>
    </row>
    <row r="68" spans="6:6" ht="15" customHeight="1">
      <c r="F68" s="2"/>
    </row>
    <row r="71" spans="6:6" ht="15" customHeight="1">
      <c r="F71" s="2"/>
    </row>
    <row r="72" spans="6:6" ht="15" customHeight="1">
      <c r="F72" s="2"/>
    </row>
    <row r="73" spans="6:6" ht="15" customHeight="1">
      <c r="F73" s="2"/>
    </row>
    <row r="74" spans="6:6" ht="15" customHeight="1">
      <c r="F74" s="2"/>
    </row>
    <row r="75" spans="6:6" ht="15" customHeight="1">
      <c r="F75" s="2"/>
    </row>
    <row r="76" spans="6:6" ht="15" customHeight="1">
      <c r="F76" s="2"/>
    </row>
    <row r="77" spans="6:6" ht="15" customHeight="1">
      <c r="F77" s="2"/>
    </row>
    <row r="78" spans="6:6" ht="15" customHeight="1">
      <c r="F78" s="2"/>
    </row>
    <row r="79" spans="6:6" ht="15" customHeight="1">
      <c r="F79" s="2"/>
    </row>
    <row r="80" spans="6:6" ht="15" customHeight="1">
      <c r="F80" s="2"/>
    </row>
    <row r="81" spans="6:6" ht="15" customHeight="1">
      <c r="F81" s="2"/>
    </row>
    <row r="82" spans="6:6" ht="15" customHeight="1">
      <c r="F82" s="2"/>
    </row>
    <row r="83" spans="6:6" ht="15" customHeight="1">
      <c r="F83" s="2"/>
    </row>
    <row r="84" spans="6:6" ht="15" customHeight="1">
      <c r="F84" s="2"/>
    </row>
    <row r="85" spans="6:6" ht="15" customHeight="1">
      <c r="F85" s="2"/>
    </row>
    <row r="86" spans="6:6" ht="15" customHeight="1">
      <c r="F86" s="2"/>
    </row>
    <row r="87" spans="6:6" ht="15" customHeight="1">
      <c r="F87" s="2"/>
    </row>
    <row r="88" spans="6:6" ht="15" customHeight="1">
      <c r="F88" s="2"/>
    </row>
    <row r="89" spans="6:6" ht="15" customHeight="1">
      <c r="F89" s="2"/>
    </row>
    <row r="90" spans="6:6" ht="15" customHeight="1">
      <c r="F90" s="2"/>
    </row>
    <row r="91" spans="6:6" ht="15" customHeight="1">
      <c r="F91" s="2"/>
    </row>
    <row r="92" spans="6:6" ht="15" customHeight="1">
      <c r="F92" s="2"/>
    </row>
    <row r="93" spans="6:6" ht="15" customHeight="1">
      <c r="F93" s="2"/>
    </row>
    <row r="94" spans="6:6" ht="15" customHeight="1">
      <c r="F94" s="2"/>
    </row>
    <row r="95" spans="6:6" ht="15" customHeight="1">
      <c r="F95" s="2"/>
    </row>
    <row r="96" spans="6:6" ht="15" customHeight="1">
      <c r="F96" s="2"/>
    </row>
    <row r="97" spans="6:6" ht="15" customHeight="1">
      <c r="F97" s="2"/>
    </row>
    <row r="98" spans="6:6" ht="15" customHeight="1">
      <c r="F98" s="2"/>
    </row>
    <row r="99" spans="6:6" ht="15" customHeight="1">
      <c r="F99" s="2"/>
    </row>
    <row r="100" spans="6:6" ht="15" customHeight="1">
      <c r="F100" s="2"/>
    </row>
    <row r="101" spans="6:6" ht="15" customHeight="1">
      <c r="F101" s="2"/>
    </row>
    <row r="102" spans="6:6" ht="15" customHeight="1">
      <c r="F102" s="2"/>
    </row>
    <row r="103" spans="6:6" ht="15" customHeight="1">
      <c r="F103" s="2"/>
    </row>
    <row r="104" spans="6:6" ht="15" customHeight="1">
      <c r="F104" s="2"/>
    </row>
    <row r="105" spans="6:6" ht="15" customHeight="1">
      <c r="F105" s="2"/>
    </row>
    <row r="106" spans="6:6" ht="15" customHeight="1">
      <c r="F106" s="2"/>
    </row>
    <row r="107" spans="6:6" ht="15" customHeight="1">
      <c r="F107" s="2"/>
    </row>
    <row r="108" spans="6:6" ht="15" customHeight="1">
      <c r="F108" s="2"/>
    </row>
    <row r="109" spans="6:6" ht="15" customHeight="1">
      <c r="F109" s="2"/>
    </row>
    <row r="110" spans="6:6" ht="15" customHeight="1">
      <c r="F110" s="2"/>
    </row>
    <row r="111" spans="6:6" ht="15" customHeight="1">
      <c r="F111" s="2"/>
    </row>
    <row r="112" spans="6:6" ht="15" customHeight="1">
      <c r="F112" s="2"/>
    </row>
    <row r="113" spans="5:6" ht="15" customHeight="1">
      <c r="F113" s="2"/>
    </row>
    <row r="114" spans="5:6" ht="15" customHeight="1">
      <c r="F114" s="2"/>
    </row>
    <row r="115" spans="5:6" ht="15" customHeight="1">
      <c r="F115" s="2"/>
    </row>
    <row r="116" spans="5:6" ht="15" customHeight="1">
      <c r="E116"/>
      <c r="F116" s="2"/>
    </row>
    <row r="117" spans="5:6" ht="15" customHeight="1">
      <c r="E117"/>
      <c r="F117" s="2"/>
    </row>
    <row r="118" spans="5:6" ht="15" customHeight="1">
      <c r="E118"/>
      <c r="F118" s="2"/>
    </row>
    <row r="119" spans="5:6" ht="15" customHeight="1">
      <c r="E119"/>
      <c r="F119" s="2"/>
    </row>
    <row r="120" spans="5:6" ht="15" customHeight="1">
      <c r="E120"/>
      <c r="F120" s="2"/>
    </row>
    <row r="121" spans="5:6" ht="15" customHeight="1">
      <c r="E121"/>
    </row>
    <row r="122" spans="5:6" ht="15" customHeight="1">
      <c r="F122" s="2"/>
    </row>
    <row r="123" spans="5:6" ht="15" customHeight="1">
      <c r="F123" s="2"/>
    </row>
    <row r="124" spans="5:6" ht="15" customHeight="1">
      <c r="F124" s="2"/>
    </row>
    <row r="125" spans="5:6" ht="15" customHeight="1">
      <c r="F125" s="2"/>
    </row>
    <row r="126" spans="5:6" ht="15" customHeight="1">
      <c r="F126" s="2"/>
    </row>
    <row r="127" spans="5:6" ht="15" customHeight="1">
      <c r="F127" s="2"/>
    </row>
    <row r="128" spans="5:6" ht="15" customHeight="1">
      <c r="F128" s="2"/>
    </row>
    <row r="129" spans="6:6" ht="15" customHeight="1">
      <c r="F129" s="2"/>
    </row>
    <row r="130" spans="6:6" ht="15" customHeight="1">
      <c r="F130" s="2"/>
    </row>
    <row r="131" spans="6:6" ht="15" customHeight="1">
      <c r="F131" s="2"/>
    </row>
    <row r="132" spans="6:6" ht="15" customHeight="1">
      <c r="F132" s="2"/>
    </row>
    <row r="133" spans="6:6" ht="15" customHeight="1">
      <c r="F133" s="2"/>
    </row>
    <row r="134" spans="6:6" ht="15" customHeight="1">
      <c r="F134" s="2"/>
    </row>
    <row r="135" spans="6:6" ht="15" customHeight="1">
      <c r="F135" s="2"/>
    </row>
    <row r="136" spans="6:6" ht="15" customHeight="1">
      <c r="F136" s="2"/>
    </row>
    <row r="137" spans="6:6" ht="15" customHeight="1">
      <c r="F137" s="2"/>
    </row>
    <row r="138" spans="6:6" ht="15" customHeight="1">
      <c r="F138" s="2"/>
    </row>
    <row r="139" spans="6:6" ht="15" customHeight="1">
      <c r="F139" s="2"/>
    </row>
    <row r="140" spans="6:6" ht="15" customHeight="1">
      <c r="F140" s="2"/>
    </row>
    <row r="141" spans="6:6" ht="15" customHeight="1">
      <c r="F141" s="2"/>
    </row>
    <row r="142" spans="6:6" ht="15" customHeight="1">
      <c r="F142" s="2"/>
    </row>
    <row r="144" spans="6:6" ht="15" customHeight="1">
      <c r="F144" s="2"/>
    </row>
    <row r="145" spans="6:6" ht="15" customHeight="1">
      <c r="F145" s="2"/>
    </row>
    <row r="146" spans="6:6" ht="15" customHeight="1">
      <c r="F146" s="2"/>
    </row>
    <row r="147" spans="6:6" ht="15" customHeight="1">
      <c r="F147" s="2"/>
    </row>
    <row r="148" spans="6:6" ht="15" customHeight="1">
      <c r="F148" s="2"/>
    </row>
    <row r="149" spans="6:6" ht="15" customHeight="1">
      <c r="F149" s="2"/>
    </row>
    <row r="150" spans="6:6" ht="15" customHeight="1">
      <c r="F150" s="2"/>
    </row>
    <row r="151" spans="6:6" ht="15" customHeight="1">
      <c r="F151" s="2"/>
    </row>
    <row r="153" spans="6:6" ht="15" customHeight="1">
      <c r="F153" s="2"/>
    </row>
    <row r="154" spans="6:6" ht="15" customHeight="1">
      <c r="F154" s="2"/>
    </row>
    <row r="155" spans="6:6" ht="15" customHeight="1">
      <c r="F155" s="2"/>
    </row>
    <row r="156" spans="6:6" ht="15" customHeight="1">
      <c r="F156" s="2"/>
    </row>
    <row r="157" spans="6:6" ht="15" customHeight="1">
      <c r="F157" s="2"/>
    </row>
    <row r="158" spans="6:6" ht="15" customHeight="1">
      <c r="F158" s="2"/>
    </row>
    <row r="159" spans="6:6" ht="15" customHeight="1">
      <c r="F159" s="2"/>
    </row>
    <row r="160" spans="6:6" ht="15" customHeight="1">
      <c r="F160" s="2"/>
    </row>
    <row r="161" spans="5:6" ht="15" customHeight="1">
      <c r="E161"/>
      <c r="F161" s="2"/>
    </row>
    <row r="162" spans="5:6" ht="15" customHeight="1">
      <c r="F162" s="2"/>
    </row>
    <row r="163" spans="5:6" ht="15" customHeight="1">
      <c r="F163" s="2"/>
    </row>
    <row r="164" spans="5:6" ht="15" customHeight="1">
      <c r="F164" s="2"/>
    </row>
    <row r="165" spans="5:6" ht="15" customHeight="1">
      <c r="F165" s="2"/>
    </row>
    <row r="167" spans="5:6" ht="15" customHeight="1">
      <c r="F167" s="2"/>
    </row>
    <row r="168" spans="5:6" ht="15" customHeight="1">
      <c r="F168" s="2"/>
    </row>
    <row r="176" spans="5:6" ht="15" customHeight="1">
      <c r="F176" s="2"/>
    </row>
    <row r="177" spans="6:6" ht="15" customHeight="1">
      <c r="F177" s="2"/>
    </row>
    <row r="178" spans="6:6" ht="15" customHeight="1">
      <c r="F178" s="2"/>
    </row>
    <row r="179" spans="6:6" ht="15" customHeight="1">
      <c r="F179" s="2"/>
    </row>
    <row r="180" spans="6:6" ht="15" customHeight="1">
      <c r="F180" s="2"/>
    </row>
    <row r="181" spans="6:6" ht="15" customHeight="1">
      <c r="F181" s="2"/>
    </row>
    <row r="182" spans="6:6" ht="15" customHeight="1">
      <c r="F182" s="2"/>
    </row>
    <row r="183" spans="6:6" ht="15" customHeight="1">
      <c r="F183" s="2"/>
    </row>
    <row r="184" spans="6:6" ht="15" customHeight="1">
      <c r="F184" s="2"/>
    </row>
    <row r="185" spans="6:6" ht="15" customHeight="1">
      <c r="F185" s="2"/>
    </row>
    <row r="186" spans="6:6" ht="15" customHeight="1">
      <c r="F186" s="2"/>
    </row>
    <row r="187" spans="6:6" ht="15" customHeight="1">
      <c r="F187" s="2"/>
    </row>
    <row r="188" spans="6:6" ht="15" customHeight="1">
      <c r="F188" s="2"/>
    </row>
    <row r="189" spans="6:6" ht="15" customHeight="1">
      <c r="F189" s="2"/>
    </row>
    <row r="190" spans="6:6" ht="15" customHeight="1">
      <c r="F190" s="2"/>
    </row>
    <row r="191" spans="6:6" ht="15" customHeight="1">
      <c r="F191" s="2"/>
    </row>
    <row r="192" spans="6:6" ht="15" customHeight="1">
      <c r="F192" s="2"/>
    </row>
    <row r="194" spans="5:6" ht="15" customHeight="1">
      <c r="F194" s="2"/>
    </row>
    <row r="195" spans="5:6" ht="15" customHeight="1">
      <c r="F195" s="2"/>
    </row>
    <row r="196" spans="5:6" ht="15" customHeight="1">
      <c r="F196" s="2"/>
    </row>
    <row r="197" spans="5:6" ht="15" customHeight="1">
      <c r="F197" s="2"/>
    </row>
    <row r="198" spans="5:6" ht="15" customHeight="1">
      <c r="F198" s="2"/>
    </row>
    <row r="199" spans="5:6" ht="15" customHeight="1">
      <c r="F199" s="2"/>
    </row>
    <row r="200" spans="5:6" ht="15" customHeight="1">
      <c r="F200" s="2"/>
    </row>
    <row r="201" spans="5:6" ht="15" customHeight="1">
      <c r="F201" s="2"/>
    </row>
    <row r="202" spans="5:6" ht="15" customHeight="1">
      <c r="F202" s="2"/>
    </row>
    <row r="203" spans="5:6" ht="15" customHeight="1">
      <c r="F203" s="2"/>
    </row>
    <row r="204" spans="5:6" ht="15" customHeight="1">
      <c r="F204" s="2"/>
    </row>
    <row r="205" spans="5:6" ht="15" customHeight="1">
      <c r="F205" s="2"/>
    </row>
    <row r="206" spans="5:6" ht="15" customHeight="1">
      <c r="F206" s="2"/>
    </row>
    <row r="208" spans="5:6" ht="15" customHeight="1">
      <c r="E208"/>
    </row>
    <row r="209" spans="5:6" ht="15" customHeight="1">
      <c r="E209"/>
    </row>
    <row r="210" spans="5:6" ht="15" customHeight="1">
      <c r="E210"/>
    </row>
    <row r="211" spans="5:6" ht="15" customHeight="1">
      <c r="E211"/>
    </row>
    <row r="212" spans="5:6" ht="15" customHeight="1">
      <c r="E212"/>
    </row>
    <row r="213" spans="5:6" ht="15" customHeight="1">
      <c r="E213"/>
    </row>
    <row r="214" spans="5:6" ht="15" customHeight="1">
      <c r="E214"/>
    </row>
    <row r="215" spans="5:6" ht="15" customHeight="1">
      <c r="E215"/>
    </row>
    <row r="216" spans="5:6" ht="15" customHeight="1">
      <c r="E216"/>
    </row>
    <row r="219" spans="5:6" ht="15" customHeight="1">
      <c r="F219" s="2"/>
    </row>
    <row r="220" spans="5:6" ht="15" customHeight="1">
      <c r="F220" s="2"/>
    </row>
    <row r="221" spans="5:6" ht="15" customHeight="1">
      <c r="F221" s="2"/>
    </row>
    <row r="222" spans="5:6" ht="15" customHeight="1">
      <c r="F222" s="2"/>
    </row>
    <row r="223" spans="5:6" ht="15" customHeight="1">
      <c r="F223" s="2"/>
    </row>
    <row r="224" spans="5:6" ht="15" customHeight="1">
      <c r="F224" s="2"/>
    </row>
    <row r="225" spans="6:6" ht="15" customHeight="1">
      <c r="F225" s="2"/>
    </row>
    <row r="226" spans="6:6" ht="15" customHeight="1">
      <c r="F226" s="2"/>
    </row>
    <row r="227" spans="6:6" ht="15" customHeight="1">
      <c r="F227" s="2"/>
    </row>
    <row r="228" spans="6:6" ht="15" customHeight="1">
      <c r="F228" s="2"/>
    </row>
    <row r="229" spans="6:6" ht="15" customHeight="1">
      <c r="F229" s="2"/>
    </row>
    <row r="230" spans="6:6" ht="15" customHeight="1">
      <c r="F230" s="2"/>
    </row>
    <row r="231" spans="6:6" ht="15" customHeight="1">
      <c r="F231" s="2"/>
    </row>
    <row r="232" spans="6:6" ht="15" customHeight="1">
      <c r="F232" s="2"/>
    </row>
    <row r="234" spans="6:6" ht="15" customHeight="1">
      <c r="F234" s="2"/>
    </row>
    <row r="236" spans="6:6" ht="15" customHeight="1">
      <c r="F236" s="2"/>
    </row>
    <row r="237" spans="6:6" ht="15" customHeight="1">
      <c r="F237" s="2"/>
    </row>
    <row r="238" spans="6:6" ht="15" customHeight="1">
      <c r="F238" s="2"/>
    </row>
    <row r="239" spans="6:6" ht="15" customHeight="1">
      <c r="F239" s="2"/>
    </row>
    <row r="240" spans="6:6" ht="15" customHeight="1">
      <c r="F240" s="2"/>
    </row>
    <row r="241" spans="6:6" ht="15" customHeight="1">
      <c r="F241" s="2"/>
    </row>
    <row r="242" spans="6:6" ht="15" customHeight="1">
      <c r="F242" s="2"/>
    </row>
    <row r="243" spans="6:6" ht="15" customHeight="1">
      <c r="F243" s="2"/>
    </row>
    <row r="244" spans="6:6" ht="15" customHeight="1">
      <c r="F244" s="2"/>
    </row>
    <row r="245" spans="6:6" ht="15" customHeight="1">
      <c r="F245" s="2"/>
    </row>
    <row r="246" spans="6:6" ht="15" customHeight="1">
      <c r="F246" s="2"/>
    </row>
    <row r="247" spans="6:6" ht="15" customHeight="1">
      <c r="F247" s="2"/>
    </row>
    <row r="248" spans="6:6" ht="15" customHeight="1">
      <c r="F248" s="2"/>
    </row>
    <row r="249" spans="6:6" ht="15" customHeight="1">
      <c r="F249" s="2"/>
    </row>
    <row r="251" spans="6:6" ht="15" customHeight="1">
      <c r="F251" s="2"/>
    </row>
    <row r="252" spans="6:6" ht="15" customHeight="1">
      <c r="F252" s="2"/>
    </row>
    <row r="253" spans="6:6" ht="15" customHeight="1">
      <c r="F253" s="2"/>
    </row>
    <row r="254" spans="6:6" ht="15" customHeight="1">
      <c r="F254" s="2"/>
    </row>
    <row r="255" spans="6:6" ht="15" customHeight="1">
      <c r="F255" s="2"/>
    </row>
    <row r="256" spans="6:6" ht="15" customHeight="1">
      <c r="F256" s="2"/>
    </row>
    <row r="257" spans="5:6" ht="15" customHeight="1">
      <c r="F257" s="2"/>
    </row>
    <row r="258" spans="5:6" ht="15" customHeight="1">
      <c r="F258" s="2"/>
    </row>
    <row r="259" spans="5:6" ht="15" customHeight="1">
      <c r="F259" s="2"/>
    </row>
    <row r="260" spans="5:6" ht="15" customHeight="1">
      <c r="F260" s="2"/>
    </row>
    <row r="261" spans="5:6" ht="15" customHeight="1">
      <c r="F261" s="2"/>
    </row>
    <row r="262" spans="5:6" ht="15" customHeight="1">
      <c r="F262" s="2"/>
    </row>
    <row r="263" spans="5:6" ht="15" customHeight="1">
      <c r="F263" s="2"/>
    </row>
    <row r="264" spans="5:6" ht="15" customHeight="1">
      <c r="E264"/>
      <c r="F264" s="2"/>
    </row>
    <row r="265" spans="5:6" ht="15" customHeight="1">
      <c r="F265" s="2"/>
    </row>
    <row r="266" spans="5:6" ht="15" customHeight="1">
      <c r="F266" s="2"/>
    </row>
    <row r="267" spans="5:6" ht="15" customHeight="1">
      <c r="F267" s="2"/>
    </row>
    <row r="268" spans="5:6" ht="15" customHeight="1">
      <c r="F268" s="2"/>
    </row>
    <row r="269" spans="5:6" ht="15" customHeight="1">
      <c r="F269" s="2"/>
    </row>
    <row r="270" spans="5:6" ht="15" customHeight="1">
      <c r="F270" s="2"/>
    </row>
    <row r="271" spans="5:6" ht="15" customHeight="1">
      <c r="F271" s="2"/>
    </row>
    <row r="273" spans="6:6" ht="15" customHeight="1">
      <c r="F273" s="2"/>
    </row>
    <row r="274" spans="6:6" ht="15" customHeight="1">
      <c r="F274" s="2"/>
    </row>
    <row r="275" spans="6:6" ht="15" customHeight="1">
      <c r="F275" s="2"/>
    </row>
    <row r="276" spans="6:6" ht="15" customHeight="1">
      <c r="F276" s="2"/>
    </row>
    <row r="277" spans="6:6" ht="15" customHeight="1">
      <c r="F277" s="2"/>
    </row>
    <row r="278" spans="6:6" ht="15" customHeight="1">
      <c r="F278" s="2"/>
    </row>
    <row r="279" spans="6:6" ht="15" customHeight="1">
      <c r="F279" s="2"/>
    </row>
    <row r="280" spans="6:6" ht="15" customHeight="1">
      <c r="F280" s="2"/>
    </row>
    <row r="281" spans="6:6" ht="15" customHeight="1">
      <c r="F281" s="2"/>
    </row>
    <row r="282" spans="6:6" ht="15" customHeight="1">
      <c r="F282" s="2"/>
    </row>
    <row r="283" spans="6:6" ht="15" customHeight="1">
      <c r="F283" s="2"/>
    </row>
    <row r="284" spans="6:6" ht="15" customHeight="1">
      <c r="F284" s="2"/>
    </row>
    <row r="285" spans="6:6" ht="15" customHeight="1">
      <c r="F285" s="2"/>
    </row>
    <row r="286" spans="6:6" ht="15" customHeight="1">
      <c r="F286" s="2"/>
    </row>
    <row r="287" spans="6:6" ht="15" customHeight="1">
      <c r="F287" s="2"/>
    </row>
    <row r="288" spans="6:6" ht="15" customHeight="1">
      <c r="F288" s="2"/>
    </row>
    <row r="289" spans="6:6" ht="15" customHeight="1">
      <c r="F289" s="2"/>
    </row>
    <row r="290" spans="6:6" ht="15" customHeight="1">
      <c r="F290" s="2"/>
    </row>
    <row r="291" spans="6:6" ht="15" customHeight="1">
      <c r="F291" s="2"/>
    </row>
    <row r="292" spans="6:6" ht="15" customHeight="1">
      <c r="F292" s="2"/>
    </row>
    <row r="293" spans="6:6" ht="15" customHeight="1">
      <c r="F293" s="2"/>
    </row>
    <row r="294" spans="6:6" ht="15" customHeight="1">
      <c r="F294" s="2"/>
    </row>
    <row r="295" spans="6:6" ht="15" customHeight="1">
      <c r="F295" s="2"/>
    </row>
    <row r="296" spans="6:6" ht="15" customHeight="1">
      <c r="F296" s="2"/>
    </row>
    <row r="297" spans="6:6" ht="15" customHeight="1">
      <c r="F297" s="2"/>
    </row>
    <row r="298" spans="6:6" ht="15" customHeight="1">
      <c r="F298" s="2"/>
    </row>
    <row r="321" spans="5:5" ht="15" customHeight="1">
      <c r="E321"/>
    </row>
  </sheetData>
  <mergeCells count="9">
    <mergeCell ref="F6:F7"/>
    <mergeCell ref="G6:G7"/>
    <mergeCell ref="B61:B62"/>
    <mergeCell ref="C61:F62"/>
    <mergeCell ref="G61:G62"/>
    <mergeCell ref="B6:B7"/>
    <mergeCell ref="C6:C7"/>
    <mergeCell ref="D6:D7"/>
    <mergeCell ref="E6:E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7" orientation="portrait" useFirstPageNumber="1" r:id="rId1"/>
  <headerFooter alignWithMargins="0">
    <oddHeader>&amp;LUpgrading of Gravel Road To Block Paving Between Maitemogelo Taxi Route and N12</oddHeader>
  </headerFooter>
  <rowBreaks count="4" manualBreakCount="4">
    <brk id="116" min="1" max="6" man="1"/>
    <brk id="161" min="1" max="6" man="1"/>
    <brk id="208" min="1" max="6" man="1"/>
    <brk id="264" min="1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60"/>
  <sheetViews>
    <sheetView view="pageBreakPreview" zoomScale="110" zoomScaleNormal="100" zoomScaleSheetLayoutView="110" workbookViewId="0">
      <selection activeCell="B2" sqref="B2:G59"/>
    </sheetView>
  </sheetViews>
  <sheetFormatPr defaultRowHeight="12.75"/>
  <cols>
    <col min="1" max="1" width="1.42578125" customWidth="1"/>
    <col min="2" max="2" width="11.7109375" style="5" customWidth="1"/>
    <col min="3" max="3" width="59.140625" customWidth="1"/>
    <col min="4" max="4" width="10.7109375" style="5" customWidth="1"/>
    <col min="5" max="5" width="13.28515625" style="16" customWidth="1"/>
    <col min="6" max="6" width="15.85546875" customWidth="1"/>
    <col min="7" max="7" width="26.28515625" customWidth="1"/>
    <col min="8" max="8" width="2.28515625" customWidth="1"/>
    <col min="9" max="9" width="27.5703125" customWidth="1"/>
  </cols>
  <sheetData>
    <row r="1" spans="1:9" ht="14.25" customHeight="1">
      <c r="A1" s="25"/>
      <c r="B1" s="143"/>
      <c r="C1" s="25"/>
      <c r="D1" s="143"/>
      <c r="E1" s="66"/>
      <c r="F1" s="25"/>
      <c r="G1" s="25"/>
      <c r="H1" s="25"/>
    </row>
    <row r="2" spans="1:9" ht="14.25" customHeight="1">
      <c r="A2" s="25"/>
      <c r="B2" s="82" t="s">
        <v>13</v>
      </c>
      <c r="C2" s="82"/>
      <c r="D2" s="143"/>
      <c r="E2" s="23"/>
      <c r="F2" s="25"/>
      <c r="G2" s="25"/>
      <c r="H2" s="25"/>
    </row>
    <row r="3" spans="1:9" ht="14.25" customHeight="1">
      <c r="A3" s="25"/>
      <c r="B3" s="82" t="s">
        <v>333</v>
      </c>
      <c r="C3" s="82"/>
      <c r="D3" s="143"/>
      <c r="E3" s="23"/>
      <c r="F3" s="25"/>
      <c r="G3" s="25"/>
      <c r="H3" s="25"/>
    </row>
    <row r="4" spans="1:9" ht="14.25" customHeight="1">
      <c r="A4" s="25"/>
      <c r="B4" s="82" t="s">
        <v>334</v>
      </c>
      <c r="C4" s="82"/>
      <c r="D4" s="23"/>
      <c r="E4" s="23"/>
      <c r="F4" s="25"/>
      <c r="G4" s="25"/>
      <c r="H4" s="25"/>
    </row>
    <row r="5" spans="1:9" ht="14.25" customHeight="1" thickBot="1">
      <c r="A5" s="25"/>
      <c r="B5" s="66"/>
      <c r="C5" s="66"/>
      <c r="D5" s="25"/>
      <c r="E5" s="66"/>
      <c r="F5" s="25"/>
      <c r="G5" s="25"/>
      <c r="H5" s="25"/>
    </row>
    <row r="6" spans="1:9" ht="14.25" customHeight="1" thickTop="1">
      <c r="A6" s="25"/>
      <c r="B6" s="512" t="s">
        <v>158</v>
      </c>
      <c r="C6" s="512" t="s">
        <v>156</v>
      </c>
      <c r="D6" s="512" t="s">
        <v>168</v>
      </c>
      <c r="E6" s="523" t="s">
        <v>162</v>
      </c>
      <c r="F6" s="491" t="s">
        <v>163</v>
      </c>
      <c r="G6" s="491" t="s">
        <v>155</v>
      </c>
      <c r="H6" s="25"/>
    </row>
    <row r="7" spans="1:9" ht="14.25" customHeight="1" thickBot="1">
      <c r="A7" s="25"/>
      <c r="B7" s="522"/>
      <c r="C7" s="522"/>
      <c r="D7" s="522" t="s">
        <v>168</v>
      </c>
      <c r="E7" s="524" t="s">
        <v>162</v>
      </c>
      <c r="F7" s="499"/>
      <c r="G7" s="499"/>
      <c r="H7" s="25"/>
    </row>
    <row r="8" spans="1:9" ht="14.25" customHeight="1" thickTop="1">
      <c r="A8" s="25"/>
      <c r="B8" s="144"/>
      <c r="C8" s="87"/>
      <c r="D8" s="145"/>
      <c r="E8" s="154"/>
      <c r="F8" s="231"/>
      <c r="G8" s="232"/>
      <c r="H8" s="143"/>
      <c r="I8" s="5"/>
    </row>
    <row r="9" spans="1:9" ht="14.25" customHeight="1">
      <c r="A9" s="25"/>
      <c r="B9" s="67" t="s">
        <v>335</v>
      </c>
      <c r="C9" s="233" t="s">
        <v>336</v>
      </c>
      <c r="D9" s="69"/>
      <c r="E9" s="74"/>
      <c r="F9" s="71"/>
      <c r="G9" s="234"/>
      <c r="H9" s="143"/>
      <c r="I9" s="5"/>
    </row>
    <row r="10" spans="1:9" ht="14.25" customHeight="1">
      <c r="A10" s="25"/>
      <c r="B10" s="53"/>
      <c r="C10" s="73"/>
      <c r="D10" s="69"/>
      <c r="E10" s="74"/>
      <c r="F10" s="71"/>
      <c r="G10" s="234"/>
      <c r="H10" s="25"/>
    </row>
    <row r="11" spans="1:9" ht="14.25" customHeight="1">
      <c r="A11" s="25"/>
      <c r="B11" s="53"/>
      <c r="C11" s="73" t="s">
        <v>337</v>
      </c>
      <c r="D11" s="69"/>
      <c r="E11" s="74"/>
      <c r="F11" s="71"/>
      <c r="G11" s="234"/>
      <c r="H11" s="25"/>
    </row>
    <row r="12" spans="1:9" ht="14.25" customHeight="1">
      <c r="A12" s="25"/>
      <c r="B12" s="53"/>
      <c r="C12" s="73" t="s">
        <v>338</v>
      </c>
      <c r="D12" s="69"/>
      <c r="E12" s="74"/>
      <c r="F12" s="71"/>
      <c r="G12" s="234"/>
      <c r="H12" s="25"/>
    </row>
    <row r="13" spans="1:9" ht="14.25" customHeight="1">
      <c r="A13" s="25"/>
      <c r="B13" s="53"/>
      <c r="C13" s="73" t="s">
        <v>339</v>
      </c>
      <c r="D13" s="69"/>
      <c r="E13" s="74"/>
      <c r="F13" s="71"/>
      <c r="G13" s="234"/>
      <c r="H13" s="25"/>
    </row>
    <row r="14" spans="1:9" ht="14.25" customHeight="1">
      <c r="A14" s="25"/>
      <c r="B14" s="53"/>
      <c r="C14" s="73" t="s">
        <v>340</v>
      </c>
      <c r="D14" s="69"/>
      <c r="E14" s="74"/>
      <c r="F14" s="71"/>
      <c r="G14" s="234"/>
      <c r="H14" s="25"/>
    </row>
    <row r="15" spans="1:9" ht="14.25" customHeight="1">
      <c r="A15" s="25"/>
      <c r="B15" s="53"/>
      <c r="C15" s="73"/>
      <c r="D15" s="69"/>
      <c r="E15" s="74"/>
      <c r="F15" s="71"/>
      <c r="G15" s="234"/>
      <c r="H15" s="25"/>
    </row>
    <row r="16" spans="1:9" ht="14.25" customHeight="1">
      <c r="A16" s="25"/>
      <c r="B16" s="53"/>
      <c r="C16" s="73" t="s">
        <v>52</v>
      </c>
      <c r="D16" s="148" t="s">
        <v>425</v>
      </c>
      <c r="E16" s="222">
        <v>10</v>
      </c>
      <c r="F16" s="223"/>
      <c r="G16" s="235"/>
      <c r="H16" s="25"/>
    </row>
    <row r="17" spans="1:8" ht="14.25" customHeight="1">
      <c r="A17" s="25"/>
      <c r="B17" s="53"/>
      <c r="C17" s="73"/>
      <c r="D17" s="69"/>
      <c r="E17" s="74"/>
      <c r="F17" s="223"/>
      <c r="G17" s="234"/>
      <c r="H17" s="25"/>
    </row>
    <row r="18" spans="1:8" ht="14.25" customHeight="1">
      <c r="A18" s="25"/>
      <c r="B18" s="53"/>
      <c r="C18" s="73" t="s">
        <v>53</v>
      </c>
      <c r="D18" s="148" t="s">
        <v>425</v>
      </c>
      <c r="E18" s="222">
        <v>5</v>
      </c>
      <c r="F18" s="223"/>
      <c r="G18" s="235"/>
      <c r="H18" s="25"/>
    </row>
    <row r="19" spans="1:8" ht="14.25" customHeight="1">
      <c r="A19" s="25"/>
      <c r="B19" s="53"/>
      <c r="C19" s="73"/>
      <c r="D19" s="69"/>
      <c r="E19" s="74"/>
      <c r="F19" s="223"/>
      <c r="G19" s="234"/>
      <c r="H19" s="25"/>
    </row>
    <row r="20" spans="1:8" ht="14.25" customHeight="1">
      <c r="A20" s="25"/>
      <c r="B20" s="53"/>
      <c r="C20" s="73" t="s">
        <v>341</v>
      </c>
      <c r="D20" s="148" t="s">
        <v>425</v>
      </c>
      <c r="E20" s="222">
        <v>10</v>
      </c>
      <c r="F20" s="223"/>
      <c r="G20" s="235"/>
      <c r="H20" s="25"/>
    </row>
    <row r="21" spans="1:8" ht="14.25" customHeight="1">
      <c r="A21" s="25"/>
      <c r="B21" s="53"/>
      <c r="C21" s="73" t="s">
        <v>342</v>
      </c>
      <c r="D21" s="69"/>
      <c r="E21" s="74"/>
      <c r="F21" s="223"/>
      <c r="G21" s="234"/>
      <c r="H21" s="25"/>
    </row>
    <row r="22" spans="1:8" ht="14.25" customHeight="1">
      <c r="A22" s="25"/>
      <c r="B22" s="53"/>
      <c r="C22" s="73" t="s">
        <v>343</v>
      </c>
      <c r="D22" s="148"/>
      <c r="E22" s="222"/>
      <c r="F22" s="223"/>
      <c r="G22" s="235"/>
      <c r="H22" s="25"/>
    </row>
    <row r="23" spans="1:8" ht="14.25" customHeight="1">
      <c r="A23" s="25"/>
      <c r="B23" s="53"/>
      <c r="C23" s="73"/>
      <c r="D23" s="69"/>
      <c r="E23" s="74"/>
      <c r="F23" s="223"/>
      <c r="G23" s="234"/>
      <c r="H23" s="25"/>
    </row>
    <row r="24" spans="1:8" ht="14.25" customHeight="1">
      <c r="A24" s="25"/>
      <c r="B24" s="67" t="s">
        <v>377</v>
      </c>
      <c r="C24" s="233" t="s">
        <v>344</v>
      </c>
      <c r="D24" s="69"/>
      <c r="E24" s="74"/>
      <c r="F24" s="71"/>
      <c r="G24" s="234"/>
      <c r="H24" s="25"/>
    </row>
    <row r="25" spans="1:8" ht="14.25" customHeight="1">
      <c r="A25" s="25"/>
      <c r="B25" s="53"/>
      <c r="C25" s="73"/>
      <c r="D25" s="69"/>
      <c r="E25" s="74"/>
      <c r="F25" s="71"/>
      <c r="G25" s="234"/>
      <c r="H25" s="25"/>
    </row>
    <row r="26" spans="1:8" ht="14.25" customHeight="1">
      <c r="A26" s="25"/>
      <c r="B26" s="53"/>
      <c r="C26" s="73" t="s">
        <v>345</v>
      </c>
      <c r="D26" s="148" t="s">
        <v>425</v>
      </c>
      <c r="E26" s="222">
        <v>15</v>
      </c>
      <c r="F26" s="71"/>
      <c r="G26" s="235"/>
      <c r="H26" s="25"/>
    </row>
    <row r="27" spans="1:8" ht="14.25" customHeight="1">
      <c r="A27" s="25"/>
      <c r="B27" s="53"/>
      <c r="C27" s="73" t="s">
        <v>152</v>
      </c>
      <c r="D27" s="69"/>
      <c r="E27" s="74"/>
      <c r="F27" s="71"/>
      <c r="G27" s="234"/>
      <c r="H27" s="25"/>
    </row>
    <row r="28" spans="1:8" ht="14.25" customHeight="1">
      <c r="A28" s="25"/>
      <c r="B28" s="53"/>
      <c r="C28" s="73" t="s">
        <v>346</v>
      </c>
      <c r="D28" s="148" t="s">
        <v>425</v>
      </c>
      <c r="E28" s="222">
        <v>5</v>
      </c>
      <c r="F28" s="71"/>
      <c r="G28" s="235"/>
      <c r="H28" s="25"/>
    </row>
    <row r="29" spans="1:8" ht="14.25" customHeight="1">
      <c r="A29" s="25"/>
      <c r="B29" s="53"/>
      <c r="C29" s="73"/>
      <c r="D29" s="69"/>
      <c r="E29" s="74"/>
      <c r="F29" s="71"/>
      <c r="G29" s="236"/>
      <c r="H29" s="25"/>
    </row>
    <row r="30" spans="1:8" ht="14.25" customHeight="1">
      <c r="A30" s="25"/>
      <c r="B30" s="53"/>
      <c r="C30" s="73" t="s">
        <v>347</v>
      </c>
      <c r="D30" s="148" t="s">
        <v>425</v>
      </c>
      <c r="E30" s="222">
        <v>5</v>
      </c>
      <c r="F30" s="71"/>
      <c r="G30" s="235"/>
      <c r="H30" s="25"/>
    </row>
    <row r="31" spans="1:8" ht="14.25" customHeight="1">
      <c r="A31" s="25"/>
      <c r="B31" s="53"/>
      <c r="C31" s="73" t="s">
        <v>348</v>
      </c>
      <c r="D31" s="69"/>
      <c r="E31" s="74"/>
      <c r="F31" s="71"/>
      <c r="G31" s="237"/>
      <c r="H31" s="25"/>
    </row>
    <row r="32" spans="1:8" ht="14.25" customHeight="1">
      <c r="A32" s="25"/>
      <c r="B32" s="53"/>
      <c r="C32" s="73" t="s">
        <v>349</v>
      </c>
      <c r="D32" s="69"/>
      <c r="E32" s="74"/>
      <c r="F32" s="71"/>
      <c r="G32" s="237"/>
      <c r="H32" s="25"/>
    </row>
    <row r="33" spans="1:8" ht="14.25" customHeight="1">
      <c r="A33" s="25"/>
      <c r="B33" s="53"/>
      <c r="C33" s="73" t="s">
        <v>350</v>
      </c>
      <c r="D33" s="148"/>
      <c r="E33" s="222"/>
      <c r="F33" s="71"/>
      <c r="G33" s="235"/>
      <c r="H33" s="25"/>
    </row>
    <row r="34" spans="1:8" ht="14.25" customHeight="1">
      <c r="A34" s="25"/>
      <c r="B34" s="53"/>
      <c r="C34" s="73"/>
      <c r="D34" s="69"/>
      <c r="E34" s="74"/>
      <c r="F34" s="71"/>
      <c r="G34" s="237"/>
      <c r="H34" s="25"/>
    </row>
    <row r="35" spans="1:8" ht="14.25" customHeight="1">
      <c r="A35" s="25"/>
      <c r="B35" s="67" t="s">
        <v>351</v>
      </c>
      <c r="C35" s="233" t="s">
        <v>352</v>
      </c>
      <c r="D35" s="69"/>
      <c r="E35" s="74"/>
      <c r="F35" s="71"/>
      <c r="G35" s="237"/>
      <c r="H35" s="25"/>
    </row>
    <row r="36" spans="1:8" ht="14.25" customHeight="1">
      <c r="A36" s="25"/>
      <c r="B36" s="53"/>
      <c r="C36" s="73"/>
      <c r="D36" s="69"/>
      <c r="E36" s="74"/>
      <c r="F36" s="71"/>
      <c r="G36" s="237"/>
      <c r="H36" s="25"/>
    </row>
    <row r="37" spans="1:8" ht="14.25" customHeight="1">
      <c r="A37" s="25"/>
      <c r="B37" s="53"/>
      <c r="C37" s="238" t="s">
        <v>409</v>
      </c>
      <c r="D37" s="69" t="s">
        <v>37</v>
      </c>
      <c r="E37" s="74"/>
      <c r="F37" s="71"/>
      <c r="G37" s="234" t="s">
        <v>412</v>
      </c>
      <c r="H37" s="25"/>
    </row>
    <row r="38" spans="1:8" ht="14.25" customHeight="1">
      <c r="A38" s="25"/>
      <c r="B38" s="53"/>
      <c r="C38" s="238" t="s">
        <v>410</v>
      </c>
      <c r="D38" s="69" t="s">
        <v>37</v>
      </c>
      <c r="E38" s="74">
        <v>10</v>
      </c>
      <c r="F38" s="71"/>
      <c r="G38" s="237"/>
      <c r="H38" s="25"/>
    </row>
    <row r="39" spans="1:8" ht="14.25" customHeight="1">
      <c r="A39" s="25"/>
      <c r="B39" s="53"/>
      <c r="C39" s="73"/>
      <c r="D39" s="69"/>
      <c r="E39" s="74"/>
      <c r="F39" s="71"/>
      <c r="G39" s="237"/>
      <c r="H39" s="25"/>
    </row>
    <row r="40" spans="1:8" ht="35.25" customHeight="1">
      <c r="A40" s="25"/>
      <c r="B40" s="393" t="s">
        <v>351</v>
      </c>
      <c r="C40" s="390" t="s">
        <v>413</v>
      </c>
      <c r="D40" s="69"/>
      <c r="E40" s="74"/>
      <c r="F40" s="71"/>
      <c r="G40" s="237"/>
      <c r="H40" s="25"/>
    </row>
    <row r="41" spans="1:8" ht="14.25" customHeight="1">
      <c r="A41" s="25"/>
      <c r="B41" s="53"/>
      <c r="C41" s="73"/>
      <c r="D41" s="69"/>
      <c r="E41" s="74"/>
      <c r="F41" s="71"/>
      <c r="G41" s="237"/>
      <c r="H41" s="25"/>
    </row>
    <row r="42" spans="1:8" ht="22.5" customHeight="1">
      <c r="A42" s="25"/>
      <c r="B42" s="53"/>
      <c r="C42" s="238" t="s">
        <v>415</v>
      </c>
      <c r="D42" s="69" t="s">
        <v>353</v>
      </c>
      <c r="E42" s="74">
        <v>18</v>
      </c>
      <c r="F42" s="71"/>
      <c r="G42" s="235" t="s">
        <v>412</v>
      </c>
      <c r="H42" s="25"/>
    </row>
    <row r="43" spans="1:8" ht="22.5" customHeight="1">
      <c r="A43" s="25"/>
      <c r="B43" s="53"/>
      <c r="C43" s="238" t="s">
        <v>414</v>
      </c>
      <c r="D43" s="69" t="s">
        <v>353</v>
      </c>
      <c r="E43" s="74">
        <v>36</v>
      </c>
      <c r="F43" s="71"/>
      <c r="G43" s="235" t="s">
        <v>412</v>
      </c>
      <c r="H43" s="25"/>
    </row>
    <row r="44" spans="1:8" ht="22.5" customHeight="1">
      <c r="A44" s="25"/>
      <c r="B44" s="53"/>
      <c r="C44" s="238" t="s">
        <v>411</v>
      </c>
      <c r="D44" s="69" t="s">
        <v>353</v>
      </c>
      <c r="E44" s="74">
        <v>144</v>
      </c>
      <c r="F44" s="71"/>
      <c r="G44" s="235" t="s">
        <v>412</v>
      </c>
      <c r="H44" s="25"/>
    </row>
    <row r="45" spans="1:8" ht="14.25" customHeight="1">
      <c r="A45" s="25"/>
      <c r="B45" s="53"/>
      <c r="C45" s="73"/>
      <c r="D45" s="69"/>
      <c r="E45" s="74"/>
      <c r="F45" s="71"/>
      <c r="G45" s="234"/>
      <c r="H45" s="25"/>
    </row>
    <row r="46" spans="1:8" ht="14.25" customHeight="1">
      <c r="A46" s="25"/>
      <c r="B46" s="67" t="s">
        <v>354</v>
      </c>
      <c r="C46" s="233" t="s">
        <v>355</v>
      </c>
      <c r="D46" s="69"/>
      <c r="E46" s="74"/>
      <c r="F46" s="71"/>
      <c r="G46" s="234"/>
      <c r="H46" s="25"/>
    </row>
    <row r="47" spans="1:8" ht="14.25" customHeight="1">
      <c r="A47" s="25"/>
      <c r="B47" s="53"/>
      <c r="C47" s="73"/>
      <c r="D47" s="69"/>
      <c r="E47" s="74"/>
      <c r="F47" s="71"/>
      <c r="G47" s="234"/>
      <c r="H47" s="25"/>
    </row>
    <row r="48" spans="1:8" ht="14.25" customHeight="1">
      <c r="A48" s="25"/>
      <c r="B48" s="53"/>
      <c r="C48" s="73" t="s">
        <v>356</v>
      </c>
      <c r="D48" s="69"/>
      <c r="E48" s="74"/>
      <c r="F48" s="71"/>
      <c r="G48" s="234"/>
      <c r="H48" s="25"/>
    </row>
    <row r="49" spans="1:8" ht="14.25" customHeight="1">
      <c r="A49" s="25"/>
      <c r="B49" s="53"/>
      <c r="C49" s="73" t="s">
        <v>357</v>
      </c>
      <c r="D49" s="69"/>
      <c r="E49" s="74"/>
      <c r="F49" s="71"/>
      <c r="G49" s="234"/>
      <c r="H49" s="25"/>
    </row>
    <row r="50" spans="1:8" ht="14.25" customHeight="1">
      <c r="A50" s="25"/>
      <c r="B50" s="53"/>
      <c r="C50" s="73" t="s">
        <v>468</v>
      </c>
      <c r="D50" s="148" t="s">
        <v>425</v>
      </c>
      <c r="E50" s="222">
        <v>5</v>
      </c>
      <c r="F50" s="71"/>
      <c r="G50" s="235"/>
      <c r="H50" s="25"/>
    </row>
    <row r="51" spans="1:8" ht="14.25" customHeight="1">
      <c r="A51" s="25"/>
      <c r="B51" s="53"/>
      <c r="C51" s="73"/>
      <c r="D51" s="69"/>
      <c r="E51" s="74"/>
      <c r="F51" s="71"/>
      <c r="G51" s="234"/>
      <c r="H51" s="25"/>
    </row>
    <row r="52" spans="1:8" ht="14.25" customHeight="1">
      <c r="A52" s="25"/>
      <c r="B52" s="67">
        <v>22.18</v>
      </c>
      <c r="C52" s="233" t="s">
        <v>359</v>
      </c>
      <c r="D52" s="69"/>
      <c r="E52" s="74"/>
      <c r="F52" s="71"/>
      <c r="G52" s="239"/>
      <c r="H52" s="25"/>
    </row>
    <row r="53" spans="1:8" ht="14.25" customHeight="1">
      <c r="A53" s="25"/>
      <c r="B53" s="53"/>
      <c r="C53" s="73"/>
      <c r="D53" s="69"/>
      <c r="E53" s="74"/>
      <c r="F53" s="71"/>
      <c r="G53" s="239"/>
      <c r="H53" s="25"/>
    </row>
    <row r="54" spans="1:8" ht="14.25" customHeight="1">
      <c r="A54" s="25"/>
      <c r="B54" s="53"/>
      <c r="C54" s="73" t="s">
        <v>360</v>
      </c>
      <c r="D54" s="69" t="s">
        <v>371</v>
      </c>
      <c r="E54" s="74">
        <v>10</v>
      </c>
      <c r="F54" s="71"/>
      <c r="G54" s="235" t="s">
        <v>412</v>
      </c>
      <c r="H54" s="25"/>
    </row>
    <row r="55" spans="1:8" ht="14.25" customHeight="1">
      <c r="A55" s="25"/>
      <c r="B55" s="53"/>
      <c r="C55" s="73"/>
      <c r="D55" s="69"/>
      <c r="E55" s="74"/>
      <c r="F55" s="71"/>
      <c r="G55" s="235"/>
      <c r="H55" s="25"/>
    </row>
    <row r="56" spans="1:8" ht="14.25" customHeight="1">
      <c r="A56" s="25"/>
      <c r="B56" s="53"/>
      <c r="C56" s="73"/>
      <c r="D56" s="69"/>
      <c r="E56" s="74"/>
      <c r="F56" s="71"/>
      <c r="G56" s="235"/>
      <c r="H56" s="25"/>
    </row>
    <row r="57" spans="1:8" ht="14.25" customHeight="1" thickBot="1">
      <c r="A57" s="25"/>
      <c r="B57" s="76"/>
      <c r="C57" s="77"/>
      <c r="D57" s="78"/>
      <c r="E57" s="79"/>
      <c r="F57" s="80"/>
      <c r="G57" s="240"/>
      <c r="H57" s="25"/>
    </row>
    <row r="58" spans="1:8" s="6" customFormat="1" ht="14.25" customHeight="1" thickTop="1">
      <c r="A58" s="27"/>
      <c r="B58" s="527">
        <v>2200</v>
      </c>
      <c r="C58" s="544" t="s">
        <v>358</v>
      </c>
      <c r="D58" s="544"/>
      <c r="E58" s="544"/>
      <c r="F58" s="544"/>
      <c r="G58" s="549"/>
      <c r="H58" s="27"/>
    </row>
    <row r="59" spans="1:8" s="6" customFormat="1" ht="14.25" customHeight="1" thickBot="1">
      <c r="A59" s="27"/>
      <c r="B59" s="521"/>
      <c r="C59" s="519"/>
      <c r="D59" s="519"/>
      <c r="E59" s="519"/>
      <c r="F59" s="519"/>
      <c r="G59" s="550"/>
      <c r="H59" s="27"/>
    </row>
    <row r="60" spans="1:8" ht="13.5" thickTop="1">
      <c r="A60" s="25"/>
      <c r="B60" s="143"/>
      <c r="C60" s="25"/>
      <c r="D60" s="143"/>
      <c r="E60" s="66"/>
      <c r="F60" s="25"/>
      <c r="G60" s="25"/>
      <c r="H60" s="25"/>
    </row>
  </sheetData>
  <mergeCells count="9">
    <mergeCell ref="G6:G7"/>
    <mergeCell ref="B58:B59"/>
    <mergeCell ref="C58:F59"/>
    <mergeCell ref="G58:G59"/>
    <mergeCell ref="B6:B7"/>
    <mergeCell ref="C6:C7"/>
    <mergeCell ref="D6:D7"/>
    <mergeCell ref="E6:E7"/>
    <mergeCell ref="F6:F7"/>
  </mergeCells>
  <phoneticPr fontId="0" type="noConversion"/>
  <pageMargins left="0.59055118110236227" right="0.19685039370078741" top="0.35433070866141736" bottom="0.35433070866141736" header="0.23622047244094491" footer="0.23622047244094491"/>
  <pageSetup paperSize="9" scale="69" orientation="portrait" useFirstPageNumber="1" r:id="rId1"/>
  <headerFooter alignWithMargins="0">
    <oddHeader>&amp;LUpgrading of Gravel Road To Block Paving Between Maitemogelo Taxi Route and N12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I61"/>
  <sheetViews>
    <sheetView view="pageBreakPreview" topLeftCell="B1" zoomScale="90" zoomScaleNormal="100" zoomScaleSheetLayoutView="90" workbookViewId="0">
      <selection activeCell="C2" sqref="C2:H59"/>
    </sheetView>
  </sheetViews>
  <sheetFormatPr defaultRowHeight="15" customHeight="1"/>
  <cols>
    <col min="1" max="2" width="1.42578125" customWidth="1"/>
    <col min="3" max="3" width="11.7109375" customWidth="1"/>
    <col min="4" max="4" width="59.140625" customWidth="1"/>
    <col min="5" max="5" width="10.7109375" customWidth="1"/>
    <col min="6" max="6" width="13.28515625" customWidth="1"/>
    <col min="7" max="7" width="16" customWidth="1"/>
    <col min="8" max="8" width="26.5703125" customWidth="1"/>
    <col min="9" max="9" width="1.85546875" customWidth="1"/>
  </cols>
  <sheetData>
    <row r="1" spans="2:9" ht="15" customHeight="1">
      <c r="B1" s="25"/>
      <c r="C1" s="241"/>
      <c r="D1" s="241"/>
      <c r="E1" s="143"/>
      <c r="F1" s="143"/>
      <c r="G1" s="34"/>
      <c r="H1" s="143"/>
      <c r="I1" s="25"/>
    </row>
    <row r="2" spans="2:9" ht="15" customHeight="1">
      <c r="B2" s="25"/>
      <c r="C2" s="82" t="s">
        <v>13</v>
      </c>
      <c r="D2" s="242"/>
      <c r="E2" s="65"/>
      <c r="F2" s="65"/>
      <c r="G2" s="25"/>
      <c r="H2" s="25"/>
      <c r="I2" s="25"/>
    </row>
    <row r="3" spans="2:9" ht="15" customHeight="1">
      <c r="B3" s="25"/>
      <c r="C3" s="82" t="s">
        <v>74</v>
      </c>
      <c r="D3" s="82"/>
      <c r="E3" s="65"/>
      <c r="F3" s="65"/>
      <c r="G3" s="25"/>
      <c r="H3" s="25"/>
      <c r="I3" s="25"/>
    </row>
    <row r="4" spans="2:9" ht="15" customHeight="1">
      <c r="B4" s="25"/>
      <c r="C4" s="82" t="s">
        <v>434</v>
      </c>
      <c r="D4" s="82"/>
      <c r="E4" s="65"/>
      <c r="F4" s="65"/>
      <c r="G4" s="143"/>
      <c r="H4" s="143"/>
      <c r="I4" s="25"/>
    </row>
    <row r="5" spans="2:9" ht="15" customHeight="1" thickBot="1">
      <c r="B5" s="25"/>
      <c r="C5" s="66"/>
      <c r="D5" s="66"/>
      <c r="E5" s="25"/>
      <c r="F5" s="143"/>
      <c r="G5" s="34"/>
      <c r="H5" s="143"/>
      <c r="I5" s="143"/>
    </row>
    <row r="6" spans="2:9" ht="15" customHeight="1" thickTop="1">
      <c r="B6" s="25"/>
      <c r="C6" s="512" t="s">
        <v>158</v>
      </c>
      <c r="D6" s="512" t="s">
        <v>156</v>
      </c>
      <c r="E6" s="512" t="s">
        <v>168</v>
      </c>
      <c r="F6" s="523" t="s">
        <v>162</v>
      </c>
      <c r="G6" s="491" t="s">
        <v>163</v>
      </c>
      <c r="H6" s="491" t="s">
        <v>155</v>
      </c>
      <c r="I6" s="143"/>
    </row>
    <row r="7" spans="2:9" s="4" customFormat="1" ht="13.5" thickBot="1">
      <c r="B7" s="30"/>
      <c r="C7" s="522"/>
      <c r="D7" s="522"/>
      <c r="E7" s="522" t="s">
        <v>168</v>
      </c>
      <c r="F7" s="524" t="s">
        <v>162</v>
      </c>
      <c r="G7" s="499"/>
      <c r="H7" s="499"/>
      <c r="I7" s="30"/>
    </row>
    <row r="8" spans="2:9" ht="11.45" customHeight="1" thickTop="1">
      <c r="B8" s="25"/>
      <c r="C8" s="144"/>
      <c r="D8" s="149"/>
      <c r="E8" s="145"/>
      <c r="F8" s="149"/>
      <c r="G8" s="231"/>
      <c r="H8" s="248"/>
      <c r="I8" s="25"/>
    </row>
    <row r="9" spans="2:9" ht="11.45" customHeight="1">
      <c r="B9" s="25"/>
      <c r="C9" s="53"/>
      <c r="D9" s="121"/>
      <c r="E9" s="148"/>
      <c r="F9" s="121"/>
      <c r="G9" s="71"/>
      <c r="H9" s="234"/>
      <c r="I9" s="25"/>
    </row>
    <row r="10" spans="2:9" ht="15" customHeight="1">
      <c r="B10" s="25"/>
      <c r="C10" s="67">
        <v>23.01</v>
      </c>
      <c r="D10" s="233" t="s">
        <v>378</v>
      </c>
      <c r="E10" s="69"/>
      <c r="F10" s="74"/>
      <c r="G10" s="71"/>
      <c r="H10" s="234"/>
      <c r="I10" s="25"/>
    </row>
    <row r="11" spans="2:9" ht="11.45" customHeight="1">
      <c r="B11" s="25"/>
      <c r="C11" s="53"/>
      <c r="D11" s="73"/>
      <c r="E11" s="69"/>
      <c r="F11" s="74"/>
      <c r="G11" s="71"/>
      <c r="H11" s="234"/>
      <c r="I11" s="25"/>
    </row>
    <row r="12" spans="2:9" ht="15" customHeight="1">
      <c r="B12" s="25"/>
      <c r="C12" s="53"/>
      <c r="D12" s="73" t="s">
        <v>396</v>
      </c>
      <c r="E12" s="148" t="s">
        <v>37</v>
      </c>
      <c r="F12" s="74">
        <f>2500*2</f>
        <v>5000</v>
      </c>
      <c r="G12" s="71"/>
      <c r="H12" s="234"/>
      <c r="I12" s="25"/>
    </row>
    <row r="13" spans="2:9" ht="15" customHeight="1">
      <c r="B13" s="25"/>
      <c r="C13" s="53"/>
      <c r="D13" s="100" t="s">
        <v>369</v>
      </c>
      <c r="E13" s="54"/>
      <c r="F13" s="74"/>
      <c r="G13" s="71"/>
      <c r="H13" s="234"/>
      <c r="I13" s="25"/>
    </row>
    <row r="14" spans="2:9" ht="11.45" customHeight="1">
      <c r="B14" s="25"/>
      <c r="C14" s="53"/>
      <c r="D14" s="100"/>
      <c r="E14" s="54"/>
      <c r="F14" s="121"/>
      <c r="G14" s="71"/>
      <c r="H14" s="234"/>
      <c r="I14" s="25"/>
    </row>
    <row r="15" spans="2:9" ht="15" customHeight="1">
      <c r="B15" s="25"/>
      <c r="C15" s="53"/>
      <c r="D15" s="73" t="s">
        <v>370</v>
      </c>
      <c r="E15" s="148" t="s">
        <v>37</v>
      </c>
      <c r="F15" s="74">
        <v>5</v>
      </c>
      <c r="G15" s="71"/>
      <c r="H15" s="249" t="s">
        <v>471</v>
      </c>
      <c r="I15" s="25"/>
    </row>
    <row r="16" spans="2:9" ht="11.45" customHeight="1">
      <c r="B16" s="25"/>
      <c r="C16" s="53"/>
      <c r="D16" s="100"/>
      <c r="E16" s="148"/>
      <c r="F16" s="121"/>
      <c r="G16" s="71"/>
      <c r="H16" s="234"/>
      <c r="I16" s="25"/>
    </row>
    <row r="17" spans="2:9" ht="11.45" customHeight="1">
      <c r="B17" s="25"/>
      <c r="C17" s="67">
        <v>23.03</v>
      </c>
      <c r="D17" s="94" t="s">
        <v>445</v>
      </c>
      <c r="E17" s="148"/>
      <c r="F17" s="121"/>
      <c r="G17" s="71"/>
      <c r="H17" s="234"/>
      <c r="I17" s="25"/>
    </row>
    <row r="18" spans="2:9" ht="11.45" customHeight="1">
      <c r="B18" s="25"/>
      <c r="C18" s="53"/>
      <c r="D18" s="100"/>
      <c r="E18" s="148"/>
      <c r="F18" s="121"/>
      <c r="G18" s="71"/>
      <c r="H18" s="234"/>
      <c r="I18" s="25"/>
    </row>
    <row r="19" spans="2:9" ht="11.45" customHeight="1">
      <c r="B19" s="25"/>
      <c r="C19" s="53"/>
      <c r="D19" s="100" t="s">
        <v>447</v>
      </c>
      <c r="E19" s="148"/>
      <c r="F19" s="121"/>
      <c r="G19" s="71"/>
      <c r="H19" s="234"/>
      <c r="I19" s="25"/>
    </row>
    <row r="20" spans="2:9" ht="18" customHeight="1">
      <c r="B20" s="25"/>
      <c r="C20" s="53"/>
      <c r="D20" s="100" t="s">
        <v>446</v>
      </c>
      <c r="E20" s="148" t="s">
        <v>37</v>
      </c>
      <c r="F20" s="121">
        <v>60</v>
      </c>
      <c r="G20" s="71"/>
      <c r="H20" s="234"/>
      <c r="I20" s="25"/>
    </row>
    <row r="21" spans="2:9" ht="11.45" customHeight="1">
      <c r="B21" s="25"/>
      <c r="C21" s="53"/>
      <c r="D21" s="100"/>
      <c r="E21" s="148"/>
      <c r="F21" s="121"/>
      <c r="G21" s="71"/>
      <c r="H21" s="234"/>
      <c r="I21" s="25"/>
    </row>
    <row r="22" spans="2:9" ht="20.25" customHeight="1">
      <c r="B22" s="25"/>
      <c r="C22" s="67">
        <v>23.06</v>
      </c>
      <c r="D22" s="394" t="s">
        <v>448</v>
      </c>
      <c r="E22" s="148"/>
      <c r="F22" s="121"/>
      <c r="G22" s="71"/>
      <c r="H22" s="234"/>
      <c r="I22" s="25"/>
    </row>
    <row r="23" spans="2:9" ht="55.5" customHeight="1">
      <c r="B23" s="25"/>
      <c r="C23" s="53"/>
      <c r="D23" s="395" t="s">
        <v>449</v>
      </c>
      <c r="E23" s="396" t="s">
        <v>425</v>
      </c>
      <c r="F23" s="397">
        <v>20</v>
      </c>
      <c r="G23" s="71"/>
      <c r="H23" s="234"/>
      <c r="I23" s="25"/>
    </row>
    <row r="24" spans="2:9" ht="11.45" customHeight="1">
      <c r="B24" s="25"/>
      <c r="C24" s="53"/>
      <c r="D24" s="100"/>
      <c r="E24" s="148"/>
      <c r="F24" s="121"/>
      <c r="G24" s="71"/>
      <c r="H24" s="234"/>
      <c r="I24" s="25"/>
    </row>
    <row r="25" spans="2:9" ht="18.75" customHeight="1">
      <c r="B25" s="25"/>
      <c r="C25" s="67">
        <v>23.07</v>
      </c>
      <c r="D25" s="94" t="s">
        <v>450</v>
      </c>
      <c r="E25" s="148"/>
      <c r="F25" s="121"/>
      <c r="G25" s="71"/>
      <c r="H25" s="234"/>
      <c r="I25" s="25"/>
    </row>
    <row r="26" spans="2:9" ht="18.75" customHeight="1">
      <c r="B26" s="25"/>
      <c r="C26" s="67"/>
      <c r="D26" s="94"/>
      <c r="E26" s="148"/>
      <c r="F26" s="121"/>
      <c r="G26" s="71"/>
      <c r="H26" s="234"/>
      <c r="I26" s="25"/>
    </row>
    <row r="27" spans="2:9" ht="20.25" customHeight="1">
      <c r="B27" s="25"/>
      <c r="C27" s="53"/>
      <c r="D27" s="398" t="s">
        <v>451</v>
      </c>
      <c r="E27" s="69" t="s">
        <v>371</v>
      </c>
      <c r="F27" s="121">
        <v>100</v>
      </c>
      <c r="G27" s="71"/>
      <c r="H27" s="234"/>
      <c r="I27" s="25"/>
    </row>
    <row r="28" spans="2:9" ht="11.45" customHeight="1">
      <c r="B28" s="25"/>
      <c r="C28" s="53"/>
      <c r="D28" s="398"/>
      <c r="E28" s="148"/>
      <c r="F28" s="121"/>
      <c r="G28" s="71"/>
      <c r="H28" s="234"/>
      <c r="I28" s="25"/>
    </row>
    <row r="29" spans="2:9" ht="18" customHeight="1">
      <c r="B29" s="25"/>
      <c r="C29" s="53"/>
      <c r="D29" s="398" t="s">
        <v>452</v>
      </c>
      <c r="E29" s="69" t="s">
        <v>371</v>
      </c>
      <c r="F29" s="121">
        <v>15</v>
      </c>
      <c r="G29" s="71"/>
      <c r="H29" s="234"/>
      <c r="I29" s="25"/>
    </row>
    <row r="30" spans="2:9" ht="11.45" customHeight="1">
      <c r="B30" s="25"/>
      <c r="C30" s="53"/>
      <c r="D30" s="100"/>
      <c r="E30" s="148"/>
      <c r="F30" s="121"/>
      <c r="G30" s="71"/>
      <c r="H30" s="234"/>
      <c r="I30" s="25"/>
    </row>
    <row r="31" spans="2:9" ht="15" customHeight="1">
      <c r="B31" s="25"/>
      <c r="C31" s="67">
        <v>23.08</v>
      </c>
      <c r="D31" s="94" t="s">
        <v>380</v>
      </c>
      <c r="E31" s="54"/>
      <c r="F31" s="74"/>
      <c r="G31" s="71"/>
      <c r="H31" s="234"/>
      <c r="I31" s="25"/>
    </row>
    <row r="32" spans="2:9" ht="12.75" customHeight="1">
      <c r="B32" s="25"/>
      <c r="C32" s="53"/>
      <c r="D32" s="100"/>
      <c r="E32" s="54"/>
      <c r="F32" s="74"/>
      <c r="G32" s="71"/>
      <c r="H32" s="234"/>
      <c r="I32" s="25"/>
    </row>
    <row r="33" spans="2:9" ht="15" customHeight="1">
      <c r="B33" s="25"/>
      <c r="C33" s="53"/>
      <c r="D33" s="73" t="s">
        <v>379</v>
      </c>
      <c r="E33" s="148" t="s">
        <v>425</v>
      </c>
      <c r="F33" s="74">
        <v>80</v>
      </c>
      <c r="G33" s="71"/>
      <c r="H33" s="234"/>
      <c r="I33" s="25"/>
    </row>
    <row r="34" spans="2:9" ht="15" customHeight="1">
      <c r="B34" s="25"/>
      <c r="C34" s="53"/>
      <c r="D34" s="100"/>
      <c r="E34" s="54"/>
      <c r="F34" s="100"/>
      <c r="G34" s="71"/>
      <c r="H34" s="239"/>
      <c r="I34" s="25"/>
    </row>
    <row r="35" spans="2:9" ht="15" customHeight="1">
      <c r="B35" s="25"/>
      <c r="C35" s="53"/>
      <c r="D35" s="73" t="s">
        <v>381</v>
      </c>
      <c r="E35" s="69" t="s">
        <v>371</v>
      </c>
      <c r="F35" s="74">
        <v>150</v>
      </c>
      <c r="G35" s="71"/>
      <c r="H35" s="234"/>
      <c r="I35" s="25"/>
    </row>
    <row r="36" spans="2:9" ht="11.45" customHeight="1">
      <c r="B36" s="25"/>
      <c r="C36" s="53"/>
      <c r="D36" s="73"/>
      <c r="E36" s="69"/>
      <c r="F36" s="74"/>
      <c r="G36" s="71"/>
      <c r="H36" s="234"/>
      <c r="I36" s="25"/>
    </row>
    <row r="37" spans="2:9" ht="13.5" customHeight="1">
      <c r="B37" s="25"/>
      <c r="C37" s="67">
        <v>23.09</v>
      </c>
      <c r="D37" s="233" t="s">
        <v>453</v>
      </c>
      <c r="E37" s="69"/>
      <c r="F37" s="74"/>
      <c r="G37" s="71"/>
      <c r="H37" s="234"/>
      <c r="I37" s="25"/>
    </row>
    <row r="38" spans="2:9" ht="11.45" customHeight="1">
      <c r="B38" s="25"/>
      <c r="C38" s="53"/>
      <c r="D38" s="73"/>
      <c r="E38" s="69"/>
      <c r="F38" s="74"/>
      <c r="G38" s="71"/>
      <c r="H38" s="234"/>
      <c r="I38" s="25"/>
    </row>
    <row r="39" spans="2:9" ht="13.5" customHeight="1">
      <c r="B39" s="25"/>
      <c r="C39" s="53"/>
      <c r="D39" s="73" t="s">
        <v>382</v>
      </c>
      <c r="E39" s="69" t="s">
        <v>371</v>
      </c>
      <c r="F39" s="74">
        <v>200</v>
      </c>
      <c r="G39" s="71"/>
      <c r="H39" s="234"/>
      <c r="I39" s="25"/>
    </row>
    <row r="40" spans="2:9" ht="14.25" customHeight="1">
      <c r="B40" s="25"/>
      <c r="C40" s="53"/>
      <c r="D40" s="73"/>
      <c r="E40" s="69"/>
      <c r="F40" s="74"/>
      <c r="G40" s="71"/>
      <c r="H40" s="234"/>
      <c r="I40" s="25"/>
    </row>
    <row r="41" spans="2:9" ht="18" customHeight="1">
      <c r="B41" s="25"/>
      <c r="C41" s="67">
        <v>23.12</v>
      </c>
      <c r="D41" s="233" t="s">
        <v>383</v>
      </c>
      <c r="E41" s="69"/>
      <c r="F41" s="74"/>
      <c r="G41" s="71"/>
      <c r="H41" s="234"/>
      <c r="I41" s="25"/>
    </row>
    <row r="42" spans="2:9" ht="11.45" customHeight="1">
      <c r="B42" s="25"/>
      <c r="C42" s="53"/>
      <c r="D42" s="73"/>
      <c r="E42" s="69"/>
      <c r="F42" s="74"/>
      <c r="G42" s="71"/>
      <c r="H42" s="234"/>
      <c r="I42" s="25"/>
    </row>
    <row r="43" spans="2:9" ht="15" customHeight="1">
      <c r="B43" s="25"/>
      <c r="C43" s="53"/>
      <c r="D43" s="73" t="s">
        <v>385</v>
      </c>
      <c r="E43" s="69" t="s">
        <v>384</v>
      </c>
      <c r="F43" s="74">
        <f>150*1.93</f>
        <v>289.5</v>
      </c>
      <c r="G43" s="71"/>
      <c r="H43" s="234"/>
      <c r="I43" s="25"/>
    </row>
    <row r="44" spans="2:9" ht="11.45" customHeight="1">
      <c r="B44" s="25"/>
      <c r="C44" s="53"/>
      <c r="D44" s="73"/>
      <c r="E44" s="69"/>
      <c r="F44" s="74"/>
      <c r="G44" s="71"/>
      <c r="H44" s="234"/>
      <c r="I44" s="25"/>
    </row>
    <row r="45" spans="2:9" ht="11.45" customHeight="1">
      <c r="B45" s="25"/>
      <c r="C45" s="67">
        <v>23.1</v>
      </c>
      <c r="D45" s="233" t="s">
        <v>454</v>
      </c>
      <c r="E45" s="69"/>
      <c r="F45" s="74"/>
      <c r="G45" s="71"/>
      <c r="H45" s="234"/>
      <c r="I45" s="25"/>
    </row>
    <row r="46" spans="2:9" ht="15" customHeight="1">
      <c r="B46" s="25"/>
      <c r="C46" s="53"/>
      <c r="D46" s="73"/>
      <c r="E46" s="69"/>
      <c r="F46" s="74"/>
      <c r="G46" s="71"/>
      <c r="H46" s="234"/>
      <c r="I46" s="25"/>
    </row>
    <row r="47" spans="2:9" ht="15" customHeight="1">
      <c r="B47" s="25"/>
      <c r="C47" s="53"/>
      <c r="D47" s="73" t="s">
        <v>455</v>
      </c>
      <c r="E47" s="69" t="s">
        <v>37</v>
      </c>
      <c r="F47" s="74">
        <v>80</v>
      </c>
      <c r="G47" s="71"/>
      <c r="H47" s="234"/>
      <c r="I47" s="25"/>
    </row>
    <row r="48" spans="2:9" ht="11.45" customHeight="1">
      <c r="B48" s="25"/>
      <c r="C48" s="53"/>
      <c r="D48" s="73"/>
      <c r="E48" s="69"/>
      <c r="F48" s="74"/>
      <c r="G48" s="71"/>
      <c r="H48" s="234"/>
      <c r="I48" s="25"/>
    </row>
    <row r="49" spans="1:9" ht="11.45" customHeight="1">
      <c r="B49" s="25"/>
      <c r="C49" s="53"/>
      <c r="D49" s="73"/>
      <c r="E49" s="69"/>
      <c r="F49" s="74"/>
      <c r="G49" s="71"/>
      <c r="H49" s="234"/>
      <c r="I49" s="25"/>
    </row>
    <row r="50" spans="1:9" ht="15" customHeight="1">
      <c r="B50" s="25"/>
      <c r="C50" s="53"/>
      <c r="D50" s="73"/>
      <c r="E50" s="69"/>
      <c r="F50" s="74"/>
      <c r="G50" s="71"/>
      <c r="H50" s="234"/>
      <c r="I50" s="25"/>
    </row>
    <row r="51" spans="1:9" ht="15" customHeight="1">
      <c r="B51" s="25"/>
      <c r="C51" s="53"/>
      <c r="D51" s="73"/>
      <c r="E51" s="69"/>
      <c r="F51" s="74"/>
      <c r="G51" s="71"/>
      <c r="H51" s="234"/>
      <c r="I51" s="25"/>
    </row>
    <row r="52" spans="1:9" ht="11.45" customHeight="1">
      <c r="B52" s="25"/>
      <c r="C52" s="53"/>
      <c r="D52" s="73"/>
      <c r="E52" s="69"/>
      <c r="F52" s="74"/>
      <c r="G52" s="71"/>
      <c r="H52" s="234"/>
      <c r="I52" s="25"/>
    </row>
    <row r="53" spans="1:9" ht="15" customHeight="1">
      <c r="B53" s="25"/>
      <c r="C53" s="53"/>
      <c r="D53" s="73"/>
      <c r="E53" s="69"/>
      <c r="F53" s="74"/>
      <c r="G53" s="71"/>
      <c r="H53" s="234"/>
      <c r="I53" s="25"/>
    </row>
    <row r="54" spans="1:9" ht="11.45" customHeight="1">
      <c r="B54" s="25"/>
      <c r="C54" s="53"/>
      <c r="D54" s="73"/>
      <c r="E54" s="69"/>
      <c r="F54" s="74"/>
      <c r="G54" s="71"/>
      <c r="H54" s="234"/>
      <c r="I54" s="25"/>
    </row>
    <row r="55" spans="1:9" ht="11.45" customHeight="1">
      <c r="B55" s="25"/>
      <c r="C55" s="53"/>
      <c r="D55" s="73"/>
      <c r="E55" s="69"/>
      <c r="F55" s="74"/>
      <c r="G55" s="71"/>
      <c r="H55" s="239"/>
      <c r="I55" s="25"/>
    </row>
    <row r="56" spans="1:9" ht="15" customHeight="1">
      <c r="A56" s="17"/>
      <c r="B56" s="25"/>
      <c r="C56" s="182"/>
      <c r="D56" s="54"/>
      <c r="E56" s="54"/>
      <c r="F56" s="100"/>
      <c r="G56" s="71"/>
      <c r="H56" s="239"/>
      <c r="I56" s="25"/>
    </row>
    <row r="57" spans="1:9" ht="11.45" customHeight="1" thickBot="1">
      <c r="B57" s="25"/>
      <c r="C57" s="76"/>
      <c r="D57" s="77"/>
      <c r="E57" s="78"/>
      <c r="F57" s="79"/>
      <c r="G57" s="80"/>
      <c r="H57" s="250"/>
      <c r="I57" s="25"/>
    </row>
    <row r="58" spans="1:9" ht="15" customHeight="1" thickTop="1">
      <c r="B58" s="25"/>
      <c r="C58" s="527">
        <v>2300</v>
      </c>
      <c r="D58" s="530" t="s">
        <v>297</v>
      </c>
      <c r="E58" s="536"/>
      <c r="F58" s="536"/>
      <c r="G58" s="537"/>
      <c r="H58" s="549"/>
      <c r="I58" s="25"/>
    </row>
    <row r="59" spans="1:9" ht="15" customHeight="1" thickBot="1">
      <c r="B59" s="25"/>
      <c r="C59" s="521"/>
      <c r="D59" s="538"/>
      <c r="E59" s="539"/>
      <c r="F59" s="539"/>
      <c r="G59" s="540"/>
      <c r="H59" s="550"/>
      <c r="I59" s="25"/>
    </row>
    <row r="60" spans="1:9" ht="15" customHeight="1" thickTop="1">
      <c r="B60" s="25"/>
      <c r="C60" s="243"/>
      <c r="D60" s="244"/>
      <c r="E60" s="245"/>
      <c r="F60" s="245"/>
      <c r="G60" s="246"/>
      <c r="H60" s="247"/>
      <c r="I60" s="25"/>
    </row>
    <row r="61" spans="1:9" ht="15" customHeight="1">
      <c r="B61" s="25"/>
      <c r="C61" s="25"/>
      <c r="D61" s="25"/>
      <c r="E61" s="25"/>
      <c r="F61" s="25"/>
      <c r="G61" s="25"/>
      <c r="H61" s="25"/>
      <c r="I61" s="25"/>
    </row>
  </sheetData>
  <mergeCells count="9">
    <mergeCell ref="C58:C59"/>
    <mergeCell ref="D58:G59"/>
    <mergeCell ref="H58:H59"/>
    <mergeCell ref="C6:C7"/>
    <mergeCell ref="D6:D7"/>
    <mergeCell ref="E6:E7"/>
    <mergeCell ref="F6:F7"/>
    <mergeCell ref="G6:G7"/>
    <mergeCell ref="H6:H7"/>
  </mergeCells>
  <phoneticPr fontId="1" type="noConversion"/>
  <pageMargins left="0.59055118110236227" right="0.19685039370078741" top="0.35433070866141736" bottom="0.35433070866141736" header="0.23622047244094491" footer="0.23622047244094491"/>
  <pageSetup paperSize="9" scale="68" orientation="portrait" useFirstPageNumber="1" r:id="rId1"/>
  <headerFooter alignWithMargins="0">
    <oddHeader>&amp;LUpgrading of Gravel Road To Block Paving Between Maitemogelo Taxi Route and N12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29</vt:i4>
      </vt:variant>
    </vt:vector>
  </HeadingPairs>
  <TitlesOfParts>
    <vt:vector size="53" baseType="lpstr">
      <vt:lpstr>1200</vt:lpstr>
      <vt:lpstr>1300</vt:lpstr>
      <vt:lpstr>1400 </vt:lpstr>
      <vt:lpstr>1500</vt:lpstr>
      <vt:lpstr>1700</vt:lpstr>
      <vt:lpstr>1800</vt:lpstr>
      <vt:lpstr>2100</vt:lpstr>
      <vt:lpstr>2200</vt:lpstr>
      <vt:lpstr>2300</vt:lpstr>
      <vt:lpstr>3100</vt:lpstr>
      <vt:lpstr>3300</vt:lpstr>
      <vt:lpstr>3400</vt:lpstr>
      <vt:lpstr>3400 (A)</vt:lpstr>
      <vt:lpstr>3500</vt:lpstr>
      <vt:lpstr>4100 </vt:lpstr>
      <vt:lpstr>4200</vt:lpstr>
      <vt:lpstr>5100</vt:lpstr>
      <vt:lpstr>5600</vt:lpstr>
      <vt:lpstr>5700</vt:lpstr>
      <vt:lpstr>5900</vt:lpstr>
      <vt:lpstr>7300</vt:lpstr>
      <vt:lpstr>General Summary</vt:lpstr>
      <vt:lpstr>Sheet5</vt:lpstr>
      <vt:lpstr>Sheet6</vt:lpstr>
      <vt:lpstr>'1200'!Print_Area</vt:lpstr>
      <vt:lpstr>'1300'!Print_Area</vt:lpstr>
      <vt:lpstr>'1400 '!Print_Area</vt:lpstr>
      <vt:lpstr>'1500'!Print_Area</vt:lpstr>
      <vt:lpstr>'1700'!Print_Area</vt:lpstr>
      <vt:lpstr>'1800'!Print_Area</vt:lpstr>
      <vt:lpstr>'2100'!Print_Area</vt:lpstr>
      <vt:lpstr>'2200'!Print_Area</vt:lpstr>
      <vt:lpstr>'2300'!Print_Area</vt:lpstr>
      <vt:lpstr>'3100'!Print_Area</vt:lpstr>
      <vt:lpstr>'3300'!Print_Area</vt:lpstr>
      <vt:lpstr>'3400'!Print_Area</vt:lpstr>
      <vt:lpstr>'3400 (A)'!Print_Area</vt:lpstr>
      <vt:lpstr>'3500'!Print_Area</vt:lpstr>
      <vt:lpstr>'4100 '!Print_Area</vt:lpstr>
      <vt:lpstr>'4200'!Print_Area</vt:lpstr>
      <vt:lpstr>'5100'!Print_Area</vt:lpstr>
      <vt:lpstr>'5600'!Print_Area</vt:lpstr>
      <vt:lpstr>'5700'!Print_Area</vt:lpstr>
      <vt:lpstr>'5900'!Print_Area</vt:lpstr>
      <vt:lpstr>'7300'!Print_Area</vt:lpstr>
      <vt:lpstr>'General Summary'!Print_Area</vt:lpstr>
      <vt:lpstr>'1400 '!Print_Titles</vt:lpstr>
      <vt:lpstr>'1500'!Print_Titles</vt:lpstr>
      <vt:lpstr>'1800'!Print_Titles</vt:lpstr>
      <vt:lpstr>'2100'!Print_Titles</vt:lpstr>
      <vt:lpstr>'2200'!Print_Titles</vt:lpstr>
      <vt:lpstr>'2300'!Print_Titles</vt:lpstr>
      <vt:lpstr>'7300'!Print_Titles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Tekani Maswanganyi</dc:creator>
  <cp:lastModifiedBy>Tekani Maswanganyi</cp:lastModifiedBy>
  <cp:lastPrinted>2026-07-02T00:37:25Z</cp:lastPrinted>
  <dcterms:created xsi:type="dcterms:W3CDTF">2003-07-16T09:10:29Z</dcterms:created>
  <dcterms:modified xsi:type="dcterms:W3CDTF">2026-07-09T08:33:39Z</dcterms:modified>
</cp:coreProperties>
</file>