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rports-my.sharepoint.com/personal/nimi_ramchand_airports_co_za/Documents/Documents/Facilities/CTIA/GAA/Final Scope andBoQs/"/>
    </mc:Choice>
  </mc:AlternateContent>
  <xr:revisionPtr revIDLastSave="114" documentId="8_{AA7A25D9-322C-4E58-A21E-74B652F6D85C}" xr6:coauthVersionLast="47" xr6:coauthVersionMax="47" xr10:uidLastSave="{CB73B5BC-FEFC-44E1-8453-3400BA164E0E}"/>
  <bookViews>
    <workbookView xWindow="-110" yWindow="-110" windowWidth="19420" windowHeight="11020" activeTab="1" xr2:uid="{76426035-5234-4F10-8597-A0EDF44CA1F1}"/>
  </bookViews>
  <sheets>
    <sheet name="ACR1a and ACR1b ( Workshop)" sheetId="1" r:id="rId1"/>
    <sheet name=" Plot 1-4A (hangar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60" i="1"/>
  <c r="F31" i="2"/>
  <c r="F30" i="2"/>
  <c r="F26" i="2"/>
  <c r="F32" i="2" l="1"/>
  <c r="F33" i="2" s="1"/>
  <c r="F59" i="1"/>
  <c r="F58" i="1"/>
  <c r="F57" i="1"/>
  <c r="F56" i="1"/>
  <c r="F55" i="1"/>
  <c r="F54" i="1"/>
  <c r="F53" i="1"/>
  <c r="F52" i="1"/>
  <c r="F51" i="1"/>
  <c r="F50" i="1"/>
  <c r="F49" i="1"/>
  <c r="F47" i="1"/>
  <c r="F37" i="1"/>
  <c r="F61" i="1" l="1"/>
  <c r="F62" i="1" s="1"/>
  <c r="F63" i="1" s="1"/>
</calcChain>
</file>

<file path=xl/sharedStrings.xml><?xml version="1.0" encoding="utf-8"?>
<sst xmlns="http://schemas.openxmlformats.org/spreadsheetml/2006/main" count="146" uniqueCount="86">
  <si>
    <t>ITEM NO.</t>
  </si>
  <si>
    <t>DESCRIPTION</t>
  </si>
  <si>
    <t>UOM</t>
  </si>
  <si>
    <t>QUANTITY</t>
  </si>
  <si>
    <t xml:space="preserve">UNIT </t>
  </si>
  <si>
    <t>SUB-TOTAL</t>
  </si>
  <si>
    <t>A</t>
  </si>
  <si>
    <t>Main Distribution Board &amp; Sub DB's</t>
  </si>
  <si>
    <t>Disconnect and decommision all circuit breakers in the Main DB and Sub DB's,Install new circuit breakers, Label, reinstate the DB to optimal condition and ensure busbars are properly covered</t>
  </si>
  <si>
    <t>Each</t>
  </si>
  <si>
    <t>10A 2,5kA Single Pole MCB</t>
  </si>
  <si>
    <t>20A 2,5kA Single Pole MCB</t>
  </si>
  <si>
    <t>20A 2,5kA Three Pole MCB</t>
  </si>
  <si>
    <t>32A, 2,5kA, Three Poles MCB</t>
  </si>
  <si>
    <t>40A 5kA Three pole MCB</t>
  </si>
  <si>
    <t>50A 5kA  Single Pole MCB</t>
  </si>
  <si>
    <t>63A 5kA  Three Pole MCB</t>
  </si>
  <si>
    <t>63A 5kA  Single Phase earth leakage</t>
  </si>
  <si>
    <t>100A 5kA Three pole MCB</t>
  </si>
  <si>
    <t>Replace old  analog energy meter at Sub DB-D with a Single phase digital energy meter</t>
  </si>
  <si>
    <t>Test and issue certificate of compliance of the Main Distribution Board and Sub DB's</t>
  </si>
  <si>
    <t>Sub Total A</t>
  </si>
  <si>
    <t>B</t>
  </si>
  <si>
    <t>Lighting and Fixtures</t>
  </si>
  <si>
    <t>Replace  all existing fluorescent tubes with new energy efficient lights, 20W LED, Cool white (110 lm/W, &gt;=15000hrs life span)</t>
  </si>
  <si>
    <t>Replace old fluorescent fittings with new fittings for 20W LED lights</t>
  </si>
  <si>
    <t>Replace  existing Soduim Vapour Highbay lighting at the workshop  with new energy efficient lights, 125W LED, Cool white Highbay  (120 lm/W, &gt;=50000hrs life span)</t>
  </si>
  <si>
    <t>Replace  existing Soduim Vapour outdoor lighting at the workshop  with new energy efficient lights, 200W LED, Cool white outdoor lights  (120 lm/W, &gt;=50000hrs life span)</t>
  </si>
  <si>
    <t>Supply and install Day/night sensors</t>
  </si>
  <si>
    <t>Sub Total B</t>
  </si>
  <si>
    <t>C</t>
  </si>
  <si>
    <t>Wall Socket outlets &amp; Three Phase plugs</t>
  </si>
  <si>
    <t>Assess and test all the wall socket outlets for operation</t>
  </si>
  <si>
    <t>Trace and replace damaged cables supplying the plugs (2,5mm sq)</t>
  </si>
  <si>
    <t>Replace damaged plugs in the workshop, socket industrial plug,double pole</t>
  </si>
  <si>
    <t>Assess, test and replace faulty/damaged three phase female plugs</t>
  </si>
  <si>
    <t>Issue a drawing for the installation in a PDF format</t>
  </si>
  <si>
    <t>Consumables</t>
  </si>
  <si>
    <t>Any accessories (these will be paid on proven costs)</t>
  </si>
  <si>
    <t>Sub Total C</t>
  </si>
  <si>
    <t>10% Contingency for unforseen circumstances discovered during works</t>
  </si>
  <si>
    <t>GRAND TOTAL COST (excl. VAT)</t>
  </si>
  <si>
    <t xml:space="preserve">NOTE: Tenderers are advised to study the Model Preambles for Trades </t>
  </si>
  <si>
    <t>before pricing this bill</t>
  </si>
  <si>
    <t xml:space="preserve">NOTE: Unless otherwise stated herein, all rates should include </t>
  </si>
  <si>
    <t>compensation for costs to execute the works whatever quantity is required</t>
  </si>
  <si>
    <t xml:space="preserve">and should provide for establishment, preliminary and general costs, and </t>
  </si>
  <si>
    <t>all other costs associated with the execution and supervision.</t>
  </si>
  <si>
    <t>The Client reserves the right to negotiate mutually agreed discounts on</t>
  </si>
  <si>
    <t xml:space="preserve">tendered rates for large quantities </t>
  </si>
  <si>
    <t>no</t>
  </si>
  <si>
    <t>Repair hole in walls sheet x 6</t>
  </si>
  <si>
    <t>Cleaning of the entire hangar</t>
  </si>
  <si>
    <t>Replace windows x 30</t>
  </si>
  <si>
    <t xml:space="preserve">Wash bay requires a water tank and oil separator </t>
  </si>
  <si>
    <t>Ablution refurbishment required</t>
  </si>
  <si>
    <t>Ablution refurbishment required. Painting must be included.</t>
  </si>
  <si>
    <t xml:space="preserve">Ablution refurbishment required.Plumbing works, one urinal. cleaning and painting of the entire ablution. </t>
  </si>
  <si>
    <t>Install standard wooden doors  x 5</t>
  </si>
  <si>
    <t>Refurb the hangar doors x 8</t>
  </si>
  <si>
    <t xml:space="preserve">Decommission and remove old lights </t>
  </si>
  <si>
    <t>lot</t>
  </si>
  <si>
    <t>Supply and install new LED Lighting</t>
  </si>
  <si>
    <t>100W LED high bay lights , warm white (120 Lm/W, &gt;=50000hrs life span )</t>
  </si>
  <si>
    <t>Ea</t>
  </si>
  <si>
    <t>200W LED high bay lights , warm white (120 Lm/W, &gt;=50000hrs life span )</t>
  </si>
  <si>
    <t>200W LED outdoor Floodlights , cool white (120 Lm/W, &gt;=50000hrs life span )</t>
  </si>
  <si>
    <t>4 foot 20W LED lights, warm white (110Lm/W, &gt;=15000hrs life span)</t>
  </si>
  <si>
    <t>40W Bulkhead lights</t>
  </si>
  <si>
    <t>Supply and install day/night sensors</t>
  </si>
  <si>
    <t>5A Socket outlet for  each light fitting</t>
  </si>
  <si>
    <t>Supply and install  3 phase energy meter</t>
  </si>
  <si>
    <t>Replace lock at front entrance door</t>
  </si>
  <si>
    <t>Clean hangar</t>
  </si>
  <si>
    <r>
      <t>m</t>
    </r>
    <r>
      <rPr>
        <vertAlign val="superscript"/>
        <sz val="12"/>
        <rFont val="Aptos Display"/>
        <family val="2"/>
        <scheme val="major"/>
      </rPr>
      <t>2</t>
    </r>
  </si>
  <si>
    <t>m²</t>
  </si>
  <si>
    <t>D</t>
  </si>
  <si>
    <t>Building Works</t>
  </si>
  <si>
    <t xml:space="preserve">Asbestos Roof presenting risk. Holes in roof to be closed to prevent leaks. </t>
  </si>
  <si>
    <t>Electrical Works</t>
  </si>
  <si>
    <t>Sub Total D</t>
  </si>
  <si>
    <r>
      <t xml:space="preserve">SUB TOTAL COST </t>
    </r>
    <r>
      <rPr>
        <sz val="12"/>
        <color theme="1"/>
        <rFont val="Aptos Display"/>
        <family val="2"/>
        <scheme val="major"/>
      </rPr>
      <t>(Sub Total A + Sub Total B + Sub Total C + Sub Total D)</t>
    </r>
  </si>
  <si>
    <r>
      <t xml:space="preserve">SUB TOTAL COST </t>
    </r>
    <r>
      <rPr>
        <sz val="12"/>
        <color theme="1"/>
        <rFont val="Aptos Display"/>
        <family val="2"/>
        <scheme val="major"/>
      </rPr>
      <t>(Sub Total A + Sub Total B)</t>
    </r>
  </si>
  <si>
    <t xml:space="preserve">Asbestos gutters and down pipes need repairs or replacement, based on contractor's assessment </t>
  </si>
  <si>
    <t>SCOPE OF WORK: ACR1a and ACR1b ( cargo warehouse)</t>
  </si>
  <si>
    <t>SCOPE OF WORK:  Plot 1-4A (hangar)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</si>
</sst>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&quot;* #,##0.00_-;\-&quot;R&quot;* #,##0.00_-;_-&quot;R&quot;* &quot;-&quot;??_-;_-@_-"/>
    <numFmt numFmtId="164" formatCode="&quot;R&quot;#,##0.00"/>
    <numFmt numFmtId="165" formatCode="_ * #,##0.00_ ;_ * \-#,##0.00_ ;_ * &quot;-&quot;??_ ;_ @_ "/>
    <numFmt numFmtId="166" formatCode="_-[$R-1C09]* #,##0.00_-;\-[$R-1C09]* #,##0.00_-;_-[$R-1C09]* &quot;-&quot;??_-;_-@_-"/>
    <numFmt numFmtId="167" formatCode="_ &quot;R&quot;\ * #,##0.00_ ;_ &quot;R&quot;\ * \-#,##0.00_ ;_ &quot;R&quot;\ * &quot;-&quot;??_ ;_ @_ "/>
    <numFmt numFmtId="168" formatCode="#,##0_ ;[Red]\-#,##0\ "/>
  </numFmts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Aptos Display"/>
      <family val="2"/>
      <scheme val="major"/>
    </font>
    <font>
      <sz val="12"/>
      <name val="Aptos Display"/>
      <family val="2"/>
      <scheme val="major"/>
    </font>
    <font>
      <b/>
      <u/>
      <sz val="12"/>
      <name val="Aptos Display"/>
      <family val="2"/>
      <scheme val="major"/>
    </font>
    <font>
      <vertAlign val="superscript"/>
      <sz val="12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u/>
      <sz val="12"/>
      <color theme="1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3">
    <xf numFmtId="0" fontId="0" fillId="0" borderId="0" xfId="0"/>
    <xf numFmtId="0" fontId="3" fillId="0" borderId="1" xfId="1" applyFont="1" applyBorder="1" applyAlignment="1">
      <alignment horizontal="center" vertical="top" wrapText="1"/>
    </xf>
    <xf numFmtId="166" fontId="3" fillId="0" borderId="1" xfId="2" applyNumberFormat="1" applyFont="1" applyBorder="1" applyAlignment="1">
      <alignment vertical="top" wrapText="1"/>
    </xf>
    <xf numFmtId="0" fontId="3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2" fontId="2" fillId="0" borderId="1" xfId="2" applyNumberFormat="1" applyFont="1" applyFill="1" applyBorder="1" applyAlignment="1">
      <alignment horizontal="center" vertical="center" wrapText="1"/>
    </xf>
    <xf numFmtId="166" fontId="2" fillId="0" borderId="1" xfId="2" applyNumberFormat="1" applyFont="1" applyBorder="1" applyAlignment="1">
      <alignment vertical="center" wrapText="1"/>
    </xf>
    <xf numFmtId="165" fontId="2" fillId="0" borderId="1" xfId="2" applyFont="1" applyBorder="1" applyAlignment="1">
      <alignment vertical="center" wrapText="1"/>
    </xf>
    <xf numFmtId="1" fontId="3" fillId="0" borderId="1" xfId="2" applyNumberFormat="1" applyFont="1" applyFill="1" applyBorder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0" fontId="4" fillId="0" borderId="0" xfId="1" applyFont="1" applyAlignment="1">
      <alignment vertical="top" wrapText="1"/>
    </xf>
    <xf numFmtId="2" fontId="3" fillId="0" borderId="0" xfId="2" applyNumberFormat="1" applyFont="1" applyFill="1" applyBorder="1" applyAlignment="1">
      <alignment horizontal="center" vertical="top" wrapText="1"/>
    </xf>
    <xf numFmtId="166" fontId="3" fillId="0" borderId="0" xfId="2" applyNumberFormat="1" applyFont="1" applyBorder="1" applyAlignment="1">
      <alignment vertical="top" wrapText="1"/>
    </xf>
    <xf numFmtId="165" fontId="3" fillId="0" borderId="0" xfId="2" applyFont="1" applyBorder="1" applyAlignment="1">
      <alignment vertical="top" wrapText="1"/>
    </xf>
    <xf numFmtId="0" fontId="3" fillId="0" borderId="0" xfId="1" applyFont="1" applyAlignment="1">
      <alignment vertical="top" wrapText="1"/>
    </xf>
    <xf numFmtId="0" fontId="3" fillId="0" borderId="0" xfId="1" applyFont="1" applyAlignment="1">
      <alignment horizontal="center" vertical="top"/>
    </xf>
    <xf numFmtId="0" fontId="3" fillId="0" borderId="0" xfId="1" applyFont="1" applyAlignment="1">
      <alignment vertical="top"/>
    </xf>
    <xf numFmtId="2" fontId="3" fillId="0" borderId="0" xfId="2" applyNumberFormat="1" applyFont="1" applyFill="1" applyBorder="1" applyAlignment="1">
      <alignment horizontal="center" vertical="top"/>
    </xf>
    <xf numFmtId="166" fontId="3" fillId="0" borderId="0" xfId="2" applyNumberFormat="1" applyFont="1" applyBorder="1" applyAlignment="1">
      <alignment vertical="top"/>
    </xf>
    <xf numFmtId="44" fontId="3" fillId="0" borderId="0" xfId="2" applyNumberFormat="1" applyFont="1" applyBorder="1" applyAlignment="1">
      <alignment vertical="top"/>
    </xf>
    <xf numFmtId="0" fontId="6" fillId="0" borderId="0" xfId="0" applyFont="1"/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/>
    </xf>
    <xf numFmtId="0" fontId="7" fillId="0" borderId="1" xfId="0" applyFont="1" applyBorder="1" applyAlignment="1">
      <alignment vertical="center"/>
    </xf>
    <xf numFmtId="164" fontId="7" fillId="0" borderId="1" xfId="0" applyNumberFormat="1" applyFon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/>
    <xf numFmtId="164" fontId="6" fillId="0" borderId="1" xfId="0" applyNumberFormat="1" applyFont="1" applyBorder="1"/>
    <xf numFmtId="164" fontId="7" fillId="0" borderId="1" xfId="0" applyNumberFormat="1" applyFont="1" applyBorder="1"/>
    <xf numFmtId="0" fontId="7" fillId="3" borderId="1" xfId="0" applyFont="1" applyFill="1" applyBorder="1"/>
    <xf numFmtId="0" fontId="8" fillId="3" borderId="1" xfId="0" applyFont="1" applyFill="1" applyBorder="1"/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/>
    <xf numFmtId="164" fontId="6" fillId="3" borderId="1" xfId="0" applyNumberFormat="1" applyFont="1" applyFill="1" applyBorder="1"/>
    <xf numFmtId="164" fontId="2" fillId="0" borderId="1" xfId="0" applyNumberFormat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168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Comma 2" xfId="2" xr:uid="{D5367167-A881-437E-99EE-0A6D44473AAB}"/>
    <cellStyle name="Currency 2" xfId="3" xr:uid="{AA617A16-0354-4E81-9F9F-7F532BC2FFFB}"/>
    <cellStyle name="Normal" xfId="0" builtinId="0"/>
    <cellStyle name="Normal 2" xfId="1" xr:uid="{7858A7BF-AB1B-469D-AB34-B77B516565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BE261-CBE6-4FAF-95EE-DFBBE1AADB40}">
  <dimension ref="A2:I63"/>
  <sheetViews>
    <sheetView topLeftCell="A50" workbookViewId="0">
      <selection activeCell="F63" sqref="F63"/>
    </sheetView>
  </sheetViews>
  <sheetFormatPr defaultRowHeight="16" x14ac:dyDescent="0.4"/>
  <cols>
    <col min="1" max="1" width="6.7265625" style="21" customWidth="1"/>
    <col min="2" max="2" width="55" style="21" customWidth="1"/>
    <col min="3" max="3" width="8.54296875" style="21" customWidth="1"/>
    <col min="4" max="4" width="11.453125" style="21" customWidth="1"/>
    <col min="5" max="5" width="10.26953125" style="21" customWidth="1"/>
    <col min="6" max="6" width="13.6328125" style="21" customWidth="1"/>
    <col min="7" max="16384" width="8.7265625" style="21"/>
  </cols>
  <sheetData>
    <row r="2" spans="1:6" x14ac:dyDescent="0.4">
      <c r="A2" s="10"/>
      <c r="B2" s="11" t="s">
        <v>84</v>
      </c>
      <c r="C2" s="10"/>
      <c r="D2" s="12"/>
      <c r="E2" s="13"/>
      <c r="F2" s="14"/>
    </row>
    <row r="3" spans="1:6" x14ac:dyDescent="0.4">
      <c r="A3" s="10"/>
      <c r="B3" s="15"/>
      <c r="C3" s="10"/>
      <c r="D3" s="12"/>
      <c r="E3" s="13"/>
      <c r="F3" s="14"/>
    </row>
    <row r="4" spans="1:6" x14ac:dyDescent="0.4">
      <c r="A4" s="16"/>
      <c r="B4" s="17" t="s">
        <v>42</v>
      </c>
      <c r="C4" s="16"/>
      <c r="D4" s="18"/>
      <c r="E4" s="19"/>
      <c r="F4" s="20"/>
    </row>
    <row r="5" spans="1:6" x14ac:dyDescent="0.4">
      <c r="A5" s="16"/>
      <c r="B5" s="17" t="s">
        <v>43</v>
      </c>
      <c r="C5" s="16"/>
      <c r="D5" s="18"/>
      <c r="E5" s="19"/>
      <c r="F5" s="20"/>
    </row>
    <row r="6" spans="1:6" x14ac:dyDescent="0.4">
      <c r="A6" s="16"/>
      <c r="B6" s="17"/>
      <c r="C6" s="16"/>
      <c r="D6" s="18"/>
      <c r="E6" s="19"/>
      <c r="F6" s="20"/>
    </row>
    <row r="7" spans="1:6" x14ac:dyDescent="0.4">
      <c r="A7" s="16"/>
      <c r="B7" s="17" t="s">
        <v>44</v>
      </c>
      <c r="C7" s="16"/>
      <c r="D7" s="18"/>
      <c r="E7" s="19"/>
      <c r="F7" s="20"/>
    </row>
    <row r="8" spans="1:6" x14ac:dyDescent="0.4">
      <c r="A8" s="16"/>
      <c r="B8" s="17" t="s">
        <v>45</v>
      </c>
      <c r="C8" s="16"/>
      <c r="D8" s="18"/>
      <c r="E8" s="19"/>
      <c r="F8" s="20"/>
    </row>
    <row r="9" spans="1:6" x14ac:dyDescent="0.4">
      <c r="A9" s="16"/>
      <c r="B9" s="17" t="s">
        <v>46</v>
      </c>
      <c r="C9" s="16"/>
      <c r="D9" s="18"/>
      <c r="E9" s="19"/>
      <c r="F9" s="20"/>
    </row>
    <row r="10" spans="1:6" x14ac:dyDescent="0.4">
      <c r="A10" s="16"/>
      <c r="B10" s="17" t="s">
        <v>47</v>
      </c>
      <c r="C10" s="16"/>
      <c r="D10" s="18"/>
      <c r="E10" s="19"/>
      <c r="F10" s="20"/>
    </row>
    <row r="11" spans="1:6" x14ac:dyDescent="0.4">
      <c r="A11" s="16"/>
      <c r="B11" s="17"/>
      <c r="C11" s="16"/>
      <c r="D11" s="18"/>
      <c r="E11" s="19"/>
      <c r="F11" s="20"/>
    </row>
    <row r="12" spans="1:6" x14ac:dyDescent="0.4">
      <c r="A12" s="16"/>
      <c r="B12" s="17" t="s">
        <v>48</v>
      </c>
      <c r="C12" s="16"/>
      <c r="D12" s="18"/>
      <c r="E12" s="19"/>
      <c r="F12" s="20"/>
    </row>
    <row r="13" spans="1:6" x14ac:dyDescent="0.4">
      <c r="A13" s="16"/>
      <c r="B13" s="17" t="s">
        <v>49</v>
      </c>
      <c r="C13" s="16"/>
      <c r="D13" s="18"/>
      <c r="E13" s="19"/>
      <c r="F13" s="20"/>
    </row>
    <row r="14" spans="1:6" ht="8.5" customHeight="1" x14ac:dyDescent="0.4">
      <c r="A14" s="49"/>
      <c r="B14" s="49"/>
      <c r="C14" s="49"/>
      <c r="D14" s="49"/>
      <c r="E14" s="49"/>
      <c r="F14" s="49"/>
    </row>
    <row r="15" spans="1:6" ht="32" x14ac:dyDescent="0.4">
      <c r="A15" s="22" t="s">
        <v>0</v>
      </c>
      <c r="B15" s="23" t="s">
        <v>1</v>
      </c>
      <c r="C15" s="22" t="s">
        <v>2</v>
      </c>
      <c r="D15" s="23" t="s">
        <v>3</v>
      </c>
      <c r="E15" s="22" t="s">
        <v>4</v>
      </c>
      <c r="F15" s="22" t="s">
        <v>5</v>
      </c>
    </row>
    <row r="16" spans="1:6" x14ac:dyDescent="0.4">
      <c r="A16" s="24"/>
      <c r="B16" s="24"/>
      <c r="C16" s="24"/>
      <c r="D16" s="24"/>
      <c r="E16" s="25"/>
      <c r="F16" s="25"/>
    </row>
    <row r="17" spans="1:9" x14ac:dyDescent="0.4">
      <c r="A17" s="26" t="s">
        <v>6</v>
      </c>
      <c r="B17" s="50" t="s">
        <v>7</v>
      </c>
      <c r="C17" s="51"/>
      <c r="D17" s="51"/>
      <c r="E17" s="51"/>
      <c r="F17" s="52"/>
    </row>
    <row r="18" spans="1:9" ht="64" x14ac:dyDescent="0.4">
      <c r="A18" s="27">
        <v>1</v>
      </c>
      <c r="B18" s="28" t="s">
        <v>8</v>
      </c>
      <c r="C18" s="28" t="s">
        <v>9</v>
      </c>
      <c r="D18" s="27">
        <v>5</v>
      </c>
      <c r="E18" s="29"/>
      <c r="F18" s="29"/>
    </row>
    <row r="19" spans="1:9" x14ac:dyDescent="0.4">
      <c r="A19" s="27">
        <v>2</v>
      </c>
      <c r="B19" s="28" t="s">
        <v>10</v>
      </c>
      <c r="C19" s="28" t="s">
        <v>9</v>
      </c>
      <c r="D19" s="27">
        <v>9</v>
      </c>
      <c r="E19" s="29"/>
      <c r="F19" s="29"/>
    </row>
    <row r="20" spans="1:9" x14ac:dyDescent="0.4">
      <c r="A20" s="27">
        <v>3</v>
      </c>
      <c r="B20" s="21" t="s">
        <v>11</v>
      </c>
      <c r="C20" s="28" t="s">
        <v>9</v>
      </c>
      <c r="D20" s="27">
        <v>11</v>
      </c>
      <c r="E20" s="29"/>
      <c r="F20" s="29"/>
    </row>
    <row r="21" spans="1:9" x14ac:dyDescent="0.4">
      <c r="A21" s="27">
        <v>4</v>
      </c>
      <c r="B21" s="21" t="s">
        <v>12</v>
      </c>
      <c r="C21" s="28" t="s">
        <v>9</v>
      </c>
      <c r="D21" s="27">
        <v>5</v>
      </c>
      <c r="E21" s="29"/>
      <c r="F21" s="29"/>
    </row>
    <row r="22" spans="1:9" x14ac:dyDescent="0.4">
      <c r="A22" s="27">
        <v>5</v>
      </c>
      <c r="B22" s="27" t="s">
        <v>13</v>
      </c>
      <c r="C22" s="28" t="s">
        <v>9</v>
      </c>
      <c r="D22" s="27">
        <v>4</v>
      </c>
      <c r="E22" s="29"/>
      <c r="F22" s="29"/>
    </row>
    <row r="23" spans="1:9" x14ac:dyDescent="0.4">
      <c r="A23" s="27">
        <v>6</v>
      </c>
      <c r="B23" s="27" t="s">
        <v>14</v>
      </c>
      <c r="C23" s="28" t="s">
        <v>9</v>
      </c>
      <c r="D23" s="27">
        <v>2</v>
      </c>
      <c r="E23" s="29"/>
      <c r="F23" s="29"/>
    </row>
    <row r="24" spans="1:9" x14ac:dyDescent="0.4">
      <c r="A24" s="27">
        <v>7</v>
      </c>
      <c r="B24" s="27" t="s">
        <v>15</v>
      </c>
      <c r="C24" s="28" t="s">
        <v>9</v>
      </c>
      <c r="D24" s="27">
        <v>2</v>
      </c>
      <c r="E24" s="29"/>
      <c r="F24" s="29"/>
    </row>
    <row r="25" spans="1:9" x14ac:dyDescent="0.4">
      <c r="A25" s="27">
        <v>8</v>
      </c>
      <c r="B25" s="27" t="s">
        <v>16</v>
      </c>
      <c r="C25" s="28" t="s">
        <v>9</v>
      </c>
      <c r="D25" s="27">
        <v>2</v>
      </c>
      <c r="E25" s="29"/>
      <c r="F25" s="29"/>
    </row>
    <row r="26" spans="1:9" x14ac:dyDescent="0.4">
      <c r="A26" s="27">
        <v>9</v>
      </c>
      <c r="B26" s="27" t="s">
        <v>17</v>
      </c>
      <c r="C26" s="28" t="s">
        <v>9</v>
      </c>
      <c r="D26" s="27">
        <v>2</v>
      </c>
      <c r="E26" s="29"/>
      <c r="F26" s="29"/>
    </row>
    <row r="27" spans="1:9" x14ac:dyDescent="0.4">
      <c r="A27" s="27">
        <v>10</v>
      </c>
      <c r="B27" s="27" t="s">
        <v>18</v>
      </c>
      <c r="C27" s="28" t="s">
        <v>9</v>
      </c>
      <c r="D27" s="27">
        <v>1</v>
      </c>
      <c r="E27" s="29"/>
      <c r="F27" s="29"/>
    </row>
    <row r="28" spans="1:9" ht="32" x14ac:dyDescent="0.4">
      <c r="A28" s="27">
        <v>11</v>
      </c>
      <c r="B28" s="28" t="s">
        <v>19</v>
      </c>
      <c r="C28" s="28" t="s">
        <v>9</v>
      </c>
      <c r="D28" s="27">
        <v>1</v>
      </c>
      <c r="E28" s="29"/>
      <c r="F28" s="29"/>
      <c r="I28" s="30"/>
    </row>
    <row r="29" spans="1:9" ht="32" x14ac:dyDescent="0.4">
      <c r="A29" s="27">
        <v>19</v>
      </c>
      <c r="B29" s="28" t="s">
        <v>20</v>
      </c>
      <c r="C29" s="28" t="s">
        <v>9</v>
      </c>
      <c r="D29" s="27">
        <v>3</v>
      </c>
      <c r="E29" s="29"/>
      <c r="F29" s="29"/>
      <c r="I29" s="30"/>
    </row>
    <row r="30" spans="1:9" x14ac:dyDescent="0.4">
      <c r="A30" s="24"/>
      <c r="B30" s="28"/>
      <c r="C30" s="53" t="s">
        <v>21</v>
      </c>
      <c r="D30" s="54"/>
      <c r="E30" s="55"/>
      <c r="F30" s="25">
        <f>SUM(F18:F28)+SUM(F29:F29)</f>
        <v>0</v>
      </c>
    </row>
    <row r="31" spans="1:9" x14ac:dyDescent="0.4">
      <c r="A31" s="26" t="s">
        <v>22</v>
      </c>
      <c r="B31" s="50" t="s">
        <v>23</v>
      </c>
      <c r="C31" s="51"/>
      <c r="D31" s="51"/>
      <c r="E31" s="51"/>
      <c r="F31" s="52"/>
    </row>
    <row r="32" spans="1:9" ht="48" x14ac:dyDescent="0.4">
      <c r="A32" s="27">
        <v>20</v>
      </c>
      <c r="B32" s="31" t="s">
        <v>24</v>
      </c>
      <c r="C32" s="31" t="s">
        <v>9</v>
      </c>
      <c r="D32" s="32">
        <v>60</v>
      </c>
      <c r="E32" s="33"/>
      <c r="F32" s="33"/>
    </row>
    <row r="33" spans="1:6" x14ac:dyDescent="0.4">
      <c r="A33" s="27">
        <v>21</v>
      </c>
      <c r="B33" s="32" t="s">
        <v>25</v>
      </c>
      <c r="C33" s="31" t="s">
        <v>9</v>
      </c>
      <c r="D33" s="32">
        <v>30</v>
      </c>
      <c r="E33" s="32"/>
      <c r="F33" s="33"/>
    </row>
    <row r="34" spans="1:6" ht="48" x14ac:dyDescent="0.4">
      <c r="A34" s="27">
        <v>22</v>
      </c>
      <c r="B34" s="31" t="s">
        <v>26</v>
      </c>
      <c r="C34" s="31" t="s">
        <v>9</v>
      </c>
      <c r="D34" s="32">
        <v>6</v>
      </c>
      <c r="E34" s="32"/>
      <c r="F34" s="33"/>
    </row>
    <row r="35" spans="1:6" ht="48" x14ac:dyDescent="0.4">
      <c r="A35" s="27">
        <v>23</v>
      </c>
      <c r="B35" s="31" t="s">
        <v>27</v>
      </c>
      <c r="C35" s="31" t="s">
        <v>9</v>
      </c>
      <c r="D35" s="32">
        <v>4</v>
      </c>
      <c r="E35" s="32"/>
      <c r="F35" s="33"/>
    </row>
    <row r="36" spans="1:6" x14ac:dyDescent="0.4">
      <c r="A36" s="32"/>
      <c r="B36" s="32" t="s">
        <v>28</v>
      </c>
      <c r="C36" s="31" t="s">
        <v>9</v>
      </c>
      <c r="D36" s="32">
        <v>2</v>
      </c>
      <c r="E36" s="32"/>
      <c r="F36" s="33"/>
    </row>
    <row r="37" spans="1:6" x14ac:dyDescent="0.4">
      <c r="A37" s="32"/>
      <c r="B37" s="32"/>
      <c r="C37" s="56" t="s">
        <v>29</v>
      </c>
      <c r="D37" s="57"/>
      <c r="E37" s="58"/>
      <c r="F37" s="34">
        <f>SUM(F32:F36)</f>
        <v>0</v>
      </c>
    </row>
    <row r="38" spans="1:6" x14ac:dyDescent="0.4">
      <c r="A38" s="35" t="s">
        <v>30</v>
      </c>
      <c r="B38" s="36" t="s">
        <v>31</v>
      </c>
      <c r="C38" s="37"/>
      <c r="D38" s="38"/>
      <c r="E38" s="38"/>
      <c r="F38" s="39"/>
    </row>
    <row r="39" spans="1:6" x14ac:dyDescent="0.4">
      <c r="A39" s="32"/>
      <c r="B39" s="32" t="s">
        <v>32</v>
      </c>
      <c r="C39" s="31" t="s">
        <v>9</v>
      </c>
      <c r="D39" s="32">
        <v>1</v>
      </c>
      <c r="E39" s="32"/>
      <c r="F39" s="33"/>
    </row>
    <row r="40" spans="1:6" x14ac:dyDescent="0.4">
      <c r="A40" s="32"/>
      <c r="B40" s="32" t="s">
        <v>33</v>
      </c>
      <c r="C40" s="31" t="s">
        <v>9</v>
      </c>
      <c r="D40" s="32">
        <v>1</v>
      </c>
      <c r="E40" s="32"/>
      <c r="F40" s="33"/>
    </row>
    <row r="41" spans="1:6" x14ac:dyDescent="0.4">
      <c r="A41" s="32"/>
      <c r="B41" s="32" t="s">
        <v>34</v>
      </c>
      <c r="C41" s="31" t="s">
        <v>9</v>
      </c>
      <c r="D41" s="32">
        <v>6</v>
      </c>
      <c r="E41" s="32"/>
      <c r="F41" s="33"/>
    </row>
    <row r="42" spans="1:6" x14ac:dyDescent="0.4">
      <c r="A42" s="32"/>
      <c r="B42" s="32" t="s">
        <v>35</v>
      </c>
      <c r="C42" s="31" t="s">
        <v>9</v>
      </c>
      <c r="D42" s="32">
        <v>3</v>
      </c>
      <c r="E42" s="32"/>
      <c r="F42" s="33"/>
    </row>
    <row r="43" spans="1:6" x14ac:dyDescent="0.4">
      <c r="A43" s="32"/>
      <c r="B43" s="32"/>
      <c r="C43" s="31"/>
      <c r="D43" s="32"/>
      <c r="E43" s="32"/>
      <c r="F43" s="33"/>
    </row>
    <row r="44" spans="1:6" x14ac:dyDescent="0.4">
      <c r="A44" s="32"/>
      <c r="B44" s="32" t="s">
        <v>36</v>
      </c>
      <c r="C44" s="31" t="s">
        <v>9</v>
      </c>
      <c r="D44" s="32">
        <v>1</v>
      </c>
      <c r="E44" s="32"/>
      <c r="F44" s="33"/>
    </row>
    <row r="45" spans="1:6" x14ac:dyDescent="0.4">
      <c r="A45" s="32"/>
      <c r="B45" s="32" t="s">
        <v>37</v>
      </c>
      <c r="C45" s="31" t="s">
        <v>9</v>
      </c>
      <c r="D45" s="32">
        <v>1</v>
      </c>
      <c r="E45" s="32"/>
      <c r="F45" s="33"/>
    </row>
    <row r="46" spans="1:6" x14ac:dyDescent="0.4">
      <c r="A46" s="32"/>
      <c r="B46" s="32" t="s">
        <v>38</v>
      </c>
      <c r="C46" s="31" t="s">
        <v>9</v>
      </c>
      <c r="D46" s="32">
        <v>1</v>
      </c>
      <c r="E46" s="32"/>
      <c r="F46" s="33"/>
    </row>
    <row r="47" spans="1:6" x14ac:dyDescent="0.4">
      <c r="A47" s="32"/>
      <c r="B47" s="32"/>
      <c r="C47" s="59" t="s">
        <v>39</v>
      </c>
      <c r="D47" s="60"/>
      <c r="E47" s="61"/>
      <c r="F47" s="40">
        <f>SUM(F39:F46)</f>
        <v>0</v>
      </c>
    </row>
    <row r="48" spans="1:6" x14ac:dyDescent="0.4">
      <c r="A48" s="4" t="s">
        <v>76</v>
      </c>
      <c r="B48" s="5" t="s">
        <v>77</v>
      </c>
      <c r="C48" s="4"/>
      <c r="D48" s="6"/>
      <c r="E48" s="7"/>
      <c r="F48" s="8"/>
    </row>
    <row r="49" spans="1:6" x14ac:dyDescent="0.4">
      <c r="A49" s="1">
        <v>1</v>
      </c>
      <c r="B49" s="3" t="s">
        <v>51</v>
      </c>
      <c r="C49" s="1" t="s">
        <v>50</v>
      </c>
      <c r="D49" s="9">
        <v>1</v>
      </c>
      <c r="E49" s="2">
        <v>0</v>
      </c>
      <c r="F49" s="2">
        <f t="shared" ref="F49:F57" si="0">D49*E49</f>
        <v>0</v>
      </c>
    </row>
    <row r="50" spans="1:6" ht="32" x14ac:dyDescent="0.4">
      <c r="A50" s="1">
        <v>2</v>
      </c>
      <c r="B50" s="3" t="s">
        <v>83</v>
      </c>
      <c r="C50" s="1" t="s">
        <v>50</v>
      </c>
      <c r="D50" s="9">
        <v>1</v>
      </c>
      <c r="E50" s="2">
        <v>0</v>
      </c>
      <c r="F50" s="2">
        <f t="shared" si="0"/>
        <v>0</v>
      </c>
    </row>
    <row r="51" spans="1:6" ht="18" x14ac:dyDescent="0.4">
      <c r="A51" s="1">
        <v>3</v>
      </c>
      <c r="B51" s="3" t="s">
        <v>52</v>
      </c>
      <c r="C51" s="1" t="s">
        <v>74</v>
      </c>
      <c r="D51" s="9">
        <v>2000</v>
      </c>
      <c r="E51" s="2">
        <v>0</v>
      </c>
      <c r="F51" s="2">
        <f t="shared" si="0"/>
        <v>0</v>
      </c>
    </row>
    <row r="52" spans="1:6" x14ac:dyDescent="0.4">
      <c r="A52" s="1">
        <v>4</v>
      </c>
      <c r="B52" s="3" t="s">
        <v>53</v>
      </c>
      <c r="C52" s="1" t="s">
        <v>50</v>
      </c>
      <c r="D52" s="9">
        <v>30</v>
      </c>
      <c r="E52" s="2">
        <v>0</v>
      </c>
      <c r="F52" s="2">
        <f t="shared" si="0"/>
        <v>0</v>
      </c>
    </row>
    <row r="53" spans="1:6" x14ac:dyDescent="0.4">
      <c r="A53" s="1">
        <v>5</v>
      </c>
      <c r="B53" s="3" t="s">
        <v>54</v>
      </c>
      <c r="C53" s="1" t="s">
        <v>50</v>
      </c>
      <c r="D53" s="9">
        <v>1</v>
      </c>
      <c r="E53" s="2">
        <v>0</v>
      </c>
      <c r="F53" s="2">
        <f t="shared" si="0"/>
        <v>0</v>
      </c>
    </row>
    <row r="54" spans="1:6" x14ac:dyDescent="0.4">
      <c r="A54" s="1">
        <v>6</v>
      </c>
      <c r="B54" s="3" t="s">
        <v>55</v>
      </c>
      <c r="C54" s="1" t="s">
        <v>50</v>
      </c>
      <c r="D54" s="9">
        <v>1</v>
      </c>
      <c r="E54" s="2">
        <v>0</v>
      </c>
      <c r="F54" s="2">
        <f t="shared" si="0"/>
        <v>0</v>
      </c>
    </row>
    <row r="55" spans="1:6" x14ac:dyDescent="0.4">
      <c r="A55" s="1">
        <v>7</v>
      </c>
      <c r="B55" s="3" t="s">
        <v>56</v>
      </c>
      <c r="C55" s="1" t="s">
        <v>50</v>
      </c>
      <c r="D55" s="9">
        <v>1</v>
      </c>
      <c r="E55" s="2">
        <v>0</v>
      </c>
      <c r="F55" s="2">
        <f t="shared" si="0"/>
        <v>0</v>
      </c>
    </row>
    <row r="56" spans="1:6" ht="32" x14ac:dyDescent="0.4">
      <c r="A56" s="1">
        <v>8</v>
      </c>
      <c r="B56" s="3" t="s">
        <v>57</v>
      </c>
      <c r="C56" s="1" t="s">
        <v>50</v>
      </c>
      <c r="D56" s="9">
        <v>1</v>
      </c>
      <c r="E56" s="2">
        <v>0</v>
      </c>
      <c r="F56" s="2">
        <f t="shared" si="0"/>
        <v>0</v>
      </c>
    </row>
    <row r="57" spans="1:6" x14ac:dyDescent="0.4">
      <c r="A57" s="1">
        <v>9</v>
      </c>
      <c r="B57" s="3" t="s">
        <v>58</v>
      </c>
      <c r="C57" s="1" t="s">
        <v>50</v>
      </c>
      <c r="D57" s="9">
        <v>5</v>
      </c>
      <c r="E57" s="2">
        <v>0</v>
      </c>
      <c r="F57" s="2">
        <f t="shared" si="0"/>
        <v>0</v>
      </c>
    </row>
    <row r="58" spans="1:6" x14ac:dyDescent="0.4">
      <c r="A58" s="1">
        <v>10</v>
      </c>
      <c r="B58" s="3" t="s">
        <v>59</v>
      </c>
      <c r="C58" s="1" t="s">
        <v>50</v>
      </c>
      <c r="D58" s="9">
        <v>8</v>
      </c>
      <c r="E58" s="2">
        <v>0</v>
      </c>
      <c r="F58" s="2">
        <f>D58*E58</f>
        <v>0</v>
      </c>
    </row>
    <row r="59" spans="1:6" ht="32" x14ac:dyDescent="0.4">
      <c r="A59" s="1">
        <v>11</v>
      </c>
      <c r="B59" s="3" t="s">
        <v>78</v>
      </c>
      <c r="C59" s="1" t="s">
        <v>50</v>
      </c>
      <c r="D59" s="9">
        <v>1</v>
      </c>
      <c r="E59" s="2">
        <v>0</v>
      </c>
      <c r="F59" s="2">
        <f>D59*E59</f>
        <v>0</v>
      </c>
    </row>
    <row r="60" spans="1:6" x14ac:dyDescent="0.4">
      <c r="A60" s="32"/>
      <c r="B60" s="32"/>
      <c r="C60" s="59" t="s">
        <v>80</v>
      </c>
      <c r="D60" s="60"/>
      <c r="E60" s="61"/>
      <c r="F60" s="40">
        <f>SUM(F49:F59)</f>
        <v>0</v>
      </c>
    </row>
    <row r="61" spans="1:6" ht="24.5" customHeight="1" x14ac:dyDescent="0.4">
      <c r="A61" s="32"/>
      <c r="B61" s="62" t="s">
        <v>81</v>
      </c>
      <c r="C61" s="63"/>
      <c r="D61" s="63"/>
      <c r="E61" s="64"/>
      <c r="F61" s="33">
        <f>F30+F37+F47+F60</f>
        <v>0</v>
      </c>
    </row>
    <row r="62" spans="1:6" ht="28.5" customHeight="1" x14ac:dyDescent="0.4">
      <c r="A62" s="32"/>
      <c r="B62" s="65" t="s">
        <v>40</v>
      </c>
      <c r="C62" s="66"/>
      <c r="D62" s="66"/>
      <c r="E62" s="67"/>
      <c r="F62" s="33">
        <f>F61*0.1</f>
        <v>0</v>
      </c>
    </row>
    <row r="63" spans="1:6" ht="20.5" customHeight="1" x14ac:dyDescent="0.4">
      <c r="A63" s="32"/>
      <c r="B63" s="62" t="s">
        <v>41</v>
      </c>
      <c r="C63" s="63"/>
      <c r="D63" s="63"/>
      <c r="E63" s="64"/>
      <c r="F63" s="34">
        <f>F61+F62</f>
        <v>0</v>
      </c>
    </row>
  </sheetData>
  <protectedRanges>
    <protectedRange algorithmName="SHA-512" hashValue="2ODG56++Rr5vSQSgPYYpy2Uc3VQw5Lrd2DhFw+YVy5DdfUeYRvlGwrvVtebHaL95s8LKyJbvBzxqPZamHuFtBg==" saltValue="qm3fImTIKMsAqPrIHTZK8g==" spinCount="100000" sqref="E2:E13 E48:E59" name="Rate"/>
  </protectedRanges>
  <mergeCells count="10">
    <mergeCell ref="C47:E47"/>
    <mergeCell ref="B61:E61"/>
    <mergeCell ref="B62:E62"/>
    <mergeCell ref="B63:E63"/>
    <mergeCell ref="C60:E60"/>
    <mergeCell ref="A14:F14"/>
    <mergeCell ref="B17:F17"/>
    <mergeCell ref="C30:E30"/>
    <mergeCell ref="B31:F31"/>
    <mergeCell ref="C37:E37"/>
  </mergeCells>
  <pageMargins left="0.7" right="0.7" top="0.75" bottom="0.75" header="0.3" footer="0.3"/>
  <headerFooter>
    <oddHeader>&amp;C&amp;"Aptos"&amp;10&amp;K000000 Confidential&amp;1#_x000D_</oddHeader>
    <oddFooter>&amp;R_x000D_&amp;1#&amp;"Aptos"&amp;10&amp;K000000 Confidential</oddFooter>
  </headerFooter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B2FDE-BA96-4A20-BAD9-70B952FE73B0}">
  <dimension ref="A1:F33"/>
  <sheetViews>
    <sheetView tabSelected="1" topLeftCell="A28" workbookViewId="0">
      <selection activeCell="F33" sqref="F33"/>
    </sheetView>
  </sheetViews>
  <sheetFormatPr defaultColWidth="27.1796875" defaultRowHeight="16" x14ac:dyDescent="0.4"/>
  <cols>
    <col min="1" max="1" width="8.54296875" style="21" bestFit="1" customWidth="1"/>
    <col min="2" max="2" width="41.1796875" style="21" customWidth="1"/>
    <col min="3" max="3" width="3.81640625" style="21" bestFit="1" customWidth="1"/>
    <col min="4" max="4" width="10.90625" style="21" bestFit="1" customWidth="1"/>
    <col min="5" max="16384" width="27.1796875" style="21"/>
  </cols>
  <sheetData>
    <row r="1" spans="1:6" x14ac:dyDescent="0.4">
      <c r="A1" s="10"/>
      <c r="B1" s="11" t="s">
        <v>85</v>
      </c>
      <c r="C1" s="10"/>
      <c r="D1" s="12"/>
      <c r="E1" s="13"/>
      <c r="F1" s="14"/>
    </row>
    <row r="2" spans="1:6" x14ac:dyDescent="0.4">
      <c r="A2" s="10"/>
      <c r="B2" s="15"/>
      <c r="C2" s="10"/>
      <c r="D2" s="12"/>
      <c r="E2" s="13"/>
      <c r="F2" s="14"/>
    </row>
    <row r="3" spans="1:6" x14ac:dyDescent="0.4">
      <c r="A3" s="16"/>
      <c r="B3" s="17" t="s">
        <v>42</v>
      </c>
      <c r="C3" s="16"/>
      <c r="D3" s="18"/>
      <c r="E3" s="19"/>
      <c r="F3" s="20"/>
    </row>
    <row r="4" spans="1:6" x14ac:dyDescent="0.4">
      <c r="A4" s="16"/>
      <c r="B4" s="17" t="s">
        <v>43</v>
      </c>
      <c r="C4" s="16"/>
      <c r="D4" s="18"/>
      <c r="E4" s="19"/>
      <c r="F4" s="20"/>
    </row>
    <row r="5" spans="1:6" x14ac:dyDescent="0.4">
      <c r="A5" s="16"/>
      <c r="B5" s="17"/>
      <c r="C5" s="16"/>
      <c r="D5" s="18"/>
      <c r="E5" s="19"/>
      <c r="F5" s="20"/>
    </row>
    <row r="6" spans="1:6" x14ac:dyDescent="0.4">
      <c r="A6" s="16"/>
      <c r="B6" s="17" t="s">
        <v>44</v>
      </c>
      <c r="C6" s="16"/>
      <c r="D6" s="18"/>
      <c r="E6" s="19"/>
      <c r="F6" s="20"/>
    </row>
    <row r="7" spans="1:6" x14ac:dyDescent="0.4">
      <c r="A7" s="16"/>
      <c r="B7" s="17" t="s">
        <v>45</v>
      </c>
      <c r="C7" s="16"/>
      <c r="D7" s="18"/>
      <c r="E7" s="19"/>
      <c r="F7" s="20"/>
    </row>
    <row r="8" spans="1:6" x14ac:dyDescent="0.4">
      <c r="A8" s="16"/>
      <c r="B8" s="17" t="s">
        <v>46</v>
      </c>
      <c r="C8" s="16"/>
      <c r="D8" s="18"/>
      <c r="E8" s="19"/>
      <c r="F8" s="20"/>
    </row>
    <row r="9" spans="1:6" x14ac:dyDescent="0.4">
      <c r="A9" s="16"/>
      <c r="B9" s="17" t="s">
        <v>47</v>
      </c>
      <c r="C9" s="16"/>
      <c r="D9" s="18"/>
      <c r="E9" s="19"/>
      <c r="F9" s="20"/>
    </row>
    <row r="10" spans="1:6" x14ac:dyDescent="0.4">
      <c r="A10" s="16"/>
      <c r="B10" s="17"/>
      <c r="C10" s="16"/>
      <c r="D10" s="18"/>
      <c r="E10" s="19"/>
      <c r="F10" s="20"/>
    </row>
    <row r="11" spans="1:6" x14ac:dyDescent="0.4">
      <c r="A11" s="16"/>
      <c r="B11" s="17" t="s">
        <v>48</v>
      </c>
      <c r="C11" s="16"/>
      <c r="D11" s="18"/>
      <c r="E11" s="19"/>
      <c r="F11" s="20"/>
    </row>
    <row r="12" spans="1:6" x14ac:dyDescent="0.4">
      <c r="A12" s="16"/>
      <c r="B12" s="17" t="s">
        <v>49</v>
      </c>
      <c r="C12" s="16"/>
      <c r="D12" s="18"/>
      <c r="E12" s="19"/>
      <c r="F12" s="20"/>
    </row>
    <row r="13" spans="1:6" x14ac:dyDescent="0.4">
      <c r="B13" s="41"/>
    </row>
    <row r="14" spans="1:6" ht="48" x14ac:dyDescent="0.4">
      <c r="A14" s="22" t="s">
        <v>0</v>
      </c>
      <c r="B14" s="23" t="s">
        <v>1</v>
      </c>
      <c r="C14" s="22" t="s">
        <v>2</v>
      </c>
      <c r="D14" s="23" t="s">
        <v>3</v>
      </c>
      <c r="E14" s="22" t="s">
        <v>4</v>
      </c>
      <c r="F14" s="22" t="s">
        <v>5</v>
      </c>
    </row>
    <row r="15" spans="1:6" x14ac:dyDescent="0.4">
      <c r="A15" s="26" t="s">
        <v>6</v>
      </c>
      <c r="B15" s="71" t="s">
        <v>79</v>
      </c>
      <c r="C15" s="71"/>
      <c r="D15" s="71"/>
      <c r="E15" s="71"/>
      <c r="F15" s="71"/>
    </row>
    <row r="16" spans="1:6" x14ac:dyDescent="0.4">
      <c r="A16" s="42">
        <v>1</v>
      </c>
      <c r="B16" s="43" t="s">
        <v>60</v>
      </c>
      <c r="C16" s="44" t="s">
        <v>61</v>
      </c>
      <c r="D16" s="44">
        <v>1</v>
      </c>
      <c r="E16" s="32"/>
      <c r="F16" s="32"/>
    </row>
    <row r="17" spans="1:6" x14ac:dyDescent="0.4">
      <c r="A17" s="42"/>
      <c r="B17" s="70" t="s">
        <v>62</v>
      </c>
      <c r="C17" s="70"/>
      <c r="D17" s="70"/>
      <c r="E17" s="32"/>
      <c r="F17" s="32"/>
    </row>
    <row r="18" spans="1:6" ht="32" x14ac:dyDescent="0.4">
      <c r="A18" s="42">
        <v>2</v>
      </c>
      <c r="B18" s="45" t="s">
        <v>63</v>
      </c>
      <c r="C18" s="45" t="s">
        <v>64</v>
      </c>
      <c r="D18" s="45">
        <v>12</v>
      </c>
      <c r="E18" s="32"/>
      <c r="F18" s="32"/>
    </row>
    <row r="19" spans="1:6" ht="32" x14ac:dyDescent="0.4">
      <c r="A19" s="42">
        <v>3</v>
      </c>
      <c r="B19" s="45" t="s">
        <v>65</v>
      </c>
      <c r="C19" s="45" t="s">
        <v>64</v>
      </c>
      <c r="D19" s="45">
        <v>4</v>
      </c>
      <c r="E19" s="32"/>
      <c r="F19" s="32"/>
    </row>
    <row r="20" spans="1:6" ht="32" x14ac:dyDescent="0.4">
      <c r="A20" s="42">
        <v>4</v>
      </c>
      <c r="B20" s="45" t="s">
        <v>66</v>
      </c>
      <c r="C20" s="45" t="s">
        <v>64</v>
      </c>
      <c r="D20" s="45">
        <v>4</v>
      </c>
      <c r="E20" s="32"/>
      <c r="F20" s="32"/>
    </row>
    <row r="21" spans="1:6" ht="32" x14ac:dyDescent="0.4">
      <c r="A21" s="42">
        <v>5</v>
      </c>
      <c r="B21" s="45" t="s">
        <v>67</v>
      </c>
      <c r="C21" s="45" t="s">
        <v>64</v>
      </c>
      <c r="D21" s="45">
        <v>20</v>
      </c>
      <c r="E21" s="32"/>
      <c r="F21" s="32"/>
    </row>
    <row r="22" spans="1:6" x14ac:dyDescent="0.4">
      <c r="A22" s="42">
        <v>6</v>
      </c>
      <c r="B22" s="45" t="s">
        <v>68</v>
      </c>
      <c r="C22" s="45" t="s">
        <v>64</v>
      </c>
      <c r="D22" s="45">
        <v>10</v>
      </c>
      <c r="E22" s="32"/>
      <c r="F22" s="32"/>
    </row>
    <row r="23" spans="1:6" x14ac:dyDescent="0.4">
      <c r="A23" s="42"/>
      <c r="B23" s="45" t="s">
        <v>69</v>
      </c>
      <c r="C23" s="45" t="s">
        <v>64</v>
      </c>
      <c r="D23" s="45">
        <v>4</v>
      </c>
      <c r="E23" s="32"/>
      <c r="F23" s="32"/>
    </row>
    <row r="24" spans="1:6" x14ac:dyDescent="0.4">
      <c r="A24" s="46">
        <v>7</v>
      </c>
      <c r="B24" s="45" t="s">
        <v>70</v>
      </c>
      <c r="C24" s="45" t="s">
        <v>64</v>
      </c>
      <c r="D24" s="45">
        <v>60</v>
      </c>
      <c r="E24" s="32"/>
      <c r="F24" s="32"/>
    </row>
    <row r="25" spans="1:6" x14ac:dyDescent="0.4">
      <c r="A25" s="47">
        <v>8</v>
      </c>
      <c r="B25" s="45" t="s">
        <v>71</v>
      </c>
      <c r="C25" s="45" t="s">
        <v>64</v>
      </c>
      <c r="D25" s="45">
        <v>1</v>
      </c>
      <c r="E25" s="32"/>
      <c r="F25" s="32"/>
    </row>
    <row r="26" spans="1:6" x14ac:dyDescent="0.4">
      <c r="A26" s="24"/>
      <c r="B26" s="28"/>
      <c r="C26" s="72" t="s">
        <v>21</v>
      </c>
      <c r="D26" s="72"/>
      <c r="E26" s="72"/>
      <c r="F26" s="25">
        <f>SUM(F15:F24)+SUM(F25:F25)</f>
        <v>0</v>
      </c>
    </row>
    <row r="27" spans="1:6" x14ac:dyDescent="0.4">
      <c r="A27" s="26" t="s">
        <v>22</v>
      </c>
      <c r="B27" s="71" t="s">
        <v>77</v>
      </c>
      <c r="C27" s="71"/>
      <c r="D27" s="71"/>
      <c r="E27" s="71"/>
      <c r="F27" s="71"/>
    </row>
    <row r="28" spans="1:6" x14ac:dyDescent="0.4">
      <c r="A28" s="47">
        <v>9</v>
      </c>
      <c r="B28" s="32" t="s">
        <v>72</v>
      </c>
      <c r="C28" s="32"/>
      <c r="D28" s="32">
        <v>1</v>
      </c>
      <c r="E28" s="32"/>
      <c r="F28" s="32"/>
    </row>
    <row r="29" spans="1:6" x14ac:dyDescent="0.4">
      <c r="A29" s="47">
        <v>10</v>
      </c>
      <c r="B29" s="32" t="s">
        <v>73</v>
      </c>
      <c r="C29" s="32" t="s">
        <v>75</v>
      </c>
      <c r="D29" s="32">
        <v>1140</v>
      </c>
      <c r="E29" s="32"/>
      <c r="F29" s="32"/>
    </row>
    <row r="30" spans="1:6" x14ac:dyDescent="0.4">
      <c r="A30" s="48"/>
      <c r="B30" s="28"/>
      <c r="C30" s="72" t="s">
        <v>29</v>
      </c>
      <c r="D30" s="72"/>
      <c r="E30" s="72"/>
      <c r="F30" s="25">
        <f>SUM(F28:F29)</f>
        <v>0</v>
      </c>
    </row>
    <row r="31" spans="1:6" ht="24.5" customHeight="1" x14ac:dyDescent="0.4">
      <c r="A31" s="32"/>
      <c r="B31" s="69" t="s">
        <v>82</v>
      </c>
      <c r="C31" s="69"/>
      <c r="D31" s="69"/>
      <c r="E31" s="69"/>
      <c r="F31" s="33">
        <f>F30+F26</f>
        <v>0</v>
      </c>
    </row>
    <row r="32" spans="1:6" ht="28.5" customHeight="1" x14ac:dyDescent="0.4">
      <c r="A32" s="32"/>
      <c r="B32" s="68" t="s">
        <v>40</v>
      </c>
      <c r="C32" s="68"/>
      <c r="D32" s="68"/>
      <c r="E32" s="68"/>
      <c r="F32" s="33">
        <f>F31*0.1</f>
        <v>0</v>
      </c>
    </row>
    <row r="33" spans="1:6" ht="20.5" customHeight="1" x14ac:dyDescent="0.4">
      <c r="A33" s="32"/>
      <c r="B33" s="69" t="s">
        <v>41</v>
      </c>
      <c r="C33" s="69"/>
      <c r="D33" s="69"/>
      <c r="E33" s="69"/>
      <c r="F33" s="34">
        <f>F31+F32</f>
        <v>0</v>
      </c>
    </row>
  </sheetData>
  <protectedRanges>
    <protectedRange algorithmName="SHA-512" hashValue="2ODG56++Rr5vSQSgPYYpy2Uc3VQw5Lrd2DhFw+YVy5DdfUeYRvlGwrvVtebHaL95s8LKyJbvBzxqPZamHuFtBg==" saltValue="qm3fImTIKMsAqPrIHTZK8g==" spinCount="100000" sqref="E1:E12" name="Rate"/>
  </protectedRanges>
  <mergeCells count="8">
    <mergeCell ref="B32:E32"/>
    <mergeCell ref="B33:E33"/>
    <mergeCell ref="B17:D17"/>
    <mergeCell ref="B15:F15"/>
    <mergeCell ref="B27:F27"/>
    <mergeCell ref="C26:E26"/>
    <mergeCell ref="C30:E30"/>
    <mergeCell ref="B31:E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ACR1a and ACR1b ( Workshop)</vt:lpstr>
      <vt:lpstr> Plot 1-4A (hangar)</vt:lpstr>
    </vt:vector>
  </TitlesOfParts>
  <Company>Airports Company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Nimi Ramchand</dc:creator>
  <cp:lastModifiedBy>Nimi Ramchand</cp:lastModifiedBy>
  <dcterms:created xsi:type="dcterms:W3CDTF">2025-10-31T09:42:36Z</dcterms:created>
  <dcterms:modified xsi:type="dcterms:W3CDTF">2025-11-20T07:18:51Z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2025-10-31T09:42:44Z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3caa0e40-91c1-44e6-b888-9562daac36b6</vt:lpwstr>
  </property>
  <property fmtid="{D5CDD505-2E9C-101B-9397-08002B2CF9AE}" pid="8" name="MSIP_Label_a11864d1-c16a-45ad-949f-bdea3b8c9e66_ContentBits">
    <vt:lpwstr>3</vt:lpwstr>
  </property>
  <property fmtid="{D5CDD505-2E9C-101B-9397-08002B2CF9AE}" pid="9" name="MSIP_Label_a11864d1-c16a-45ad-949f-bdea3b8c9e66_Tag">
    <vt:lpwstr>10, 3, 0, 1</vt:lpwstr>
  </property>
</Properties>
</file>