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rports-my.sharepoint.com/personal/sibusiso_mazibuko_airports_co_za/Documents/SM Workings/TENDERS/13. Charlie Apron Expansion KSIA/02. RFX l RFP/JMT/RFP/"/>
    </mc:Choice>
  </mc:AlternateContent>
  <xr:revisionPtr revIDLastSave="0" documentId="8_{1BF9B4D2-76AC-492C-8BF6-0F095FF681F8}" xr6:coauthVersionLast="47" xr6:coauthVersionMax="47" xr10:uidLastSave="{00000000-0000-0000-0000-000000000000}"/>
  <bookViews>
    <workbookView xWindow="-110" yWindow="-110" windowWidth="19420" windowHeight="10300" xr2:uid="{20F2FDAF-DE1F-4A95-AA15-92AFCA842F38}"/>
  </bookViews>
  <sheets>
    <sheet name="JM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5" i="1" l="1"/>
  <c r="B44" i="1" l="1"/>
  <c r="A44" i="1"/>
  <c r="F37" i="1"/>
  <c r="F36" i="1"/>
  <c r="B35" i="1"/>
  <c r="B45" i="1" s="1"/>
  <c r="F31" i="1"/>
  <c r="F30" i="1"/>
  <c r="F29" i="1"/>
  <c r="F24" i="1"/>
  <c r="F23" i="1"/>
  <c r="A23" i="1"/>
  <c r="F22" i="1"/>
  <c r="F17" i="1"/>
  <c r="F12" i="1"/>
  <c r="F7" i="1"/>
  <c r="F5" i="1"/>
  <c r="F18" i="1" l="1"/>
  <c r="F8" i="1"/>
  <c r="F13" i="1"/>
  <c r="F38" i="1"/>
  <c r="F45" i="1" s="1"/>
  <c r="F32" i="1"/>
  <c r="F44" i="1" s="1"/>
  <c r="F25" i="1"/>
  <c r="F43" i="1" l="1"/>
  <c r="F46" i="1" s="1"/>
  <c r="F48" i="1" s="1"/>
  <c r="F50" i="1" s="1"/>
  <c r="F52" i="1" s="1"/>
  <c r="F54" i="1" s="1"/>
</calcChain>
</file>

<file path=xl/sharedStrings.xml><?xml version="1.0" encoding="utf-8"?>
<sst xmlns="http://schemas.openxmlformats.org/spreadsheetml/2006/main" count="92" uniqueCount="48">
  <si>
    <t>Pricing Schedule</t>
  </si>
  <si>
    <t>Services by Disciplines as per the Activity Schedule</t>
  </si>
  <si>
    <t>ITEM</t>
  </si>
  <si>
    <t>Description</t>
  </si>
  <si>
    <t>Unit</t>
  </si>
  <si>
    <t>Quantity</t>
  </si>
  <si>
    <t>Rate</t>
  </si>
  <si>
    <t>Amount</t>
  </si>
  <si>
    <t>3.2.1</t>
  </si>
  <si>
    <t>Project Manager - Personnel</t>
  </si>
  <si>
    <t>a) Construction Project Manager</t>
  </si>
  <si>
    <t>Hour</t>
  </si>
  <si>
    <t>3.2.4</t>
  </si>
  <si>
    <t>Construction Health and Safety Agent - Personnel</t>
  </si>
  <si>
    <t>a) Construction Health and Safety Agent</t>
  </si>
  <si>
    <t>Subtotal</t>
  </si>
  <si>
    <t>3.2.2</t>
  </si>
  <si>
    <t>Civil Engineer (Pavements) - Personnel</t>
  </si>
  <si>
    <t>3.2.3</t>
  </si>
  <si>
    <t>Quantity Surveyor - Personnel</t>
  </si>
  <si>
    <t>a) Principals</t>
  </si>
  <si>
    <t>Provisional Sum - Additional Works</t>
  </si>
  <si>
    <t>3.2.7</t>
  </si>
  <si>
    <t>a) Professional Structural Engineer</t>
  </si>
  <si>
    <t>Prov. Sum (PS)</t>
  </si>
  <si>
    <t>b) Professional Electrical Engineer</t>
  </si>
  <si>
    <t>3.3.2.1</t>
  </si>
  <si>
    <t>c) Environmental Assessment Practitioner (EAP) </t>
  </si>
  <si>
    <t>3.2.5</t>
  </si>
  <si>
    <t>Construction Monitoring</t>
  </si>
  <si>
    <t>a) Resident Engineer - Pavements</t>
  </si>
  <si>
    <t>Month</t>
  </si>
  <si>
    <t>3.2.6</t>
  </si>
  <si>
    <t>a) Airport Permits and Parking etc.</t>
  </si>
  <si>
    <t>b) Disbursement</t>
  </si>
  <si>
    <t>C2.3</t>
  </si>
  <si>
    <t>Summary of Pricing Schedule</t>
  </si>
  <si>
    <t>3.2.2.</t>
  </si>
  <si>
    <t>Main Services (Activity 1 to 6)</t>
  </si>
  <si>
    <t>Contigencies (10%)</t>
  </si>
  <si>
    <t>Subtotal (Excl. VAT)</t>
  </si>
  <si>
    <t>Vat (15%)</t>
  </si>
  <si>
    <t>Total Amount/ Tender Sum (Carried to Form of Offer C.1.1.1)</t>
  </si>
  <si>
    <t>JMT</t>
  </si>
  <si>
    <t>b) Assistant Resident Engineer - Pavements</t>
  </si>
  <si>
    <t>c) Disbursments i.r.t. 3.2.6 personnel</t>
  </si>
  <si>
    <t>Miscellaneous</t>
  </si>
  <si>
    <t>a) Category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</si>
</sst>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-1C09]* #,##0.00_-;\-[$R-1C09]* #,##0.00_-;_-[$R-1C09]* &quot;-&quot;??_-;_-@_-"/>
    <numFmt numFmtId="165" formatCode="&quot;R&quot;#,##0.00"/>
  </numFmts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/>
    <xf numFmtId="165" fontId="0" fillId="0" borderId="1" xfId="0" applyNumberFormat="1" applyBorder="1"/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165" fontId="0" fillId="2" borderId="1" xfId="0" applyNumberFormat="1" applyFill="1" applyBorder="1"/>
    <xf numFmtId="0" fontId="3" fillId="0" borderId="0" xfId="0" applyFont="1" applyAlignment="1">
      <alignment wrapText="1"/>
    </xf>
    <xf numFmtId="0" fontId="2" fillId="0" borderId="0" xfId="0" applyFont="1"/>
    <xf numFmtId="165" fontId="2" fillId="0" borderId="0" xfId="0" applyNumberFormat="1" applyFont="1"/>
    <xf numFmtId="0" fontId="4" fillId="0" borderId="1" xfId="0" applyFont="1" applyBorder="1"/>
    <xf numFmtId="0" fontId="2" fillId="0" borderId="3" xfId="0" applyFont="1" applyBorder="1"/>
    <xf numFmtId="0" fontId="0" fillId="0" borderId="3" xfId="0" applyBorder="1"/>
    <xf numFmtId="0" fontId="0" fillId="0" borderId="0" xfId="0" applyAlignment="1">
      <alignment horizontal="center"/>
    </xf>
    <xf numFmtId="0" fontId="4" fillId="0" borderId="0" xfId="0" applyFont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5" fillId="2" borderId="0" xfId="0" applyFont="1" applyFill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0" fillId="4" borderId="1" xfId="0" applyNumberFormat="1" applyFill="1" applyBorder="1"/>
    <xf numFmtId="164" fontId="0" fillId="4" borderId="1" xfId="0" applyNumberFormat="1" applyFill="1" applyBorder="1"/>
    <xf numFmtId="164" fontId="0" fillId="3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0" xfId="0" applyFont="1" applyFill="1"/>
    <xf numFmtId="0" fontId="2" fillId="0" borderId="0" xfId="0" applyFont="1"/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5" xfId="0" applyFont="1" applyBorder="1"/>
  </cellXfs>
  <cellStyles count="2">
    <cellStyle name="Normal" xfId="0" builtinId="0"/>
    <cellStyle name="Normal 2" xfId="1" xr:uid="{ED61486E-AA73-449B-84C1-7A78302E4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0779-0249-4E17-A7AF-BB94D53575FA}">
  <dimension ref="A1:K55"/>
  <sheetViews>
    <sheetView tabSelected="1" topLeftCell="A21" zoomScaleNormal="100" zoomScaleSheetLayoutView="70" workbookViewId="0">
      <selection activeCell="D37" sqref="D37"/>
    </sheetView>
  </sheetViews>
  <sheetFormatPr defaultRowHeight="14.5" x14ac:dyDescent="0.35"/>
  <cols>
    <col min="1" max="1" width="5.6328125" style="20" customWidth="1"/>
    <col min="2" max="2" width="43.36328125" customWidth="1"/>
    <col min="3" max="3" width="19.81640625" customWidth="1"/>
    <col min="4" max="4" width="11.1796875" customWidth="1"/>
    <col min="5" max="5" width="22.36328125" customWidth="1"/>
    <col min="6" max="6" width="23.36328125" customWidth="1"/>
    <col min="11" max="11" width="17.453125" customWidth="1"/>
  </cols>
  <sheetData>
    <row r="1" spans="1:11" x14ac:dyDescent="0.35">
      <c r="A1" s="19" t="s">
        <v>43</v>
      </c>
      <c r="B1" s="33" t="s">
        <v>0</v>
      </c>
      <c r="C1" s="33"/>
      <c r="D1" s="33"/>
      <c r="E1" s="33"/>
      <c r="F1" s="33"/>
    </row>
    <row r="2" spans="1:11" ht="11.5" customHeight="1" x14ac:dyDescent="0.35">
      <c r="A2" s="20" t="s">
        <v>1</v>
      </c>
    </row>
    <row r="3" spans="1:11" x14ac:dyDescent="0.35">
      <c r="A3" s="2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11" x14ac:dyDescent="0.35">
      <c r="A4" s="21" t="s">
        <v>8</v>
      </c>
      <c r="B4" s="2" t="s">
        <v>9</v>
      </c>
      <c r="C4" s="3"/>
      <c r="D4" s="3"/>
      <c r="E4" s="3"/>
      <c r="F4" s="3"/>
    </row>
    <row r="5" spans="1:11" x14ac:dyDescent="0.35">
      <c r="A5" s="22"/>
      <c r="B5" s="3" t="s">
        <v>10</v>
      </c>
      <c r="C5" s="3" t="s">
        <v>11</v>
      </c>
      <c r="D5" s="3">
        <v>1000</v>
      </c>
      <c r="E5" s="31"/>
      <c r="F5" s="4">
        <f>D5*E5</f>
        <v>0</v>
      </c>
    </row>
    <row r="6" spans="1:11" x14ac:dyDescent="0.35">
      <c r="A6" s="23" t="s">
        <v>12</v>
      </c>
      <c r="B6" s="5" t="s">
        <v>13</v>
      </c>
      <c r="C6" s="3"/>
      <c r="D6" s="3"/>
      <c r="E6" s="3"/>
      <c r="F6" s="3"/>
    </row>
    <row r="7" spans="1:11" x14ac:dyDescent="0.35">
      <c r="A7" s="22"/>
      <c r="B7" s="6" t="s">
        <v>14</v>
      </c>
      <c r="C7" s="3" t="s">
        <v>11</v>
      </c>
      <c r="D7" s="3">
        <v>800</v>
      </c>
      <c r="E7" s="31"/>
      <c r="F7" s="4">
        <f>D7*E7</f>
        <v>0</v>
      </c>
    </row>
    <row r="8" spans="1:11" x14ac:dyDescent="0.35">
      <c r="A8" s="24"/>
      <c r="B8" s="32" t="s">
        <v>15</v>
      </c>
      <c r="C8" s="32"/>
      <c r="D8" s="32"/>
      <c r="E8" s="32"/>
      <c r="F8" s="7">
        <f>SUM(F5:F7)</f>
        <v>0</v>
      </c>
    </row>
    <row r="10" spans="1:11" x14ac:dyDescent="0.35">
      <c r="A10" s="21" t="s">
        <v>2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</row>
    <row r="11" spans="1:11" x14ac:dyDescent="0.35">
      <c r="A11" s="21" t="s">
        <v>16</v>
      </c>
      <c r="B11" s="2" t="s">
        <v>17</v>
      </c>
      <c r="C11" s="3"/>
      <c r="D11" s="3"/>
      <c r="E11" s="3"/>
      <c r="F11" s="3"/>
    </row>
    <row r="12" spans="1:11" x14ac:dyDescent="0.35">
      <c r="A12" s="22"/>
      <c r="B12" s="3" t="s">
        <v>47</v>
      </c>
      <c r="C12" s="3" t="s">
        <v>11</v>
      </c>
      <c r="D12" s="3">
        <v>1000</v>
      </c>
      <c r="E12" s="31"/>
      <c r="F12" s="4">
        <f t="shared" ref="F12" si="0">D12*E12</f>
        <v>0</v>
      </c>
      <c r="K12" s="8"/>
    </row>
    <row r="13" spans="1:11" x14ac:dyDescent="0.35">
      <c r="A13" s="24"/>
      <c r="B13" s="32" t="s">
        <v>15</v>
      </c>
      <c r="C13" s="32"/>
      <c r="D13" s="32"/>
      <c r="E13" s="32"/>
      <c r="F13" s="7">
        <f>SUM(F12:F12)</f>
        <v>0</v>
      </c>
    </row>
    <row r="14" spans="1:11" x14ac:dyDescent="0.35">
      <c r="B14" s="9"/>
      <c r="C14" s="9"/>
      <c r="D14" s="10"/>
    </row>
    <row r="15" spans="1:11" x14ac:dyDescent="0.35">
      <c r="A15" s="21" t="s">
        <v>2</v>
      </c>
      <c r="B15" s="1" t="s">
        <v>3</v>
      </c>
      <c r="C15" s="1" t="s">
        <v>4</v>
      </c>
      <c r="D15" s="1" t="s">
        <v>5</v>
      </c>
      <c r="E15" s="1" t="s">
        <v>6</v>
      </c>
      <c r="F15" s="1" t="s">
        <v>7</v>
      </c>
      <c r="K15" s="14"/>
    </row>
    <row r="16" spans="1:11" x14ac:dyDescent="0.35">
      <c r="A16" s="21" t="s">
        <v>18</v>
      </c>
      <c r="B16" s="2" t="s">
        <v>19</v>
      </c>
      <c r="C16" s="3"/>
      <c r="D16" s="3"/>
      <c r="E16" s="3"/>
      <c r="F16" s="3"/>
    </row>
    <row r="17" spans="1:6" x14ac:dyDescent="0.35">
      <c r="A17" s="22"/>
      <c r="B17" s="6" t="s">
        <v>20</v>
      </c>
      <c r="C17" s="3" t="s">
        <v>11</v>
      </c>
      <c r="D17" s="3">
        <v>1000</v>
      </c>
      <c r="E17" s="31"/>
      <c r="F17" s="4">
        <f>D17*E17</f>
        <v>0</v>
      </c>
    </row>
    <row r="18" spans="1:6" x14ac:dyDescent="0.35">
      <c r="A18" s="24"/>
      <c r="B18" s="32" t="s">
        <v>15</v>
      </c>
      <c r="C18" s="32"/>
      <c r="D18" s="32"/>
      <c r="E18" s="32"/>
      <c r="F18" s="7">
        <f>SUM(F17:F17)</f>
        <v>0</v>
      </c>
    </row>
    <row r="19" spans="1:6" x14ac:dyDescent="0.35">
      <c r="B19" s="9"/>
      <c r="C19" s="9"/>
      <c r="D19" s="10"/>
    </row>
    <row r="20" spans="1:6" x14ac:dyDescent="0.35">
      <c r="A20" s="21" t="s">
        <v>2</v>
      </c>
      <c r="B20" s="1" t="s">
        <v>3</v>
      </c>
      <c r="C20" s="1" t="s">
        <v>4</v>
      </c>
      <c r="D20" s="1" t="s">
        <v>5</v>
      </c>
      <c r="E20" s="1" t="s">
        <v>6</v>
      </c>
      <c r="F20" s="1" t="s">
        <v>7</v>
      </c>
    </row>
    <row r="21" spans="1:6" x14ac:dyDescent="0.35">
      <c r="A21" s="21"/>
      <c r="B21" s="2" t="s">
        <v>21</v>
      </c>
      <c r="C21" s="3"/>
      <c r="D21" s="3"/>
      <c r="E21" s="3"/>
      <c r="F21" s="3"/>
    </row>
    <row r="22" spans="1:6" x14ac:dyDescent="0.35">
      <c r="A22" s="22" t="s">
        <v>22</v>
      </c>
      <c r="B22" s="6" t="s">
        <v>23</v>
      </c>
      <c r="C22" s="11" t="s">
        <v>24</v>
      </c>
      <c r="D22" s="3">
        <v>1</v>
      </c>
      <c r="E22" s="30">
        <v>150000</v>
      </c>
      <c r="F22" s="4">
        <f>D22*E22</f>
        <v>150000</v>
      </c>
    </row>
    <row r="23" spans="1:6" x14ac:dyDescent="0.35">
      <c r="A23" s="22" t="str">
        <f>A22</f>
        <v>3.2.7</v>
      </c>
      <c r="B23" s="6" t="s">
        <v>25</v>
      </c>
      <c r="C23" s="11" t="s">
        <v>24</v>
      </c>
      <c r="D23" s="3">
        <v>1</v>
      </c>
      <c r="E23" s="30">
        <v>100000</v>
      </c>
      <c r="F23" s="4">
        <f t="shared" ref="F23:F24" si="1">D23*E23</f>
        <v>100000</v>
      </c>
    </row>
    <row r="24" spans="1:6" x14ac:dyDescent="0.35">
      <c r="A24" s="22" t="s">
        <v>26</v>
      </c>
      <c r="B24" s="3" t="s">
        <v>27</v>
      </c>
      <c r="C24" s="11" t="s">
        <v>24</v>
      </c>
      <c r="D24" s="3">
        <v>1</v>
      </c>
      <c r="E24" s="30">
        <v>150000</v>
      </c>
      <c r="F24" s="4">
        <f t="shared" si="1"/>
        <v>150000</v>
      </c>
    </row>
    <row r="25" spans="1:6" x14ac:dyDescent="0.35">
      <c r="A25" s="24"/>
      <c r="B25" s="32" t="s">
        <v>15</v>
      </c>
      <c r="C25" s="32"/>
      <c r="D25" s="32"/>
      <c r="E25" s="32"/>
      <c r="F25" s="7">
        <f>SUM(F22:F24)</f>
        <v>400000</v>
      </c>
    </row>
    <row r="26" spans="1:6" x14ac:dyDescent="0.35">
      <c r="B26" s="9"/>
      <c r="C26" s="9"/>
      <c r="D26" s="10"/>
    </row>
    <row r="27" spans="1:6" ht="15" thickBot="1" x14ac:dyDescent="0.4">
      <c r="A27" s="21" t="s">
        <v>2</v>
      </c>
      <c r="B27" s="1" t="s">
        <v>3</v>
      </c>
      <c r="C27" s="1" t="s">
        <v>4</v>
      </c>
      <c r="D27" s="1" t="s">
        <v>5</v>
      </c>
      <c r="E27" s="1" t="s">
        <v>6</v>
      </c>
      <c r="F27" s="1" t="s">
        <v>7</v>
      </c>
    </row>
    <row r="28" spans="1:6" ht="15" thickBot="1" x14ac:dyDescent="0.4">
      <c r="A28" s="25" t="s">
        <v>28</v>
      </c>
      <c r="B28" s="12" t="s">
        <v>29</v>
      </c>
      <c r="C28" s="13"/>
      <c r="D28" s="13"/>
      <c r="E28" s="13"/>
      <c r="F28" s="13"/>
    </row>
    <row r="29" spans="1:6" x14ac:dyDescent="0.35">
      <c r="A29" s="22"/>
      <c r="B29" s="3" t="s">
        <v>30</v>
      </c>
      <c r="C29" s="3" t="s">
        <v>31</v>
      </c>
      <c r="D29" s="3">
        <v>6</v>
      </c>
      <c r="E29" s="31"/>
      <c r="F29" s="4">
        <f>E29*D29</f>
        <v>0</v>
      </c>
    </row>
    <row r="30" spans="1:6" x14ac:dyDescent="0.35">
      <c r="A30" s="26"/>
      <c r="B30" s="3" t="s">
        <v>44</v>
      </c>
      <c r="C30" s="3" t="s">
        <v>31</v>
      </c>
      <c r="D30" s="3">
        <v>6</v>
      </c>
      <c r="E30" s="31"/>
      <c r="F30" s="4">
        <f t="shared" ref="F30:F31" si="2">E30*D30</f>
        <v>0</v>
      </c>
    </row>
    <row r="31" spans="1:6" x14ac:dyDescent="0.35">
      <c r="A31" s="26"/>
      <c r="B31" s="3" t="s">
        <v>45</v>
      </c>
      <c r="C31" s="11" t="s">
        <v>24</v>
      </c>
      <c r="D31" s="3">
        <v>1</v>
      </c>
      <c r="E31" s="30">
        <v>300000</v>
      </c>
      <c r="F31" s="4">
        <f t="shared" si="2"/>
        <v>300000</v>
      </c>
    </row>
    <row r="32" spans="1:6" x14ac:dyDescent="0.35">
      <c r="A32" s="24"/>
      <c r="B32" s="32" t="s">
        <v>15</v>
      </c>
      <c r="C32" s="32"/>
      <c r="D32" s="32"/>
      <c r="E32" s="32"/>
      <c r="F32" s="7">
        <f>SUM(F29:F31)</f>
        <v>300000</v>
      </c>
    </row>
    <row r="33" spans="1:8" x14ac:dyDescent="0.35">
      <c r="A33" s="27"/>
      <c r="B33" s="15"/>
      <c r="E33" s="16"/>
      <c r="F33" s="17"/>
    </row>
    <row r="34" spans="1:8" x14ac:dyDescent="0.35">
      <c r="A34" s="21" t="s">
        <v>2</v>
      </c>
      <c r="B34" s="1" t="s">
        <v>46</v>
      </c>
      <c r="C34" s="1" t="s">
        <v>4</v>
      </c>
      <c r="D34" s="1" t="s">
        <v>5</v>
      </c>
      <c r="E34" s="1" t="s">
        <v>6</v>
      </c>
      <c r="F34" s="1" t="s">
        <v>7</v>
      </c>
    </row>
    <row r="35" spans="1:8" x14ac:dyDescent="0.35">
      <c r="A35" s="22" t="s">
        <v>32</v>
      </c>
      <c r="B35" s="3" t="str">
        <f>B34</f>
        <v>Miscellaneous</v>
      </c>
      <c r="C35" s="3"/>
      <c r="D35" s="3"/>
      <c r="E35" s="3"/>
      <c r="F35" s="3"/>
    </row>
    <row r="36" spans="1:8" x14ac:dyDescent="0.35">
      <c r="A36" s="22"/>
      <c r="B36" s="3" t="s">
        <v>33</v>
      </c>
      <c r="C36" s="11" t="s">
        <v>24</v>
      </c>
      <c r="D36" s="3">
        <v>1</v>
      </c>
      <c r="E36" s="29">
        <v>100000</v>
      </c>
      <c r="F36" s="4">
        <f>E36*D36</f>
        <v>100000</v>
      </c>
      <c r="H36" s="18"/>
    </row>
    <row r="37" spans="1:8" x14ac:dyDescent="0.35">
      <c r="A37" s="22"/>
      <c r="B37" s="3" t="s">
        <v>34</v>
      </c>
      <c r="C37" s="11" t="s">
        <v>24</v>
      </c>
      <c r="D37" s="3">
        <v>1</v>
      </c>
      <c r="E37" s="29">
        <v>100000</v>
      </c>
      <c r="F37" s="4">
        <f>E37*D37</f>
        <v>100000</v>
      </c>
    </row>
    <row r="38" spans="1:8" x14ac:dyDescent="0.35">
      <c r="A38" s="24"/>
      <c r="B38" s="32" t="s">
        <v>15</v>
      </c>
      <c r="C38" s="32"/>
      <c r="D38" s="32"/>
      <c r="E38" s="32"/>
      <c r="F38" s="7">
        <f>SUM(F36:F37)</f>
        <v>200000</v>
      </c>
    </row>
    <row r="39" spans="1:8" x14ac:dyDescent="0.35">
      <c r="A39" s="27"/>
    </row>
    <row r="40" spans="1:8" x14ac:dyDescent="0.35">
      <c r="A40" s="27"/>
    </row>
    <row r="41" spans="1:8" x14ac:dyDescent="0.35">
      <c r="A41" s="24" t="s">
        <v>35</v>
      </c>
      <c r="B41" s="36" t="s">
        <v>36</v>
      </c>
      <c r="C41" s="36"/>
      <c r="D41" s="36"/>
      <c r="E41" s="36"/>
      <c r="F41" s="36"/>
    </row>
    <row r="42" spans="1:8" x14ac:dyDescent="0.35">
      <c r="A42" s="28"/>
      <c r="B42" s="9"/>
    </row>
    <row r="43" spans="1:8" x14ac:dyDescent="0.35">
      <c r="A43" s="21" t="s">
        <v>37</v>
      </c>
      <c r="B43" s="37" t="s">
        <v>38</v>
      </c>
      <c r="C43" s="34"/>
      <c r="F43" s="4">
        <f>F8+F13+F18+F25</f>
        <v>400000</v>
      </c>
    </row>
    <row r="44" spans="1:8" x14ac:dyDescent="0.35">
      <c r="A44" s="21" t="str">
        <f>A28</f>
        <v>3.2.5</v>
      </c>
      <c r="B44" s="37" t="str">
        <f>B28</f>
        <v>Construction Monitoring</v>
      </c>
      <c r="C44" s="34"/>
      <c r="F44" s="4">
        <f>F32</f>
        <v>300000</v>
      </c>
    </row>
    <row r="45" spans="1:8" x14ac:dyDescent="0.35">
      <c r="A45" s="21" t="str">
        <f>A35</f>
        <v>3.2.6</v>
      </c>
      <c r="B45" s="37" t="str">
        <f>B35</f>
        <v>Miscellaneous</v>
      </c>
      <c r="C45" s="34"/>
      <c r="F45" s="4">
        <f>F38</f>
        <v>200000</v>
      </c>
    </row>
    <row r="46" spans="1:8" x14ac:dyDescent="0.35">
      <c r="A46" s="28"/>
      <c r="B46" s="34" t="s">
        <v>15</v>
      </c>
      <c r="C46" s="34"/>
      <c r="F46" s="17">
        <f>SUM(F43:F45)</f>
        <v>900000</v>
      </c>
    </row>
    <row r="47" spans="1:8" x14ac:dyDescent="0.35">
      <c r="A47" s="28"/>
      <c r="B47" s="9"/>
      <c r="F47" s="17"/>
    </row>
    <row r="48" spans="1:8" x14ac:dyDescent="0.35">
      <c r="A48" s="27"/>
      <c r="B48" s="34" t="s">
        <v>39</v>
      </c>
      <c r="C48" s="34"/>
      <c r="D48" s="9"/>
      <c r="E48" s="9"/>
      <c r="F48" s="10">
        <f>0.1*F46</f>
        <v>90000</v>
      </c>
    </row>
    <row r="49" spans="1:6" x14ac:dyDescent="0.35">
      <c r="A49" s="27"/>
      <c r="F49" s="17"/>
    </row>
    <row r="50" spans="1:6" x14ac:dyDescent="0.35">
      <c r="A50" s="27"/>
      <c r="B50" s="35" t="s">
        <v>40</v>
      </c>
      <c r="C50" s="35"/>
      <c r="F50" s="17">
        <f>F48+F46</f>
        <v>990000</v>
      </c>
    </row>
    <row r="51" spans="1:6" x14ac:dyDescent="0.35">
      <c r="A51" s="27"/>
      <c r="F51" s="17"/>
    </row>
    <row r="52" spans="1:6" x14ac:dyDescent="0.35">
      <c r="A52" s="27"/>
      <c r="B52" s="34" t="s">
        <v>41</v>
      </c>
      <c r="C52" s="34"/>
      <c r="D52" s="9"/>
      <c r="E52" s="9"/>
      <c r="F52" s="10">
        <f>F50*0.15</f>
        <v>148500</v>
      </c>
    </row>
    <row r="53" spans="1:6" x14ac:dyDescent="0.35">
      <c r="A53" s="27"/>
      <c r="F53" s="17"/>
    </row>
    <row r="54" spans="1:6" x14ac:dyDescent="0.35">
      <c r="A54" s="27"/>
      <c r="B54" s="34" t="s">
        <v>42</v>
      </c>
      <c r="C54" s="34"/>
      <c r="D54" s="34"/>
      <c r="E54" s="9"/>
      <c r="F54" s="10">
        <f>F52+F50</f>
        <v>1138500</v>
      </c>
    </row>
    <row r="55" spans="1:6" x14ac:dyDescent="0.35">
      <c r="A55" s="27"/>
    </row>
  </sheetData>
  <sheetProtection algorithmName="SHA-512" hashValue="zWwpGNuWmCQhdk9j2bYPIU/iW1dxuXIToKXcmS4hpARYBOLdm2Vmd/I5jtHm46bj72NC0IkYHMwvd17bgSV5Vw==" saltValue="WHrFEJMZchJ+2H+/zgbQXQ==" spinCount="100000" sheet="1" objects="1" scenarios="1"/>
  <mergeCells count="16">
    <mergeCell ref="B48:C48"/>
    <mergeCell ref="B50:C50"/>
    <mergeCell ref="B52:C52"/>
    <mergeCell ref="B54:D54"/>
    <mergeCell ref="B38:E38"/>
    <mergeCell ref="B41:F41"/>
    <mergeCell ref="B43:C43"/>
    <mergeCell ref="B44:C44"/>
    <mergeCell ref="B45:C45"/>
    <mergeCell ref="B46:C46"/>
    <mergeCell ref="B32:E32"/>
    <mergeCell ref="B1:F1"/>
    <mergeCell ref="B8:E8"/>
    <mergeCell ref="B13:E13"/>
    <mergeCell ref="B18:E18"/>
    <mergeCell ref="B25:E25"/>
  </mergeCells>
  <pageMargins left="0.7" right="0.7" top="0.75" bottom="0.75" header="0.3" footer="0.3"/>
  <pageSetup paperSize="9" orientation="landscape" r:id="rId1"/>
  <headerFooter>
    <oddHeader>&amp;C&amp;"Calibri"&amp;10&amp;K000000 Confidential&amp;1#_x000D_</oddHeader>
    <oddFooter>&amp;R_x000D_&amp;1#&amp;"Calibri"&amp;10&amp;K000000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 Sengwane</dc:creator>
  <cp:lastModifiedBy>Sibusiso Mazibuko</cp:lastModifiedBy>
  <dcterms:created xsi:type="dcterms:W3CDTF">2025-08-15T13:02:52Z</dcterms:created>
  <dcterms:modified xsi:type="dcterms:W3CDTF">2025-09-01T06:25:29Z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2025-08-15T13:03:22Z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eaea58d7-8e91-45aa-bddf-5834f407f588</vt:lpwstr>
  </property>
  <property fmtid="{D5CDD505-2E9C-101B-9397-08002B2CF9AE}" pid="10" name="MSIP_Label_a11864d1-c16a-45ad-949f-bdea3b8c9e66_ContentBits">
    <vt:lpwstr>3</vt:lpwstr>
  </property>
  <property fmtid="{D5CDD505-2E9C-101B-9397-08002B2CF9AE}" pid="11" name="MSIP_Label_a11864d1-c16a-45ad-949f-bdea3b8c9e66_Tag">
    <vt:lpwstr>10, 3, 0, 1</vt:lpwstr>
  </property>
</Properties>
</file>