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ncengms\Documents\Managed Cloud Services\RFP docs\"/>
    </mc:Choice>
  </mc:AlternateContent>
  <xr:revisionPtr revIDLastSave="0" documentId="8_{64BFB742-139A-42E4-AADF-50CF5B2DD371}" xr6:coauthVersionLast="47" xr6:coauthVersionMax="47" xr10:uidLastSave="{00000000-0000-0000-0000-000000000000}"/>
  <workbookProtection workbookAlgorithmName="SHA-512" workbookHashValue="/JhsQYSaCWg6a9/6ShrzeR2D02W1VEFS0+6O2+9AwPc58V0SxZS2hzPl+npU011VUN6oGEcBZL5WXKTgPPWGnA==" workbookSaltValue="xmoxjH3kKcPNilwhJ3iHaw==" workbookSpinCount="100000" lockStructure="1"/>
  <bookViews>
    <workbookView xWindow="-120" yWindow="-120" windowWidth="20730" windowHeight="11160" xr2:uid="{00000000-000D-0000-FFFF-FFFF00000000}"/>
  </bookViews>
  <sheets>
    <sheet name="MCS" sheetId="9" r:id="rId1"/>
    <sheet name=" Instructions" sheetId="15" r:id="rId2"/>
    <sheet name="Rate Card" sheetId="14" r:id="rId3"/>
    <sheet name="Tool(s) Pricing" sheetId="27" r:id="rId4"/>
    <sheet name="Implementation" sheetId="16" r:id="rId5"/>
    <sheet name="Training" sheetId="26" r:id="rId6"/>
    <sheet name="Other" sheetId="22" r:id="rId7"/>
    <sheet name="Currency" sheetId="13" r:id="rId8"/>
  </sheets>
  <externalReferences>
    <externalReference r:id="rId9"/>
    <externalReference r:id="rId10"/>
    <externalReference r:id="rId11"/>
    <externalReference r:id="rId12"/>
    <externalReference r:id="rId13"/>
    <externalReference r:id="rId14"/>
    <externalReference r:id="rId15"/>
  </externalReferences>
  <definedNames>
    <definedName name="_." localSheetId="7">#REF!</definedName>
    <definedName name="_." localSheetId="0">#REF!</definedName>
    <definedName name="_.">#REF!</definedName>
    <definedName name="_xlnm._FilterDatabase" localSheetId="0" hidden="1">MCS!$A$27:$J$45</definedName>
    <definedName name="_xlnm._FilterDatabase" localSheetId="2" hidden="1">'Rate Card'!$A$6:$S$56</definedName>
    <definedName name="_Order1" hidden="1">255</definedName>
    <definedName name="_R" localSheetId="7">#REF!</definedName>
    <definedName name="_R" localSheetId="0">#REF!</definedName>
    <definedName name="_R">#REF!</definedName>
    <definedName name="ACwvu.all." localSheetId="7" hidden="1">#REF!</definedName>
    <definedName name="ACwvu.all." localSheetId="0" hidden="1">#REF!</definedName>
    <definedName name="ACwvu.all." hidden="1">#REF!</definedName>
    <definedName name="ACwvu.prices." localSheetId="7" hidden="1">#REF!</definedName>
    <definedName name="ACwvu.prices." localSheetId="0" hidden="1">#REF!</definedName>
    <definedName name="ACwvu.prices." hidden="1">#REF!</definedName>
    <definedName name="ACwvu.summary." localSheetId="7" hidden="1">#REF!</definedName>
    <definedName name="ACwvu.summary." hidden="1">#REF!</definedName>
    <definedName name="Area_Print" localSheetId="7">#REF!</definedName>
    <definedName name="Area_Print" localSheetId="0">#REF!</definedName>
    <definedName name="Area_Print">#REF!</definedName>
    <definedName name="Clear_CAST_Price_Summary" localSheetId="7">Currency!Clear_CAST_Price_Summary</definedName>
    <definedName name="Clear_CAST_Price_Summary" localSheetId="0">MCS!Clear_CAST_Price_Summary</definedName>
    <definedName name="Clear_CAST_Price_Summary">[0]!Clear_CAST_Price_Summary</definedName>
    <definedName name="Cost_Allocation" localSheetId="7">[1]Data!$C$2:$C$12</definedName>
    <definedName name="Cost_Allocation">[2]Data!$C$2:$C$12</definedName>
    <definedName name="CPA_Data" localSheetId="7">[1]Data!$F$2:$F$14</definedName>
    <definedName name="CPA_Data">[2]Data!$F$2:$F$14</definedName>
    <definedName name="Currency" localSheetId="7">[1]Data!$E$2:$E$19</definedName>
    <definedName name="Currency">[2]Data!$E$2:$E$19</definedName>
    <definedName name="Currency_A" localSheetId="7">[3]Data!$E$2:$E$19</definedName>
    <definedName name="Currency_A">[4]Data!$E$2:$E$19</definedName>
    <definedName name="Currency_Allocated" localSheetId="7">'[5]Option X3'!$D$9:$D$26</definedName>
    <definedName name="Currency_Allocated">'[6]Option X3'!$D$9:$D$26</definedName>
    <definedName name="CurrencyA">[7]Data!$E$2:$E$19</definedName>
    <definedName name="Cwvu.summary." localSheetId="7" hidden="1">#REF!</definedName>
    <definedName name="Cwvu.summary." localSheetId="0" hidden="1">#REF!</definedName>
    <definedName name="Cwvu.summary." hidden="1">#REF!</definedName>
    <definedName name="D" localSheetId="7">#REF!</definedName>
    <definedName name="D" localSheetId="0">#REF!</definedName>
    <definedName name="D">#REF!</definedName>
    <definedName name="Data" localSheetId="7">#REF!</definedName>
    <definedName name="Data" localSheetId="0">MCS!$A$27:$J$39</definedName>
    <definedName name="Data">#REF!</definedName>
    <definedName name="Data_Daywork" localSheetId="7">#REF!</definedName>
    <definedName name="Data_Daywork" localSheetId="0">#REF!</definedName>
    <definedName name="Data_Daywork">#REF!</definedName>
    <definedName name="Data_Opt_Bill5" localSheetId="7">#REF!</definedName>
    <definedName name="Data_Opt_Bill5" localSheetId="0">#REF!</definedName>
    <definedName name="Data_Opt_Bill5">#REF!</definedName>
    <definedName name="Option_N" localSheetId="7">'[5]Option X5'!$H$9:$H$18</definedName>
    <definedName name="Option_N">'[6]Option X5'!$H$9:$H$18</definedName>
    <definedName name="P" localSheetId="7">#REF!</definedName>
    <definedName name="P" localSheetId="0">#REF!</definedName>
    <definedName name="P">#REF!</definedName>
    <definedName name="PS5_Allocation" localSheetId="7">[1]Data!$B$2:$B$20</definedName>
    <definedName name="PS5_Allocation">[2]Data!$B$2:$B$20</definedName>
    <definedName name="Q" localSheetId="7">#REF!</definedName>
    <definedName name="Q" localSheetId="0">#REF!</definedName>
    <definedName name="Q">#REF!</definedName>
    <definedName name="Rwvu.all." localSheetId="7" hidden="1">#REF!,#REF!</definedName>
    <definedName name="Rwvu.all." localSheetId="0" hidden="1">#REF!,#REF!</definedName>
    <definedName name="Rwvu.all." hidden="1">#REF!,#REF!</definedName>
    <definedName name="Rwvu.prices." localSheetId="7" hidden="1">#REF!,#REF!</definedName>
    <definedName name="Rwvu.prices." localSheetId="0" hidden="1">#REF!,#REF!</definedName>
    <definedName name="Rwvu.prices." hidden="1">#REF!,#REF!</definedName>
    <definedName name="Rwvu.summary." localSheetId="7" hidden="1">#REF!</definedName>
    <definedName name="Rwvu.summary." localSheetId="0" hidden="1">#REF!</definedName>
    <definedName name="Rwvu.summary." hidden="1">#REF!</definedName>
    <definedName name="S" localSheetId="7">#REF!</definedName>
    <definedName name="S" localSheetId="0">#REF!</definedName>
    <definedName name="S">#REF!</definedName>
    <definedName name="solver_adj" localSheetId="7"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7"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7">#REF!</definedName>
    <definedName name="Sort_Data" localSheetId="0">#REF!</definedName>
    <definedName name="Sort_Data">#REF!</definedName>
    <definedName name="Swvu.all." localSheetId="7" hidden="1">#REF!</definedName>
    <definedName name="Swvu.all." hidden="1">#REF!</definedName>
    <definedName name="Swvu.prices." localSheetId="7" hidden="1">#REF!</definedName>
    <definedName name="Swvu.prices." hidden="1">#REF!</definedName>
    <definedName name="Swvu.summary." localSheetId="7" hidden="1">#REF!</definedName>
    <definedName name="Swvu.summary." hidden="1">#REF!</definedName>
    <definedName name="w" localSheetId="7">Currency!w</definedName>
    <definedName name="w" localSheetId="0">MCS!w</definedName>
    <definedName name="w">[0]!w</definedName>
    <definedName name="wvu.all." localSheetId="7"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7"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7"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7"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7"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7"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7"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7"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7"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7"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7"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7"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7"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7"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7"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7"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7"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7"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7"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7"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7"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7"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7"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7"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7"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7"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7"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7"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7"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7"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7"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7"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7"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7"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7"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7"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7"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7"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7"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7"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7"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7"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7"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7"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7"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7"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7"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7"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7"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7"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7"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7"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7"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7"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7"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7"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7"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7"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7"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7"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7"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7"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7"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7"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7"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7"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7"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7"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7"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7" hidden="1">#REF!</definedName>
    <definedName name="Z_F7CC404C_074D_11D2_8C51_444553540000_.wvu.Cols" localSheetId="0" hidden="1">#REF!</definedName>
    <definedName name="Z_F7CC404C_074D_11D2_8C51_444553540000_.wvu.Cols" hidden="1">#REF!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9" l="1"/>
  <c r="T39" i="9"/>
  <c r="S39" i="9"/>
  <c r="R39" i="9"/>
  <c r="Q39" i="9"/>
  <c r="P39" i="9"/>
  <c r="O39" i="9"/>
  <c r="N39" i="9"/>
  <c r="M39" i="9"/>
  <c r="L39" i="9"/>
  <c r="K39" i="9"/>
  <c r="J39" i="9"/>
  <c r="I39" i="9"/>
  <c r="S36" i="9"/>
  <c r="Q36" i="9"/>
  <c r="O36" i="9"/>
  <c r="M36" i="9"/>
  <c r="K36" i="9"/>
  <c r="T35" i="9"/>
  <c r="R35" i="9"/>
  <c r="P35" i="9"/>
  <c r="N35" i="9"/>
  <c r="L35" i="9"/>
  <c r="J34" i="9"/>
  <c r="I33" i="9"/>
  <c r="I7" i="27"/>
  <c r="I8" i="27"/>
  <c r="K9" i="27"/>
  <c r="O9" i="27"/>
  <c r="G8" i="27"/>
  <c r="O79" i="27"/>
  <c r="M79" i="27"/>
  <c r="M9" i="27" s="1"/>
  <c r="K79" i="27"/>
  <c r="I79" i="27"/>
  <c r="I9" i="27" s="1"/>
  <c r="G79" i="27"/>
  <c r="G9" i="27" s="1"/>
  <c r="P78" i="27"/>
  <c r="N78" i="27"/>
  <c r="L78" i="27"/>
  <c r="J78" i="27"/>
  <c r="H78" i="27"/>
  <c r="D78" i="27"/>
  <c r="F78" i="27" s="1"/>
  <c r="D77" i="27"/>
  <c r="F77" i="27" s="1"/>
  <c r="D76" i="27"/>
  <c r="F76" i="27" s="1"/>
  <c r="D75" i="27"/>
  <c r="F75" i="27" s="1"/>
  <c r="D74" i="27"/>
  <c r="F74" i="27" s="1"/>
  <c r="D73" i="27"/>
  <c r="F73" i="27" s="1"/>
  <c r="D72" i="27"/>
  <c r="F72" i="27" s="1"/>
  <c r="D71" i="27"/>
  <c r="F71" i="27" s="1"/>
  <c r="D70" i="27"/>
  <c r="F70" i="27" s="1"/>
  <c r="D69" i="27"/>
  <c r="F69" i="27" s="1"/>
  <c r="D68" i="27"/>
  <c r="F68" i="27" s="1"/>
  <c r="D67" i="27"/>
  <c r="F67" i="27" s="1"/>
  <c r="D66" i="27"/>
  <c r="F66" i="27" s="1"/>
  <c r="D65" i="27"/>
  <c r="F65" i="27" s="1"/>
  <c r="D64" i="27"/>
  <c r="F64" i="27" s="1"/>
  <c r="D63" i="27"/>
  <c r="F63" i="27" s="1"/>
  <c r="O56" i="27"/>
  <c r="O8" i="27" s="1"/>
  <c r="M56" i="27"/>
  <c r="M8" i="27" s="1"/>
  <c r="K56" i="27"/>
  <c r="K8" i="27" s="1"/>
  <c r="I56" i="27"/>
  <c r="G56" i="27"/>
  <c r="P55" i="27"/>
  <c r="N55" i="27"/>
  <c r="L55" i="27"/>
  <c r="J55" i="27"/>
  <c r="H55" i="27"/>
  <c r="D55" i="27"/>
  <c r="F55" i="27" s="1"/>
  <c r="D54" i="27"/>
  <c r="F54" i="27" s="1"/>
  <c r="D53" i="27"/>
  <c r="F53" i="27" s="1"/>
  <c r="D52" i="27"/>
  <c r="F52" i="27" s="1"/>
  <c r="D51" i="27"/>
  <c r="F51" i="27" s="1"/>
  <c r="D50" i="27"/>
  <c r="F50" i="27" s="1"/>
  <c r="D49" i="27"/>
  <c r="F49" i="27" s="1"/>
  <c r="D48" i="27"/>
  <c r="F48" i="27" s="1"/>
  <c r="D47" i="27"/>
  <c r="F47" i="27" s="1"/>
  <c r="D46" i="27"/>
  <c r="F46" i="27" s="1"/>
  <c r="D45" i="27"/>
  <c r="F45" i="27" s="1"/>
  <c r="D44" i="27"/>
  <c r="F44" i="27" s="1"/>
  <c r="D43" i="27"/>
  <c r="F43" i="27" s="1"/>
  <c r="D42" i="27"/>
  <c r="F42" i="27" s="1"/>
  <c r="D41" i="27"/>
  <c r="F41" i="27" s="1"/>
  <c r="D40" i="27"/>
  <c r="F40" i="27" s="1"/>
  <c r="O33" i="27"/>
  <c r="O7" i="27" s="1"/>
  <c r="O10" i="27" s="1"/>
  <c r="S32" i="9" s="1"/>
  <c r="M33" i="27"/>
  <c r="M7" i="27" s="1"/>
  <c r="M10" i="27" s="1"/>
  <c r="Q32" i="9" s="1"/>
  <c r="K33" i="27"/>
  <c r="K7" i="27" s="1"/>
  <c r="K10" i="27" s="1"/>
  <c r="O32" i="9" s="1"/>
  <c r="I33" i="27"/>
  <c r="G33" i="27"/>
  <c r="G7" i="27" s="1"/>
  <c r="P32" i="27"/>
  <c r="N32" i="27"/>
  <c r="L32" i="27"/>
  <c r="J32" i="27"/>
  <c r="H32" i="27"/>
  <c r="D32" i="27"/>
  <c r="F32" i="27" s="1"/>
  <c r="N77" i="27" s="1"/>
  <c r="D31" i="27"/>
  <c r="F31" i="27" s="1"/>
  <c r="N53" i="27" s="1"/>
  <c r="D30" i="27"/>
  <c r="F30" i="27" s="1"/>
  <c r="N75" i="27" s="1"/>
  <c r="D29" i="27"/>
  <c r="F29" i="27" s="1"/>
  <c r="N51" i="27" s="1"/>
  <c r="D28" i="27"/>
  <c r="F28" i="27" s="1"/>
  <c r="N73" i="27" s="1"/>
  <c r="D27" i="27"/>
  <c r="F27" i="27" s="1"/>
  <c r="N49" i="27" s="1"/>
  <c r="D26" i="27"/>
  <c r="F26" i="27" s="1"/>
  <c r="N71" i="27" s="1"/>
  <c r="D25" i="27"/>
  <c r="F25" i="27" s="1"/>
  <c r="N47" i="27" s="1"/>
  <c r="D24" i="27"/>
  <c r="F24" i="27" s="1"/>
  <c r="P23" i="27" s="1"/>
  <c r="D23" i="27"/>
  <c r="F23" i="27" s="1"/>
  <c r="P45" i="27" s="1"/>
  <c r="D22" i="27"/>
  <c r="F22" i="27" s="1"/>
  <c r="P67" i="27" s="1"/>
  <c r="D21" i="27"/>
  <c r="F21" i="27" s="1"/>
  <c r="D20" i="27"/>
  <c r="F20" i="27" s="1"/>
  <c r="P65" i="27" s="1"/>
  <c r="D19" i="27"/>
  <c r="F19" i="27" s="1"/>
  <c r="H41" i="27" s="1"/>
  <c r="D18" i="27"/>
  <c r="F18" i="27" s="1"/>
  <c r="P63" i="27" s="1"/>
  <c r="D17" i="27"/>
  <c r="F17" i="27" s="1"/>
  <c r="H22" i="16"/>
  <c r="H21" i="16"/>
  <c r="H20" i="16"/>
  <c r="H19" i="16"/>
  <c r="H18" i="16"/>
  <c r="H17" i="16"/>
  <c r="H16" i="16"/>
  <c r="H15" i="16"/>
  <c r="H14" i="16"/>
  <c r="H13" i="16"/>
  <c r="H12" i="16"/>
  <c r="H11" i="16"/>
  <c r="H10" i="16"/>
  <c r="H9" i="16"/>
  <c r="H8" i="16"/>
  <c r="H7" i="16"/>
  <c r="D16" i="16"/>
  <c r="F16" i="16" s="1"/>
  <c r="D15" i="16"/>
  <c r="F15" i="16" s="1"/>
  <c r="P20" i="26"/>
  <c r="N20" i="26"/>
  <c r="L20" i="26"/>
  <c r="J20" i="26"/>
  <c r="H20" i="26"/>
  <c r="P19" i="26"/>
  <c r="N19" i="26"/>
  <c r="L19" i="26"/>
  <c r="J19" i="26"/>
  <c r="H19" i="26"/>
  <c r="P20" i="22"/>
  <c r="P19" i="22"/>
  <c r="N20" i="22"/>
  <c r="N19" i="22"/>
  <c r="L20" i="22"/>
  <c r="L19" i="22"/>
  <c r="J21" i="22"/>
  <c r="J20" i="22"/>
  <c r="J19" i="22"/>
  <c r="H21" i="22"/>
  <c r="H20" i="22"/>
  <c r="H19" i="22"/>
  <c r="D20" i="22"/>
  <c r="F20" i="22" s="1"/>
  <c r="D19" i="22"/>
  <c r="F19" i="22" s="1"/>
  <c r="D20" i="26"/>
  <c r="F20" i="26" s="1"/>
  <c r="D19" i="26"/>
  <c r="F19" i="26" s="1"/>
  <c r="O25" i="26"/>
  <c r="M25" i="26"/>
  <c r="K25" i="26"/>
  <c r="I25" i="26"/>
  <c r="G25" i="26"/>
  <c r="D24" i="26"/>
  <c r="F24" i="26" s="1"/>
  <c r="D23" i="26"/>
  <c r="F23" i="26" s="1"/>
  <c r="D22" i="26"/>
  <c r="F22" i="26" s="1"/>
  <c r="D21" i="26"/>
  <c r="F21" i="26" s="1"/>
  <c r="D18" i="26"/>
  <c r="F18" i="26" s="1"/>
  <c r="D17" i="26"/>
  <c r="F17" i="26" s="1"/>
  <c r="D16" i="26"/>
  <c r="F16" i="26" s="1"/>
  <c r="D15" i="26"/>
  <c r="F15" i="26" s="1"/>
  <c r="D14" i="26"/>
  <c r="F14" i="26" s="1"/>
  <c r="D13" i="26"/>
  <c r="F13" i="26" s="1"/>
  <c r="F12" i="26"/>
  <c r="H12" i="26" s="1"/>
  <c r="D12" i="26"/>
  <c r="D11" i="26"/>
  <c r="F11" i="26" s="1"/>
  <c r="N11" i="26" s="1"/>
  <c r="D10" i="26"/>
  <c r="F10" i="26" s="1"/>
  <c r="D9" i="26"/>
  <c r="F9" i="26" s="1"/>
  <c r="P24" i="22"/>
  <c r="P23" i="22"/>
  <c r="P18" i="22"/>
  <c r="P14" i="22"/>
  <c r="P13" i="22"/>
  <c r="P11" i="22"/>
  <c r="P10" i="22"/>
  <c r="P9" i="22"/>
  <c r="N14" i="22"/>
  <c r="N13" i="22"/>
  <c r="N12" i="22"/>
  <c r="N11" i="22"/>
  <c r="L18" i="22"/>
  <c r="L17" i="22"/>
  <c r="L16" i="22"/>
  <c r="L15" i="22"/>
  <c r="L14" i="22"/>
  <c r="L13" i="22"/>
  <c r="L11" i="22"/>
  <c r="L10" i="22"/>
  <c r="J18" i="22"/>
  <c r="J17" i="22"/>
  <c r="J16" i="22"/>
  <c r="J15" i="22"/>
  <c r="H18" i="22"/>
  <c r="H17" i="22"/>
  <c r="H14" i="22"/>
  <c r="H11" i="22"/>
  <c r="H10" i="22"/>
  <c r="H9" i="22"/>
  <c r="G23" i="16"/>
  <c r="D22" i="16"/>
  <c r="F22" i="16" s="1"/>
  <c r="D21" i="16"/>
  <c r="F21" i="16" s="1"/>
  <c r="D20" i="16"/>
  <c r="F20" i="16" s="1"/>
  <c r="D19" i="16"/>
  <c r="F19" i="16" s="1"/>
  <c r="D18" i="16"/>
  <c r="F18" i="16" s="1"/>
  <c r="D17" i="16"/>
  <c r="F17" i="16" s="1"/>
  <c r="D14" i="16"/>
  <c r="F14" i="16" s="1"/>
  <c r="D13" i="16"/>
  <c r="F13" i="16" s="1"/>
  <c r="D12" i="16"/>
  <c r="F12" i="16" s="1"/>
  <c r="D11" i="16"/>
  <c r="F11" i="16" s="1"/>
  <c r="D10" i="16"/>
  <c r="F10" i="16" s="1"/>
  <c r="D9" i="16"/>
  <c r="F9" i="16" s="1"/>
  <c r="D8" i="16"/>
  <c r="F8" i="16" s="1"/>
  <c r="D7" i="16"/>
  <c r="F7" i="16" s="1"/>
  <c r="G25" i="22"/>
  <c r="I25" i="22"/>
  <c r="K25" i="22"/>
  <c r="M25" i="22"/>
  <c r="O25" i="22"/>
  <c r="D18" i="22"/>
  <c r="F18" i="22" s="1"/>
  <c r="N18" i="22" s="1"/>
  <c r="D17" i="22"/>
  <c r="F17" i="22" s="1"/>
  <c r="P17" i="22" s="1"/>
  <c r="D16" i="22"/>
  <c r="F16" i="22" s="1"/>
  <c r="H16" i="22" s="1"/>
  <c r="D15" i="22"/>
  <c r="F15" i="22" s="1"/>
  <c r="H15" i="22" s="1"/>
  <c r="D24" i="22"/>
  <c r="F24" i="22" s="1"/>
  <c r="N24" i="22" s="1"/>
  <c r="D23" i="22"/>
  <c r="F23" i="22" s="1"/>
  <c r="N23" i="22" s="1"/>
  <c r="D22" i="22"/>
  <c r="F22" i="22" s="1"/>
  <c r="P22" i="22" s="1"/>
  <c r="D21" i="22"/>
  <c r="F21" i="22" s="1"/>
  <c r="P21" i="22" s="1"/>
  <c r="D14" i="22"/>
  <c r="F14" i="22" s="1"/>
  <c r="J14" i="22" s="1"/>
  <c r="D13" i="22"/>
  <c r="F13" i="22" s="1"/>
  <c r="J13" i="22" s="1"/>
  <c r="D12" i="22"/>
  <c r="F12" i="22" s="1"/>
  <c r="L12" i="22" s="1"/>
  <c r="D11" i="22"/>
  <c r="F11" i="22" s="1"/>
  <c r="J11" i="22" s="1"/>
  <c r="D10" i="22"/>
  <c r="F10" i="22" s="1"/>
  <c r="N10" i="22" s="1"/>
  <c r="D9" i="22"/>
  <c r="F9" i="22" s="1"/>
  <c r="N9" i="22" s="1"/>
  <c r="I10" i="27" l="1"/>
  <c r="M32" i="9" s="1"/>
  <c r="G10" i="27"/>
  <c r="K32" i="9" s="1"/>
  <c r="L48" i="27"/>
  <c r="N52" i="27"/>
  <c r="P52" i="27"/>
  <c r="J53" i="27"/>
  <c r="P74" i="27"/>
  <c r="J48" i="27"/>
  <c r="J75" i="27"/>
  <c r="L76" i="27"/>
  <c r="L72" i="27"/>
  <c r="J77" i="27"/>
  <c r="J52" i="27"/>
  <c r="L64" i="27"/>
  <c r="L52" i="27"/>
  <c r="N64" i="27"/>
  <c r="P53" i="27"/>
  <c r="L50" i="27"/>
  <c r="L54" i="27"/>
  <c r="P76" i="27"/>
  <c r="J76" i="27"/>
  <c r="J50" i="27"/>
  <c r="J54" i="27"/>
  <c r="N76" i="27"/>
  <c r="P42" i="27"/>
  <c r="P54" i="27"/>
  <c r="J72" i="27"/>
  <c r="N44" i="27"/>
  <c r="P44" i="27"/>
  <c r="N72" i="27"/>
  <c r="N50" i="27"/>
  <c r="H45" i="27"/>
  <c r="P50" i="27"/>
  <c r="L68" i="27"/>
  <c r="L45" i="27"/>
  <c r="N68" i="27"/>
  <c r="J74" i="27"/>
  <c r="J51" i="27"/>
  <c r="P68" i="27"/>
  <c r="L74" i="27"/>
  <c r="P40" i="27"/>
  <c r="P51" i="27"/>
  <c r="N54" i="27"/>
  <c r="N74" i="27"/>
  <c r="J70" i="27"/>
  <c r="L20" i="27"/>
  <c r="P43" i="27"/>
  <c r="N66" i="27"/>
  <c r="N43" i="27"/>
  <c r="L43" i="27"/>
  <c r="J43" i="27"/>
  <c r="P66" i="27"/>
  <c r="J66" i="27"/>
  <c r="H66" i="27"/>
  <c r="H43" i="27"/>
  <c r="L66" i="27"/>
  <c r="L46" i="27"/>
  <c r="L70" i="27"/>
  <c r="P46" i="27"/>
  <c r="J41" i="27"/>
  <c r="P48" i="27"/>
  <c r="P70" i="27"/>
  <c r="P72" i="27"/>
  <c r="L41" i="27"/>
  <c r="P41" i="27"/>
  <c r="J47" i="27"/>
  <c r="J49" i="27"/>
  <c r="L63" i="27"/>
  <c r="L65" i="27"/>
  <c r="L67" i="27"/>
  <c r="L69" i="27"/>
  <c r="J71" i="27"/>
  <c r="J73" i="27"/>
  <c r="J23" i="27"/>
  <c r="J40" i="27"/>
  <c r="J42" i="27"/>
  <c r="H44" i="27"/>
  <c r="P47" i="27"/>
  <c r="P49" i="27"/>
  <c r="P71" i="27"/>
  <c r="P73" i="27"/>
  <c r="P75" i="27"/>
  <c r="P77" i="27"/>
  <c r="L23" i="27"/>
  <c r="L40" i="27"/>
  <c r="L42" i="27"/>
  <c r="J44" i="27"/>
  <c r="H46" i="27"/>
  <c r="H64" i="27"/>
  <c r="H68" i="27"/>
  <c r="N40" i="27"/>
  <c r="N42" i="27"/>
  <c r="L44" i="27"/>
  <c r="J46" i="27"/>
  <c r="H48" i="27"/>
  <c r="H50" i="27"/>
  <c r="H52" i="27"/>
  <c r="H54" i="27"/>
  <c r="J64" i="27"/>
  <c r="J68" i="27"/>
  <c r="H70" i="27"/>
  <c r="H72" i="27"/>
  <c r="H74" i="27"/>
  <c r="H76" i="27"/>
  <c r="P64" i="27"/>
  <c r="N70" i="27"/>
  <c r="H63" i="27"/>
  <c r="H65" i="27"/>
  <c r="H67" i="27"/>
  <c r="H69" i="27"/>
  <c r="N41" i="27"/>
  <c r="J45" i="27"/>
  <c r="H47" i="27"/>
  <c r="H49" i="27"/>
  <c r="H51" i="27"/>
  <c r="H53" i="27"/>
  <c r="J63" i="27"/>
  <c r="J65" i="27"/>
  <c r="J67" i="27"/>
  <c r="J69" i="27"/>
  <c r="H71" i="27"/>
  <c r="H73" i="27"/>
  <c r="H75" i="27"/>
  <c r="H77" i="27"/>
  <c r="N46" i="27"/>
  <c r="N48" i="27"/>
  <c r="N45" i="27"/>
  <c r="L47" i="27"/>
  <c r="L49" i="27"/>
  <c r="L51" i="27"/>
  <c r="L53" i="27"/>
  <c r="N63" i="27"/>
  <c r="N65" i="27"/>
  <c r="N67" i="27"/>
  <c r="N69" i="27"/>
  <c r="L71" i="27"/>
  <c r="L73" i="27"/>
  <c r="L75" i="27"/>
  <c r="L77" i="27"/>
  <c r="H23" i="27"/>
  <c r="H40" i="27"/>
  <c r="H42" i="27"/>
  <c r="P69" i="27"/>
  <c r="P30" i="27"/>
  <c r="N30" i="27"/>
  <c r="L30" i="27"/>
  <c r="H30" i="27"/>
  <c r="J30" i="27"/>
  <c r="P31" i="27"/>
  <c r="L31" i="27"/>
  <c r="H31" i="27"/>
  <c r="N31" i="27"/>
  <c r="J31" i="27"/>
  <c r="J24" i="27"/>
  <c r="H24" i="27"/>
  <c r="P24" i="27"/>
  <c r="N24" i="27"/>
  <c r="L24" i="27"/>
  <c r="P18" i="27"/>
  <c r="N18" i="27"/>
  <c r="L18" i="27"/>
  <c r="J18" i="27"/>
  <c r="H18" i="27"/>
  <c r="J19" i="27"/>
  <c r="H19" i="27"/>
  <c r="P19" i="27"/>
  <c r="N19" i="27"/>
  <c r="L19" i="27"/>
  <c r="J26" i="27"/>
  <c r="L26" i="27"/>
  <c r="P26" i="27"/>
  <c r="N26" i="27"/>
  <c r="H26" i="27"/>
  <c r="J27" i="27"/>
  <c r="H27" i="27"/>
  <c r="P27" i="27"/>
  <c r="N27" i="27"/>
  <c r="L27" i="27"/>
  <c r="L17" i="27"/>
  <c r="J17" i="27"/>
  <c r="H17" i="27"/>
  <c r="P17" i="27"/>
  <c r="N17" i="27"/>
  <c r="P28" i="27"/>
  <c r="N28" i="27"/>
  <c r="J28" i="27"/>
  <c r="L28" i="27"/>
  <c r="H28" i="27"/>
  <c r="H22" i="27"/>
  <c r="N22" i="27"/>
  <c r="L22" i="27"/>
  <c r="J22" i="27"/>
  <c r="P22" i="27"/>
  <c r="N25" i="27"/>
  <c r="J25" i="27"/>
  <c r="L25" i="27"/>
  <c r="H25" i="27"/>
  <c r="P25" i="27"/>
  <c r="N21" i="27"/>
  <c r="P21" i="27"/>
  <c r="L21" i="27"/>
  <c r="J21" i="27"/>
  <c r="H21" i="27"/>
  <c r="L29" i="27"/>
  <c r="J29" i="27"/>
  <c r="H29" i="27"/>
  <c r="P29" i="27"/>
  <c r="N29" i="27"/>
  <c r="N20" i="27"/>
  <c r="P20" i="27"/>
  <c r="H20" i="27"/>
  <c r="N23" i="27"/>
  <c r="J20" i="27"/>
  <c r="P12" i="22"/>
  <c r="P25" i="22" s="1"/>
  <c r="H23" i="22"/>
  <c r="N15" i="22"/>
  <c r="N25" i="22" s="1"/>
  <c r="H24" i="22"/>
  <c r="J22" i="22"/>
  <c r="N16" i="22"/>
  <c r="J9" i="22"/>
  <c r="J25" i="22" s="1"/>
  <c r="J23" i="22"/>
  <c r="L21" i="22"/>
  <c r="N17" i="22"/>
  <c r="P15" i="22"/>
  <c r="H12" i="22"/>
  <c r="H25" i="22" s="1"/>
  <c r="J10" i="22"/>
  <c r="J24" i="22"/>
  <c r="L22" i="22"/>
  <c r="P16" i="22"/>
  <c r="H13" i="22"/>
  <c r="L9" i="22"/>
  <c r="L25" i="22" s="1"/>
  <c r="L23" i="22"/>
  <c r="N21" i="22"/>
  <c r="H22" i="22"/>
  <c r="J12" i="22"/>
  <c r="L24" i="22"/>
  <c r="N22" i="22"/>
  <c r="J14" i="26"/>
  <c r="P14" i="26"/>
  <c r="L14" i="26"/>
  <c r="N14" i="26"/>
  <c r="J12" i="26"/>
  <c r="P12" i="26"/>
  <c r="L12" i="26"/>
  <c r="J17" i="26"/>
  <c r="H17" i="26"/>
  <c r="P17" i="26"/>
  <c r="L17" i="26"/>
  <c r="N17" i="26"/>
  <c r="L18" i="26"/>
  <c r="J18" i="26"/>
  <c r="P18" i="26"/>
  <c r="N18" i="26"/>
  <c r="H18" i="26"/>
  <c r="P16" i="26"/>
  <c r="N16" i="26"/>
  <c r="J16" i="26"/>
  <c r="H16" i="26"/>
  <c r="L16" i="26"/>
  <c r="P22" i="26"/>
  <c r="N22" i="26"/>
  <c r="L22" i="26"/>
  <c r="H22" i="26"/>
  <c r="J22" i="26"/>
  <c r="J23" i="26"/>
  <c r="N23" i="26"/>
  <c r="P23" i="26"/>
  <c r="H23" i="26"/>
  <c r="L23" i="26"/>
  <c r="L24" i="26"/>
  <c r="J24" i="26"/>
  <c r="H24" i="26"/>
  <c r="N24" i="26"/>
  <c r="P24" i="26"/>
  <c r="J9" i="26"/>
  <c r="P9" i="26"/>
  <c r="L9" i="26"/>
  <c r="H9" i="26"/>
  <c r="N9" i="26"/>
  <c r="N15" i="26"/>
  <c r="L15" i="26"/>
  <c r="H15" i="26"/>
  <c r="J15" i="26"/>
  <c r="P15" i="26"/>
  <c r="L10" i="26"/>
  <c r="J10" i="26"/>
  <c r="H10" i="26"/>
  <c r="P10" i="26"/>
  <c r="N10" i="26"/>
  <c r="P21" i="26"/>
  <c r="N21" i="26"/>
  <c r="L21" i="26"/>
  <c r="J21" i="26"/>
  <c r="H21" i="26"/>
  <c r="L13" i="26"/>
  <c r="P13" i="26"/>
  <c r="H13" i="26"/>
  <c r="N13" i="26"/>
  <c r="J13" i="26"/>
  <c r="H14" i="26"/>
  <c r="N12" i="26"/>
  <c r="H11" i="26"/>
  <c r="L11" i="26"/>
  <c r="J11" i="26"/>
  <c r="P11" i="26"/>
  <c r="H23" i="16"/>
  <c r="F30" i="9"/>
  <c r="H30" i="9" s="1"/>
  <c r="F29" i="9"/>
  <c r="H29" i="9" s="1"/>
  <c r="P56" i="27" l="1"/>
  <c r="P8" i="27" s="1"/>
  <c r="P79" i="27"/>
  <c r="P9" i="27" s="1"/>
  <c r="J56" i="27"/>
  <c r="J8" i="27" s="1"/>
  <c r="L79" i="27"/>
  <c r="L9" i="27" s="1"/>
  <c r="H56" i="27"/>
  <c r="H8" i="27" s="1"/>
  <c r="N56" i="27"/>
  <c r="N8" i="27" s="1"/>
  <c r="L56" i="27"/>
  <c r="L8" i="27" s="1"/>
  <c r="N79" i="27"/>
  <c r="N9" i="27" s="1"/>
  <c r="L33" i="27"/>
  <c r="L7" i="27" s="1"/>
  <c r="L10" i="27" s="1"/>
  <c r="P31" i="9" s="1"/>
  <c r="H79" i="27"/>
  <c r="H9" i="27" s="1"/>
  <c r="J79" i="27"/>
  <c r="J9" i="27" s="1"/>
  <c r="N33" i="27"/>
  <c r="N7" i="27" s="1"/>
  <c r="N10" i="27" s="1"/>
  <c r="R31" i="9" s="1"/>
  <c r="P33" i="27"/>
  <c r="P7" i="27" s="1"/>
  <c r="H33" i="27"/>
  <c r="H7" i="27" s="1"/>
  <c r="J33" i="27"/>
  <c r="J7" i="27" s="1"/>
  <c r="N25" i="26"/>
  <c r="H25" i="26"/>
  <c r="L25" i="26"/>
  <c r="J25" i="26"/>
  <c r="P25" i="26"/>
  <c r="I42" i="9"/>
  <c r="P10" i="27" l="1"/>
  <c r="T31" i="9" s="1"/>
  <c r="H10" i="27"/>
  <c r="L31" i="9" s="1"/>
  <c r="J10" i="27"/>
  <c r="N31" i="9" s="1"/>
  <c r="F36" i="9"/>
  <c r="H36" i="9" s="1"/>
  <c r="F35" i="9"/>
  <c r="H35" i="9" s="1"/>
  <c r="F32" i="9" l="1"/>
  <c r="H32" i="9" s="1"/>
  <c r="J42" i="9" s="1"/>
  <c r="J43" i="9" s="1"/>
  <c r="F31" i="9"/>
  <c r="H31" i="9" s="1"/>
  <c r="F38" i="9" l="1"/>
  <c r="H38" i="9" s="1"/>
  <c r="F37" i="9"/>
  <c r="H37" i="9" s="1"/>
  <c r="F34" i="9" l="1"/>
  <c r="F33" i="9"/>
  <c r="H34" i="9" l="1"/>
  <c r="H33" i="9"/>
</calcChain>
</file>

<file path=xl/sharedStrings.xml><?xml version="1.0" encoding="utf-8"?>
<sst xmlns="http://schemas.openxmlformats.org/spreadsheetml/2006/main" count="604" uniqueCount="227">
  <si>
    <t>MULTIPLE CURRENCIES</t>
  </si>
  <si>
    <t>No</t>
  </si>
  <si>
    <t>Currency Description</t>
  </si>
  <si>
    <t>Code</t>
  </si>
  <si>
    <t>Exchange Rate Currency 1,00 =</t>
  </si>
  <si>
    <t>Date Published</t>
  </si>
  <si>
    <t>Source</t>
  </si>
  <si>
    <t>USD</t>
  </si>
  <si>
    <t>South African Rand</t>
  </si>
  <si>
    <t>ZAR</t>
  </si>
  <si>
    <t>Total in ZAR</t>
  </si>
  <si>
    <t>Unit charge</t>
  </si>
  <si>
    <t xml:space="preserve"> </t>
  </si>
  <si>
    <t>Category</t>
  </si>
  <si>
    <t>Description</t>
  </si>
  <si>
    <t xml:space="preserve">Total </t>
  </si>
  <si>
    <t>EUR</t>
  </si>
  <si>
    <t>GBP</t>
  </si>
  <si>
    <t>British Pound</t>
  </si>
  <si>
    <t>CURRENCY</t>
  </si>
  <si>
    <t>IMPORTANT NOTES</t>
  </si>
  <si>
    <t>European Currency</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</si>
  <si>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</si>
  <si>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</si>
  <si>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</si>
  <si>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</si>
  <si>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</si>
  <si>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</si>
  <si>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</si>
  <si>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</si>
  <si>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</si>
  <si>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</si>
  <si>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</si>
  <si>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</si>
  <si>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</si>
  <si>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</si>
  <si>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</si>
  <si>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</si>
  <si>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</si>
  <si>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</si>
  <si>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</si>
  <si>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</si>
  <si>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</si>
  <si>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Total [Nominated Currency]</t>
  </si>
  <si>
    <t>NOTES:</t>
  </si>
  <si>
    <t>www.resbank.co.za</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</si>
  <si>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</si>
  <si>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</si>
  <si>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</si>
  <si>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</si>
  <si>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</si>
  <si>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</si>
  <si>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OPERATIONAL PHASE</t>
  </si>
  <si>
    <t>CONTRACT PRICE ADJUSTMENT</t>
  </si>
  <si>
    <t>#</t>
  </si>
  <si>
    <t>Account Manager</t>
  </si>
  <si>
    <t>Cloud Architect</t>
  </si>
  <si>
    <t>Cloud Security Architect</t>
  </si>
  <si>
    <t>Solution Architect</t>
  </si>
  <si>
    <t>Hourly</t>
  </si>
  <si>
    <t>Sum</t>
  </si>
  <si>
    <r>
      <t xml:space="preserve">Rate per hour - </t>
    </r>
    <r>
      <rPr>
        <b/>
        <sz val="12"/>
        <color theme="1"/>
        <rFont val="Arial"/>
        <family val="2"/>
      </rPr>
      <t xml:space="preserve">Excl VAT </t>
    </r>
    <r>
      <rPr>
        <b/>
        <sz val="10"/>
        <color theme="1"/>
        <rFont val="Arial"/>
        <family val="2"/>
      </rPr>
      <t>Per level</t>
    </r>
  </si>
  <si>
    <t>Junior</t>
  </si>
  <si>
    <t>Intermediate</t>
  </si>
  <si>
    <t>Senior</t>
  </si>
  <si>
    <t>Junior:</t>
  </si>
  <si>
    <t>Role Description</t>
  </si>
  <si>
    <t>0 to 6 months</t>
  </si>
  <si>
    <t>6 to 12 months</t>
  </si>
  <si>
    <t>12+</t>
  </si>
  <si>
    <t>Intermediate:</t>
  </si>
  <si>
    <t>Senior:</t>
  </si>
  <si>
    <t>Data Architect</t>
  </si>
  <si>
    <t>Enterprise Architect</t>
  </si>
  <si>
    <t>Technical Architect</t>
  </si>
  <si>
    <t>Cloud Advisory Lead</t>
  </si>
  <si>
    <t>Reference Sheet</t>
  </si>
  <si>
    <t>Rate Card</t>
  </si>
  <si>
    <t>Integration Architect</t>
  </si>
  <si>
    <t>Cloud Engineer</t>
  </si>
  <si>
    <t>DevOps Engineer</t>
  </si>
  <si>
    <t>Site Reliability Engineer (SRE)</t>
  </si>
  <si>
    <t>Cloud Operations Specialist</t>
  </si>
  <si>
    <t>Cloud Security Engineer</t>
  </si>
  <si>
    <t>Compliance &amp; Risk Analyst</t>
  </si>
  <si>
    <t>Governance, Risk, and Compliance (GRC) Specialist</t>
  </si>
  <si>
    <t>CMP Tool Specialist</t>
  </si>
  <si>
    <t>Platform Engineer</t>
  </si>
  <si>
    <t>Tooling Integration Specialist</t>
  </si>
  <si>
    <t>Cloud Migration Specialist</t>
  </si>
  <si>
    <t>Workload Assessment Analyst</t>
  </si>
  <si>
    <t>Application Modernization Consultant</t>
  </si>
  <si>
    <t>Cloud Trainer / Enablement Specialist</t>
  </si>
  <si>
    <t>Change Management Consultant</t>
  </si>
  <si>
    <t>Test Analyst (Cloud)</t>
  </si>
  <si>
    <t>Performance Tester</t>
  </si>
  <si>
    <t>Automation Tester</t>
  </si>
  <si>
    <t>Service Delivery Manager</t>
  </si>
  <si>
    <t>Project Manager (Cloud)</t>
  </si>
  <si>
    <t>Scrum Master / Agile Coach</t>
  </si>
  <si>
    <t>Implementation</t>
  </si>
  <si>
    <t>Implementation Services</t>
  </si>
  <si>
    <t>Solution Analysis and Design</t>
  </si>
  <si>
    <t>Training</t>
  </si>
  <si>
    <t>Project Coordinator</t>
  </si>
  <si>
    <t>2-3 Years of Relevant Experience</t>
  </si>
  <si>
    <t>3-7 Years of Relevant Experience</t>
  </si>
  <si>
    <t>More than 7+ Years of Relevant Experience</t>
  </si>
  <si>
    <t>Any other costing items not accommodated in the price schedule</t>
  </si>
  <si>
    <t>Solution Build</t>
  </si>
  <si>
    <t>Solution Integration</t>
  </si>
  <si>
    <t>Solution Deployment</t>
  </si>
  <si>
    <r>
      <rPr>
        <b/>
        <u/>
        <sz val="10"/>
        <color rgb="FFFF0000"/>
        <rFont val="Arial"/>
        <family val="2"/>
      </rPr>
      <t>Instruction:</t>
    </r>
    <r>
      <rPr>
        <b/>
        <sz val="10"/>
        <color rgb="FFFF0000"/>
        <rFont val="Arial"/>
        <family val="2"/>
      </rPr>
      <t xml:space="preserve">  </t>
    </r>
    <r>
      <rPr>
        <b/>
        <i/>
        <sz val="10"/>
        <color theme="1"/>
        <rFont val="Arial"/>
        <family val="2"/>
      </rPr>
      <t xml:space="preserve">Please provide pricing for the roles identified  below and add additional roles to cater for  </t>
    </r>
    <r>
      <rPr>
        <b/>
        <i/>
        <u/>
        <sz val="10"/>
        <color theme="1"/>
        <rFont val="Arial"/>
        <family val="2"/>
      </rPr>
      <t>Section 2.1.1 Professional / Managed Services</t>
    </r>
    <r>
      <rPr>
        <b/>
        <i/>
        <sz val="10"/>
        <color theme="1"/>
        <rFont val="Arial"/>
        <family val="2"/>
      </rPr>
      <t xml:space="preserve"> as per the Tender Scope of Work</t>
    </r>
  </si>
  <si>
    <t>2.1.1  Professional / Managed Services - as and when required</t>
  </si>
  <si>
    <t>2.1.2 Provision of a cloud management tool (s)</t>
  </si>
  <si>
    <t>Testing of the solution (Please refer to section 2.1.2.3 Testing)</t>
  </si>
  <si>
    <t>Other</t>
  </si>
  <si>
    <t>Other implementation items not listed</t>
  </si>
  <si>
    <t>2.1.1 Professional / Managed Services (Rate Card)</t>
  </si>
  <si>
    <t>Legend:</t>
  </si>
  <si>
    <t>Instructions</t>
  </si>
  <si>
    <t>2.5 Training/Transfer of skills</t>
  </si>
  <si>
    <r>
      <t xml:space="preserve">The table below needs to be completed if the Employer (Eskom)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</si>
  <si>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The following URL (electronic route) is to be followed to access the relevant SARB rates on their web pages:</t>
  </si>
  <si>
    <t>The Employer (Eskom) deals only in the currencies listed below unless other currencies are specifically approved for this tender.  Kindly notify the Employer (Eskom)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</si>
  <si>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Training/Transfer of skills</t>
  </si>
  <si>
    <t>Tool(s)</t>
  </si>
  <si>
    <t>Provision of a cloud management tool (s)</t>
  </si>
  <si>
    <t>Professional / Managed Services  (As and when required)</t>
  </si>
  <si>
    <t>Note:  Eskom may request CV's of resources at Task Order Stage</t>
  </si>
  <si>
    <t>Implementation Phase</t>
  </si>
  <si>
    <t>Year 1</t>
  </si>
  <si>
    <t>Year 2</t>
  </si>
  <si>
    <t>Year 3</t>
  </si>
  <si>
    <t>Year 4</t>
  </si>
  <si>
    <t>Year 5</t>
  </si>
  <si>
    <t>Training/Transfer of Skills (As and when)</t>
  </si>
  <si>
    <t>Include the names of the selected tool(s) in the “Tool(s) Pricing” section.</t>
  </si>
  <si>
    <t>Notes:  The proposed tools should support, but not be limited to, the following:</t>
  </si>
  <si>
    <t>Integration with various systems, including but not limited to:
Eskom Identify and Access Systems (On Premise AD &amp; Entra ID);
CMDB (Microfocus);
Splunk Enterprise Security; 
Eskom Portal Liferay; and
Software license Management (Flexnet), etc.</t>
  </si>
  <si>
    <t>Where applicable, include a sliding scale to accommodate volume-based pricing adjustments.</t>
  </si>
  <si>
    <t>Please provide pricing for training and skills transfer in line with:</t>
  </si>
  <si>
    <t>Include pricing for any additional items not covered in the price schedule.</t>
  </si>
  <si>
    <r>
      <t xml:space="preserve">Please provide pricing for the roles identified.  You may add additional roles to support  </t>
    </r>
    <r>
      <rPr>
        <u/>
        <sz val="11"/>
        <color theme="1"/>
        <rFont val="Arial"/>
        <family val="2"/>
      </rPr>
      <t>Section 2.1.1 Professional / Managed Services</t>
    </r>
    <r>
      <rPr>
        <sz val="11"/>
        <color theme="1"/>
        <rFont val="Arial"/>
        <family val="2"/>
      </rPr>
      <t xml:space="preserve"> and for the broader Tender Scope of Work</t>
    </r>
  </si>
  <si>
    <t>Provide pricing for the design and implementation of the tool(s),  as  outlined in the "Design and Implementation of the tool…" on page 3 of the Tender Scope of Work.  This includes, but is not limited to:</t>
  </si>
  <si>
    <t>Section 2.5
Section 3 (Service Level Agreement Requirements)
Any other relevant areas in the Tender Scope of Work</t>
  </si>
  <si>
    <t>Please provide SaaS pricing for the proposed tool(s) in accordance with the Tender Scope of Work:
Section 2.1.2 Provision of a cloud management tool(s) and
Section 2.2 Security Requirements.</t>
  </si>
  <si>
    <t>TABLE 1: PRICING ASSUMPTIONS 
(Include any pricing assumptions used in determining the quoted amounts, particularly for items requiring summation. Clearly reference the applicable items)</t>
  </si>
  <si>
    <t>Complete all fields highlighted in GREEN, where applicable.</t>
  </si>
  <si>
    <r>
      <t>All quoted prices must be in </t>
    </r>
    <r>
      <rPr>
        <b/>
        <sz val="11"/>
        <color theme="1"/>
        <rFont val="Arial"/>
        <family val="2"/>
      </rPr>
      <t>ZAR</t>
    </r>
    <r>
      <rPr>
        <sz val="11"/>
        <color theme="1"/>
        <rFont val="Arial"/>
        <family val="2"/>
      </rPr>
      <t xml:space="preserve">, excluding </t>
    </r>
    <r>
      <rPr>
        <b/>
        <sz val="11"/>
        <color theme="1"/>
        <rFont val="Arial"/>
        <family val="2"/>
      </rPr>
      <t>VAT</t>
    </r>
    <r>
      <rPr>
        <sz val="11"/>
        <color theme="1"/>
        <rFont val="Arial"/>
        <family val="2"/>
      </rPr>
      <t xml:space="preserve"> and ESCALATIONS</t>
    </r>
  </si>
  <si>
    <t>Prices must be based strictly on the defined Tender Scope of Work.</t>
  </si>
  <si>
    <t>Select the appropriate currency from the CURRENCY drop-down list in COLUMN "G"</t>
  </si>
  <si>
    <t xml:space="preserve">Record the applicable Currency, ROE (Rate of Exchange) and ROE Published Date on the "Currency sheet". </t>
  </si>
  <si>
    <t xml:space="preserve">Adjustments for prevailing rates and the basis for future price adjustments will be finalised at time of contracting. </t>
  </si>
  <si>
    <r>
      <rPr>
        <b/>
        <sz val="11"/>
        <color theme="1"/>
        <rFont val="Arial"/>
        <family val="2"/>
      </rPr>
      <t>Exchange rate variations may not be claimed</t>
    </r>
    <r>
      <rPr>
        <sz val="11"/>
        <color theme="1"/>
        <rFont val="Arial"/>
        <family val="2"/>
      </rPr>
      <t xml:space="preserve"> for the local mark-up in the pricing structure</t>
    </r>
  </si>
  <si>
    <t>Provide the price adjustment formula to be applied on the anniversary of the contract (see Column V).</t>
  </si>
  <si>
    <t>All quoted prices must be exclusive of VAT</t>
  </si>
  <si>
    <r>
      <t>Include all </t>
    </r>
    <r>
      <rPr>
        <sz val="11"/>
        <color theme="1"/>
        <rFont val="Arial"/>
        <family val="2"/>
      </rPr>
      <t>pricing assumptions</t>
    </r>
    <r>
      <rPr>
        <sz val="11"/>
        <color theme="1"/>
        <rFont val="Arial"/>
        <family val="2"/>
      </rPr>
      <t> used to determine the quoted prices in </t>
    </r>
    <r>
      <rPr>
        <sz val="11"/>
        <color theme="1"/>
        <rFont val="Arial"/>
        <family val="2"/>
      </rPr>
      <t>Table 1</t>
    </r>
    <r>
      <rPr>
        <sz val="11"/>
        <color theme="1"/>
        <rFont val="Arial"/>
        <family val="2"/>
      </rPr>
      <t>, especially for items involving summation. Clearly reference the applicable items.</t>
    </r>
  </si>
  <si>
    <t>Note:  The full subscription fees for the Cloud Management Services Tool should not be applied during the implementation phase. This period is dedicated to system setup, configuration, integration, and onboarding. Billing will be deferred, paused, or prorated until the platform is fully deployed.</t>
  </si>
  <si>
    <t>Section 2.1.1 Professional / Managed Services as per the Tender Scope of Work</t>
  </si>
  <si>
    <t>Section 2.1.2 and Section 2.2 Security Requirements of Tender Scope of Work.</t>
  </si>
  <si>
    <t xml:space="preserve">Design and Implementation of the tool…" on page 3 of the Tender Scope of Work </t>
  </si>
  <si>
    <t>Section 2.5 Training/Transfer of skills and Section 3 SLA Requirements. Any other relevant areas in the Tender Scope of Work</t>
  </si>
  <si>
    <t>Managed Cloud Service Pricing:</t>
  </si>
  <si>
    <t>Grand Total in ZAR</t>
  </si>
  <si>
    <t>Pricing Schedule : Managed Cloud Services Version 1.1</t>
  </si>
  <si>
    <t>24 x 7 x 365 Monitoring Services
Tool Maintenance and Support
SLA Compliance and Reporting</t>
  </si>
  <si>
    <t>TOTAL Foreign (Excluding Professional / Managed Services)</t>
  </si>
  <si>
    <t>TOTAL ZAR (Excluding Professional / Managed Services)</t>
  </si>
  <si>
    <t>Eskom prefers to remit license or subscription fees on a monthly basis, it may accommodate upfront payments for a period not exceeding 12 months, if agreed during negotiations.</t>
  </si>
  <si>
    <t>Unit</t>
  </si>
  <si>
    <t>O1</t>
  </si>
  <si>
    <t>O2</t>
  </si>
  <si>
    <t>O3</t>
  </si>
  <si>
    <t>O4</t>
  </si>
  <si>
    <t>O5</t>
  </si>
  <si>
    <t>O6</t>
  </si>
  <si>
    <t>O7</t>
  </si>
  <si>
    <t>Nominated Currency</t>
  </si>
  <si>
    <t>Total</t>
  </si>
  <si>
    <t>Total:</t>
  </si>
  <si>
    <t>O8</t>
  </si>
  <si>
    <t>IM1</t>
  </si>
  <si>
    <t>IM2</t>
  </si>
  <si>
    <t>IM3</t>
  </si>
  <si>
    <t>IM4</t>
  </si>
  <si>
    <t>IM5</t>
  </si>
  <si>
    <t>IM6</t>
  </si>
  <si>
    <t>IM7</t>
  </si>
  <si>
    <t>IM8</t>
  </si>
  <si>
    <t>TR1</t>
  </si>
  <si>
    <t>TR2</t>
  </si>
  <si>
    <t>TR3</t>
  </si>
  <si>
    <t>TR4</t>
  </si>
  <si>
    <t>TR5</t>
  </si>
  <si>
    <t>TR6</t>
  </si>
  <si>
    <t>TR7</t>
  </si>
  <si>
    <t>TR8</t>
  </si>
  <si>
    <t>Tool:</t>
  </si>
  <si>
    <t>Tool 1</t>
  </si>
  <si>
    <t>Tool 2</t>
  </si>
  <si>
    <t>Tool 3</t>
  </si>
  <si>
    <t>T1.1</t>
  </si>
  <si>
    <t>T1.2</t>
  </si>
  <si>
    <t>T1.3</t>
  </si>
  <si>
    <t>T1.4</t>
  </si>
  <si>
    <t>T1.5</t>
  </si>
  <si>
    <t>T1.6</t>
  </si>
  <si>
    <t>T1.7</t>
  </si>
  <si>
    <t>T1.8</t>
  </si>
  <si>
    <t>T2.1</t>
  </si>
  <si>
    <t>T2.2</t>
  </si>
  <si>
    <t>T2.3</t>
  </si>
  <si>
    <t>T2.4</t>
  </si>
  <si>
    <t>T2.5</t>
  </si>
  <si>
    <t>T2.6</t>
  </si>
  <si>
    <t>T2.7</t>
  </si>
  <si>
    <t>T2.8</t>
  </si>
  <si>
    <t>T3.1</t>
  </si>
  <si>
    <t>T3.2</t>
  </si>
  <si>
    <t>T3.3</t>
  </si>
  <si>
    <t>T3.4</t>
  </si>
  <si>
    <t>T3.5</t>
  </si>
  <si>
    <t>T3.6</t>
  </si>
  <si>
    <t>T3.7</t>
  </si>
  <si>
    <t>T3.8</t>
  </si>
  <si>
    <t>Tenderer: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</si>
</sst>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4" formatCode="_-&quot;R&quot;* #,##0.00_-;\-&quot;R&quot;* #,##0.00_-;_-&quot;R&quot;*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R-1C09]* #,##0.00_-;\-[$R-1C09]* #,##0.00_-;_-[$R-1C09]* &quot;-&quot;??_-;_-@_-"/>
  </numFmts>
  <fonts count="139">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b/>
      <sz val="11"/>
      <color rgb="FFFF0000"/>
      <name val="Arial"/>
      <family val="2"/>
    </font>
    <font>
      <b/>
      <sz val="11"/>
      <name val="Arial"/>
      <family val="2"/>
    </font>
    <font>
      <b/>
      <sz val="11"/>
      <color rgb="FF00B0F0"/>
      <name val="Arial"/>
      <family val="2"/>
    </font>
    <font>
      <sz val="11"/>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0"/>
      <color theme="1"/>
      <name val="Arial"/>
      <family val="2"/>
    </font>
    <font>
      <b/>
      <sz val="12"/>
      <color theme="1"/>
      <name val="Arial"/>
      <family val="2"/>
    </font>
    <font>
      <b/>
      <sz val="10"/>
      <color rgb="FFFF0000"/>
      <name val="Arial"/>
      <family val="2"/>
    </font>
    <font>
      <sz val="14"/>
      <color theme="1"/>
      <name val="Calibri"/>
      <family val="2"/>
      <scheme val="minor"/>
    </font>
    <font>
      <sz val="11"/>
      <color rgb="FF424242"/>
      <name val="Segoe UI"/>
      <family val="2"/>
    </font>
    <font>
      <u/>
      <sz val="11"/>
      <color theme="1"/>
      <name val="Arial"/>
      <family val="2"/>
    </font>
    <font>
      <b/>
      <i/>
      <sz val="10"/>
      <color theme="1"/>
      <name val="Arial"/>
      <family val="2"/>
    </font>
    <font>
      <b/>
      <u/>
      <sz val="10"/>
      <color rgb="FFFF0000"/>
      <name val="Arial"/>
      <family val="2"/>
    </font>
    <font>
      <b/>
      <i/>
      <u/>
      <sz val="10"/>
      <color theme="1"/>
      <name val="Arial"/>
      <family val="2"/>
    </font>
    <font>
      <sz val="14"/>
      <color theme="1"/>
      <name val="Arial"/>
      <family val="2"/>
    </font>
    <font>
      <sz val="11"/>
      <color indexed="12"/>
      <name val="Arial"/>
      <family val="2"/>
    </font>
    <font>
      <u/>
      <sz val="11"/>
      <color theme="10"/>
      <name val="Arial"/>
      <family val="2"/>
    </font>
    <font>
      <b/>
      <u/>
      <sz val="11"/>
      <color theme="10"/>
      <name val="Arial"/>
      <family val="2"/>
    </font>
    <font>
      <b/>
      <u/>
      <sz val="11"/>
      <color theme="1"/>
      <name val="Arial"/>
      <family val="2"/>
    </font>
    <font>
      <i/>
      <sz val="11"/>
      <color theme="1"/>
      <name val="Arial"/>
      <family val="2"/>
    </font>
    <font>
      <sz val="11"/>
      <color rgb="FF000000"/>
      <name val="Arial"/>
      <family val="2"/>
    </font>
    <font>
      <sz val="14"/>
      <name val="Arial"/>
      <family val="2"/>
    </font>
    <font>
      <sz val="8"/>
      <name val="Calibri"/>
      <family val="2"/>
      <scheme val="minor"/>
    </font>
  </fonts>
  <fills count="112">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tint="-4.9989318521683403E-2"/>
        <bgColor rgb="FF000000"/>
      </patternFill>
    </fill>
    <fill>
      <patternFill patternType="lightGrid"/>
    </fill>
    <fill>
      <patternFill patternType="solid">
        <fgColor theme="6" tint="0.79998168889431442"/>
        <bgColor rgb="FF000000"/>
      </patternFill>
    </fill>
  </fills>
  <borders count="9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9993">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2" applyNumberFormat="0" applyAlignment="0" applyProtection="0"/>
    <xf numFmtId="0" fontId="4" fillId="10" borderId="2" applyNumberFormat="0" applyAlignment="0" applyProtection="0"/>
    <xf numFmtId="0" fontId="20" fillId="43" borderId="15"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2"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9" applyNumberFormat="0" applyAlignment="0" applyProtection="0">
      <alignment horizontal="left" vertical="center"/>
    </xf>
    <xf numFmtId="0" fontId="9" fillId="0" borderId="16">
      <alignment horizontal="left" vertical="center"/>
    </xf>
    <xf numFmtId="0" fontId="26" fillId="0" borderId="17" applyNumberFormat="0" applyFill="0" applyAlignment="0" applyProtection="0"/>
    <xf numFmtId="0" fontId="27" fillId="0" borderId="18" applyNumberFormat="0" applyFill="0" applyAlignment="0" applyProtection="0"/>
    <xf numFmtId="0" fontId="28" fillId="0" borderId="17" applyNumberFormat="0" applyFill="0" applyAlignment="0" applyProtection="0"/>
    <xf numFmtId="0" fontId="29" fillId="0" borderId="1"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2" applyNumberFormat="0" applyAlignment="0" applyProtection="0"/>
    <xf numFmtId="179" fontId="33" fillId="46" borderId="0"/>
    <xf numFmtId="0" fontId="7" fillId="0" borderId="0"/>
    <xf numFmtId="0" fontId="7" fillId="0" borderId="0"/>
    <xf numFmtId="0" fontId="34" fillId="0" borderId="21"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2"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2"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2" applyNumberFormat="0" applyFill="0" applyAlignment="0" applyProtection="0"/>
    <xf numFmtId="0" fontId="5" fillId="0" borderId="23"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3" fillId="0" borderId="0">
      <alignment vertical="top"/>
    </xf>
    <xf numFmtId="0" fontId="11" fillId="0" borderId="0">
      <alignment horizontal="left" vertical="top" wrapText="1"/>
    </xf>
    <xf numFmtId="0" fontId="42" fillId="0" borderId="0"/>
    <xf numFmtId="0" fontId="73" fillId="0" borderId="0">
      <alignment vertical="top"/>
    </xf>
    <xf numFmtId="0" fontId="73"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 fillId="6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5"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9"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5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6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70"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59"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6" fillId="67"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6"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71"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5" fillId="92"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6" fillId="56"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5" fillId="93"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5" fillId="96"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6" fillId="60"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5" fillId="97"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4" fillId="98" borderId="0" applyNumberFormat="0" applyBorder="0" applyAlignment="0" applyProtection="0"/>
    <xf numFmtId="0" fontId="15" fillId="95"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4"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5" fillId="95"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68"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4" fillId="91" borderId="0" applyNumberFormat="0" applyBorder="0" applyAlignment="0" applyProtection="0"/>
    <xf numFmtId="0" fontId="15" fillId="9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94"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5" fillId="101"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6" fillId="76"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15" fillId="102" borderId="0" applyNumberFormat="0" applyBorder="0" applyAlignment="0" applyProtection="0"/>
    <xf numFmtId="0" fontId="40" fillId="0" borderId="46">
      <alignment horizontal="left"/>
    </xf>
    <xf numFmtId="0" fontId="16" fillId="0" borderId="0">
      <alignment horizontal="center" wrapText="1"/>
      <protection locked="0"/>
    </xf>
    <xf numFmtId="0" fontId="16" fillId="0" borderId="0">
      <alignment horizontal="center" wrapText="1"/>
      <protection locked="0"/>
    </xf>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58" fillId="2"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0" fontId="74" fillId="81" borderId="0" applyNumberFormat="0" applyBorder="0" applyAlignment="0" applyProtection="0"/>
    <xf numFmtId="185" fontId="75" fillId="0" borderId="47"/>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4" fillId="54" borderId="2"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61" fillId="55" borderId="42"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0" fontId="20" fillId="103" borderId="49" applyNumberFormat="0" applyAlignment="0" applyProtection="0"/>
    <xf numFmtId="3" fontId="77"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8"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5"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5" fillId="0" borderId="0"/>
    <xf numFmtId="0" fontId="75"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4"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3" fillId="0" borderId="0" applyFill="0" applyBorder="0" applyAlignment="0"/>
    <xf numFmtId="14" fontId="73" fillId="0" borderId="0" applyFill="0" applyBorder="0" applyAlignment="0"/>
    <xf numFmtId="0" fontId="7" fillId="0" borderId="0">
      <protection locked="0"/>
    </xf>
    <xf numFmtId="197" fontId="79" fillId="0" borderId="50">
      <alignment horizontal="center"/>
    </xf>
    <xf numFmtId="40" fontId="41" fillId="0" borderId="0" applyFont="0" applyFill="0" applyBorder="0" applyAlignment="0" applyProtection="0"/>
    <xf numFmtId="0" fontId="80" fillId="0" borderId="6">
      <alignment horizontal="centerContinuous" vertical="center" wrapText="1"/>
    </xf>
    <xf numFmtId="0" fontId="46" fillId="105" borderId="0" applyNumberFormat="0" applyBorder="0" applyAlignment="0" applyProtection="0"/>
    <xf numFmtId="0" fontId="46" fillId="106" borderId="0" applyNumberFormat="0" applyBorder="0" applyAlignment="0" applyProtection="0"/>
    <xf numFmtId="0" fontId="46" fillId="107"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3"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104" borderId="0" applyFont="0" applyFill="0" applyBorder="0" applyAlignment="0" applyProtection="0"/>
    <xf numFmtId="0" fontId="36" fillId="104" borderId="0" applyFont="0" applyFill="0" applyBorder="0" applyAlignment="0" applyProtection="0"/>
    <xf numFmtId="0" fontId="83" fillId="104" borderId="0" applyFont="0" applyFill="0" applyBorder="0" applyAlignment="0" applyProtection="0"/>
    <xf numFmtId="0" fontId="47" fillId="104" borderId="0" applyFont="0" applyFill="0" applyBorder="0" applyAlignment="0" applyProtection="0"/>
    <xf numFmtId="0" fontId="82" fillId="104" borderId="0" applyFont="0" applyFill="0" applyBorder="0" applyAlignment="0" applyProtection="0"/>
    <xf numFmtId="0" fontId="36" fillId="104" borderId="0" applyFont="0" applyFill="0" applyBorder="0" applyAlignment="0" applyProtection="0"/>
    <xf numFmtId="0" fontId="83" fillId="104" borderId="0" applyFont="0" applyFill="0" applyBorder="0" applyAlignment="0" applyProtection="0"/>
    <xf numFmtId="199" fontId="84" fillId="0" borderId="50"/>
    <xf numFmtId="40" fontId="85" fillId="0" borderId="46" applyBorder="0"/>
    <xf numFmtId="2" fontId="47" fillId="104"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5" fillId="0" borderId="0"/>
    <xf numFmtId="0" fontId="13" fillId="0" borderId="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57" fillId="51"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0" fontId="86" fillId="82" borderId="0" applyNumberFormat="0" applyBorder="0" applyAlignment="0" applyProtection="0"/>
    <xf numFmtId="38" fontId="36" fillId="108" borderId="0" applyNumberFormat="0" applyBorder="0" applyAlignment="0" applyProtection="0"/>
    <xf numFmtId="38" fontId="36" fillId="108" borderId="0" applyNumberFormat="0" applyBorder="0" applyAlignment="0" applyProtection="0"/>
    <xf numFmtId="38" fontId="36" fillId="108" borderId="0" applyNumberFormat="0" applyBorder="0" applyAlignment="0" applyProtection="0"/>
    <xf numFmtId="0" fontId="9" fillId="0" borderId="16">
      <alignment horizontal="left" vertical="center"/>
    </xf>
    <xf numFmtId="0" fontId="87" fillId="0" borderId="0">
      <alignment horizontal="center" vertical="center" wrapText="1"/>
    </xf>
    <xf numFmtId="0" fontId="88" fillId="0" borderId="51"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0" fillId="0" borderId="52" applyNumberFormat="0" applyFill="0" applyAlignment="0" applyProtection="0"/>
    <xf numFmtId="0" fontId="90" fillId="0" borderId="52" applyNumberFormat="0" applyFill="0" applyAlignment="0" applyProtection="0"/>
    <xf numFmtId="0" fontId="54" fillId="0" borderId="39"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53" applyNumberFormat="0" applyFill="0" applyAlignment="0" applyProtection="0"/>
    <xf numFmtId="0" fontId="91" fillId="0" borderId="5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56" fillId="0" borderId="40"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56"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89" fillId="104" borderId="0" applyFont="0" applyFill="0" applyBorder="0" applyAlignment="0" applyProtection="0"/>
    <xf numFmtId="0" fontId="9" fillId="104" borderId="0" applyFont="0" applyFill="0" applyBorder="0" applyAlignment="0" applyProtection="0"/>
    <xf numFmtId="2" fontId="93" fillId="1" borderId="38">
      <alignment horizontal="left"/>
      <protection locked="0"/>
    </xf>
    <xf numFmtId="0" fontId="47" fillId="0" borderId="0"/>
    <xf numFmtId="2" fontId="94" fillId="0" borderId="12">
      <alignment horizontal="center" vertical="center"/>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10" fontId="36" fillId="49" borderId="12" applyNumberFormat="0" applyBorder="0" applyAlignment="0" applyProtection="0"/>
    <xf numFmtId="10" fontId="36" fillId="49" borderId="12" applyNumberFormat="0" applyBorder="0" applyAlignment="0" applyProtection="0"/>
    <xf numFmtId="10" fontId="36" fillId="49" borderId="12" applyNumberFormat="0" applyBorder="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59" fillId="53" borderId="2"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11" fillId="0" borderId="0" applyNumberFormat="0" applyFont="0" applyFill="0" applyBorder="0" applyAlignment="0"/>
    <xf numFmtId="0" fontId="99" fillId="0" borderId="0" applyNumberFormat="0" applyFont="0" applyFill="0" applyBorder="0" applyAlignment="0"/>
    <xf numFmtId="201" fontId="100"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60" fillId="0" borderId="41"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38" fontId="41" fillId="0" borderId="46"/>
    <xf numFmtId="168" fontId="7" fillId="0" borderId="0" applyFont="0" applyFill="0" applyBorder="0" applyAlignment="0" applyProtection="0"/>
    <xf numFmtId="170" fontId="7" fillId="0" borderId="0" applyFont="0" applyFill="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2" fillId="52"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8"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3"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3" fillId="0" borderId="0"/>
    <xf numFmtId="0" fontId="73" fillId="0" borderId="0"/>
    <xf numFmtId="0" fontId="1" fillId="0" borderId="0"/>
    <xf numFmtId="0" fontId="1" fillId="0" borderId="0"/>
    <xf numFmtId="0" fontId="7" fillId="0" borderId="0"/>
    <xf numFmtId="0" fontId="73" fillId="0" borderId="0"/>
    <xf numFmtId="0" fontId="7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73" fillId="0" borderId="0"/>
    <xf numFmtId="0" fontId="14" fillId="0" borderId="0"/>
    <xf numFmtId="0" fontId="14" fillId="0" borderId="0"/>
    <xf numFmtId="0" fontId="14" fillId="0" borderId="0"/>
    <xf numFmtId="0" fontId="1" fillId="0" borderId="0"/>
    <xf numFmtId="0" fontId="8" fillId="0" borderId="0"/>
    <xf numFmtId="0" fontId="73" fillId="0" borderId="0"/>
    <xf numFmtId="0" fontId="8" fillId="0" borderId="0"/>
    <xf numFmtId="0" fontId="8"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3"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3" fillId="0" borderId="0"/>
    <xf numFmtId="0" fontId="73" fillId="0" borderId="0"/>
    <xf numFmtId="0" fontId="1" fillId="0" borderId="0"/>
    <xf numFmtId="0" fontId="1" fillId="0" borderId="0"/>
    <xf numFmtId="0" fontId="73"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4" fillId="0" borderId="0"/>
    <xf numFmtId="0" fontId="14"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 fillId="0" borderId="0"/>
    <xf numFmtId="0" fontId="7" fillId="0" borderId="0"/>
    <xf numFmtId="0" fontId="7" fillId="0" borderId="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5" fillId="0" borderId="47">
      <alignment horizontal="left"/>
    </xf>
    <xf numFmtId="0" fontId="106" fillId="0" borderId="0"/>
    <xf numFmtId="203" fontId="40" fillId="0" borderId="0">
      <alignment horizontal="left"/>
    </xf>
    <xf numFmtId="3" fontId="107" fillId="0" borderId="0">
      <alignment vertical="top"/>
    </xf>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3" fillId="54" borderId="3"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4" fillId="0" borderId="50"/>
    <xf numFmtId="4" fontId="84" fillId="0" borderId="58"/>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206" fontId="7" fillId="0" borderId="0"/>
    <xf numFmtId="206" fontId="7" fillId="0" borderId="0"/>
    <xf numFmtId="207" fontId="7" fillId="0" borderId="0"/>
    <xf numFmtId="206" fontId="7" fillId="0" borderId="0"/>
    <xf numFmtId="206" fontId="7" fillId="0" borderId="0"/>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38" applyFill="0" applyBorder="0" applyAlignment="0" applyProtection="0"/>
    <xf numFmtId="0" fontId="110" fillId="0" borderId="0" applyNumberFormat="0" applyFill="0" applyBorder="0" applyAlignment="0" applyProtection="0"/>
    <xf numFmtId="0" fontId="84" fillId="0" borderId="50"/>
    <xf numFmtId="0" fontId="41" fillId="0" borderId="0"/>
    <xf numFmtId="199" fontId="111" fillId="0" borderId="50"/>
    <xf numFmtId="49" fontId="73" fillId="0" borderId="0" applyFill="0" applyBorder="0" applyAlignment="0"/>
    <xf numFmtId="49" fontId="73" fillId="0" borderId="0" applyFill="0" applyBorder="0" applyAlignment="0"/>
    <xf numFmtId="0" fontId="7" fillId="0" borderId="0" applyFill="0" applyBorder="0" applyAlignment="0"/>
    <xf numFmtId="0" fontId="7" fillId="0" borderId="0" applyFill="0" applyBorder="0" applyAlignment="0"/>
    <xf numFmtId="0" fontId="40" fillId="0" borderId="46"/>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208" fontId="113" fillId="0" borderId="0" applyBorder="0">
      <alignment horizontal="centerContinuous" wrapText="1"/>
    </xf>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46" fillId="0" borderId="60" applyNumberFormat="0" applyFill="0" applyAlignment="0" applyProtection="0"/>
    <xf numFmtId="0" fontId="46" fillId="0" borderId="60" applyNumberFormat="0" applyFill="0" applyAlignment="0" applyProtection="0"/>
    <xf numFmtId="0" fontId="5" fillId="0" borderId="43" applyNumberFormat="0" applyFill="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203" fontId="40" fillId="0" borderId="0">
      <alignment horizontal="left"/>
    </xf>
    <xf numFmtId="0" fontId="105" fillId="0" borderId="46">
      <alignment horizontal="left"/>
    </xf>
    <xf numFmtId="0" fontId="12" fillId="0" borderId="21"/>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4"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5"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7" fillId="0" borderId="0" applyNumberFormat="0" applyFill="0" applyBorder="0" applyAlignment="0" applyProtection="0"/>
    <xf numFmtId="9" fontId="7" fillId="0" borderId="0" applyFont="0" applyFill="0" applyBorder="0" applyAlignment="0" applyProtection="0"/>
    <xf numFmtId="44" fontId="1" fillId="0" borderId="0" applyFont="0" applyFill="0" applyBorder="0" applyAlignment="0" applyProtection="0"/>
  </cellStyleXfs>
  <cellXfs count="293">
    <xf numFmtId="0" fontId="0" fillId="0" borderId="0" xfId="0"/>
    <xf numFmtId="0" fontId="51" fillId="4" borderId="0" xfId="327" applyFont="1" applyFill="1" applyAlignment="1">
      <alignment vertical="center" wrapText="1"/>
    </xf>
    <xf numFmtId="0" fontId="66" fillId="4" borderId="0" xfId="327" applyFont="1" applyFill="1" applyAlignment="1">
      <alignment vertical="top" wrapText="1"/>
    </xf>
    <xf numFmtId="1" fontId="51" fillId="4" borderId="0" xfId="327" applyNumberFormat="1" applyFont="1" applyFill="1" applyAlignment="1">
      <alignment horizontal="center" vertical="center" wrapText="1"/>
    </xf>
    <xf numFmtId="0" fontId="71" fillId="4" borderId="0" xfId="327" applyFont="1" applyFill="1" applyAlignment="1">
      <alignment horizontal="right" vertical="center"/>
    </xf>
    <xf numFmtId="184" fontId="52" fillId="4" borderId="0" xfId="1879" applyNumberFormat="1" applyFont="1" applyFill="1" applyBorder="1" applyAlignment="1" applyProtection="1">
      <alignment vertical="center" wrapText="1"/>
    </xf>
    <xf numFmtId="0" fontId="71"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68" fillId="4" borderId="0" xfId="327" applyFont="1" applyFill="1" applyAlignment="1">
      <alignment vertical="top" wrapText="1"/>
    </xf>
    <xf numFmtId="0" fontId="70" fillId="4" borderId="0" xfId="327" applyFont="1" applyFill="1" applyAlignment="1">
      <alignment vertical="top" wrapText="1"/>
    </xf>
    <xf numFmtId="184" fontId="66" fillId="4" borderId="0" xfId="1879" applyNumberFormat="1" applyFont="1" applyFill="1" applyBorder="1" applyAlignment="1" applyProtection="1">
      <alignment vertical="top" wrapText="1"/>
    </xf>
    <xf numFmtId="0" fontId="52" fillId="4" borderId="0" xfId="0" applyFont="1" applyFill="1"/>
    <xf numFmtId="0" fontId="50" fillId="4" borderId="0" xfId="0" applyFont="1" applyFill="1"/>
    <xf numFmtId="0" fontId="51" fillId="4" borderId="0" xfId="327" applyFont="1" applyFill="1" applyAlignment="1">
      <alignment vertical="center"/>
    </xf>
    <xf numFmtId="0" fontId="67" fillId="4" borderId="0" xfId="327" applyFont="1" applyFill="1" applyAlignment="1">
      <alignment horizontal="center" vertical="center"/>
    </xf>
    <xf numFmtId="0" fontId="67" fillId="80" borderId="6" xfId="327" applyFont="1" applyFill="1" applyBorder="1" applyAlignment="1">
      <alignment horizontal="center" vertical="center"/>
    </xf>
    <xf numFmtId="0" fontId="51" fillId="4" borderId="0" xfId="327" applyFont="1" applyFill="1" applyAlignment="1">
      <alignment horizontal="center" vertical="center"/>
    </xf>
    <xf numFmtId="0" fontId="67" fillId="4" borderId="0" xfId="327" applyFont="1" applyFill="1" applyAlignment="1">
      <alignment horizontal="left" vertical="center"/>
    </xf>
    <xf numFmtId="0" fontId="67" fillId="4" borderId="0" xfId="327" applyFont="1" applyFill="1" applyAlignment="1">
      <alignment horizontal="center" vertical="center" wrapText="1"/>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184" fontId="71" fillId="4" borderId="0" xfId="1879" applyNumberFormat="1" applyFont="1" applyFill="1" applyAlignment="1" applyProtection="1">
      <alignment horizontal="center" vertical="center"/>
    </xf>
    <xf numFmtId="0" fontId="71" fillId="4" borderId="0" xfId="327" applyFont="1" applyFill="1" applyAlignment="1">
      <alignment horizontal="center" vertical="center"/>
    </xf>
    <xf numFmtId="0" fontId="7" fillId="4" borderId="0" xfId="3" applyFill="1"/>
    <xf numFmtId="0" fontId="65"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6"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7"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6" fillId="4" borderId="0" xfId="329" applyFont="1" applyFill="1" applyAlignment="1">
      <alignment vertical="center" wrapText="1"/>
    </xf>
    <xf numFmtId="0" fontId="7" fillId="4" borderId="0" xfId="329" applyFill="1" applyAlignment="1">
      <alignment vertical="center" wrapText="1"/>
    </xf>
    <xf numFmtId="0" fontId="119" fillId="4" borderId="0" xfId="329" quotePrefix="1" applyFont="1" applyFill="1" applyAlignment="1">
      <alignment vertical="center"/>
    </xf>
    <xf numFmtId="0" fontId="10" fillId="6" borderId="24" xfId="3" applyFont="1" applyFill="1" applyBorder="1" applyAlignment="1">
      <alignment horizontal="center" vertical="center"/>
    </xf>
    <xf numFmtId="0" fontId="10" fillId="6" borderId="10" xfId="3" quotePrefix="1" applyFont="1" applyFill="1" applyBorder="1" applyAlignment="1">
      <alignment horizontal="center" vertical="center"/>
    </xf>
    <xf numFmtId="0" fontId="10" fillId="6" borderId="10" xfId="3" applyFont="1" applyFill="1" applyBorder="1" applyAlignment="1">
      <alignment horizontal="center" vertical="center"/>
    </xf>
    <xf numFmtId="2" fontId="10" fillId="6" borderId="10" xfId="3" quotePrefix="1" applyNumberFormat="1" applyFont="1" applyFill="1" applyBorder="1" applyAlignment="1">
      <alignment horizontal="center" vertical="center" wrapText="1"/>
    </xf>
    <xf numFmtId="0" fontId="10" fillId="6" borderId="8" xfId="3" quotePrefix="1" applyFont="1" applyFill="1" applyBorder="1" applyAlignment="1">
      <alignment horizontal="center" vertical="center"/>
    </xf>
    <xf numFmtId="0" fontId="10" fillId="5" borderId="11" xfId="3" applyFont="1" applyFill="1" applyBorder="1"/>
    <xf numFmtId="3" fontId="7" fillId="4" borderId="12" xfId="329" applyNumberFormat="1" applyFill="1" applyBorder="1" applyAlignment="1">
      <alignment horizontal="left" vertical="top"/>
    </xf>
    <xf numFmtId="3" fontId="7" fillId="4" borderId="13" xfId="329" applyNumberFormat="1" applyFill="1" applyBorder="1" applyAlignment="1">
      <alignment horizontal="center" vertical="center"/>
    </xf>
    <xf numFmtId="0" fontId="10" fillId="5" borderId="44" xfId="3" applyFont="1" applyFill="1" applyBorder="1"/>
    <xf numFmtId="0" fontId="10" fillId="5" borderId="14" xfId="3" applyFont="1" applyFill="1" applyBorder="1"/>
    <xf numFmtId="0" fontId="7" fillId="5" borderId="25" xfId="3" applyFill="1" applyBorder="1"/>
    <xf numFmtId="10" fontId="7" fillId="5" borderId="26" xfId="3" applyNumberFormat="1" applyFill="1" applyBorder="1" applyAlignment="1">
      <alignment horizontal="center"/>
    </xf>
    <xf numFmtId="173" fontId="7" fillId="5" borderId="25" xfId="3" applyNumberFormat="1" applyFill="1" applyBorder="1" applyAlignment="1">
      <alignment horizontal="center"/>
    </xf>
    <xf numFmtId="174" fontId="7" fillId="8" borderId="25" xfId="3" applyNumberFormat="1" applyFill="1" applyBorder="1" applyAlignment="1">
      <alignment horizontal="center"/>
    </xf>
    <xf numFmtId="0" fontId="7" fillId="8" borderId="26" xfId="3" applyFill="1" applyBorder="1"/>
    <xf numFmtId="0" fontId="50" fillId="4" borderId="30" xfId="0" applyFont="1" applyFill="1" applyBorder="1"/>
    <xf numFmtId="0" fontId="50" fillId="4" borderId="31" xfId="0" applyFont="1" applyFill="1" applyBorder="1"/>
    <xf numFmtId="0" fontId="50" fillId="4" borderId="29" xfId="0" applyFont="1" applyFill="1" applyBorder="1"/>
    <xf numFmtId="0" fontId="50" fillId="4" borderId="35" xfId="0" applyFont="1" applyFill="1" applyBorder="1"/>
    <xf numFmtId="0" fontId="50" fillId="4" borderId="34" xfId="0" applyFont="1" applyFill="1" applyBorder="1" applyAlignment="1">
      <alignment horizontal="left" indent="4"/>
    </xf>
    <xf numFmtId="0" fontId="120" fillId="4" borderId="34" xfId="0" applyFont="1" applyFill="1" applyBorder="1" applyAlignment="1">
      <alignment horizontal="left" indent="4"/>
    </xf>
    <xf numFmtId="0" fontId="52" fillId="4" borderId="34" xfId="0" applyFont="1" applyFill="1" applyBorder="1" applyAlignment="1">
      <alignment horizontal="left" indent="4"/>
    </xf>
    <xf numFmtId="0" fontId="50" fillId="4" borderId="32" xfId="0" applyFont="1" applyFill="1" applyBorder="1"/>
    <xf numFmtId="0" fontId="50" fillId="4" borderId="19" xfId="0" applyFont="1" applyFill="1" applyBorder="1"/>
    <xf numFmtId="0" fontId="50" fillId="4" borderId="33" xfId="0" applyFont="1" applyFill="1" applyBorder="1"/>
    <xf numFmtId="0" fontId="8" fillId="0" borderId="0" xfId="0" applyFont="1"/>
    <xf numFmtId="0" fontId="53" fillId="0" borderId="0" xfId="0" applyFont="1"/>
    <xf numFmtId="0" fontId="121" fillId="0" borderId="0" xfId="0" applyFont="1"/>
    <xf numFmtId="0" fontId="121" fillId="21" borderId="12" xfId="0" applyFont="1" applyFill="1" applyBorder="1"/>
    <xf numFmtId="0" fontId="121" fillId="0" borderId="12" xfId="0" applyFont="1" applyBorder="1"/>
    <xf numFmtId="0" fontId="121" fillId="0" borderId="12" xfId="0" applyFont="1" applyBorder="1" applyAlignment="1">
      <alignment horizontal="center" wrapText="1"/>
    </xf>
    <xf numFmtId="16" fontId="121" fillId="0" borderId="12" xfId="0" applyNumberFormat="1" applyFont="1" applyBorder="1" applyAlignment="1">
      <alignment horizontal="center" wrapText="1"/>
    </xf>
    <xf numFmtId="0" fontId="121" fillId="22" borderId="12" xfId="0" applyFont="1" applyFill="1" applyBorder="1"/>
    <xf numFmtId="0" fontId="8" fillId="0" borderId="12" xfId="0" applyFont="1" applyBorder="1"/>
    <xf numFmtId="0" fontId="121" fillId="7" borderId="12" xfId="0" applyFont="1" applyFill="1" applyBorder="1"/>
    <xf numFmtId="170" fontId="8" fillId="0" borderId="0" xfId="1" applyFont="1"/>
    <xf numFmtId="43" fontId="8" fillId="0" borderId="0" xfId="0" applyNumberFormat="1" applyFont="1"/>
    <xf numFmtId="1" fontId="51" fillId="4" borderId="34" xfId="327" applyNumberFormat="1" applyFont="1" applyFill="1" applyBorder="1" applyAlignment="1">
      <alignment horizontal="center" vertical="center"/>
    </xf>
    <xf numFmtId="0" fontId="124" fillId="0" borderId="0" xfId="0" applyFont="1"/>
    <xf numFmtId="0" fontId="125" fillId="0" borderId="0" xfId="0" applyFont="1" applyAlignment="1">
      <alignment horizontal="left" vertical="center" wrapText="1" indent="1"/>
    </xf>
    <xf numFmtId="0" fontId="50" fillId="0" borderId="0" xfId="0" applyFont="1"/>
    <xf numFmtId="0" fontId="121" fillId="9" borderId="75" xfId="0" applyFont="1" applyFill="1" applyBorder="1"/>
    <xf numFmtId="0" fontId="8" fillId="9" borderId="75" xfId="0" applyFont="1" applyFill="1" applyBorder="1"/>
    <xf numFmtId="170" fontId="50" fillId="0" borderId="12" xfId="1" applyFont="1" applyBorder="1"/>
    <xf numFmtId="170" fontId="50" fillId="0" borderId="12" xfId="1" applyFont="1" applyBorder="1" applyAlignment="1">
      <alignment horizontal="center"/>
    </xf>
    <xf numFmtId="0" fontId="121" fillId="0" borderId="0" xfId="0" applyFont="1" applyAlignment="1">
      <alignment horizontal="center" wrapText="1"/>
    </xf>
    <xf numFmtId="170" fontId="50" fillId="0" borderId="0" xfId="1" applyFont="1" applyBorder="1"/>
    <xf numFmtId="0" fontId="130" fillId="0" borderId="0" xfId="0" applyFont="1"/>
    <xf numFmtId="0" fontId="117" fillId="0" borderId="0" xfId="9990"/>
    <xf numFmtId="0" fontId="50" fillId="9" borderId="75" xfId="0" applyFont="1" applyFill="1" applyBorder="1"/>
    <xf numFmtId="0" fontId="52" fillId="0" borderId="0" xfId="0" applyFont="1"/>
    <xf numFmtId="0" fontId="50" fillId="0" borderId="0" xfId="0" applyFont="1" applyAlignment="1">
      <alignment wrapText="1"/>
    </xf>
    <xf numFmtId="0" fontId="50" fillId="0" borderId="64" xfId="0" applyFont="1" applyBorder="1"/>
    <xf numFmtId="0" fontId="50" fillId="0" borderId="47" xfId="0" applyFont="1" applyBorder="1"/>
    <xf numFmtId="0" fontId="50" fillId="0" borderId="66" xfId="0" applyFont="1" applyBorder="1"/>
    <xf numFmtId="0" fontId="50" fillId="0" borderId="47" xfId="0" applyFont="1" applyBorder="1" applyAlignment="1">
      <alignment horizontal="right" vertical="center" wrapText="1"/>
    </xf>
    <xf numFmtId="0" fontId="50" fillId="0" borderId="66" xfId="0" applyFont="1" applyBorder="1" applyAlignment="1">
      <alignment horizontal="right" vertical="center" wrapText="1"/>
    </xf>
    <xf numFmtId="0" fontId="50" fillId="0" borderId="50" xfId="0" applyFont="1" applyBorder="1" applyAlignment="1">
      <alignment wrapText="1"/>
    </xf>
    <xf numFmtId="0" fontId="50" fillId="0" borderId="74" xfId="0" applyFont="1" applyBorder="1" applyAlignment="1">
      <alignment wrapText="1"/>
    </xf>
    <xf numFmtId="0" fontId="50" fillId="0" borderId="47" xfId="0" applyFont="1" applyBorder="1" applyAlignment="1">
      <alignment vertical="center"/>
    </xf>
    <xf numFmtId="0" fontId="50" fillId="0" borderId="50" xfId="0" applyFont="1" applyBorder="1" applyAlignment="1">
      <alignment vertical="center"/>
    </xf>
    <xf numFmtId="0" fontId="50" fillId="0" borderId="66" xfId="0" applyFont="1" applyBorder="1" applyAlignment="1">
      <alignment vertical="center"/>
    </xf>
    <xf numFmtId="0" fontId="50" fillId="0" borderId="74" xfId="0" applyFont="1" applyBorder="1" applyAlignment="1">
      <alignment vertical="center"/>
    </xf>
    <xf numFmtId="0" fontId="50" fillId="0" borderId="74" xfId="0" applyFont="1" applyBorder="1"/>
    <xf numFmtId="0" fontId="50" fillId="9" borderId="38" xfId="0" applyFont="1" applyFill="1" applyBorder="1"/>
    <xf numFmtId="0" fontId="50" fillId="9" borderId="73" xfId="0" applyFont="1" applyFill="1" applyBorder="1"/>
    <xf numFmtId="0" fontId="131" fillId="4" borderId="0" xfId="327" applyFont="1" applyFill="1" applyAlignment="1">
      <alignment vertical="center"/>
    </xf>
    <xf numFmtId="10" fontId="131" fillId="4" borderId="0" xfId="327" applyNumberFormat="1" applyFont="1" applyFill="1" applyAlignment="1">
      <alignment vertical="center"/>
    </xf>
    <xf numFmtId="0" fontId="67" fillId="4" borderId="0" xfId="327" applyFont="1" applyFill="1" applyAlignment="1">
      <alignment vertical="center"/>
    </xf>
    <xf numFmtId="0" fontId="51" fillId="4" borderId="0" xfId="327" applyFont="1" applyFill="1" applyAlignment="1">
      <alignment horizontal="left" vertical="center" wrapText="1"/>
    </xf>
    <xf numFmtId="0" fontId="69" fillId="4" borderId="0" xfId="327" applyFont="1" applyFill="1" applyAlignment="1">
      <alignment horizontal="left" vertical="center" wrapText="1"/>
    </xf>
    <xf numFmtId="1" fontId="67" fillId="4" borderId="0" xfId="327" applyNumberFormat="1" applyFont="1" applyFill="1" applyAlignment="1">
      <alignment horizontal="center" vertical="center"/>
    </xf>
    <xf numFmtId="0" fontId="71" fillId="4" borderId="0" xfId="327" applyFont="1" applyFill="1" applyAlignment="1">
      <alignment horizontal="left" vertical="center"/>
    </xf>
    <xf numFmtId="170" fontId="67" fillId="5" borderId="75" xfId="1" applyFont="1" applyFill="1" applyBorder="1" applyAlignment="1" applyProtection="1">
      <alignment horizontal="center" vertical="center" wrapText="1"/>
    </xf>
    <xf numFmtId="0" fontId="67" fillId="109" borderId="75" xfId="327" applyFont="1" applyFill="1" applyBorder="1" applyAlignment="1">
      <alignment horizontal="center" vertical="center" wrapText="1"/>
    </xf>
    <xf numFmtId="170" fontId="67" fillId="109" borderId="75" xfId="1" applyFont="1" applyFill="1" applyBorder="1" applyAlignment="1" applyProtection="1">
      <alignment horizontal="center" vertical="center" wrapText="1"/>
    </xf>
    <xf numFmtId="173" fontId="7" fillId="22" borderId="12" xfId="3" applyNumberFormat="1" applyFill="1" applyBorder="1" applyAlignment="1" applyProtection="1">
      <alignment horizontal="center"/>
      <protection locked="0"/>
    </xf>
    <xf numFmtId="174" fontId="7" fillId="22" borderId="12" xfId="3" applyNumberFormat="1" applyFill="1" applyBorder="1" applyAlignment="1" applyProtection="1">
      <alignment horizontal="center"/>
      <protection locked="0"/>
    </xf>
    <xf numFmtId="0" fontId="7" fillId="22" borderId="13" xfId="3" applyFill="1" applyBorder="1" applyProtection="1">
      <protection locked="0"/>
    </xf>
    <xf numFmtId="173" fontId="7" fillId="22" borderId="61" xfId="3" applyNumberFormat="1" applyFill="1" applyBorder="1" applyAlignment="1" applyProtection="1">
      <alignment horizontal="center"/>
      <protection locked="0"/>
    </xf>
    <xf numFmtId="170" fontId="67" fillId="5" borderId="65" xfId="1" applyFont="1" applyFill="1" applyBorder="1" applyAlignment="1" applyProtection="1">
      <alignment horizontal="center" vertical="center" wrapText="1"/>
    </xf>
    <xf numFmtId="0" fontId="67" fillId="80" borderId="77" xfId="327" applyFont="1" applyFill="1" applyBorder="1" applyAlignment="1">
      <alignment horizontal="center" vertical="center" wrapText="1"/>
    </xf>
    <xf numFmtId="0" fontId="67" fillId="80" borderId="78" xfId="327" applyFont="1" applyFill="1" applyBorder="1" applyAlignment="1">
      <alignment horizontal="center" vertical="center" wrapText="1"/>
    </xf>
    <xf numFmtId="184" fontId="67" fillId="80" borderId="78" xfId="1879" applyNumberFormat="1" applyFont="1" applyFill="1" applyBorder="1" applyAlignment="1" applyProtection="1">
      <alignment horizontal="center" vertical="center" wrapText="1"/>
    </xf>
    <xf numFmtId="0" fontId="67" fillId="80" borderId="79" xfId="327" applyFont="1" applyFill="1" applyBorder="1" applyAlignment="1">
      <alignment horizontal="center" vertical="center" wrapText="1"/>
    </xf>
    <xf numFmtId="0" fontId="50" fillId="0" borderId="34" xfId="0" applyFont="1" applyBorder="1" applyAlignment="1">
      <alignment horizontal="left" indent="4"/>
    </xf>
    <xf numFmtId="0" fontId="134" fillId="0" borderId="34" xfId="0" applyFont="1" applyBorder="1" applyAlignment="1">
      <alignment horizontal="left" indent="4"/>
    </xf>
    <xf numFmtId="0" fontId="134" fillId="4" borderId="34" xfId="0" applyFont="1" applyFill="1" applyBorder="1" applyAlignment="1">
      <alignment horizontal="left" vertical="center" indent="4"/>
    </xf>
    <xf numFmtId="0" fontId="52" fillId="9" borderId="9" xfId="0" applyFont="1" applyFill="1" applyBorder="1" applyProtection="1">
      <protection locked="0"/>
    </xf>
    <xf numFmtId="0" fontId="52" fillId="9" borderId="7" xfId="0" applyFont="1" applyFill="1" applyBorder="1" applyProtection="1">
      <protection locked="0"/>
    </xf>
    <xf numFmtId="0" fontId="52" fillId="4" borderId="0" xfId="0" applyFont="1" applyFill="1" applyAlignment="1">
      <alignment horizontal="left" indent="2"/>
    </xf>
    <xf numFmtId="0" fontId="52" fillId="9" borderId="5" xfId="0" applyFont="1" applyFill="1" applyBorder="1" applyAlignment="1" applyProtection="1">
      <alignment horizontal="left" indent="1"/>
      <protection locked="0"/>
    </xf>
    <xf numFmtId="0" fontId="71" fillId="4" borderId="0" xfId="327" applyFont="1" applyFill="1" applyAlignment="1">
      <alignment vertical="center"/>
    </xf>
    <xf numFmtId="0" fontId="132" fillId="0" borderId="76" xfId="9990" applyFont="1" applyBorder="1"/>
    <xf numFmtId="0" fontId="132" fillId="0" borderId="76" xfId="9990" applyFont="1" applyBorder="1" applyAlignment="1">
      <alignment vertical="center"/>
    </xf>
    <xf numFmtId="0" fontId="125" fillId="0" borderId="0" xfId="0" applyFont="1" applyAlignment="1">
      <alignment vertical="center" wrapText="1"/>
    </xf>
    <xf numFmtId="0" fontId="50" fillId="0" borderId="50" xfId="0" applyFont="1" applyBorder="1" applyAlignment="1">
      <alignment horizontal="left" wrapText="1"/>
    </xf>
    <xf numFmtId="0" fontId="135" fillId="0" borderId="50" xfId="0" applyFont="1" applyBorder="1"/>
    <xf numFmtId="184" fontId="67" fillId="16" borderId="5" xfId="1879" applyNumberFormat="1" applyFont="1" applyFill="1" applyBorder="1" applyAlignment="1" applyProtection="1">
      <alignment vertical="center" wrapText="1"/>
    </xf>
    <xf numFmtId="184" fontId="67" fillId="16" borderId="7" xfId="1879" applyNumberFormat="1" applyFont="1" applyFill="1" applyBorder="1" applyAlignment="1" applyProtection="1">
      <alignment vertical="center" wrapText="1"/>
    </xf>
    <xf numFmtId="0" fontId="51" fillId="4" borderId="75" xfId="327" applyFont="1" applyFill="1" applyBorder="1" applyAlignment="1">
      <alignment horizontal="left" vertical="center" wrapText="1"/>
    </xf>
    <xf numFmtId="170" fontId="67" fillId="9" borderId="5" xfId="1" applyFont="1" applyFill="1" applyBorder="1" applyAlignment="1" applyProtection="1">
      <alignment horizontal="center" vertical="center"/>
    </xf>
    <xf numFmtId="211" fontId="67" fillId="9" borderId="28" xfId="1" applyNumberFormat="1" applyFont="1" applyFill="1" applyBorder="1" applyAlignment="1" applyProtection="1">
      <alignment horizontal="center" vertical="center"/>
    </xf>
    <xf numFmtId="44" fontId="67" fillId="9" borderId="27" xfId="9992" applyFont="1" applyFill="1" applyBorder="1" applyAlignment="1" applyProtection="1">
      <alignment horizontal="center" vertical="center"/>
    </xf>
    <xf numFmtId="44" fontId="67" fillId="4" borderId="6" xfId="9992" applyFont="1" applyFill="1" applyBorder="1" applyAlignment="1">
      <alignment horizontal="center" vertical="center"/>
    </xf>
    <xf numFmtId="44" fontId="52" fillId="4" borderId="0" xfId="9992" applyFont="1" applyFill="1" applyBorder="1" applyAlignment="1" applyProtection="1">
      <alignment vertical="center" wrapText="1"/>
    </xf>
    <xf numFmtId="44" fontId="52" fillId="4" borderId="21" xfId="9992" applyFont="1" applyFill="1" applyBorder="1" applyAlignment="1" applyProtection="1">
      <alignment vertical="center" wrapText="1"/>
    </xf>
    <xf numFmtId="0" fontId="65" fillId="4" borderId="0" xfId="327" applyFont="1" applyFill="1" applyAlignment="1">
      <alignment horizontal="left" vertical="center"/>
    </xf>
    <xf numFmtId="0" fontId="137" fillId="4" borderId="0" xfId="327" applyFont="1" applyFill="1" applyAlignment="1">
      <alignment vertical="center" wrapText="1"/>
    </xf>
    <xf numFmtId="170" fontId="10" fillId="5" borderId="65" xfId="1" applyFont="1" applyFill="1" applyBorder="1" applyAlignment="1" applyProtection="1">
      <alignment horizontal="center" vertical="center" wrapText="1"/>
    </xf>
    <xf numFmtId="170" fontId="10" fillId="5" borderId="75" xfId="1" applyFont="1" applyFill="1" applyBorder="1" applyAlignment="1" applyProtection="1">
      <alignment horizontal="center" vertical="center" wrapText="1"/>
    </xf>
    <xf numFmtId="0" fontId="10" fillId="109" borderId="75" xfId="327" applyFont="1" applyFill="1" applyBorder="1" applyAlignment="1">
      <alignment horizontal="center" vertical="center" wrapText="1"/>
    </xf>
    <xf numFmtId="170" fontId="10" fillId="109" borderId="75" xfId="1" applyFont="1" applyFill="1" applyBorder="1" applyAlignment="1" applyProtection="1">
      <alignment horizontal="center" vertical="center" wrapText="1"/>
    </xf>
    <xf numFmtId="170" fontId="52" fillId="0" borderId="75" xfId="0" applyNumberFormat="1" applyFont="1" applyBorder="1"/>
    <xf numFmtId="0" fontId="52" fillId="9" borderId="75" xfId="0" applyFont="1" applyFill="1" applyBorder="1"/>
    <xf numFmtId="0" fontId="132" fillId="0" borderId="0" xfId="9990" applyFont="1"/>
    <xf numFmtId="184" fontId="87" fillId="80" borderId="46" xfId="1879" applyNumberFormat="1" applyFont="1" applyFill="1" applyBorder="1" applyAlignment="1" applyProtection="1">
      <alignment horizontal="center" vertical="center" wrapText="1"/>
    </xf>
    <xf numFmtId="0" fontId="87" fillId="80" borderId="46" xfId="327" applyFont="1" applyFill="1" applyBorder="1" applyAlignment="1">
      <alignment horizontal="center" vertical="center" wrapText="1"/>
    </xf>
    <xf numFmtId="184" fontId="67" fillId="80" borderId="80" xfId="1879" applyNumberFormat="1" applyFont="1" applyFill="1" applyBorder="1" applyAlignment="1" applyProtection="1">
      <alignment horizontal="center" vertical="center" wrapText="1"/>
    </xf>
    <xf numFmtId="184" fontId="87" fillId="80" borderId="50" xfId="1879" applyNumberFormat="1" applyFont="1" applyFill="1" applyBorder="1" applyAlignment="1" applyProtection="1">
      <alignment horizontal="center" vertical="center" wrapText="1"/>
    </xf>
    <xf numFmtId="170" fontId="10" fillId="5" borderId="66" xfId="1" applyFont="1" applyFill="1" applyBorder="1" applyAlignment="1" applyProtection="1">
      <alignment horizontal="center" vertical="center" wrapText="1"/>
    </xf>
    <xf numFmtId="170" fontId="10" fillId="5" borderId="38" xfId="1" applyFont="1" applyFill="1" applyBorder="1" applyAlignment="1" applyProtection="1">
      <alignment horizontal="center" vertical="center" wrapText="1"/>
    </xf>
    <xf numFmtId="170" fontId="10" fillId="109" borderId="38" xfId="1" applyFont="1" applyFill="1" applyBorder="1" applyAlignment="1" applyProtection="1">
      <alignment horizontal="center" vertical="center" wrapText="1"/>
    </xf>
    <xf numFmtId="184" fontId="67" fillId="80" borderId="77" xfId="1879" applyNumberFormat="1" applyFont="1" applyFill="1" applyBorder="1" applyAlignment="1" applyProtection="1">
      <alignment horizontal="center" vertical="center" wrapText="1"/>
    </xf>
    <xf numFmtId="0" fontId="87" fillId="80" borderId="85" xfId="327" applyFont="1" applyFill="1" applyBorder="1" applyAlignment="1">
      <alignment horizontal="center" vertical="center" wrapText="1"/>
    </xf>
    <xf numFmtId="170" fontId="52" fillId="0" borderId="82" xfId="0" applyNumberFormat="1" applyFont="1" applyBorder="1"/>
    <xf numFmtId="170" fontId="52" fillId="0" borderId="25" xfId="0" applyNumberFormat="1" applyFont="1" applyBorder="1"/>
    <xf numFmtId="170" fontId="52" fillId="0" borderId="26" xfId="0" applyNumberFormat="1" applyFont="1" applyBorder="1"/>
    <xf numFmtId="184" fontId="87" fillId="80" borderId="87" xfId="1879" applyNumberFormat="1" applyFont="1" applyFill="1" applyBorder="1" applyAlignment="1" applyProtection="1">
      <alignment horizontal="center" vertical="center" wrapText="1"/>
    </xf>
    <xf numFmtId="0" fontId="87" fillId="80" borderId="88" xfId="327" applyFont="1" applyFill="1" applyBorder="1" applyAlignment="1">
      <alignment horizontal="center" vertical="center" wrapText="1"/>
    </xf>
    <xf numFmtId="184" fontId="87" fillId="80" borderId="88" xfId="1879" applyNumberFormat="1" applyFont="1" applyFill="1" applyBorder="1" applyAlignment="1" applyProtection="1">
      <alignment horizontal="center" vertical="center" wrapText="1"/>
    </xf>
    <xf numFmtId="0" fontId="87" fillId="80" borderId="89" xfId="327" applyFont="1" applyFill="1" applyBorder="1" applyAlignment="1">
      <alignment horizontal="center" vertical="center" wrapText="1"/>
    </xf>
    <xf numFmtId="184" fontId="87" fillId="0" borderId="75" xfId="1879" applyNumberFormat="1" applyFont="1" applyFill="1" applyBorder="1" applyAlignment="1" applyProtection="1">
      <alignment horizontal="center" vertical="center" wrapText="1"/>
    </xf>
    <xf numFmtId="184" fontId="87" fillId="0" borderId="61" xfId="1879" applyNumberFormat="1" applyFont="1" applyFill="1" applyBorder="1" applyAlignment="1" applyProtection="1">
      <alignment horizontal="center" vertical="center" wrapText="1"/>
    </xf>
    <xf numFmtId="184" fontId="87" fillId="16" borderId="78" xfId="1879" applyNumberFormat="1" applyFont="1" applyFill="1" applyBorder="1" applyAlignment="1" applyProtection="1">
      <alignment horizontal="center" vertical="center" wrapText="1"/>
    </xf>
    <xf numFmtId="184" fontId="87" fillId="16" borderId="79" xfId="1879" applyNumberFormat="1" applyFont="1" applyFill="1" applyBorder="1" applyAlignment="1" applyProtection="1">
      <alignment horizontal="center" vertical="center" wrapText="1"/>
    </xf>
    <xf numFmtId="184" fontId="87" fillId="0" borderId="73" xfId="1879" applyNumberFormat="1" applyFont="1" applyFill="1" applyBorder="1" applyAlignment="1" applyProtection="1">
      <alignment horizontal="center" vertical="center" wrapText="1"/>
    </xf>
    <xf numFmtId="184" fontId="87" fillId="0" borderId="76" xfId="1879" applyNumberFormat="1" applyFont="1" applyFill="1" applyBorder="1" applyAlignment="1" applyProtection="1">
      <alignment horizontal="center" vertical="center" wrapText="1"/>
    </xf>
    <xf numFmtId="184" fontId="87" fillId="16" borderId="80" xfId="1879" applyNumberFormat="1" applyFont="1" applyFill="1" applyBorder="1" applyAlignment="1" applyProtection="1">
      <alignment horizontal="center" vertical="center" wrapText="1"/>
    </xf>
    <xf numFmtId="184" fontId="87" fillId="80" borderId="75" xfId="1879" applyNumberFormat="1" applyFont="1" applyFill="1" applyBorder="1" applyAlignment="1" applyProtection="1">
      <alignment horizontal="center" vertical="center" wrapText="1"/>
    </xf>
    <xf numFmtId="0" fontId="121" fillId="16" borderId="75" xfId="0" applyFont="1" applyFill="1" applyBorder="1"/>
    <xf numFmtId="0" fontId="121" fillId="80" borderId="75" xfId="0" applyFont="1" applyFill="1" applyBorder="1"/>
    <xf numFmtId="170" fontId="72" fillId="110" borderId="75" xfId="1" applyFont="1" applyFill="1" applyBorder="1" applyAlignment="1" applyProtection="1">
      <alignment horizontal="center" vertical="center" wrapText="1"/>
    </xf>
    <xf numFmtId="0" fontId="50" fillId="13" borderId="0" xfId="0" applyFont="1" applyFill="1"/>
    <xf numFmtId="170" fontId="67" fillId="13" borderId="65" xfId="1" applyFont="1" applyFill="1" applyBorder="1" applyAlignment="1" applyProtection="1">
      <alignment horizontal="center" vertical="center" wrapText="1"/>
      <protection locked="0"/>
    </xf>
    <xf numFmtId="170" fontId="67" fillId="13" borderId="75" xfId="1" applyFont="1" applyFill="1" applyBorder="1" applyAlignment="1" applyProtection="1">
      <alignment horizontal="center" vertical="center" wrapText="1"/>
      <protection locked="0"/>
    </xf>
    <xf numFmtId="0" fontId="67" fillId="13" borderId="75" xfId="327" applyFont="1" applyFill="1" applyBorder="1" applyAlignment="1" applyProtection="1">
      <alignment horizontal="center" vertical="center" wrapText="1"/>
      <protection locked="0"/>
    </xf>
    <xf numFmtId="170" fontId="72" fillId="13" borderId="75" xfId="1" applyFont="1" applyFill="1" applyBorder="1" applyAlignment="1" applyProtection="1">
      <alignment horizontal="center" vertical="center" wrapText="1"/>
    </xf>
    <xf numFmtId="0" fontId="51" fillId="13" borderId="30" xfId="1879" applyNumberFormat="1" applyFont="1" applyFill="1" applyBorder="1" applyAlignment="1" applyProtection="1">
      <alignment vertical="top"/>
      <protection locked="0"/>
    </xf>
    <xf numFmtId="0" fontId="51" fillId="13" borderId="31" xfId="1879" applyNumberFormat="1" applyFont="1" applyFill="1" applyBorder="1" applyAlignment="1" applyProtection="1">
      <alignment vertical="top"/>
      <protection locked="0"/>
    </xf>
    <xf numFmtId="0" fontId="51" fillId="13" borderId="29" xfId="1879" applyNumberFormat="1" applyFont="1" applyFill="1" applyBorder="1" applyAlignment="1" applyProtection="1">
      <alignment vertical="top"/>
      <protection locked="0"/>
    </xf>
    <xf numFmtId="0" fontId="51" fillId="13" borderId="34" xfId="1879" applyNumberFormat="1" applyFont="1" applyFill="1" applyBorder="1" applyAlignment="1" applyProtection="1">
      <alignment vertical="top"/>
      <protection locked="0"/>
    </xf>
    <xf numFmtId="0" fontId="51" fillId="13" borderId="0" xfId="1879" applyNumberFormat="1" applyFont="1" applyFill="1" applyBorder="1" applyAlignment="1" applyProtection="1">
      <alignment vertical="top"/>
      <protection locked="0"/>
    </xf>
    <xf numFmtId="0" fontId="51" fillId="13" borderId="35" xfId="1879" applyNumberFormat="1" applyFont="1" applyFill="1" applyBorder="1" applyAlignment="1" applyProtection="1">
      <alignment vertical="top"/>
      <protection locked="0"/>
    </xf>
    <xf numFmtId="0" fontId="51" fillId="13" borderId="32" xfId="1879" applyNumberFormat="1" applyFont="1" applyFill="1" applyBorder="1" applyAlignment="1" applyProtection="1">
      <alignment vertical="top"/>
      <protection locked="0"/>
    </xf>
    <xf numFmtId="0" fontId="51" fillId="13" borderId="19" xfId="1879" applyNumberFormat="1" applyFont="1" applyFill="1" applyBorder="1" applyAlignment="1" applyProtection="1">
      <alignment vertical="top"/>
      <protection locked="0"/>
    </xf>
    <xf numFmtId="0" fontId="51" fillId="13" borderId="33" xfId="1879" applyNumberFormat="1" applyFont="1" applyFill="1" applyBorder="1" applyAlignment="1" applyProtection="1">
      <alignment vertical="top"/>
      <protection locked="0"/>
    </xf>
    <xf numFmtId="170" fontId="10" fillId="13" borderId="65" xfId="1" applyFont="1" applyFill="1" applyBorder="1" applyAlignment="1" applyProtection="1">
      <alignment horizontal="center" vertical="center" wrapText="1"/>
      <protection locked="0"/>
    </xf>
    <xf numFmtId="170" fontId="10" fillId="13" borderId="75" xfId="1" applyFont="1" applyFill="1" applyBorder="1" applyAlignment="1" applyProtection="1">
      <alignment horizontal="center" vertical="center" wrapText="1"/>
      <protection locked="0"/>
    </xf>
    <xf numFmtId="0" fontId="10" fillId="13" borderId="75" xfId="327" applyFont="1" applyFill="1" applyBorder="1" applyAlignment="1" applyProtection="1">
      <alignment horizontal="center" vertical="center" wrapText="1"/>
      <protection locked="0"/>
    </xf>
    <xf numFmtId="170" fontId="136" fillId="111" borderId="86" xfId="1" applyFont="1" applyFill="1" applyBorder="1" applyAlignment="1" applyProtection="1">
      <alignment horizontal="center" vertical="center" wrapText="1"/>
    </xf>
    <xf numFmtId="170" fontId="136" fillId="111" borderId="75" xfId="1" applyFont="1" applyFill="1" applyBorder="1" applyAlignment="1" applyProtection="1">
      <alignment horizontal="center" vertical="center" wrapText="1"/>
    </xf>
    <xf numFmtId="170" fontId="136" fillId="111" borderId="65" xfId="1" applyFont="1" applyFill="1" applyBorder="1" applyAlignment="1" applyProtection="1">
      <alignment horizontal="center" vertical="center" wrapText="1"/>
    </xf>
    <xf numFmtId="170" fontId="136" fillId="111" borderId="63" xfId="1" applyFont="1" applyFill="1" applyBorder="1" applyAlignment="1" applyProtection="1">
      <alignment horizontal="center" vertical="center" wrapText="1"/>
    </xf>
    <xf numFmtId="170" fontId="136" fillId="111" borderId="37" xfId="1" applyFont="1" applyFill="1" applyBorder="1" applyAlignment="1" applyProtection="1">
      <alignment horizontal="center" vertical="center" wrapText="1"/>
    </xf>
    <xf numFmtId="170" fontId="136" fillId="111" borderId="13" xfId="1" applyFont="1" applyFill="1" applyBorder="1" applyAlignment="1" applyProtection="1">
      <alignment horizontal="center" vertical="center" wrapText="1"/>
    </xf>
    <xf numFmtId="170" fontId="10" fillId="111" borderId="65" xfId="1" applyFont="1" applyFill="1" applyBorder="1" applyAlignment="1" applyProtection="1">
      <alignment horizontal="center" vertical="center" wrapText="1"/>
      <protection locked="0"/>
    </xf>
    <xf numFmtId="170" fontId="10" fillId="111" borderId="75" xfId="1" applyFont="1" applyFill="1" applyBorder="1" applyAlignment="1" applyProtection="1">
      <alignment horizontal="center" vertical="center" wrapText="1"/>
      <protection locked="0"/>
    </xf>
    <xf numFmtId="0" fontId="10" fillId="111" borderId="75" xfId="327" applyFont="1" applyFill="1" applyBorder="1" applyAlignment="1" applyProtection="1">
      <alignment horizontal="center" vertical="center" wrapText="1"/>
      <protection locked="0"/>
    </xf>
    <xf numFmtId="0" fontId="133" fillId="0" borderId="0" xfId="9990" applyFont="1"/>
    <xf numFmtId="0" fontId="51" fillId="4" borderId="75" xfId="327" applyFont="1" applyFill="1" applyBorder="1" applyAlignment="1">
      <alignment horizontal="left" vertical="center" wrapText="1"/>
    </xf>
    <xf numFmtId="0" fontId="67" fillId="80" borderId="75" xfId="327" applyFont="1" applyFill="1" applyBorder="1" applyAlignment="1">
      <alignment horizontal="center" vertical="center" wrapText="1"/>
    </xf>
    <xf numFmtId="0" fontId="67" fillId="4" borderId="75" xfId="327" applyFont="1" applyFill="1" applyBorder="1" applyAlignment="1">
      <alignment horizontal="left" vertical="center" wrapText="1"/>
    </xf>
    <xf numFmtId="0" fontId="67" fillId="13" borderId="28" xfId="327" applyFont="1" applyFill="1" applyBorder="1" applyAlignment="1" applyProtection="1">
      <alignment horizontal="left" vertical="top"/>
      <protection locked="0"/>
    </xf>
    <xf numFmtId="0" fontId="67" fillId="13" borderId="27" xfId="327" applyFont="1" applyFill="1" applyBorder="1" applyAlignment="1" applyProtection="1">
      <alignment horizontal="left" vertical="top"/>
      <protection locked="0"/>
    </xf>
    <xf numFmtId="0" fontId="52" fillId="4" borderId="5" xfId="327" applyFont="1" applyFill="1" applyBorder="1" applyAlignment="1">
      <alignment horizontal="center" vertical="center" wrapText="1"/>
    </xf>
    <xf numFmtId="0" fontId="52" fillId="4" borderId="9" xfId="327" applyFont="1" applyFill="1" applyBorder="1" applyAlignment="1">
      <alignment horizontal="center" vertical="center" wrapText="1"/>
    </xf>
    <xf numFmtId="0" fontId="52" fillId="4" borderId="7" xfId="327" applyFont="1" applyFill="1" applyBorder="1" applyAlignment="1">
      <alignment horizontal="center" vertical="center" wrapText="1"/>
    </xf>
    <xf numFmtId="0" fontId="51" fillId="4" borderId="75" xfId="327" applyFont="1" applyFill="1" applyBorder="1" applyAlignment="1">
      <alignment horizontal="center" vertical="center"/>
    </xf>
    <xf numFmtId="0" fontId="51" fillId="4" borderId="75" xfId="327" applyFont="1" applyFill="1" applyBorder="1" applyAlignment="1">
      <alignment horizontal="left" vertical="center"/>
    </xf>
    <xf numFmtId="0" fontId="133" fillId="4" borderId="75" xfId="9990" applyFont="1" applyFill="1" applyBorder="1" applyAlignment="1">
      <alignment horizontal="left" vertical="center" wrapText="1"/>
    </xf>
    <xf numFmtId="0" fontId="51" fillId="4" borderId="65" xfId="327" applyFont="1" applyFill="1" applyBorder="1" applyAlignment="1">
      <alignment horizontal="center" vertical="center"/>
    </xf>
    <xf numFmtId="0" fontId="133" fillId="4" borderId="65" xfId="9990" applyFont="1" applyFill="1" applyBorder="1" applyAlignment="1">
      <alignment horizontal="left" vertical="center" wrapText="1"/>
    </xf>
    <xf numFmtId="0" fontId="67" fillId="4" borderId="65" xfId="327" applyFont="1" applyFill="1" applyBorder="1" applyAlignment="1">
      <alignment horizontal="left" vertical="center" wrapText="1"/>
    </xf>
    <xf numFmtId="0" fontId="51" fillId="4" borderId="65" xfId="327" applyFont="1" applyFill="1" applyBorder="1" applyAlignment="1">
      <alignment horizontal="left" vertical="center" wrapText="1"/>
    </xf>
    <xf numFmtId="0" fontId="67" fillId="80" borderId="65" xfId="327" applyFont="1" applyFill="1" applyBorder="1" applyAlignment="1">
      <alignment horizontal="center" vertical="center" wrapText="1"/>
    </xf>
    <xf numFmtId="0" fontId="50" fillId="4" borderId="0" xfId="0" applyFont="1" applyFill="1" applyAlignment="1">
      <alignment horizontal="left" wrapText="1"/>
    </xf>
    <xf numFmtId="184" fontId="67" fillId="9" borderId="5" xfId="1879" applyNumberFormat="1" applyFont="1" applyFill="1" applyBorder="1" applyAlignment="1" applyProtection="1">
      <alignment horizontal="center" vertical="center" wrapText="1"/>
    </xf>
    <xf numFmtId="184" fontId="67" fillId="9" borderId="7" xfId="1879" applyNumberFormat="1" applyFont="1" applyFill="1" applyBorder="1" applyAlignment="1" applyProtection="1">
      <alignment horizontal="center" vertical="center" wrapText="1"/>
    </xf>
    <xf numFmtId="0" fontId="67" fillId="9" borderId="5" xfId="327" applyFont="1" applyFill="1" applyBorder="1" applyAlignment="1">
      <alignment horizontal="center" vertical="center" wrapText="1"/>
    </xf>
    <xf numFmtId="0" fontId="67" fillId="9" borderId="9" xfId="327" applyFont="1" applyFill="1" applyBorder="1" applyAlignment="1">
      <alignment horizontal="center" vertical="center" wrapText="1"/>
    </xf>
    <xf numFmtId="0" fontId="67" fillId="9" borderId="7" xfId="327" applyFont="1" applyFill="1" applyBorder="1" applyAlignment="1">
      <alignment horizontal="center" vertical="center" wrapText="1"/>
    </xf>
    <xf numFmtId="0" fontId="67" fillId="16" borderId="5" xfId="327" applyFont="1" applyFill="1" applyBorder="1" applyAlignment="1">
      <alignment horizontal="center" vertical="center"/>
    </xf>
    <xf numFmtId="0" fontId="67" fillId="16" borderId="7" xfId="327" applyFont="1" applyFill="1" applyBorder="1" applyAlignment="1">
      <alignment horizontal="center" vertical="center"/>
    </xf>
    <xf numFmtId="0" fontId="67" fillId="80" borderId="78" xfId="327" applyFont="1" applyFill="1" applyBorder="1" applyAlignment="1">
      <alignment horizontal="center" vertical="center" wrapText="1"/>
    </xf>
    <xf numFmtId="0" fontId="8" fillId="0" borderId="12" xfId="0" applyFont="1" applyBorder="1" applyAlignment="1">
      <alignment horizontal="left" wrapText="1"/>
    </xf>
    <xf numFmtId="0" fontId="122" fillId="21" borderId="38" xfId="0" applyFont="1" applyFill="1" applyBorder="1" applyAlignment="1">
      <alignment horizontal="center" vertical="center" wrapText="1"/>
    </xf>
    <xf numFmtId="0" fontId="122" fillId="21" borderId="16" xfId="0" applyFont="1" applyFill="1" applyBorder="1" applyAlignment="1">
      <alignment horizontal="center" vertical="center" wrapText="1"/>
    </xf>
    <xf numFmtId="0" fontId="122" fillId="21" borderId="73" xfId="0" applyFont="1" applyFill="1" applyBorder="1" applyAlignment="1">
      <alignment horizontal="center" vertical="center" wrapText="1"/>
    </xf>
    <xf numFmtId="0" fontId="122" fillId="22" borderId="38" xfId="0" applyFont="1" applyFill="1" applyBorder="1" applyAlignment="1">
      <alignment horizontal="center" vertical="center" wrapText="1"/>
    </xf>
    <xf numFmtId="0" fontId="122" fillId="22" borderId="16" xfId="0" applyFont="1" applyFill="1" applyBorder="1" applyAlignment="1">
      <alignment horizontal="center" vertical="center" wrapText="1"/>
    </xf>
    <xf numFmtId="0" fontId="122" fillId="22" borderId="73" xfId="0" applyFont="1" applyFill="1" applyBorder="1" applyAlignment="1">
      <alignment horizontal="center" vertical="center" wrapText="1"/>
    </xf>
    <xf numFmtId="0" fontId="122" fillId="7" borderId="38" xfId="0" applyFont="1" applyFill="1" applyBorder="1" applyAlignment="1">
      <alignment horizontal="center" vertical="center" wrapText="1"/>
    </xf>
    <xf numFmtId="0" fontId="122" fillId="7" borderId="16" xfId="0" applyFont="1" applyFill="1" applyBorder="1" applyAlignment="1">
      <alignment horizontal="center" vertical="center" wrapText="1"/>
    </xf>
    <xf numFmtId="0" fontId="122" fillId="7" borderId="73" xfId="0" applyFont="1" applyFill="1" applyBorder="1" applyAlignment="1">
      <alignment horizontal="center" vertical="center" wrapText="1"/>
    </xf>
    <xf numFmtId="0" fontId="10" fillId="80" borderId="75" xfId="327" applyFont="1" applyFill="1" applyBorder="1" applyAlignment="1">
      <alignment horizontal="center" vertical="center" wrapText="1"/>
    </xf>
    <xf numFmtId="0" fontId="10" fillId="80" borderId="65" xfId="327" applyFont="1" applyFill="1" applyBorder="1" applyAlignment="1">
      <alignment horizontal="center" vertical="center" wrapText="1"/>
    </xf>
    <xf numFmtId="0" fontId="67" fillId="80" borderId="10" xfId="327" applyFont="1" applyFill="1" applyBorder="1" applyAlignment="1">
      <alignment horizontal="center" vertical="center" wrapText="1"/>
    </xf>
    <xf numFmtId="0" fontId="67" fillId="80" borderId="83" xfId="327" applyFont="1" applyFill="1" applyBorder="1" applyAlignment="1">
      <alignment horizontal="center" vertical="center" wrapText="1"/>
    </xf>
    <xf numFmtId="0" fontId="67" fillId="80" borderId="25" xfId="327" applyFont="1" applyFill="1" applyBorder="1" applyAlignment="1">
      <alignment horizontal="center" vertical="center" wrapText="1"/>
    </xf>
    <xf numFmtId="0" fontId="67" fillId="80" borderId="84" xfId="327" applyFont="1" applyFill="1" applyBorder="1" applyAlignment="1">
      <alignment horizontal="center" vertical="center" wrapText="1"/>
    </xf>
    <xf numFmtId="0" fontId="67" fillId="80" borderId="36" xfId="327" applyFont="1" applyFill="1" applyBorder="1" applyAlignment="1">
      <alignment horizontal="center" vertical="center"/>
    </xf>
    <xf numFmtId="0" fontId="67" fillId="80" borderId="82" xfId="327" applyFont="1" applyFill="1" applyBorder="1" applyAlignment="1">
      <alignment horizontal="center" vertical="center"/>
    </xf>
    <xf numFmtId="0" fontId="67" fillId="80" borderId="81" xfId="327" applyFont="1" applyFill="1" applyBorder="1" applyAlignment="1">
      <alignment horizontal="center" vertical="center" wrapText="1"/>
    </xf>
    <xf numFmtId="0" fontId="67" fillId="80" borderId="26" xfId="327" applyFont="1" applyFill="1" applyBorder="1" applyAlignment="1">
      <alignment horizontal="center" vertical="center" wrapText="1"/>
    </xf>
    <xf numFmtId="0" fontId="52" fillId="9" borderId="75" xfId="0" applyFont="1" applyFill="1" applyBorder="1" applyAlignment="1">
      <alignment horizontal="center"/>
    </xf>
    <xf numFmtId="0" fontId="50" fillId="9" borderId="75" xfId="0" applyFont="1" applyFill="1" applyBorder="1" applyAlignment="1">
      <alignment horizontal="center"/>
    </xf>
    <xf numFmtId="0" fontId="9" fillId="4" borderId="5" xfId="3" quotePrefix="1" applyFont="1" applyFill="1" applyBorder="1" applyAlignment="1">
      <alignment horizontal="center" vertical="center"/>
    </xf>
    <xf numFmtId="0" fontId="9" fillId="4" borderId="9" xfId="3" quotePrefix="1" applyFont="1" applyFill="1" applyBorder="1" applyAlignment="1">
      <alignment horizontal="center" vertical="center"/>
    </xf>
    <xf numFmtId="0" fontId="9" fillId="4" borderId="7" xfId="3" quotePrefix="1" applyFont="1" applyFill="1" applyBorder="1" applyAlignment="1">
      <alignment horizontal="center" vertical="center"/>
    </xf>
    <xf numFmtId="0" fontId="47" fillId="4" borderId="65" xfId="329" quotePrefix="1" applyFont="1" applyFill="1" applyBorder="1" applyAlignment="1">
      <alignment horizontal="left" vertical="center" wrapText="1"/>
    </xf>
    <xf numFmtId="0" fontId="47" fillId="4" borderId="65" xfId="329" applyFont="1" applyFill="1" applyBorder="1" applyAlignment="1">
      <alignment horizontal="left" vertical="center" wrapText="1"/>
    </xf>
    <xf numFmtId="0" fontId="47" fillId="4" borderId="63" xfId="329" applyFont="1" applyFill="1" applyBorder="1" applyAlignment="1">
      <alignment horizontal="left" vertical="center" wrapText="1"/>
    </xf>
    <xf numFmtId="0" fontId="9" fillId="4" borderId="38" xfId="329" quotePrefix="1" applyFont="1" applyFill="1" applyBorder="1" applyAlignment="1">
      <alignment horizontal="left" vertical="top" wrapText="1"/>
    </xf>
    <xf numFmtId="0" fontId="9" fillId="4" borderId="16" xfId="329" applyFont="1" applyFill="1" applyBorder="1" applyAlignment="1">
      <alignment horizontal="left" vertical="top" wrapText="1"/>
    </xf>
    <xf numFmtId="0" fontId="9" fillId="4" borderId="72" xfId="329" applyFont="1" applyFill="1" applyBorder="1" applyAlignment="1">
      <alignment horizontal="left" vertical="top" wrapText="1"/>
    </xf>
    <xf numFmtId="0" fontId="9" fillId="4" borderId="12" xfId="329" quotePrefix="1" applyFont="1" applyFill="1" applyBorder="1" applyAlignment="1">
      <alignment horizontal="left" vertical="center" wrapText="1"/>
    </xf>
    <xf numFmtId="0" fontId="47" fillId="4" borderId="12" xfId="329" quotePrefix="1" applyFont="1" applyFill="1" applyBorder="1" applyAlignment="1">
      <alignment horizontal="left" vertical="center" wrapText="1"/>
    </xf>
    <xf numFmtId="0" fontId="47" fillId="4" borderId="12" xfId="329"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25" xfId="329" quotePrefix="1" applyFont="1" applyFill="1" applyBorder="1" applyAlignment="1">
      <alignment horizontal="left" vertical="center" wrapText="1"/>
    </xf>
    <xf numFmtId="0" fontId="47" fillId="4" borderId="25" xfId="329" applyFont="1" applyFill="1" applyBorder="1" applyAlignment="1">
      <alignment horizontal="left" vertical="center" wrapText="1"/>
    </xf>
    <xf numFmtId="0" fontId="47" fillId="4" borderId="26" xfId="329" applyFont="1" applyFill="1" applyBorder="1" applyAlignment="1">
      <alignment horizontal="left" vertical="center" wrapText="1"/>
    </xf>
    <xf numFmtId="0" fontId="10" fillId="4" borderId="5" xfId="3" applyFont="1" applyFill="1" applyBorder="1" applyAlignment="1">
      <alignment horizontal="left"/>
    </xf>
    <xf numFmtId="0" fontId="10" fillId="4" borderId="9" xfId="3" applyFont="1" applyFill="1" applyBorder="1" applyAlignment="1">
      <alignment horizontal="left"/>
    </xf>
    <xf numFmtId="0" fontId="10" fillId="4" borderId="7" xfId="3" applyFont="1" applyFill="1" applyBorder="1" applyAlignment="1">
      <alignment horizontal="left"/>
    </xf>
    <xf numFmtId="0" fontId="47" fillId="4" borderId="67"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68" xfId="329" applyFont="1" applyFill="1" applyBorder="1" applyAlignment="1">
      <alignment horizontal="left" vertical="center" wrapText="1"/>
    </xf>
    <xf numFmtId="0" fontId="9" fillId="4" borderId="37" xfId="329" quotePrefix="1" applyFont="1" applyFill="1" applyBorder="1" applyAlignment="1">
      <alignment horizontal="left" vertical="center" wrapText="1"/>
    </xf>
    <xf numFmtId="0" fontId="47" fillId="4" borderId="64"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8" fillId="4" borderId="47" xfId="9990" quotePrefix="1" applyFont="1" applyFill="1" applyBorder="1" applyAlignment="1">
      <alignment horizontal="left" vertical="center" wrapText="1"/>
    </xf>
    <xf numFmtId="0" fontId="47" fillId="4" borderId="35" xfId="329"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62" xfId="329" applyFont="1" applyFill="1" applyBorder="1" applyAlignment="1">
      <alignment horizontal="left" vertical="center" wrapText="1"/>
    </xf>
    <xf numFmtId="0" fontId="47" fillId="4" borderId="71" xfId="329" applyFont="1" applyFill="1" applyBorder="1" applyAlignment="1">
      <alignment horizontal="left" vertical="center" wrapText="1"/>
    </xf>
  </cellXfs>
  <cellStyles count="9993">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xfId="9992" builtinId="4"/>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colors>
    <mruColors>
      <color rgb="FF969696"/>
      <color rgb="FF40404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my.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9"/>
  <sheetViews>
    <sheetView tabSelected="1" zoomScale="80" zoomScaleNormal="80" zoomScaleSheetLayoutView="100" workbookViewId="0"/>
  </sheetViews>
  <sheetFormatPr defaultRowHeight="14.25"/>
  <cols>
    <col min="1" max="1" width="6.140625" style="20" customWidth="1"/>
    <col min="2" max="2" width="22.42578125" style="20" customWidth="1"/>
    <col min="3" max="3" width="28.28515625" style="21" customWidth="1"/>
    <col min="4" max="4" width="36.28515625" style="1" customWidth="1"/>
    <col min="5" max="5" width="14" style="4" customWidth="1"/>
    <col min="6" max="6" width="9" style="4" bestFit="1" customWidth="1"/>
    <col min="7" max="7" width="5.7109375" style="4" bestFit="1" customWidth="1"/>
    <col min="8" max="8" width="7.7109375" style="4" bestFit="1" customWidth="1"/>
    <col min="9" max="9" width="20.7109375" style="22" customWidth="1"/>
    <col min="10" max="10" width="20.7109375" style="23" customWidth="1"/>
    <col min="11" max="11" width="18.5703125" style="14" customWidth="1"/>
    <col min="12" max="12" width="19.42578125" style="14" customWidth="1"/>
    <col min="13" max="13" width="18.5703125" style="14" customWidth="1"/>
    <col min="14" max="16" width="19.42578125" style="14" customWidth="1"/>
    <col min="17" max="17" width="18.5703125" style="14" customWidth="1"/>
    <col min="18" max="20" width="19.42578125" style="14" customWidth="1"/>
    <col min="21" max="21" width="10.85546875" style="14" customWidth="1"/>
    <col min="22" max="22" width="82.28515625" style="14" customWidth="1"/>
    <col min="23" max="26" width="9.140625" style="14" customWidth="1"/>
    <col min="27" max="27" width="0" style="14" hidden="1" customWidth="1"/>
    <col min="28" max="156" width="9.140625" style="14"/>
    <col min="157" max="157" width="6" style="14" customWidth="1"/>
    <col min="158" max="158" width="11.140625" style="14" customWidth="1"/>
    <col min="159" max="159" width="37.28515625" style="14" customWidth="1"/>
    <col min="160" max="160" width="14.140625" style="14" customWidth="1"/>
    <col min="161" max="162" width="12" style="14" customWidth="1"/>
    <col min="163" max="163" width="17.85546875" style="14" customWidth="1"/>
    <col min="164" max="164" width="15.7109375" style="14" customWidth="1"/>
    <col min="165" max="170" width="0" style="14" hidden="1" customWidth="1"/>
    <col min="171" max="171" width="11.85546875" style="14" customWidth="1"/>
    <col min="172" max="172" width="31.85546875" style="14" customWidth="1"/>
    <col min="173" max="173" width="12.140625" style="14" customWidth="1"/>
    <col min="174" max="174" width="12" style="14" customWidth="1"/>
    <col min="175" max="175" width="12.5703125" style="14" customWidth="1"/>
    <col min="176" max="176" width="12" style="14" customWidth="1"/>
    <col min="177" max="177" width="11.140625" style="14" customWidth="1"/>
    <col min="178" max="179" width="11.7109375" style="14" customWidth="1"/>
    <col min="180" max="180" width="12.5703125" style="14" customWidth="1"/>
    <col min="181" max="181" width="9.7109375" style="14" customWidth="1"/>
    <col min="182" max="182" width="12" style="14" customWidth="1"/>
    <col min="183" max="231" width="9.7109375" style="14" customWidth="1"/>
    <col min="232" max="412" width="9.140625" style="14"/>
    <col min="413" max="413" width="6" style="14" customWidth="1"/>
    <col min="414" max="414" width="11.140625" style="14" customWidth="1"/>
    <col min="415" max="415" width="37.28515625" style="14" customWidth="1"/>
    <col min="416" max="416" width="14.140625" style="14" customWidth="1"/>
    <col min="417" max="418" width="12" style="14" customWidth="1"/>
    <col min="419" max="419" width="17.85546875" style="14" customWidth="1"/>
    <col min="420" max="420" width="15.7109375" style="14" customWidth="1"/>
    <col min="421" max="426" width="0" style="14" hidden="1" customWidth="1"/>
    <col min="427" max="427" width="11.85546875" style="14" customWidth="1"/>
    <col min="428" max="428" width="31.85546875" style="14" customWidth="1"/>
    <col min="429" max="429" width="12.140625" style="14" customWidth="1"/>
    <col min="430" max="430" width="12" style="14" customWidth="1"/>
    <col min="431" max="431" width="12.5703125" style="14" customWidth="1"/>
    <col min="432" max="432" width="12" style="14" customWidth="1"/>
    <col min="433" max="433" width="11.140625" style="14" customWidth="1"/>
    <col min="434" max="435" width="11.7109375" style="14" customWidth="1"/>
    <col min="436" max="436" width="12.5703125" style="14" customWidth="1"/>
    <col min="437" max="437" width="9.7109375" style="14" customWidth="1"/>
    <col min="438" max="438" width="12" style="14" customWidth="1"/>
    <col min="439" max="487" width="9.7109375" style="14" customWidth="1"/>
    <col min="488" max="668" width="9.140625" style="14"/>
    <col min="669" max="669" width="6" style="14" customWidth="1"/>
    <col min="670" max="670" width="11.140625" style="14" customWidth="1"/>
    <col min="671" max="671" width="37.28515625" style="14" customWidth="1"/>
    <col min="672" max="672" width="14.140625" style="14" customWidth="1"/>
    <col min="673" max="674" width="12" style="14" customWidth="1"/>
    <col min="675" max="675" width="17.85546875" style="14" customWidth="1"/>
    <col min="676" max="676" width="15.7109375" style="14" customWidth="1"/>
    <col min="677" max="682" width="0" style="14" hidden="1" customWidth="1"/>
    <col min="683" max="683" width="11.85546875" style="14" customWidth="1"/>
    <col min="684" max="684" width="31.85546875" style="14" customWidth="1"/>
    <col min="685" max="685" width="12.140625" style="14" customWidth="1"/>
    <col min="686" max="686" width="12" style="14" customWidth="1"/>
    <col min="687" max="687" width="12.5703125" style="14" customWidth="1"/>
    <col min="688" max="688" width="12" style="14" customWidth="1"/>
    <col min="689" max="689" width="11.140625" style="14" customWidth="1"/>
    <col min="690" max="691" width="11.7109375" style="14" customWidth="1"/>
    <col min="692" max="692" width="12.5703125" style="14" customWidth="1"/>
    <col min="693" max="693" width="9.7109375" style="14" customWidth="1"/>
    <col min="694" max="694" width="12" style="14" customWidth="1"/>
    <col min="695" max="743" width="9.7109375" style="14" customWidth="1"/>
    <col min="744" max="924" width="9.140625" style="14"/>
    <col min="925" max="925" width="6" style="14" customWidth="1"/>
    <col min="926" max="926" width="11.140625" style="14" customWidth="1"/>
    <col min="927" max="927" width="37.28515625" style="14" customWidth="1"/>
    <col min="928" max="928" width="14.140625" style="14" customWidth="1"/>
    <col min="929" max="930" width="12" style="14" customWidth="1"/>
    <col min="931" max="931" width="17.85546875" style="14" customWidth="1"/>
    <col min="932" max="932" width="15.7109375" style="14" customWidth="1"/>
    <col min="933" max="938" width="0" style="14" hidden="1" customWidth="1"/>
    <col min="939" max="939" width="11.85546875" style="14" customWidth="1"/>
    <col min="940" max="940" width="31.85546875" style="14" customWidth="1"/>
    <col min="941" max="941" width="12.140625" style="14" customWidth="1"/>
    <col min="942" max="942" width="12" style="14" customWidth="1"/>
    <col min="943" max="943" width="12.5703125" style="14" customWidth="1"/>
    <col min="944" max="944" width="12" style="14" customWidth="1"/>
    <col min="945" max="945" width="11.140625" style="14" customWidth="1"/>
    <col min="946" max="947" width="11.7109375" style="14" customWidth="1"/>
    <col min="948" max="948" width="12.5703125" style="14" customWidth="1"/>
    <col min="949" max="949" width="9.7109375" style="14" customWidth="1"/>
    <col min="950" max="950" width="12" style="14" customWidth="1"/>
    <col min="951" max="999" width="9.7109375" style="14" customWidth="1"/>
    <col min="1000" max="1180" width="9.140625" style="14"/>
    <col min="1181" max="1181" width="6" style="14" customWidth="1"/>
    <col min="1182" max="1182" width="11.140625" style="14" customWidth="1"/>
    <col min="1183" max="1183" width="37.28515625" style="14" customWidth="1"/>
    <col min="1184" max="1184" width="14.140625" style="14" customWidth="1"/>
    <col min="1185" max="1186" width="12" style="14" customWidth="1"/>
    <col min="1187" max="1187" width="17.85546875" style="14" customWidth="1"/>
    <col min="1188" max="1188" width="15.7109375" style="14" customWidth="1"/>
    <col min="1189" max="1194" width="0" style="14" hidden="1" customWidth="1"/>
    <col min="1195" max="1195" width="11.85546875" style="14" customWidth="1"/>
    <col min="1196" max="1196" width="31.85546875" style="14" customWidth="1"/>
    <col min="1197" max="1197" width="12.140625" style="14" customWidth="1"/>
    <col min="1198" max="1198" width="12" style="14" customWidth="1"/>
    <col min="1199" max="1199" width="12.5703125" style="14" customWidth="1"/>
    <col min="1200" max="1200" width="12" style="14" customWidth="1"/>
    <col min="1201" max="1201" width="11.140625" style="14" customWidth="1"/>
    <col min="1202" max="1203" width="11.7109375" style="14" customWidth="1"/>
    <col min="1204" max="1204" width="12.5703125" style="14" customWidth="1"/>
    <col min="1205" max="1205" width="9.7109375" style="14" customWidth="1"/>
    <col min="1206" max="1206" width="12" style="14" customWidth="1"/>
    <col min="1207" max="1255" width="9.7109375" style="14" customWidth="1"/>
    <col min="1256" max="1436" width="9.140625" style="14"/>
    <col min="1437" max="1437" width="6" style="14" customWidth="1"/>
    <col min="1438" max="1438" width="11.140625" style="14" customWidth="1"/>
    <col min="1439" max="1439" width="37.28515625" style="14" customWidth="1"/>
    <col min="1440" max="1440" width="14.140625" style="14" customWidth="1"/>
    <col min="1441" max="1442" width="12" style="14" customWidth="1"/>
    <col min="1443" max="1443" width="17.85546875" style="14" customWidth="1"/>
    <col min="1444" max="1444" width="15.7109375" style="14" customWidth="1"/>
    <col min="1445" max="1450" width="0" style="14" hidden="1" customWidth="1"/>
    <col min="1451" max="1451" width="11.85546875" style="14" customWidth="1"/>
    <col min="1452" max="1452" width="31.85546875" style="14" customWidth="1"/>
    <col min="1453" max="1453" width="12.140625" style="14" customWidth="1"/>
    <col min="1454" max="1454" width="12" style="14" customWidth="1"/>
    <col min="1455" max="1455" width="12.5703125" style="14" customWidth="1"/>
    <col min="1456" max="1456" width="12" style="14" customWidth="1"/>
    <col min="1457" max="1457" width="11.140625" style="14" customWidth="1"/>
    <col min="1458" max="1459" width="11.7109375" style="14" customWidth="1"/>
    <col min="1460" max="1460" width="12.5703125" style="14" customWidth="1"/>
    <col min="1461" max="1461" width="9.7109375" style="14" customWidth="1"/>
    <col min="1462" max="1462" width="12" style="14" customWidth="1"/>
    <col min="1463" max="1511" width="9.7109375" style="14" customWidth="1"/>
    <col min="1512" max="1692" width="9.140625" style="14"/>
    <col min="1693" max="1693" width="6" style="14" customWidth="1"/>
    <col min="1694" max="1694" width="11.140625" style="14" customWidth="1"/>
    <col min="1695" max="1695" width="37.28515625" style="14" customWidth="1"/>
    <col min="1696" max="1696" width="14.140625" style="14" customWidth="1"/>
    <col min="1697" max="1698" width="12" style="14" customWidth="1"/>
    <col min="1699" max="1699" width="17.85546875" style="14" customWidth="1"/>
    <col min="1700" max="1700" width="15.7109375" style="14" customWidth="1"/>
    <col min="1701" max="1706" width="0" style="14" hidden="1" customWidth="1"/>
    <col min="1707" max="1707" width="11.85546875" style="14" customWidth="1"/>
    <col min="1708" max="1708" width="31.85546875" style="14" customWidth="1"/>
    <col min="1709" max="1709" width="12.140625" style="14" customWidth="1"/>
    <col min="1710" max="1710" width="12" style="14" customWidth="1"/>
    <col min="1711" max="1711" width="12.5703125" style="14" customWidth="1"/>
    <col min="1712" max="1712" width="12" style="14" customWidth="1"/>
    <col min="1713" max="1713" width="11.140625" style="14" customWidth="1"/>
    <col min="1714" max="1715" width="11.7109375" style="14" customWidth="1"/>
    <col min="1716" max="1716" width="12.5703125" style="14" customWidth="1"/>
    <col min="1717" max="1717" width="9.7109375" style="14" customWidth="1"/>
    <col min="1718" max="1718" width="12" style="14" customWidth="1"/>
    <col min="1719" max="1767" width="9.7109375" style="14" customWidth="1"/>
    <col min="1768" max="1948" width="9.140625" style="14"/>
    <col min="1949" max="1949" width="6" style="14" customWidth="1"/>
    <col min="1950" max="1950" width="11.140625" style="14" customWidth="1"/>
    <col min="1951" max="1951" width="37.28515625" style="14" customWidth="1"/>
    <col min="1952" max="1952" width="14.140625" style="14" customWidth="1"/>
    <col min="1953" max="1954" width="12" style="14" customWidth="1"/>
    <col min="1955" max="1955" width="17.85546875" style="14" customWidth="1"/>
    <col min="1956" max="1956" width="15.7109375" style="14" customWidth="1"/>
    <col min="1957" max="1962" width="0" style="14" hidden="1" customWidth="1"/>
    <col min="1963" max="1963" width="11.85546875" style="14" customWidth="1"/>
    <col min="1964" max="1964" width="31.85546875" style="14" customWidth="1"/>
    <col min="1965" max="1965" width="12.140625" style="14" customWidth="1"/>
    <col min="1966" max="1966" width="12" style="14" customWidth="1"/>
    <col min="1967" max="1967" width="12.5703125" style="14" customWidth="1"/>
    <col min="1968" max="1968" width="12" style="14" customWidth="1"/>
    <col min="1969" max="1969" width="11.140625" style="14" customWidth="1"/>
    <col min="1970" max="1971" width="11.7109375" style="14" customWidth="1"/>
    <col min="1972" max="1972" width="12.5703125" style="14" customWidth="1"/>
    <col min="1973" max="1973" width="9.7109375" style="14" customWidth="1"/>
    <col min="1974" max="1974" width="12" style="14" customWidth="1"/>
    <col min="1975" max="2023" width="9.7109375" style="14" customWidth="1"/>
    <col min="2024" max="2204" width="9.140625" style="14"/>
    <col min="2205" max="2205" width="6" style="14" customWidth="1"/>
    <col min="2206" max="2206" width="11.140625" style="14" customWidth="1"/>
    <col min="2207" max="2207" width="37.28515625" style="14" customWidth="1"/>
    <col min="2208" max="2208" width="14.140625" style="14" customWidth="1"/>
    <col min="2209" max="2210" width="12" style="14" customWidth="1"/>
    <col min="2211" max="2211" width="17.85546875" style="14" customWidth="1"/>
    <col min="2212" max="2212" width="15.7109375" style="14" customWidth="1"/>
    <col min="2213" max="2218" width="0" style="14" hidden="1" customWidth="1"/>
    <col min="2219" max="2219" width="11.85546875" style="14" customWidth="1"/>
    <col min="2220" max="2220" width="31.85546875" style="14" customWidth="1"/>
    <col min="2221" max="2221" width="12.140625" style="14" customWidth="1"/>
    <col min="2222" max="2222" width="12" style="14" customWidth="1"/>
    <col min="2223" max="2223" width="12.5703125" style="14" customWidth="1"/>
    <col min="2224" max="2224" width="12" style="14" customWidth="1"/>
    <col min="2225" max="2225" width="11.140625" style="14" customWidth="1"/>
    <col min="2226" max="2227" width="11.7109375" style="14" customWidth="1"/>
    <col min="2228" max="2228" width="12.5703125" style="14" customWidth="1"/>
    <col min="2229" max="2229" width="9.7109375" style="14" customWidth="1"/>
    <col min="2230" max="2230" width="12" style="14" customWidth="1"/>
    <col min="2231" max="2279" width="9.7109375" style="14" customWidth="1"/>
    <col min="2280" max="2460" width="9.140625" style="14"/>
    <col min="2461" max="2461" width="6" style="14" customWidth="1"/>
    <col min="2462" max="2462" width="11.140625" style="14" customWidth="1"/>
    <col min="2463" max="2463" width="37.28515625" style="14" customWidth="1"/>
    <col min="2464" max="2464" width="14.140625" style="14" customWidth="1"/>
    <col min="2465" max="2466" width="12" style="14" customWidth="1"/>
    <col min="2467" max="2467" width="17.85546875" style="14" customWidth="1"/>
    <col min="2468" max="2468" width="15.7109375" style="14" customWidth="1"/>
    <col min="2469" max="2474" width="0" style="14" hidden="1" customWidth="1"/>
    <col min="2475" max="2475" width="11.85546875" style="14" customWidth="1"/>
    <col min="2476" max="2476" width="31.85546875" style="14" customWidth="1"/>
    <col min="2477" max="2477" width="12.140625" style="14" customWidth="1"/>
    <col min="2478" max="2478" width="12" style="14" customWidth="1"/>
    <col min="2479" max="2479" width="12.5703125" style="14" customWidth="1"/>
    <col min="2480" max="2480" width="12" style="14" customWidth="1"/>
    <col min="2481" max="2481" width="11.140625" style="14" customWidth="1"/>
    <col min="2482" max="2483" width="11.7109375" style="14" customWidth="1"/>
    <col min="2484" max="2484" width="12.5703125" style="14" customWidth="1"/>
    <col min="2485" max="2485" width="9.7109375" style="14" customWidth="1"/>
    <col min="2486" max="2486" width="12" style="14" customWidth="1"/>
    <col min="2487" max="2535" width="9.7109375" style="14" customWidth="1"/>
    <col min="2536" max="2716" width="9.140625" style="14"/>
    <col min="2717" max="2717" width="6" style="14" customWidth="1"/>
    <col min="2718" max="2718" width="11.140625" style="14" customWidth="1"/>
    <col min="2719" max="2719" width="37.28515625" style="14" customWidth="1"/>
    <col min="2720" max="2720" width="14.140625" style="14" customWidth="1"/>
    <col min="2721" max="2722" width="12" style="14" customWidth="1"/>
    <col min="2723" max="2723" width="17.85546875" style="14" customWidth="1"/>
    <col min="2724" max="2724" width="15.7109375" style="14" customWidth="1"/>
    <col min="2725" max="2730" width="0" style="14" hidden="1" customWidth="1"/>
    <col min="2731" max="2731" width="11.85546875" style="14" customWidth="1"/>
    <col min="2732" max="2732" width="31.85546875" style="14" customWidth="1"/>
    <col min="2733" max="2733" width="12.140625" style="14" customWidth="1"/>
    <col min="2734" max="2734" width="12" style="14" customWidth="1"/>
    <col min="2735" max="2735" width="12.5703125" style="14" customWidth="1"/>
    <col min="2736" max="2736" width="12" style="14" customWidth="1"/>
    <col min="2737" max="2737" width="11.140625" style="14" customWidth="1"/>
    <col min="2738" max="2739" width="11.7109375" style="14" customWidth="1"/>
    <col min="2740" max="2740" width="12.5703125" style="14" customWidth="1"/>
    <col min="2741" max="2741" width="9.7109375" style="14" customWidth="1"/>
    <col min="2742" max="2742" width="12" style="14" customWidth="1"/>
    <col min="2743" max="2791" width="9.7109375" style="14" customWidth="1"/>
    <col min="2792" max="2972" width="9.140625" style="14"/>
    <col min="2973" max="2973" width="6" style="14" customWidth="1"/>
    <col min="2974" max="2974" width="11.140625" style="14" customWidth="1"/>
    <col min="2975" max="2975" width="37.28515625" style="14" customWidth="1"/>
    <col min="2976" max="2976" width="14.140625" style="14" customWidth="1"/>
    <col min="2977" max="2978" width="12" style="14" customWidth="1"/>
    <col min="2979" max="2979" width="17.85546875" style="14" customWidth="1"/>
    <col min="2980" max="2980" width="15.7109375" style="14" customWidth="1"/>
    <col min="2981" max="2986" width="0" style="14" hidden="1" customWidth="1"/>
    <col min="2987" max="2987" width="11.85546875" style="14" customWidth="1"/>
    <col min="2988" max="2988" width="31.85546875" style="14" customWidth="1"/>
    <col min="2989" max="2989" width="12.140625" style="14" customWidth="1"/>
    <col min="2990" max="2990" width="12" style="14" customWidth="1"/>
    <col min="2991" max="2991" width="12.5703125" style="14" customWidth="1"/>
    <col min="2992" max="2992" width="12" style="14" customWidth="1"/>
    <col min="2993" max="2993" width="11.140625" style="14" customWidth="1"/>
    <col min="2994" max="2995" width="11.7109375" style="14" customWidth="1"/>
    <col min="2996" max="2996" width="12.5703125" style="14" customWidth="1"/>
    <col min="2997" max="2997" width="9.7109375" style="14" customWidth="1"/>
    <col min="2998" max="2998" width="12" style="14" customWidth="1"/>
    <col min="2999" max="3047" width="9.7109375" style="14" customWidth="1"/>
    <col min="3048" max="3228" width="9.140625" style="14"/>
    <col min="3229" max="3229" width="6" style="14" customWidth="1"/>
    <col min="3230" max="3230" width="11.140625" style="14" customWidth="1"/>
    <col min="3231" max="3231" width="37.28515625" style="14" customWidth="1"/>
    <col min="3232" max="3232" width="14.140625" style="14" customWidth="1"/>
    <col min="3233" max="3234" width="12" style="14" customWidth="1"/>
    <col min="3235" max="3235" width="17.85546875" style="14" customWidth="1"/>
    <col min="3236" max="3236" width="15.7109375" style="14" customWidth="1"/>
    <col min="3237" max="3242" width="0" style="14" hidden="1" customWidth="1"/>
    <col min="3243" max="3243" width="11.85546875" style="14" customWidth="1"/>
    <col min="3244" max="3244" width="31.85546875" style="14" customWidth="1"/>
    <col min="3245" max="3245" width="12.140625" style="14" customWidth="1"/>
    <col min="3246" max="3246" width="12" style="14" customWidth="1"/>
    <col min="3247" max="3247" width="12.5703125" style="14" customWidth="1"/>
    <col min="3248" max="3248" width="12" style="14" customWidth="1"/>
    <col min="3249" max="3249" width="11.140625" style="14" customWidth="1"/>
    <col min="3250" max="3251" width="11.7109375" style="14" customWidth="1"/>
    <col min="3252" max="3252" width="12.5703125" style="14" customWidth="1"/>
    <col min="3253" max="3253" width="9.7109375" style="14" customWidth="1"/>
    <col min="3254" max="3254" width="12" style="14" customWidth="1"/>
    <col min="3255" max="3303" width="9.7109375" style="14" customWidth="1"/>
    <col min="3304" max="3484" width="9.140625" style="14"/>
    <col min="3485" max="3485" width="6" style="14" customWidth="1"/>
    <col min="3486" max="3486" width="11.140625" style="14" customWidth="1"/>
    <col min="3487" max="3487" width="37.28515625" style="14" customWidth="1"/>
    <col min="3488" max="3488" width="14.140625" style="14" customWidth="1"/>
    <col min="3489" max="3490" width="12" style="14" customWidth="1"/>
    <col min="3491" max="3491" width="17.85546875" style="14" customWidth="1"/>
    <col min="3492" max="3492" width="15.7109375" style="14" customWidth="1"/>
    <col min="3493" max="3498" width="0" style="14" hidden="1" customWidth="1"/>
    <col min="3499" max="3499" width="11.85546875" style="14" customWidth="1"/>
    <col min="3500" max="3500" width="31.85546875" style="14" customWidth="1"/>
    <col min="3501" max="3501" width="12.140625" style="14" customWidth="1"/>
    <col min="3502" max="3502" width="12" style="14" customWidth="1"/>
    <col min="3503" max="3503" width="12.5703125" style="14" customWidth="1"/>
    <col min="3504" max="3504" width="12" style="14" customWidth="1"/>
    <col min="3505" max="3505" width="11.140625" style="14" customWidth="1"/>
    <col min="3506" max="3507" width="11.7109375" style="14" customWidth="1"/>
    <col min="3508" max="3508" width="12.5703125" style="14" customWidth="1"/>
    <col min="3509" max="3509" width="9.7109375" style="14" customWidth="1"/>
    <col min="3510" max="3510" width="12" style="14" customWidth="1"/>
    <col min="3511" max="3559" width="9.7109375" style="14" customWidth="1"/>
    <col min="3560" max="3740" width="9.140625" style="14"/>
    <col min="3741" max="3741" width="6" style="14" customWidth="1"/>
    <col min="3742" max="3742" width="11.140625" style="14" customWidth="1"/>
    <col min="3743" max="3743" width="37.28515625" style="14" customWidth="1"/>
    <col min="3744" max="3744" width="14.140625" style="14" customWidth="1"/>
    <col min="3745" max="3746" width="12" style="14" customWidth="1"/>
    <col min="3747" max="3747" width="17.85546875" style="14" customWidth="1"/>
    <col min="3748" max="3748" width="15.7109375" style="14" customWidth="1"/>
    <col min="3749" max="3754" width="0" style="14" hidden="1" customWidth="1"/>
    <col min="3755" max="3755" width="11.85546875" style="14" customWidth="1"/>
    <col min="3756" max="3756" width="31.85546875" style="14" customWidth="1"/>
    <col min="3757" max="3757" width="12.140625" style="14" customWidth="1"/>
    <col min="3758" max="3758" width="12" style="14" customWidth="1"/>
    <col min="3759" max="3759" width="12.5703125" style="14" customWidth="1"/>
    <col min="3760" max="3760" width="12" style="14" customWidth="1"/>
    <col min="3761" max="3761" width="11.140625" style="14" customWidth="1"/>
    <col min="3762" max="3763" width="11.7109375" style="14" customWidth="1"/>
    <col min="3764" max="3764" width="12.5703125" style="14" customWidth="1"/>
    <col min="3765" max="3765" width="9.7109375" style="14" customWidth="1"/>
    <col min="3766" max="3766" width="12" style="14" customWidth="1"/>
    <col min="3767" max="3815" width="9.7109375" style="14" customWidth="1"/>
    <col min="3816" max="3996" width="9.140625" style="14"/>
    <col min="3997" max="3997" width="6" style="14" customWidth="1"/>
    <col min="3998" max="3998" width="11.140625" style="14" customWidth="1"/>
    <col min="3999" max="3999" width="37.28515625" style="14" customWidth="1"/>
    <col min="4000" max="4000" width="14.140625" style="14" customWidth="1"/>
    <col min="4001" max="4002" width="12" style="14" customWidth="1"/>
    <col min="4003" max="4003" width="17.85546875" style="14" customWidth="1"/>
    <col min="4004" max="4004" width="15.7109375" style="14" customWidth="1"/>
    <col min="4005" max="4010" width="0" style="14" hidden="1" customWidth="1"/>
    <col min="4011" max="4011" width="11.85546875" style="14" customWidth="1"/>
    <col min="4012" max="4012" width="31.85546875" style="14" customWidth="1"/>
    <col min="4013" max="4013" width="12.140625" style="14" customWidth="1"/>
    <col min="4014" max="4014" width="12" style="14" customWidth="1"/>
    <col min="4015" max="4015" width="12.5703125" style="14" customWidth="1"/>
    <col min="4016" max="4016" width="12" style="14" customWidth="1"/>
    <col min="4017" max="4017" width="11.140625" style="14" customWidth="1"/>
    <col min="4018" max="4019" width="11.7109375" style="14" customWidth="1"/>
    <col min="4020" max="4020" width="12.5703125" style="14" customWidth="1"/>
    <col min="4021" max="4021" width="9.7109375" style="14" customWidth="1"/>
    <col min="4022" max="4022" width="12" style="14" customWidth="1"/>
    <col min="4023" max="4071" width="9.7109375" style="14" customWidth="1"/>
    <col min="4072" max="4252" width="9.140625" style="14"/>
    <col min="4253" max="4253" width="6" style="14" customWidth="1"/>
    <col min="4254" max="4254" width="11.140625" style="14" customWidth="1"/>
    <col min="4255" max="4255" width="37.28515625" style="14" customWidth="1"/>
    <col min="4256" max="4256" width="14.140625" style="14" customWidth="1"/>
    <col min="4257" max="4258" width="12" style="14" customWidth="1"/>
    <col min="4259" max="4259" width="17.85546875" style="14" customWidth="1"/>
    <col min="4260" max="4260" width="15.7109375" style="14" customWidth="1"/>
    <col min="4261" max="4266" width="0" style="14" hidden="1" customWidth="1"/>
    <col min="4267" max="4267" width="11.85546875" style="14" customWidth="1"/>
    <col min="4268" max="4268" width="31.85546875" style="14" customWidth="1"/>
    <col min="4269" max="4269" width="12.140625" style="14" customWidth="1"/>
    <col min="4270" max="4270" width="12" style="14" customWidth="1"/>
    <col min="4271" max="4271" width="12.5703125" style="14" customWidth="1"/>
    <col min="4272" max="4272" width="12" style="14" customWidth="1"/>
    <col min="4273" max="4273" width="11.140625" style="14" customWidth="1"/>
    <col min="4274" max="4275" width="11.7109375" style="14" customWidth="1"/>
    <col min="4276" max="4276" width="12.5703125" style="14" customWidth="1"/>
    <col min="4277" max="4277" width="9.7109375" style="14" customWidth="1"/>
    <col min="4278" max="4278" width="12" style="14" customWidth="1"/>
    <col min="4279" max="4327" width="9.7109375" style="14" customWidth="1"/>
    <col min="4328" max="4508" width="9.140625" style="14"/>
    <col min="4509" max="4509" width="6" style="14" customWidth="1"/>
    <col min="4510" max="4510" width="11.140625" style="14" customWidth="1"/>
    <col min="4511" max="4511" width="37.28515625" style="14" customWidth="1"/>
    <col min="4512" max="4512" width="14.140625" style="14" customWidth="1"/>
    <col min="4513" max="4514" width="12" style="14" customWidth="1"/>
    <col min="4515" max="4515" width="17.85546875" style="14" customWidth="1"/>
    <col min="4516" max="4516" width="15.7109375" style="14" customWidth="1"/>
    <col min="4517" max="4522" width="0" style="14" hidden="1" customWidth="1"/>
    <col min="4523" max="4523" width="11.85546875" style="14" customWidth="1"/>
    <col min="4524" max="4524" width="31.85546875" style="14" customWidth="1"/>
    <col min="4525" max="4525" width="12.140625" style="14" customWidth="1"/>
    <col min="4526" max="4526" width="12" style="14" customWidth="1"/>
    <col min="4527" max="4527" width="12.5703125" style="14" customWidth="1"/>
    <col min="4528" max="4528" width="12" style="14" customWidth="1"/>
    <col min="4529" max="4529" width="11.140625" style="14" customWidth="1"/>
    <col min="4530" max="4531" width="11.7109375" style="14" customWidth="1"/>
    <col min="4532" max="4532" width="12.5703125" style="14" customWidth="1"/>
    <col min="4533" max="4533" width="9.7109375" style="14" customWidth="1"/>
    <col min="4534" max="4534" width="12" style="14" customWidth="1"/>
    <col min="4535" max="4583" width="9.7109375" style="14" customWidth="1"/>
    <col min="4584" max="4764" width="9.140625" style="14"/>
    <col min="4765" max="4765" width="6" style="14" customWidth="1"/>
    <col min="4766" max="4766" width="11.140625" style="14" customWidth="1"/>
    <col min="4767" max="4767" width="37.28515625" style="14" customWidth="1"/>
    <col min="4768" max="4768" width="14.140625" style="14" customWidth="1"/>
    <col min="4769" max="4770" width="12" style="14" customWidth="1"/>
    <col min="4771" max="4771" width="17.85546875" style="14" customWidth="1"/>
    <col min="4772" max="4772" width="15.7109375" style="14" customWidth="1"/>
    <col min="4773" max="4778" width="0" style="14" hidden="1" customWidth="1"/>
    <col min="4779" max="4779" width="11.85546875" style="14" customWidth="1"/>
    <col min="4780" max="4780" width="31.85546875" style="14" customWidth="1"/>
    <col min="4781" max="4781" width="12.140625" style="14" customWidth="1"/>
    <col min="4782" max="4782" width="12" style="14" customWidth="1"/>
    <col min="4783" max="4783" width="12.5703125" style="14" customWidth="1"/>
    <col min="4784" max="4784" width="12" style="14" customWidth="1"/>
    <col min="4785" max="4785" width="11.140625" style="14" customWidth="1"/>
    <col min="4786" max="4787" width="11.7109375" style="14" customWidth="1"/>
    <col min="4788" max="4788" width="12.5703125" style="14" customWidth="1"/>
    <col min="4789" max="4789" width="9.7109375" style="14" customWidth="1"/>
    <col min="4790" max="4790" width="12" style="14" customWidth="1"/>
    <col min="4791" max="4839" width="9.7109375" style="14" customWidth="1"/>
    <col min="4840" max="5020" width="9.140625" style="14"/>
    <col min="5021" max="5021" width="6" style="14" customWidth="1"/>
    <col min="5022" max="5022" width="11.140625" style="14" customWidth="1"/>
    <col min="5023" max="5023" width="37.28515625" style="14" customWidth="1"/>
    <col min="5024" max="5024" width="14.140625" style="14" customWidth="1"/>
    <col min="5025" max="5026" width="12" style="14" customWidth="1"/>
    <col min="5027" max="5027" width="17.85546875" style="14" customWidth="1"/>
    <col min="5028" max="5028" width="15.7109375" style="14" customWidth="1"/>
    <col min="5029" max="5034" width="0" style="14" hidden="1" customWidth="1"/>
    <col min="5035" max="5035" width="11.85546875" style="14" customWidth="1"/>
    <col min="5036" max="5036" width="31.85546875" style="14" customWidth="1"/>
    <col min="5037" max="5037" width="12.140625" style="14" customWidth="1"/>
    <col min="5038" max="5038" width="12" style="14" customWidth="1"/>
    <col min="5039" max="5039" width="12.5703125" style="14" customWidth="1"/>
    <col min="5040" max="5040" width="12" style="14" customWidth="1"/>
    <col min="5041" max="5041" width="11.140625" style="14" customWidth="1"/>
    <col min="5042" max="5043" width="11.7109375" style="14" customWidth="1"/>
    <col min="5044" max="5044" width="12.5703125" style="14" customWidth="1"/>
    <col min="5045" max="5045" width="9.7109375" style="14" customWidth="1"/>
    <col min="5046" max="5046" width="12" style="14" customWidth="1"/>
    <col min="5047" max="5095" width="9.7109375" style="14" customWidth="1"/>
    <col min="5096" max="5276" width="9.140625" style="14"/>
    <col min="5277" max="5277" width="6" style="14" customWidth="1"/>
    <col min="5278" max="5278" width="11.140625" style="14" customWidth="1"/>
    <col min="5279" max="5279" width="37.28515625" style="14" customWidth="1"/>
    <col min="5280" max="5280" width="14.140625" style="14" customWidth="1"/>
    <col min="5281" max="5282" width="12" style="14" customWidth="1"/>
    <col min="5283" max="5283" width="17.85546875" style="14" customWidth="1"/>
    <col min="5284" max="5284" width="15.7109375" style="14" customWidth="1"/>
    <col min="5285" max="5290" width="0" style="14" hidden="1" customWidth="1"/>
    <col min="5291" max="5291" width="11.85546875" style="14" customWidth="1"/>
    <col min="5292" max="5292" width="31.85546875" style="14" customWidth="1"/>
    <col min="5293" max="5293" width="12.140625" style="14" customWidth="1"/>
    <col min="5294" max="5294" width="12" style="14" customWidth="1"/>
    <col min="5295" max="5295" width="12.5703125" style="14" customWidth="1"/>
    <col min="5296" max="5296" width="12" style="14" customWidth="1"/>
    <col min="5297" max="5297" width="11.140625" style="14" customWidth="1"/>
    <col min="5298" max="5299" width="11.7109375" style="14" customWidth="1"/>
    <col min="5300" max="5300" width="12.5703125" style="14" customWidth="1"/>
    <col min="5301" max="5301" width="9.7109375" style="14" customWidth="1"/>
    <col min="5302" max="5302" width="12" style="14" customWidth="1"/>
    <col min="5303" max="5351" width="9.7109375" style="14" customWidth="1"/>
    <col min="5352" max="5532" width="9.140625" style="14"/>
    <col min="5533" max="5533" width="6" style="14" customWidth="1"/>
    <col min="5534" max="5534" width="11.140625" style="14" customWidth="1"/>
    <col min="5535" max="5535" width="37.28515625" style="14" customWidth="1"/>
    <col min="5536" max="5536" width="14.140625" style="14" customWidth="1"/>
    <col min="5537" max="5538" width="12" style="14" customWidth="1"/>
    <col min="5539" max="5539" width="17.85546875" style="14" customWidth="1"/>
    <col min="5540" max="5540" width="15.7109375" style="14" customWidth="1"/>
    <col min="5541" max="5546" width="0" style="14" hidden="1" customWidth="1"/>
    <col min="5547" max="5547" width="11.85546875" style="14" customWidth="1"/>
    <col min="5548" max="5548" width="31.85546875" style="14" customWidth="1"/>
    <col min="5549" max="5549" width="12.140625" style="14" customWidth="1"/>
    <col min="5550" max="5550" width="12" style="14" customWidth="1"/>
    <col min="5551" max="5551" width="12.5703125" style="14" customWidth="1"/>
    <col min="5552" max="5552" width="12" style="14" customWidth="1"/>
    <col min="5553" max="5553" width="11.140625" style="14" customWidth="1"/>
    <col min="5554" max="5555" width="11.7109375" style="14" customWidth="1"/>
    <col min="5556" max="5556" width="12.5703125" style="14" customWidth="1"/>
    <col min="5557" max="5557" width="9.7109375" style="14" customWidth="1"/>
    <col min="5558" max="5558" width="12" style="14" customWidth="1"/>
    <col min="5559" max="5607" width="9.7109375" style="14" customWidth="1"/>
    <col min="5608" max="5788" width="9.140625" style="14"/>
    <col min="5789" max="5789" width="6" style="14" customWidth="1"/>
    <col min="5790" max="5790" width="11.140625" style="14" customWidth="1"/>
    <col min="5791" max="5791" width="37.28515625" style="14" customWidth="1"/>
    <col min="5792" max="5792" width="14.140625" style="14" customWidth="1"/>
    <col min="5793" max="5794" width="12" style="14" customWidth="1"/>
    <col min="5795" max="5795" width="17.85546875" style="14" customWidth="1"/>
    <col min="5796" max="5796" width="15.7109375" style="14" customWidth="1"/>
    <col min="5797" max="5802" width="0" style="14" hidden="1" customWidth="1"/>
    <col min="5803" max="5803" width="11.85546875" style="14" customWidth="1"/>
    <col min="5804" max="5804" width="31.85546875" style="14" customWidth="1"/>
    <col min="5805" max="5805" width="12.140625" style="14" customWidth="1"/>
    <col min="5806" max="5806" width="12" style="14" customWidth="1"/>
    <col min="5807" max="5807" width="12.5703125" style="14" customWidth="1"/>
    <col min="5808" max="5808" width="12" style="14" customWidth="1"/>
    <col min="5809" max="5809" width="11.140625" style="14" customWidth="1"/>
    <col min="5810" max="5811" width="11.7109375" style="14" customWidth="1"/>
    <col min="5812" max="5812" width="12.5703125" style="14" customWidth="1"/>
    <col min="5813" max="5813" width="9.7109375" style="14" customWidth="1"/>
    <col min="5814" max="5814" width="12" style="14" customWidth="1"/>
    <col min="5815" max="5863" width="9.7109375" style="14" customWidth="1"/>
    <col min="5864" max="6044" width="9.140625" style="14"/>
    <col min="6045" max="6045" width="6" style="14" customWidth="1"/>
    <col min="6046" max="6046" width="11.140625" style="14" customWidth="1"/>
    <col min="6047" max="6047" width="37.28515625" style="14" customWidth="1"/>
    <col min="6048" max="6048" width="14.140625" style="14" customWidth="1"/>
    <col min="6049" max="6050" width="12" style="14" customWidth="1"/>
    <col min="6051" max="6051" width="17.85546875" style="14" customWidth="1"/>
    <col min="6052" max="6052" width="15.7109375" style="14" customWidth="1"/>
    <col min="6053" max="6058" width="0" style="14" hidden="1" customWidth="1"/>
    <col min="6059" max="6059" width="11.85546875" style="14" customWidth="1"/>
    <col min="6060" max="6060" width="31.85546875" style="14" customWidth="1"/>
    <col min="6061" max="6061" width="12.140625" style="14" customWidth="1"/>
    <col min="6062" max="6062" width="12" style="14" customWidth="1"/>
    <col min="6063" max="6063" width="12.5703125" style="14" customWidth="1"/>
    <col min="6064" max="6064" width="12" style="14" customWidth="1"/>
    <col min="6065" max="6065" width="11.140625" style="14" customWidth="1"/>
    <col min="6066" max="6067" width="11.7109375" style="14" customWidth="1"/>
    <col min="6068" max="6068" width="12.5703125" style="14" customWidth="1"/>
    <col min="6069" max="6069" width="9.7109375" style="14" customWidth="1"/>
    <col min="6070" max="6070" width="12" style="14" customWidth="1"/>
    <col min="6071" max="6119" width="9.7109375" style="14" customWidth="1"/>
    <col min="6120" max="6300" width="9.140625" style="14"/>
    <col min="6301" max="6301" width="6" style="14" customWidth="1"/>
    <col min="6302" max="6302" width="11.140625" style="14" customWidth="1"/>
    <col min="6303" max="6303" width="37.28515625" style="14" customWidth="1"/>
    <col min="6304" max="6304" width="14.140625" style="14" customWidth="1"/>
    <col min="6305" max="6306" width="12" style="14" customWidth="1"/>
    <col min="6307" max="6307" width="17.85546875" style="14" customWidth="1"/>
    <col min="6308" max="6308" width="15.7109375" style="14" customWidth="1"/>
    <col min="6309" max="6314" width="0" style="14" hidden="1" customWidth="1"/>
    <col min="6315" max="6315" width="11.85546875" style="14" customWidth="1"/>
    <col min="6316" max="6316" width="31.85546875" style="14" customWidth="1"/>
    <col min="6317" max="6317" width="12.140625" style="14" customWidth="1"/>
    <col min="6318" max="6318" width="12" style="14" customWidth="1"/>
    <col min="6319" max="6319" width="12.5703125" style="14" customWidth="1"/>
    <col min="6320" max="6320" width="12" style="14" customWidth="1"/>
    <col min="6321" max="6321" width="11.140625" style="14" customWidth="1"/>
    <col min="6322" max="6323" width="11.7109375" style="14" customWidth="1"/>
    <col min="6324" max="6324" width="12.5703125" style="14" customWidth="1"/>
    <col min="6325" max="6325" width="9.7109375" style="14" customWidth="1"/>
    <col min="6326" max="6326" width="12" style="14" customWidth="1"/>
    <col min="6327" max="6375" width="9.7109375" style="14" customWidth="1"/>
    <col min="6376" max="6556" width="9.140625" style="14"/>
    <col min="6557" max="6557" width="6" style="14" customWidth="1"/>
    <col min="6558" max="6558" width="11.140625" style="14" customWidth="1"/>
    <col min="6559" max="6559" width="37.28515625" style="14" customWidth="1"/>
    <col min="6560" max="6560" width="14.140625" style="14" customWidth="1"/>
    <col min="6561" max="6562" width="12" style="14" customWidth="1"/>
    <col min="6563" max="6563" width="17.85546875" style="14" customWidth="1"/>
    <col min="6564" max="6564" width="15.7109375" style="14" customWidth="1"/>
    <col min="6565" max="6570" width="0" style="14" hidden="1" customWidth="1"/>
    <col min="6571" max="6571" width="11.85546875" style="14" customWidth="1"/>
    <col min="6572" max="6572" width="31.85546875" style="14" customWidth="1"/>
    <col min="6573" max="6573" width="12.140625" style="14" customWidth="1"/>
    <col min="6574" max="6574" width="12" style="14" customWidth="1"/>
    <col min="6575" max="6575" width="12.5703125" style="14" customWidth="1"/>
    <col min="6576" max="6576" width="12" style="14" customWidth="1"/>
    <col min="6577" max="6577" width="11.140625" style="14" customWidth="1"/>
    <col min="6578" max="6579" width="11.7109375" style="14" customWidth="1"/>
    <col min="6580" max="6580" width="12.5703125" style="14" customWidth="1"/>
    <col min="6581" max="6581" width="9.7109375" style="14" customWidth="1"/>
    <col min="6582" max="6582" width="12" style="14" customWidth="1"/>
    <col min="6583" max="6631" width="9.7109375" style="14" customWidth="1"/>
    <col min="6632" max="6812" width="9.140625" style="14"/>
    <col min="6813" max="6813" width="6" style="14" customWidth="1"/>
    <col min="6814" max="6814" width="11.140625" style="14" customWidth="1"/>
    <col min="6815" max="6815" width="37.28515625" style="14" customWidth="1"/>
    <col min="6816" max="6816" width="14.140625" style="14" customWidth="1"/>
    <col min="6817" max="6818" width="12" style="14" customWidth="1"/>
    <col min="6819" max="6819" width="17.85546875" style="14" customWidth="1"/>
    <col min="6820" max="6820" width="15.7109375" style="14" customWidth="1"/>
    <col min="6821" max="6826" width="0" style="14" hidden="1" customWidth="1"/>
    <col min="6827" max="6827" width="11.85546875" style="14" customWidth="1"/>
    <col min="6828" max="6828" width="31.85546875" style="14" customWidth="1"/>
    <col min="6829" max="6829" width="12.140625" style="14" customWidth="1"/>
    <col min="6830" max="6830" width="12" style="14" customWidth="1"/>
    <col min="6831" max="6831" width="12.5703125" style="14" customWidth="1"/>
    <col min="6832" max="6832" width="12" style="14" customWidth="1"/>
    <col min="6833" max="6833" width="11.140625" style="14" customWidth="1"/>
    <col min="6834" max="6835" width="11.7109375" style="14" customWidth="1"/>
    <col min="6836" max="6836" width="12.5703125" style="14" customWidth="1"/>
    <col min="6837" max="6837" width="9.7109375" style="14" customWidth="1"/>
    <col min="6838" max="6838" width="12" style="14" customWidth="1"/>
    <col min="6839" max="6887" width="9.7109375" style="14" customWidth="1"/>
    <col min="6888" max="7068" width="9.140625" style="14"/>
    <col min="7069" max="7069" width="6" style="14" customWidth="1"/>
    <col min="7070" max="7070" width="11.140625" style="14" customWidth="1"/>
    <col min="7071" max="7071" width="37.28515625" style="14" customWidth="1"/>
    <col min="7072" max="7072" width="14.140625" style="14" customWidth="1"/>
    <col min="7073" max="7074" width="12" style="14" customWidth="1"/>
    <col min="7075" max="7075" width="17.85546875" style="14" customWidth="1"/>
    <col min="7076" max="7076" width="15.7109375" style="14" customWidth="1"/>
    <col min="7077" max="7082" width="0" style="14" hidden="1" customWidth="1"/>
    <col min="7083" max="7083" width="11.85546875" style="14" customWidth="1"/>
    <col min="7084" max="7084" width="31.85546875" style="14" customWidth="1"/>
    <col min="7085" max="7085" width="12.140625" style="14" customWidth="1"/>
    <col min="7086" max="7086" width="12" style="14" customWidth="1"/>
    <col min="7087" max="7087" width="12.5703125" style="14" customWidth="1"/>
    <col min="7088" max="7088" width="12" style="14" customWidth="1"/>
    <col min="7089" max="7089" width="11.140625" style="14" customWidth="1"/>
    <col min="7090" max="7091" width="11.7109375" style="14" customWidth="1"/>
    <col min="7092" max="7092" width="12.5703125" style="14" customWidth="1"/>
    <col min="7093" max="7093" width="9.7109375" style="14" customWidth="1"/>
    <col min="7094" max="7094" width="12" style="14" customWidth="1"/>
    <col min="7095" max="7143" width="9.7109375" style="14" customWidth="1"/>
    <col min="7144" max="7324" width="9.140625" style="14"/>
    <col min="7325" max="7325" width="6" style="14" customWidth="1"/>
    <col min="7326" max="7326" width="11.140625" style="14" customWidth="1"/>
    <col min="7327" max="7327" width="37.28515625" style="14" customWidth="1"/>
    <col min="7328" max="7328" width="14.140625" style="14" customWidth="1"/>
    <col min="7329" max="7330" width="12" style="14" customWidth="1"/>
    <col min="7331" max="7331" width="17.85546875" style="14" customWidth="1"/>
    <col min="7332" max="7332" width="15.7109375" style="14" customWidth="1"/>
    <col min="7333" max="7338" width="0" style="14" hidden="1" customWidth="1"/>
    <col min="7339" max="7339" width="11.85546875" style="14" customWidth="1"/>
    <col min="7340" max="7340" width="31.85546875" style="14" customWidth="1"/>
    <col min="7341" max="7341" width="12.140625" style="14" customWidth="1"/>
    <col min="7342" max="7342" width="12" style="14" customWidth="1"/>
    <col min="7343" max="7343" width="12.5703125" style="14" customWidth="1"/>
    <col min="7344" max="7344" width="12" style="14" customWidth="1"/>
    <col min="7345" max="7345" width="11.140625" style="14" customWidth="1"/>
    <col min="7346" max="7347" width="11.7109375" style="14" customWidth="1"/>
    <col min="7348" max="7348" width="12.5703125" style="14" customWidth="1"/>
    <col min="7349" max="7349" width="9.7109375" style="14" customWidth="1"/>
    <col min="7350" max="7350" width="12" style="14" customWidth="1"/>
    <col min="7351" max="7399" width="9.7109375" style="14" customWidth="1"/>
    <col min="7400" max="7580" width="9.140625" style="14"/>
    <col min="7581" max="7581" width="6" style="14" customWidth="1"/>
    <col min="7582" max="7582" width="11.140625" style="14" customWidth="1"/>
    <col min="7583" max="7583" width="37.28515625" style="14" customWidth="1"/>
    <col min="7584" max="7584" width="14.140625" style="14" customWidth="1"/>
    <col min="7585" max="7586" width="12" style="14" customWidth="1"/>
    <col min="7587" max="7587" width="17.85546875" style="14" customWidth="1"/>
    <col min="7588" max="7588" width="15.7109375" style="14" customWidth="1"/>
    <col min="7589" max="7594" width="0" style="14" hidden="1" customWidth="1"/>
    <col min="7595" max="7595" width="11.85546875" style="14" customWidth="1"/>
    <col min="7596" max="7596" width="31.85546875" style="14" customWidth="1"/>
    <col min="7597" max="7597" width="12.140625" style="14" customWidth="1"/>
    <col min="7598" max="7598" width="12" style="14" customWidth="1"/>
    <col min="7599" max="7599" width="12.5703125" style="14" customWidth="1"/>
    <col min="7600" max="7600" width="12" style="14" customWidth="1"/>
    <col min="7601" max="7601" width="11.140625" style="14" customWidth="1"/>
    <col min="7602" max="7603" width="11.7109375" style="14" customWidth="1"/>
    <col min="7604" max="7604" width="12.5703125" style="14" customWidth="1"/>
    <col min="7605" max="7605" width="9.7109375" style="14" customWidth="1"/>
    <col min="7606" max="7606" width="12" style="14" customWidth="1"/>
    <col min="7607" max="7655" width="9.7109375" style="14" customWidth="1"/>
    <col min="7656" max="7836" width="9.140625" style="14"/>
    <col min="7837" max="7837" width="6" style="14" customWidth="1"/>
    <col min="7838" max="7838" width="11.140625" style="14" customWidth="1"/>
    <col min="7839" max="7839" width="37.28515625" style="14" customWidth="1"/>
    <col min="7840" max="7840" width="14.140625" style="14" customWidth="1"/>
    <col min="7841" max="7842" width="12" style="14" customWidth="1"/>
    <col min="7843" max="7843" width="17.85546875" style="14" customWidth="1"/>
    <col min="7844" max="7844" width="15.7109375" style="14" customWidth="1"/>
    <col min="7845" max="7850" width="0" style="14" hidden="1" customWidth="1"/>
    <col min="7851" max="7851" width="11.85546875" style="14" customWidth="1"/>
    <col min="7852" max="7852" width="31.85546875" style="14" customWidth="1"/>
    <col min="7853" max="7853" width="12.140625" style="14" customWidth="1"/>
    <col min="7854" max="7854" width="12" style="14" customWidth="1"/>
    <col min="7855" max="7855" width="12.5703125" style="14" customWidth="1"/>
    <col min="7856" max="7856" width="12" style="14" customWidth="1"/>
    <col min="7857" max="7857" width="11.140625" style="14" customWidth="1"/>
    <col min="7858" max="7859" width="11.7109375" style="14" customWidth="1"/>
    <col min="7860" max="7860" width="12.5703125" style="14" customWidth="1"/>
    <col min="7861" max="7861" width="9.7109375" style="14" customWidth="1"/>
    <col min="7862" max="7862" width="12" style="14" customWidth="1"/>
    <col min="7863" max="7911" width="9.7109375" style="14" customWidth="1"/>
    <col min="7912" max="8092" width="9.140625" style="14"/>
    <col min="8093" max="8093" width="6" style="14" customWidth="1"/>
    <col min="8094" max="8094" width="11.140625" style="14" customWidth="1"/>
    <col min="8095" max="8095" width="37.28515625" style="14" customWidth="1"/>
    <col min="8096" max="8096" width="14.140625" style="14" customWidth="1"/>
    <col min="8097" max="8098" width="12" style="14" customWidth="1"/>
    <col min="8099" max="8099" width="17.85546875" style="14" customWidth="1"/>
    <col min="8100" max="8100" width="15.7109375" style="14" customWidth="1"/>
    <col min="8101" max="8106" width="0" style="14" hidden="1" customWidth="1"/>
    <col min="8107" max="8107" width="11.85546875" style="14" customWidth="1"/>
    <col min="8108" max="8108" width="31.85546875" style="14" customWidth="1"/>
    <col min="8109" max="8109" width="12.140625" style="14" customWidth="1"/>
    <col min="8110" max="8110" width="12" style="14" customWidth="1"/>
    <col min="8111" max="8111" width="12.5703125" style="14" customWidth="1"/>
    <col min="8112" max="8112" width="12" style="14" customWidth="1"/>
    <col min="8113" max="8113" width="11.140625" style="14" customWidth="1"/>
    <col min="8114" max="8115" width="11.7109375" style="14" customWidth="1"/>
    <col min="8116" max="8116" width="12.5703125" style="14" customWidth="1"/>
    <col min="8117" max="8117" width="9.7109375" style="14" customWidth="1"/>
    <col min="8118" max="8118" width="12" style="14" customWidth="1"/>
    <col min="8119" max="8167" width="9.7109375" style="14" customWidth="1"/>
    <col min="8168" max="8348" width="9.140625" style="14"/>
    <col min="8349" max="8349" width="6" style="14" customWidth="1"/>
    <col min="8350" max="8350" width="11.140625" style="14" customWidth="1"/>
    <col min="8351" max="8351" width="37.28515625" style="14" customWidth="1"/>
    <col min="8352" max="8352" width="14.140625" style="14" customWidth="1"/>
    <col min="8353" max="8354" width="12" style="14" customWidth="1"/>
    <col min="8355" max="8355" width="17.85546875" style="14" customWidth="1"/>
    <col min="8356" max="8356" width="15.7109375" style="14" customWidth="1"/>
    <col min="8357" max="8362" width="0" style="14" hidden="1" customWidth="1"/>
    <col min="8363" max="8363" width="11.85546875" style="14" customWidth="1"/>
    <col min="8364" max="8364" width="31.85546875" style="14" customWidth="1"/>
    <col min="8365" max="8365" width="12.140625" style="14" customWidth="1"/>
    <col min="8366" max="8366" width="12" style="14" customWidth="1"/>
    <col min="8367" max="8367" width="12.5703125" style="14" customWidth="1"/>
    <col min="8368" max="8368" width="12" style="14" customWidth="1"/>
    <col min="8369" max="8369" width="11.140625" style="14" customWidth="1"/>
    <col min="8370" max="8371" width="11.7109375" style="14" customWidth="1"/>
    <col min="8372" max="8372" width="12.5703125" style="14" customWidth="1"/>
    <col min="8373" max="8373" width="9.7109375" style="14" customWidth="1"/>
    <col min="8374" max="8374" width="12" style="14" customWidth="1"/>
    <col min="8375" max="8423" width="9.7109375" style="14" customWidth="1"/>
    <col min="8424" max="8604" width="9.140625" style="14"/>
    <col min="8605" max="8605" width="6" style="14" customWidth="1"/>
    <col min="8606" max="8606" width="11.140625" style="14" customWidth="1"/>
    <col min="8607" max="8607" width="37.28515625" style="14" customWidth="1"/>
    <col min="8608" max="8608" width="14.140625" style="14" customWidth="1"/>
    <col min="8609" max="8610" width="12" style="14" customWidth="1"/>
    <col min="8611" max="8611" width="17.85546875" style="14" customWidth="1"/>
    <col min="8612" max="8612" width="15.7109375" style="14" customWidth="1"/>
    <col min="8613" max="8618" width="0" style="14" hidden="1" customWidth="1"/>
    <col min="8619" max="8619" width="11.85546875" style="14" customWidth="1"/>
    <col min="8620" max="8620" width="31.85546875" style="14" customWidth="1"/>
    <col min="8621" max="8621" width="12.140625" style="14" customWidth="1"/>
    <col min="8622" max="8622" width="12" style="14" customWidth="1"/>
    <col min="8623" max="8623" width="12.5703125" style="14" customWidth="1"/>
    <col min="8624" max="8624" width="12" style="14" customWidth="1"/>
    <col min="8625" max="8625" width="11.140625" style="14" customWidth="1"/>
    <col min="8626" max="8627" width="11.7109375" style="14" customWidth="1"/>
    <col min="8628" max="8628" width="12.5703125" style="14" customWidth="1"/>
    <col min="8629" max="8629" width="9.7109375" style="14" customWidth="1"/>
    <col min="8630" max="8630" width="12" style="14" customWidth="1"/>
    <col min="8631" max="8679" width="9.7109375" style="14" customWidth="1"/>
    <col min="8680" max="8860" width="9.140625" style="14"/>
    <col min="8861" max="8861" width="6" style="14" customWidth="1"/>
    <col min="8862" max="8862" width="11.140625" style="14" customWidth="1"/>
    <col min="8863" max="8863" width="37.28515625" style="14" customWidth="1"/>
    <col min="8864" max="8864" width="14.140625" style="14" customWidth="1"/>
    <col min="8865" max="8866" width="12" style="14" customWidth="1"/>
    <col min="8867" max="8867" width="17.85546875" style="14" customWidth="1"/>
    <col min="8868" max="8868" width="15.7109375" style="14" customWidth="1"/>
    <col min="8869" max="8874" width="0" style="14" hidden="1" customWidth="1"/>
    <col min="8875" max="8875" width="11.85546875" style="14" customWidth="1"/>
    <col min="8876" max="8876" width="31.85546875" style="14" customWidth="1"/>
    <col min="8877" max="8877" width="12.140625" style="14" customWidth="1"/>
    <col min="8878" max="8878" width="12" style="14" customWidth="1"/>
    <col min="8879" max="8879" width="12.5703125" style="14" customWidth="1"/>
    <col min="8880" max="8880" width="12" style="14" customWidth="1"/>
    <col min="8881" max="8881" width="11.140625" style="14" customWidth="1"/>
    <col min="8882" max="8883" width="11.7109375" style="14" customWidth="1"/>
    <col min="8884" max="8884" width="12.5703125" style="14" customWidth="1"/>
    <col min="8885" max="8885" width="9.7109375" style="14" customWidth="1"/>
    <col min="8886" max="8886" width="12" style="14" customWidth="1"/>
    <col min="8887" max="8935" width="9.7109375" style="14" customWidth="1"/>
    <col min="8936" max="9116" width="9.140625" style="14"/>
    <col min="9117" max="9117" width="6" style="14" customWidth="1"/>
    <col min="9118" max="9118" width="11.140625" style="14" customWidth="1"/>
    <col min="9119" max="9119" width="37.28515625" style="14" customWidth="1"/>
    <col min="9120" max="9120" width="14.140625" style="14" customWidth="1"/>
    <col min="9121" max="9122" width="12" style="14" customWidth="1"/>
    <col min="9123" max="9123" width="17.85546875" style="14" customWidth="1"/>
    <col min="9124" max="9124" width="15.7109375" style="14" customWidth="1"/>
    <col min="9125" max="9130" width="0" style="14" hidden="1" customWidth="1"/>
    <col min="9131" max="9131" width="11.85546875" style="14" customWidth="1"/>
    <col min="9132" max="9132" width="31.85546875" style="14" customWidth="1"/>
    <col min="9133" max="9133" width="12.140625" style="14" customWidth="1"/>
    <col min="9134" max="9134" width="12" style="14" customWidth="1"/>
    <col min="9135" max="9135" width="12.5703125" style="14" customWidth="1"/>
    <col min="9136" max="9136" width="12" style="14" customWidth="1"/>
    <col min="9137" max="9137" width="11.140625" style="14" customWidth="1"/>
    <col min="9138" max="9139" width="11.7109375" style="14" customWidth="1"/>
    <col min="9140" max="9140" width="12.5703125" style="14" customWidth="1"/>
    <col min="9141" max="9141" width="9.7109375" style="14" customWidth="1"/>
    <col min="9142" max="9142" width="12" style="14" customWidth="1"/>
    <col min="9143" max="9191" width="9.7109375" style="14" customWidth="1"/>
    <col min="9192" max="9372" width="9.140625" style="14"/>
    <col min="9373" max="9373" width="6" style="14" customWidth="1"/>
    <col min="9374" max="9374" width="11.140625" style="14" customWidth="1"/>
    <col min="9375" max="9375" width="37.28515625" style="14" customWidth="1"/>
    <col min="9376" max="9376" width="14.140625" style="14" customWidth="1"/>
    <col min="9377" max="9378" width="12" style="14" customWidth="1"/>
    <col min="9379" max="9379" width="17.85546875" style="14" customWidth="1"/>
    <col min="9380" max="9380" width="15.7109375" style="14" customWidth="1"/>
    <col min="9381" max="9386" width="0" style="14" hidden="1" customWidth="1"/>
    <col min="9387" max="9387" width="11.85546875" style="14" customWidth="1"/>
    <col min="9388" max="9388" width="31.85546875" style="14" customWidth="1"/>
    <col min="9389" max="9389" width="12.140625" style="14" customWidth="1"/>
    <col min="9390" max="9390" width="12" style="14" customWidth="1"/>
    <col min="9391" max="9391" width="12.5703125" style="14" customWidth="1"/>
    <col min="9392" max="9392" width="12" style="14" customWidth="1"/>
    <col min="9393" max="9393" width="11.140625" style="14" customWidth="1"/>
    <col min="9394" max="9395" width="11.7109375" style="14" customWidth="1"/>
    <col min="9396" max="9396" width="12.5703125" style="14" customWidth="1"/>
    <col min="9397" max="9397" width="9.7109375" style="14" customWidth="1"/>
    <col min="9398" max="9398" width="12" style="14" customWidth="1"/>
    <col min="9399" max="9447" width="9.7109375" style="14" customWidth="1"/>
    <col min="9448" max="9628" width="9.140625" style="14"/>
    <col min="9629" max="9629" width="6" style="14" customWidth="1"/>
    <col min="9630" max="9630" width="11.140625" style="14" customWidth="1"/>
    <col min="9631" max="9631" width="37.28515625" style="14" customWidth="1"/>
    <col min="9632" max="9632" width="14.140625" style="14" customWidth="1"/>
    <col min="9633" max="9634" width="12" style="14" customWidth="1"/>
    <col min="9635" max="9635" width="17.85546875" style="14" customWidth="1"/>
    <col min="9636" max="9636" width="15.7109375" style="14" customWidth="1"/>
    <col min="9637" max="9642" width="0" style="14" hidden="1" customWidth="1"/>
    <col min="9643" max="9643" width="11.85546875" style="14" customWidth="1"/>
    <col min="9644" max="9644" width="31.85546875" style="14" customWidth="1"/>
    <col min="9645" max="9645" width="12.140625" style="14" customWidth="1"/>
    <col min="9646" max="9646" width="12" style="14" customWidth="1"/>
    <col min="9647" max="9647" width="12.5703125" style="14" customWidth="1"/>
    <col min="9648" max="9648" width="12" style="14" customWidth="1"/>
    <col min="9649" max="9649" width="11.140625" style="14" customWidth="1"/>
    <col min="9650" max="9651" width="11.7109375" style="14" customWidth="1"/>
    <col min="9652" max="9652" width="12.5703125" style="14" customWidth="1"/>
    <col min="9653" max="9653" width="9.7109375" style="14" customWidth="1"/>
    <col min="9654" max="9654" width="12" style="14" customWidth="1"/>
    <col min="9655" max="9703" width="9.7109375" style="14" customWidth="1"/>
    <col min="9704" max="9884" width="9.140625" style="14"/>
    <col min="9885" max="9885" width="6" style="14" customWidth="1"/>
    <col min="9886" max="9886" width="11.140625" style="14" customWidth="1"/>
    <col min="9887" max="9887" width="37.28515625" style="14" customWidth="1"/>
    <col min="9888" max="9888" width="14.140625" style="14" customWidth="1"/>
    <col min="9889" max="9890" width="12" style="14" customWidth="1"/>
    <col min="9891" max="9891" width="17.85546875" style="14" customWidth="1"/>
    <col min="9892" max="9892" width="15.7109375" style="14" customWidth="1"/>
    <col min="9893" max="9898" width="0" style="14" hidden="1" customWidth="1"/>
    <col min="9899" max="9899" width="11.85546875" style="14" customWidth="1"/>
    <col min="9900" max="9900" width="31.85546875" style="14" customWidth="1"/>
    <col min="9901" max="9901" width="12.140625" style="14" customWidth="1"/>
    <col min="9902" max="9902" width="12" style="14" customWidth="1"/>
    <col min="9903" max="9903" width="12.5703125" style="14" customWidth="1"/>
    <col min="9904" max="9904" width="12" style="14" customWidth="1"/>
    <col min="9905" max="9905" width="11.140625" style="14" customWidth="1"/>
    <col min="9906" max="9907" width="11.7109375" style="14" customWidth="1"/>
    <col min="9908" max="9908" width="12.5703125" style="14" customWidth="1"/>
    <col min="9909" max="9909" width="9.7109375" style="14" customWidth="1"/>
    <col min="9910" max="9910" width="12" style="14" customWidth="1"/>
    <col min="9911" max="9959" width="9.7109375" style="14" customWidth="1"/>
    <col min="9960" max="10140" width="9.140625" style="14"/>
    <col min="10141" max="10141" width="6" style="14" customWidth="1"/>
    <col min="10142" max="10142" width="11.140625" style="14" customWidth="1"/>
    <col min="10143" max="10143" width="37.28515625" style="14" customWidth="1"/>
    <col min="10144" max="10144" width="14.140625" style="14" customWidth="1"/>
    <col min="10145" max="10146" width="12" style="14" customWidth="1"/>
    <col min="10147" max="10147" width="17.85546875" style="14" customWidth="1"/>
    <col min="10148" max="10148" width="15.7109375" style="14" customWidth="1"/>
    <col min="10149" max="10154" width="0" style="14" hidden="1" customWidth="1"/>
    <col min="10155" max="10155" width="11.85546875" style="14" customWidth="1"/>
    <col min="10156" max="10156" width="31.85546875" style="14" customWidth="1"/>
    <col min="10157" max="10157" width="12.140625" style="14" customWidth="1"/>
    <col min="10158" max="10158" width="12" style="14" customWidth="1"/>
    <col min="10159" max="10159" width="12.5703125" style="14" customWidth="1"/>
    <col min="10160" max="10160" width="12" style="14" customWidth="1"/>
    <col min="10161" max="10161" width="11.140625" style="14" customWidth="1"/>
    <col min="10162" max="10163" width="11.7109375" style="14" customWidth="1"/>
    <col min="10164" max="10164" width="12.5703125" style="14" customWidth="1"/>
    <col min="10165" max="10165" width="9.7109375" style="14" customWidth="1"/>
    <col min="10166" max="10166" width="12" style="14" customWidth="1"/>
    <col min="10167" max="10215" width="9.7109375" style="14" customWidth="1"/>
    <col min="10216" max="10396" width="9.140625" style="14"/>
    <col min="10397" max="10397" width="6" style="14" customWidth="1"/>
    <col min="10398" max="10398" width="11.140625" style="14" customWidth="1"/>
    <col min="10399" max="10399" width="37.28515625" style="14" customWidth="1"/>
    <col min="10400" max="10400" width="14.140625" style="14" customWidth="1"/>
    <col min="10401" max="10402" width="12" style="14" customWidth="1"/>
    <col min="10403" max="10403" width="17.85546875" style="14" customWidth="1"/>
    <col min="10404" max="10404" width="15.7109375" style="14" customWidth="1"/>
    <col min="10405" max="10410" width="0" style="14" hidden="1" customWidth="1"/>
    <col min="10411" max="10411" width="11.85546875" style="14" customWidth="1"/>
    <col min="10412" max="10412" width="31.85546875" style="14" customWidth="1"/>
    <col min="10413" max="10413" width="12.140625" style="14" customWidth="1"/>
    <col min="10414" max="10414" width="12" style="14" customWidth="1"/>
    <col min="10415" max="10415" width="12.5703125" style="14" customWidth="1"/>
    <col min="10416" max="10416" width="12" style="14" customWidth="1"/>
    <col min="10417" max="10417" width="11.140625" style="14" customWidth="1"/>
    <col min="10418" max="10419" width="11.7109375" style="14" customWidth="1"/>
    <col min="10420" max="10420" width="12.5703125" style="14" customWidth="1"/>
    <col min="10421" max="10421" width="9.7109375" style="14" customWidth="1"/>
    <col min="10422" max="10422" width="12" style="14" customWidth="1"/>
    <col min="10423" max="10471" width="9.7109375" style="14" customWidth="1"/>
    <col min="10472" max="10652" width="9.140625" style="14"/>
    <col min="10653" max="10653" width="6" style="14" customWidth="1"/>
    <col min="10654" max="10654" width="11.140625" style="14" customWidth="1"/>
    <col min="10655" max="10655" width="37.28515625" style="14" customWidth="1"/>
    <col min="10656" max="10656" width="14.140625" style="14" customWidth="1"/>
    <col min="10657" max="10658" width="12" style="14" customWidth="1"/>
    <col min="10659" max="10659" width="17.85546875" style="14" customWidth="1"/>
    <col min="10660" max="10660" width="15.7109375" style="14" customWidth="1"/>
    <col min="10661" max="10666" width="0" style="14" hidden="1" customWidth="1"/>
    <col min="10667" max="10667" width="11.85546875" style="14" customWidth="1"/>
    <col min="10668" max="10668" width="31.85546875" style="14" customWidth="1"/>
    <col min="10669" max="10669" width="12.140625" style="14" customWidth="1"/>
    <col min="10670" max="10670" width="12" style="14" customWidth="1"/>
    <col min="10671" max="10671" width="12.5703125" style="14" customWidth="1"/>
    <col min="10672" max="10672" width="12" style="14" customWidth="1"/>
    <col min="10673" max="10673" width="11.140625" style="14" customWidth="1"/>
    <col min="10674" max="10675" width="11.7109375" style="14" customWidth="1"/>
    <col min="10676" max="10676" width="12.5703125" style="14" customWidth="1"/>
    <col min="10677" max="10677" width="9.7109375" style="14" customWidth="1"/>
    <col min="10678" max="10678" width="12" style="14" customWidth="1"/>
    <col min="10679" max="10727" width="9.7109375" style="14" customWidth="1"/>
    <col min="10728" max="10908" width="9.140625" style="14"/>
    <col min="10909" max="10909" width="6" style="14" customWidth="1"/>
    <col min="10910" max="10910" width="11.140625" style="14" customWidth="1"/>
    <col min="10911" max="10911" width="37.28515625" style="14" customWidth="1"/>
    <col min="10912" max="10912" width="14.140625" style="14" customWidth="1"/>
    <col min="10913" max="10914" width="12" style="14" customWidth="1"/>
    <col min="10915" max="10915" width="17.85546875" style="14" customWidth="1"/>
    <col min="10916" max="10916" width="15.7109375" style="14" customWidth="1"/>
    <col min="10917" max="10922" width="0" style="14" hidden="1" customWidth="1"/>
    <col min="10923" max="10923" width="11.85546875" style="14" customWidth="1"/>
    <col min="10924" max="10924" width="31.85546875" style="14" customWidth="1"/>
    <col min="10925" max="10925" width="12.140625" style="14" customWidth="1"/>
    <col min="10926" max="10926" width="12" style="14" customWidth="1"/>
    <col min="10927" max="10927" width="12.5703125" style="14" customWidth="1"/>
    <col min="10928" max="10928" width="12" style="14" customWidth="1"/>
    <col min="10929" max="10929" width="11.140625" style="14" customWidth="1"/>
    <col min="10930" max="10931" width="11.7109375" style="14" customWidth="1"/>
    <col min="10932" max="10932" width="12.5703125" style="14" customWidth="1"/>
    <col min="10933" max="10933" width="9.7109375" style="14" customWidth="1"/>
    <col min="10934" max="10934" width="12" style="14" customWidth="1"/>
    <col min="10935" max="10983" width="9.7109375" style="14" customWidth="1"/>
    <col min="10984" max="11164" width="9.140625" style="14"/>
    <col min="11165" max="11165" width="6" style="14" customWidth="1"/>
    <col min="11166" max="11166" width="11.140625" style="14" customWidth="1"/>
    <col min="11167" max="11167" width="37.28515625" style="14" customWidth="1"/>
    <col min="11168" max="11168" width="14.140625" style="14" customWidth="1"/>
    <col min="11169" max="11170" width="12" style="14" customWidth="1"/>
    <col min="11171" max="11171" width="17.85546875" style="14" customWidth="1"/>
    <col min="11172" max="11172" width="15.7109375" style="14" customWidth="1"/>
    <col min="11173" max="11178" width="0" style="14" hidden="1" customWidth="1"/>
    <col min="11179" max="11179" width="11.85546875" style="14" customWidth="1"/>
    <col min="11180" max="11180" width="31.85546875" style="14" customWidth="1"/>
    <col min="11181" max="11181" width="12.140625" style="14" customWidth="1"/>
    <col min="11182" max="11182" width="12" style="14" customWidth="1"/>
    <col min="11183" max="11183" width="12.5703125" style="14" customWidth="1"/>
    <col min="11184" max="11184" width="12" style="14" customWidth="1"/>
    <col min="11185" max="11185" width="11.140625" style="14" customWidth="1"/>
    <col min="11186" max="11187" width="11.7109375" style="14" customWidth="1"/>
    <col min="11188" max="11188" width="12.5703125" style="14" customWidth="1"/>
    <col min="11189" max="11189" width="9.7109375" style="14" customWidth="1"/>
    <col min="11190" max="11190" width="12" style="14" customWidth="1"/>
    <col min="11191" max="11239" width="9.7109375" style="14" customWidth="1"/>
    <col min="11240" max="11420" width="9.140625" style="14"/>
    <col min="11421" max="11421" width="6" style="14" customWidth="1"/>
    <col min="11422" max="11422" width="11.140625" style="14" customWidth="1"/>
    <col min="11423" max="11423" width="37.28515625" style="14" customWidth="1"/>
    <col min="11424" max="11424" width="14.140625" style="14" customWidth="1"/>
    <col min="11425" max="11426" width="12" style="14" customWidth="1"/>
    <col min="11427" max="11427" width="17.85546875" style="14" customWidth="1"/>
    <col min="11428" max="11428" width="15.7109375" style="14" customWidth="1"/>
    <col min="11429" max="11434" width="0" style="14" hidden="1" customWidth="1"/>
    <col min="11435" max="11435" width="11.85546875" style="14" customWidth="1"/>
    <col min="11436" max="11436" width="31.85546875" style="14" customWidth="1"/>
    <col min="11437" max="11437" width="12.140625" style="14" customWidth="1"/>
    <col min="11438" max="11438" width="12" style="14" customWidth="1"/>
    <col min="11439" max="11439" width="12.5703125" style="14" customWidth="1"/>
    <col min="11440" max="11440" width="12" style="14" customWidth="1"/>
    <col min="11441" max="11441" width="11.140625" style="14" customWidth="1"/>
    <col min="11442" max="11443" width="11.7109375" style="14" customWidth="1"/>
    <col min="11444" max="11444" width="12.5703125" style="14" customWidth="1"/>
    <col min="11445" max="11445" width="9.7109375" style="14" customWidth="1"/>
    <col min="11446" max="11446" width="12" style="14" customWidth="1"/>
    <col min="11447" max="11495" width="9.7109375" style="14" customWidth="1"/>
    <col min="11496" max="11676" width="9.140625" style="14"/>
    <col min="11677" max="11677" width="6" style="14" customWidth="1"/>
    <col min="11678" max="11678" width="11.140625" style="14" customWidth="1"/>
    <col min="11679" max="11679" width="37.28515625" style="14" customWidth="1"/>
    <col min="11680" max="11680" width="14.140625" style="14" customWidth="1"/>
    <col min="11681" max="11682" width="12" style="14" customWidth="1"/>
    <col min="11683" max="11683" width="17.85546875" style="14" customWidth="1"/>
    <col min="11684" max="11684" width="15.7109375" style="14" customWidth="1"/>
    <col min="11685" max="11690" width="0" style="14" hidden="1" customWidth="1"/>
    <col min="11691" max="11691" width="11.85546875" style="14" customWidth="1"/>
    <col min="11692" max="11692" width="31.85546875" style="14" customWidth="1"/>
    <col min="11693" max="11693" width="12.140625" style="14" customWidth="1"/>
    <col min="11694" max="11694" width="12" style="14" customWidth="1"/>
    <col min="11695" max="11695" width="12.5703125" style="14" customWidth="1"/>
    <col min="11696" max="11696" width="12" style="14" customWidth="1"/>
    <col min="11697" max="11697" width="11.140625" style="14" customWidth="1"/>
    <col min="11698" max="11699" width="11.7109375" style="14" customWidth="1"/>
    <col min="11700" max="11700" width="12.5703125" style="14" customWidth="1"/>
    <col min="11701" max="11701" width="9.7109375" style="14" customWidth="1"/>
    <col min="11702" max="11702" width="12" style="14" customWidth="1"/>
    <col min="11703" max="11751" width="9.7109375" style="14" customWidth="1"/>
    <col min="11752" max="11932" width="9.140625" style="14"/>
    <col min="11933" max="11933" width="6" style="14" customWidth="1"/>
    <col min="11934" max="11934" width="11.140625" style="14" customWidth="1"/>
    <col min="11935" max="11935" width="37.28515625" style="14" customWidth="1"/>
    <col min="11936" max="11936" width="14.140625" style="14" customWidth="1"/>
    <col min="11937" max="11938" width="12" style="14" customWidth="1"/>
    <col min="11939" max="11939" width="17.85546875" style="14" customWidth="1"/>
    <col min="11940" max="11940" width="15.7109375" style="14" customWidth="1"/>
    <col min="11941" max="11946" width="0" style="14" hidden="1" customWidth="1"/>
    <col min="11947" max="11947" width="11.85546875" style="14" customWidth="1"/>
    <col min="11948" max="11948" width="31.85546875" style="14" customWidth="1"/>
    <col min="11949" max="11949" width="12.140625" style="14" customWidth="1"/>
    <col min="11950" max="11950" width="12" style="14" customWidth="1"/>
    <col min="11951" max="11951" width="12.5703125" style="14" customWidth="1"/>
    <col min="11952" max="11952" width="12" style="14" customWidth="1"/>
    <col min="11953" max="11953" width="11.140625" style="14" customWidth="1"/>
    <col min="11954" max="11955" width="11.7109375" style="14" customWidth="1"/>
    <col min="11956" max="11956" width="12.5703125" style="14" customWidth="1"/>
    <col min="11957" max="11957" width="9.7109375" style="14" customWidth="1"/>
    <col min="11958" max="11958" width="12" style="14" customWidth="1"/>
    <col min="11959" max="12007" width="9.7109375" style="14" customWidth="1"/>
    <col min="12008" max="12188" width="9.140625" style="14"/>
    <col min="12189" max="12189" width="6" style="14" customWidth="1"/>
    <col min="12190" max="12190" width="11.140625" style="14" customWidth="1"/>
    <col min="12191" max="12191" width="37.28515625" style="14" customWidth="1"/>
    <col min="12192" max="12192" width="14.140625" style="14" customWidth="1"/>
    <col min="12193" max="12194" width="12" style="14" customWidth="1"/>
    <col min="12195" max="12195" width="17.85546875" style="14" customWidth="1"/>
    <col min="12196" max="12196" width="15.7109375" style="14" customWidth="1"/>
    <col min="12197" max="12202" width="0" style="14" hidden="1" customWidth="1"/>
    <col min="12203" max="12203" width="11.85546875" style="14" customWidth="1"/>
    <col min="12204" max="12204" width="31.85546875" style="14" customWidth="1"/>
    <col min="12205" max="12205" width="12.140625" style="14" customWidth="1"/>
    <col min="12206" max="12206" width="12" style="14" customWidth="1"/>
    <col min="12207" max="12207" width="12.5703125" style="14" customWidth="1"/>
    <col min="12208" max="12208" width="12" style="14" customWidth="1"/>
    <col min="12209" max="12209" width="11.140625" style="14" customWidth="1"/>
    <col min="12210" max="12211" width="11.7109375" style="14" customWidth="1"/>
    <col min="12212" max="12212" width="12.5703125" style="14" customWidth="1"/>
    <col min="12213" max="12213" width="9.7109375" style="14" customWidth="1"/>
    <col min="12214" max="12214" width="12" style="14" customWidth="1"/>
    <col min="12215" max="12263" width="9.7109375" style="14" customWidth="1"/>
    <col min="12264" max="12444" width="9.140625" style="14"/>
    <col min="12445" max="12445" width="6" style="14" customWidth="1"/>
    <col min="12446" max="12446" width="11.140625" style="14" customWidth="1"/>
    <col min="12447" max="12447" width="37.28515625" style="14" customWidth="1"/>
    <col min="12448" max="12448" width="14.140625" style="14" customWidth="1"/>
    <col min="12449" max="12450" width="12" style="14" customWidth="1"/>
    <col min="12451" max="12451" width="17.85546875" style="14" customWidth="1"/>
    <col min="12452" max="12452" width="15.7109375" style="14" customWidth="1"/>
    <col min="12453" max="12458" width="0" style="14" hidden="1" customWidth="1"/>
    <col min="12459" max="12459" width="11.85546875" style="14" customWidth="1"/>
    <col min="12460" max="12460" width="31.85546875" style="14" customWidth="1"/>
    <col min="12461" max="12461" width="12.140625" style="14" customWidth="1"/>
    <col min="12462" max="12462" width="12" style="14" customWidth="1"/>
    <col min="12463" max="12463" width="12.5703125" style="14" customWidth="1"/>
    <col min="12464" max="12464" width="12" style="14" customWidth="1"/>
    <col min="12465" max="12465" width="11.140625" style="14" customWidth="1"/>
    <col min="12466" max="12467" width="11.7109375" style="14" customWidth="1"/>
    <col min="12468" max="12468" width="12.5703125" style="14" customWidth="1"/>
    <col min="12469" max="12469" width="9.7109375" style="14" customWidth="1"/>
    <col min="12470" max="12470" width="12" style="14" customWidth="1"/>
    <col min="12471" max="12519" width="9.7109375" style="14" customWidth="1"/>
    <col min="12520" max="12700" width="9.140625" style="14"/>
    <col min="12701" max="12701" width="6" style="14" customWidth="1"/>
    <col min="12702" max="12702" width="11.140625" style="14" customWidth="1"/>
    <col min="12703" max="12703" width="37.28515625" style="14" customWidth="1"/>
    <col min="12704" max="12704" width="14.140625" style="14" customWidth="1"/>
    <col min="12705" max="12706" width="12" style="14" customWidth="1"/>
    <col min="12707" max="12707" width="17.85546875" style="14" customWidth="1"/>
    <col min="12708" max="12708" width="15.7109375" style="14" customWidth="1"/>
    <col min="12709" max="12714" width="0" style="14" hidden="1" customWidth="1"/>
    <col min="12715" max="12715" width="11.85546875" style="14" customWidth="1"/>
    <col min="12716" max="12716" width="31.85546875" style="14" customWidth="1"/>
    <col min="12717" max="12717" width="12.140625" style="14" customWidth="1"/>
    <col min="12718" max="12718" width="12" style="14" customWidth="1"/>
    <col min="12719" max="12719" width="12.5703125" style="14" customWidth="1"/>
    <col min="12720" max="12720" width="12" style="14" customWidth="1"/>
    <col min="12721" max="12721" width="11.140625" style="14" customWidth="1"/>
    <col min="12722" max="12723" width="11.7109375" style="14" customWidth="1"/>
    <col min="12724" max="12724" width="12.5703125" style="14" customWidth="1"/>
    <col min="12725" max="12725" width="9.7109375" style="14" customWidth="1"/>
    <col min="12726" max="12726" width="12" style="14" customWidth="1"/>
    <col min="12727" max="12775" width="9.7109375" style="14" customWidth="1"/>
    <col min="12776" max="12956" width="9.140625" style="14"/>
    <col min="12957" max="12957" width="6" style="14" customWidth="1"/>
    <col min="12958" max="12958" width="11.140625" style="14" customWidth="1"/>
    <col min="12959" max="12959" width="37.28515625" style="14" customWidth="1"/>
    <col min="12960" max="12960" width="14.140625" style="14" customWidth="1"/>
    <col min="12961" max="12962" width="12" style="14" customWidth="1"/>
    <col min="12963" max="12963" width="17.85546875" style="14" customWidth="1"/>
    <col min="12964" max="12964" width="15.7109375" style="14" customWidth="1"/>
    <col min="12965" max="12970" width="0" style="14" hidden="1" customWidth="1"/>
    <col min="12971" max="12971" width="11.85546875" style="14" customWidth="1"/>
    <col min="12972" max="12972" width="31.85546875" style="14" customWidth="1"/>
    <col min="12973" max="12973" width="12.140625" style="14" customWidth="1"/>
    <col min="12974" max="12974" width="12" style="14" customWidth="1"/>
    <col min="12975" max="12975" width="12.5703125" style="14" customWidth="1"/>
    <col min="12976" max="12976" width="12" style="14" customWidth="1"/>
    <col min="12977" max="12977" width="11.140625" style="14" customWidth="1"/>
    <col min="12978" max="12979" width="11.7109375" style="14" customWidth="1"/>
    <col min="12980" max="12980" width="12.5703125" style="14" customWidth="1"/>
    <col min="12981" max="12981" width="9.7109375" style="14" customWidth="1"/>
    <col min="12982" max="12982" width="12" style="14" customWidth="1"/>
    <col min="12983" max="13031" width="9.7109375" style="14" customWidth="1"/>
    <col min="13032" max="13212" width="9.140625" style="14"/>
    <col min="13213" max="13213" width="6" style="14" customWidth="1"/>
    <col min="13214" max="13214" width="11.140625" style="14" customWidth="1"/>
    <col min="13215" max="13215" width="37.28515625" style="14" customWidth="1"/>
    <col min="13216" max="13216" width="14.140625" style="14" customWidth="1"/>
    <col min="13217" max="13218" width="12" style="14" customWidth="1"/>
    <col min="13219" max="13219" width="17.85546875" style="14" customWidth="1"/>
    <col min="13220" max="13220" width="15.7109375" style="14" customWidth="1"/>
    <col min="13221" max="13226" width="0" style="14" hidden="1" customWidth="1"/>
    <col min="13227" max="13227" width="11.85546875" style="14" customWidth="1"/>
    <col min="13228" max="13228" width="31.85546875" style="14" customWidth="1"/>
    <col min="13229" max="13229" width="12.140625" style="14" customWidth="1"/>
    <col min="13230" max="13230" width="12" style="14" customWidth="1"/>
    <col min="13231" max="13231" width="12.5703125" style="14" customWidth="1"/>
    <col min="13232" max="13232" width="12" style="14" customWidth="1"/>
    <col min="13233" max="13233" width="11.140625" style="14" customWidth="1"/>
    <col min="13234" max="13235" width="11.7109375" style="14" customWidth="1"/>
    <col min="13236" max="13236" width="12.5703125" style="14" customWidth="1"/>
    <col min="13237" max="13237" width="9.7109375" style="14" customWidth="1"/>
    <col min="13238" max="13238" width="12" style="14" customWidth="1"/>
    <col min="13239" max="13287" width="9.7109375" style="14" customWidth="1"/>
    <col min="13288" max="13468" width="9.140625" style="14"/>
    <col min="13469" max="13469" width="6" style="14" customWidth="1"/>
    <col min="13470" max="13470" width="11.140625" style="14" customWidth="1"/>
    <col min="13471" max="13471" width="37.28515625" style="14" customWidth="1"/>
    <col min="13472" max="13472" width="14.140625" style="14" customWidth="1"/>
    <col min="13473" max="13474" width="12" style="14" customWidth="1"/>
    <col min="13475" max="13475" width="17.85546875" style="14" customWidth="1"/>
    <col min="13476" max="13476" width="15.7109375" style="14" customWidth="1"/>
    <col min="13477" max="13482" width="0" style="14" hidden="1" customWidth="1"/>
    <col min="13483" max="13483" width="11.85546875" style="14" customWidth="1"/>
    <col min="13484" max="13484" width="31.85546875" style="14" customWidth="1"/>
    <col min="13485" max="13485" width="12.140625" style="14" customWidth="1"/>
    <col min="13486" max="13486" width="12" style="14" customWidth="1"/>
    <col min="13487" max="13487" width="12.5703125" style="14" customWidth="1"/>
    <col min="13488" max="13488" width="12" style="14" customWidth="1"/>
    <col min="13489" max="13489" width="11.140625" style="14" customWidth="1"/>
    <col min="13490" max="13491" width="11.7109375" style="14" customWidth="1"/>
    <col min="13492" max="13492" width="12.5703125" style="14" customWidth="1"/>
    <col min="13493" max="13493" width="9.7109375" style="14" customWidth="1"/>
    <col min="13494" max="13494" width="12" style="14" customWidth="1"/>
    <col min="13495" max="13543" width="9.7109375" style="14" customWidth="1"/>
    <col min="13544" max="13724" width="9.140625" style="14"/>
    <col min="13725" max="13725" width="6" style="14" customWidth="1"/>
    <col min="13726" max="13726" width="11.140625" style="14" customWidth="1"/>
    <col min="13727" max="13727" width="37.28515625" style="14" customWidth="1"/>
    <col min="13728" max="13728" width="14.140625" style="14" customWidth="1"/>
    <col min="13729" max="13730" width="12" style="14" customWidth="1"/>
    <col min="13731" max="13731" width="17.85546875" style="14" customWidth="1"/>
    <col min="13732" max="13732" width="15.7109375" style="14" customWidth="1"/>
    <col min="13733" max="13738" width="0" style="14" hidden="1" customWidth="1"/>
    <col min="13739" max="13739" width="11.85546875" style="14" customWidth="1"/>
    <col min="13740" max="13740" width="31.85546875" style="14" customWidth="1"/>
    <col min="13741" max="13741" width="12.140625" style="14" customWidth="1"/>
    <col min="13742" max="13742" width="12" style="14" customWidth="1"/>
    <col min="13743" max="13743" width="12.5703125" style="14" customWidth="1"/>
    <col min="13744" max="13744" width="12" style="14" customWidth="1"/>
    <col min="13745" max="13745" width="11.140625" style="14" customWidth="1"/>
    <col min="13746" max="13747" width="11.7109375" style="14" customWidth="1"/>
    <col min="13748" max="13748" width="12.5703125" style="14" customWidth="1"/>
    <col min="13749" max="13749" width="9.7109375" style="14" customWidth="1"/>
    <col min="13750" max="13750" width="12" style="14" customWidth="1"/>
    <col min="13751" max="13799" width="9.7109375" style="14" customWidth="1"/>
    <col min="13800" max="13980" width="9.140625" style="14"/>
    <col min="13981" max="13981" width="6" style="14" customWidth="1"/>
    <col min="13982" max="13982" width="11.140625" style="14" customWidth="1"/>
    <col min="13983" max="13983" width="37.28515625" style="14" customWidth="1"/>
    <col min="13984" max="13984" width="14.140625" style="14" customWidth="1"/>
    <col min="13985" max="13986" width="12" style="14" customWidth="1"/>
    <col min="13987" max="13987" width="17.85546875" style="14" customWidth="1"/>
    <col min="13988" max="13988" width="15.7109375" style="14" customWidth="1"/>
    <col min="13989" max="13994" width="0" style="14" hidden="1" customWidth="1"/>
    <col min="13995" max="13995" width="11.85546875" style="14" customWidth="1"/>
    <col min="13996" max="13996" width="31.85546875" style="14" customWidth="1"/>
    <col min="13997" max="13997" width="12.140625" style="14" customWidth="1"/>
    <col min="13998" max="13998" width="12" style="14" customWidth="1"/>
    <col min="13999" max="13999" width="12.5703125" style="14" customWidth="1"/>
    <col min="14000" max="14000" width="12" style="14" customWidth="1"/>
    <col min="14001" max="14001" width="11.140625" style="14" customWidth="1"/>
    <col min="14002" max="14003" width="11.7109375" style="14" customWidth="1"/>
    <col min="14004" max="14004" width="12.5703125" style="14" customWidth="1"/>
    <col min="14005" max="14005" width="9.7109375" style="14" customWidth="1"/>
    <col min="14006" max="14006" width="12" style="14" customWidth="1"/>
    <col min="14007" max="14055" width="9.7109375" style="14" customWidth="1"/>
    <col min="14056" max="14236" width="9.140625" style="14"/>
    <col min="14237" max="14237" width="6" style="14" customWidth="1"/>
    <col min="14238" max="14238" width="11.140625" style="14" customWidth="1"/>
    <col min="14239" max="14239" width="37.28515625" style="14" customWidth="1"/>
    <col min="14240" max="14240" width="14.140625" style="14" customWidth="1"/>
    <col min="14241" max="14242" width="12" style="14" customWidth="1"/>
    <col min="14243" max="14243" width="17.85546875" style="14" customWidth="1"/>
    <col min="14244" max="14244" width="15.7109375" style="14" customWidth="1"/>
    <col min="14245" max="14250" width="0" style="14" hidden="1" customWidth="1"/>
    <col min="14251" max="14251" width="11.85546875" style="14" customWidth="1"/>
    <col min="14252" max="14252" width="31.85546875" style="14" customWidth="1"/>
    <col min="14253" max="14253" width="12.140625" style="14" customWidth="1"/>
    <col min="14254" max="14254" width="12" style="14" customWidth="1"/>
    <col min="14255" max="14255" width="12.5703125" style="14" customWidth="1"/>
    <col min="14256" max="14256" width="12" style="14" customWidth="1"/>
    <col min="14257" max="14257" width="11.140625" style="14" customWidth="1"/>
    <col min="14258" max="14259" width="11.7109375" style="14" customWidth="1"/>
    <col min="14260" max="14260" width="12.5703125" style="14" customWidth="1"/>
    <col min="14261" max="14261" width="9.7109375" style="14" customWidth="1"/>
    <col min="14262" max="14262" width="12" style="14" customWidth="1"/>
    <col min="14263" max="14311" width="9.7109375" style="14" customWidth="1"/>
    <col min="14312" max="14492" width="9.140625" style="14"/>
    <col min="14493" max="14493" width="6" style="14" customWidth="1"/>
    <col min="14494" max="14494" width="11.140625" style="14" customWidth="1"/>
    <col min="14495" max="14495" width="37.28515625" style="14" customWidth="1"/>
    <col min="14496" max="14496" width="14.140625" style="14" customWidth="1"/>
    <col min="14497" max="14498" width="12" style="14" customWidth="1"/>
    <col min="14499" max="14499" width="17.85546875" style="14" customWidth="1"/>
    <col min="14500" max="14500" width="15.7109375" style="14" customWidth="1"/>
    <col min="14501" max="14506" width="0" style="14" hidden="1" customWidth="1"/>
    <col min="14507" max="14507" width="11.85546875" style="14" customWidth="1"/>
    <col min="14508" max="14508" width="31.85546875" style="14" customWidth="1"/>
    <col min="14509" max="14509" width="12.140625" style="14" customWidth="1"/>
    <col min="14510" max="14510" width="12" style="14" customWidth="1"/>
    <col min="14511" max="14511" width="12.5703125" style="14" customWidth="1"/>
    <col min="14512" max="14512" width="12" style="14" customWidth="1"/>
    <col min="14513" max="14513" width="11.140625" style="14" customWidth="1"/>
    <col min="14514" max="14515" width="11.7109375" style="14" customWidth="1"/>
    <col min="14516" max="14516" width="12.5703125" style="14" customWidth="1"/>
    <col min="14517" max="14517" width="9.7109375" style="14" customWidth="1"/>
    <col min="14518" max="14518" width="12" style="14" customWidth="1"/>
    <col min="14519" max="14567" width="9.7109375" style="14" customWidth="1"/>
    <col min="14568" max="14748" width="9.140625" style="14"/>
    <col min="14749" max="14749" width="6" style="14" customWidth="1"/>
    <col min="14750" max="14750" width="11.140625" style="14" customWidth="1"/>
    <col min="14751" max="14751" width="37.28515625" style="14" customWidth="1"/>
    <col min="14752" max="14752" width="14.140625" style="14" customWidth="1"/>
    <col min="14753" max="14754" width="12" style="14" customWidth="1"/>
    <col min="14755" max="14755" width="17.85546875" style="14" customWidth="1"/>
    <col min="14756" max="14756" width="15.7109375" style="14" customWidth="1"/>
    <col min="14757" max="14762" width="0" style="14" hidden="1" customWidth="1"/>
    <col min="14763" max="14763" width="11.85546875" style="14" customWidth="1"/>
    <col min="14764" max="14764" width="31.85546875" style="14" customWidth="1"/>
    <col min="14765" max="14765" width="12.140625" style="14" customWidth="1"/>
    <col min="14766" max="14766" width="12" style="14" customWidth="1"/>
    <col min="14767" max="14767" width="12.5703125" style="14" customWidth="1"/>
    <col min="14768" max="14768" width="12" style="14" customWidth="1"/>
    <col min="14769" max="14769" width="11.140625" style="14" customWidth="1"/>
    <col min="14770" max="14771" width="11.7109375" style="14" customWidth="1"/>
    <col min="14772" max="14772" width="12.5703125" style="14" customWidth="1"/>
    <col min="14773" max="14773" width="9.7109375" style="14" customWidth="1"/>
    <col min="14774" max="14774" width="12" style="14" customWidth="1"/>
    <col min="14775" max="14823" width="9.7109375" style="14" customWidth="1"/>
    <col min="14824" max="15004" width="9.140625" style="14"/>
    <col min="15005" max="15005" width="6" style="14" customWidth="1"/>
    <col min="15006" max="15006" width="11.140625" style="14" customWidth="1"/>
    <col min="15007" max="15007" width="37.28515625" style="14" customWidth="1"/>
    <col min="15008" max="15008" width="14.140625" style="14" customWidth="1"/>
    <col min="15009" max="15010" width="12" style="14" customWidth="1"/>
    <col min="15011" max="15011" width="17.85546875" style="14" customWidth="1"/>
    <col min="15012" max="15012" width="15.7109375" style="14" customWidth="1"/>
    <col min="15013" max="15018" width="0" style="14" hidden="1" customWidth="1"/>
    <col min="15019" max="15019" width="11.85546875" style="14" customWidth="1"/>
    <col min="15020" max="15020" width="31.85546875" style="14" customWidth="1"/>
    <col min="15021" max="15021" width="12.140625" style="14" customWidth="1"/>
    <col min="15022" max="15022" width="12" style="14" customWidth="1"/>
    <col min="15023" max="15023" width="12.5703125" style="14" customWidth="1"/>
    <col min="15024" max="15024" width="12" style="14" customWidth="1"/>
    <col min="15025" max="15025" width="11.140625" style="14" customWidth="1"/>
    <col min="15026" max="15027" width="11.7109375" style="14" customWidth="1"/>
    <col min="15028" max="15028" width="12.5703125" style="14" customWidth="1"/>
    <col min="15029" max="15029" width="9.7109375" style="14" customWidth="1"/>
    <col min="15030" max="15030" width="12" style="14" customWidth="1"/>
    <col min="15031" max="15079" width="9.7109375" style="14" customWidth="1"/>
    <col min="15080" max="15260" width="9.140625" style="14"/>
    <col min="15261" max="15261" width="6" style="14" customWidth="1"/>
    <col min="15262" max="15262" width="11.140625" style="14" customWidth="1"/>
    <col min="15263" max="15263" width="37.28515625" style="14" customWidth="1"/>
    <col min="15264" max="15264" width="14.140625" style="14" customWidth="1"/>
    <col min="15265" max="15266" width="12" style="14" customWidth="1"/>
    <col min="15267" max="15267" width="17.85546875" style="14" customWidth="1"/>
    <col min="15268" max="15268" width="15.7109375" style="14" customWidth="1"/>
    <col min="15269" max="15274" width="0" style="14" hidden="1" customWidth="1"/>
    <col min="15275" max="15275" width="11.85546875" style="14" customWidth="1"/>
    <col min="15276" max="15276" width="31.85546875" style="14" customWidth="1"/>
    <col min="15277" max="15277" width="12.140625" style="14" customWidth="1"/>
    <col min="15278" max="15278" width="12" style="14" customWidth="1"/>
    <col min="15279" max="15279" width="12.5703125" style="14" customWidth="1"/>
    <col min="15280" max="15280" width="12" style="14" customWidth="1"/>
    <col min="15281" max="15281" width="11.140625" style="14" customWidth="1"/>
    <col min="15282" max="15283" width="11.7109375" style="14" customWidth="1"/>
    <col min="15284" max="15284" width="12.5703125" style="14" customWidth="1"/>
    <col min="15285" max="15285" width="9.7109375" style="14" customWidth="1"/>
    <col min="15286" max="15286" width="12" style="14" customWidth="1"/>
    <col min="15287" max="15335" width="9.7109375" style="14" customWidth="1"/>
    <col min="15336" max="15516" width="9.140625" style="14"/>
    <col min="15517" max="15517" width="6" style="14" customWidth="1"/>
    <col min="15518" max="15518" width="11.140625" style="14" customWidth="1"/>
    <col min="15519" max="15519" width="37.28515625" style="14" customWidth="1"/>
    <col min="15520" max="15520" width="14.140625" style="14" customWidth="1"/>
    <col min="15521" max="15522" width="12" style="14" customWidth="1"/>
    <col min="15523" max="15523" width="17.85546875" style="14" customWidth="1"/>
    <col min="15524" max="15524" width="15.7109375" style="14" customWidth="1"/>
    <col min="15525" max="15530" width="0" style="14" hidden="1" customWidth="1"/>
    <col min="15531" max="15531" width="11.85546875" style="14" customWidth="1"/>
    <col min="15532" max="15532" width="31.85546875" style="14" customWidth="1"/>
    <col min="15533" max="15533" width="12.140625" style="14" customWidth="1"/>
    <col min="15534" max="15534" width="12" style="14" customWidth="1"/>
    <col min="15535" max="15535" width="12.5703125" style="14" customWidth="1"/>
    <col min="15536" max="15536" width="12" style="14" customWidth="1"/>
    <col min="15537" max="15537" width="11.140625" style="14" customWidth="1"/>
    <col min="15538" max="15539" width="11.7109375" style="14" customWidth="1"/>
    <col min="15540" max="15540" width="12.5703125" style="14" customWidth="1"/>
    <col min="15541" max="15541" width="9.7109375" style="14" customWidth="1"/>
    <col min="15542" max="15542" width="12" style="14" customWidth="1"/>
    <col min="15543" max="15591" width="9.7109375" style="14" customWidth="1"/>
    <col min="15592" max="15772" width="9.140625" style="14"/>
    <col min="15773" max="15773" width="6" style="14" customWidth="1"/>
    <col min="15774" max="15774" width="11.140625" style="14" customWidth="1"/>
    <col min="15775" max="15775" width="37.28515625" style="14" customWidth="1"/>
    <col min="15776" max="15776" width="14.140625" style="14" customWidth="1"/>
    <col min="15777" max="15778" width="12" style="14" customWidth="1"/>
    <col min="15779" max="15779" width="17.85546875" style="14" customWidth="1"/>
    <col min="15780" max="15780" width="15.7109375" style="14" customWidth="1"/>
    <col min="15781" max="15786" width="0" style="14" hidden="1" customWidth="1"/>
    <col min="15787" max="15787" width="11.85546875" style="14" customWidth="1"/>
    <col min="15788" max="15788" width="31.85546875" style="14" customWidth="1"/>
    <col min="15789" max="15789" width="12.140625" style="14" customWidth="1"/>
    <col min="15790" max="15790" width="12" style="14" customWidth="1"/>
    <col min="15791" max="15791" width="12.5703125" style="14" customWidth="1"/>
    <col min="15792" max="15792" width="12" style="14" customWidth="1"/>
    <col min="15793" max="15793" width="11.140625" style="14" customWidth="1"/>
    <col min="15794" max="15795" width="11.7109375" style="14" customWidth="1"/>
    <col min="15796" max="15796" width="12.5703125" style="14" customWidth="1"/>
    <col min="15797" max="15797" width="9.7109375" style="14" customWidth="1"/>
    <col min="15798" max="15798" width="12" style="14" customWidth="1"/>
    <col min="15799" max="15847" width="9.7109375" style="14" customWidth="1"/>
    <col min="15848" max="16028" width="9.140625" style="14"/>
    <col min="16029" max="16029" width="6" style="14" customWidth="1"/>
    <col min="16030" max="16030" width="11.140625" style="14" customWidth="1"/>
    <col min="16031" max="16031" width="37.28515625" style="14" customWidth="1"/>
    <col min="16032" max="16032" width="14.140625" style="14" customWidth="1"/>
    <col min="16033" max="16034" width="12" style="14" customWidth="1"/>
    <col min="16035" max="16035" width="17.85546875" style="14" customWidth="1"/>
    <col min="16036" max="16036" width="15.7109375" style="14" customWidth="1"/>
    <col min="16037" max="16042" width="0" style="14" hidden="1" customWidth="1"/>
    <col min="16043" max="16043" width="11.85546875" style="14" customWidth="1"/>
    <col min="16044" max="16044" width="31.85546875" style="14" customWidth="1"/>
    <col min="16045" max="16045" width="12.140625" style="14" customWidth="1"/>
    <col min="16046" max="16046" width="12" style="14" customWidth="1"/>
    <col min="16047" max="16047" width="12.5703125" style="14" customWidth="1"/>
    <col min="16048" max="16048" width="12" style="14" customWidth="1"/>
    <col min="16049" max="16049" width="11.140625" style="14" customWidth="1"/>
    <col min="16050" max="16051" width="11.7109375" style="14" customWidth="1"/>
    <col min="16052" max="16052" width="12.5703125" style="14" customWidth="1"/>
    <col min="16053" max="16053" width="9.7109375" style="14" customWidth="1"/>
    <col min="16054" max="16054" width="12" style="14" customWidth="1"/>
    <col min="16055" max="16103" width="9.7109375" style="14" customWidth="1"/>
    <col min="16104" max="16327" width="9.140625" style="14"/>
    <col min="16328" max="16343" width="9.140625" style="14" customWidth="1"/>
    <col min="16344" max="16351" width="9.140625" style="14"/>
    <col min="16352" max="16384" width="9.140625" style="14" customWidth="1"/>
  </cols>
  <sheetData>
    <row r="1" spans="1:10" ht="14.45" customHeight="1">
      <c r="A1" s="133" t="s">
        <v>165</v>
      </c>
      <c r="B1" s="12"/>
      <c r="C1" s="13"/>
      <c r="D1" s="13"/>
      <c r="E1" s="13"/>
      <c r="F1" s="13"/>
      <c r="G1" s="13"/>
      <c r="H1" s="13"/>
      <c r="I1" s="109"/>
      <c r="J1" s="14"/>
    </row>
    <row r="2" spans="1:10" ht="14.45" customHeight="1" thickBot="1">
      <c r="B2" s="12"/>
      <c r="C2" s="13"/>
      <c r="D2" s="13"/>
      <c r="E2" s="13"/>
      <c r="F2" s="13"/>
      <c r="G2" s="13"/>
      <c r="H2" s="13"/>
      <c r="I2" s="110"/>
      <c r="J2" s="14"/>
    </row>
    <row r="3" spans="1:10" ht="14.45" customHeight="1" thickBot="1">
      <c r="A3" s="134" t="s">
        <v>226</v>
      </c>
      <c r="B3" s="131"/>
      <c r="C3" s="131"/>
      <c r="D3" s="131"/>
      <c r="E3" s="131"/>
      <c r="F3" s="132"/>
      <c r="G3" s="12"/>
      <c r="H3" s="12"/>
      <c r="I3" s="110"/>
      <c r="J3" s="14"/>
    </row>
    <row r="4" spans="1:10" ht="14.45" customHeight="1" thickBot="1">
      <c r="A4" s="13"/>
      <c r="B4" s="12"/>
      <c r="C4" s="13"/>
      <c r="D4" s="13"/>
      <c r="E4" s="13"/>
      <c r="F4" s="13"/>
      <c r="G4" s="13"/>
      <c r="H4" s="13"/>
      <c r="I4" s="110"/>
      <c r="J4" s="14"/>
    </row>
    <row r="5" spans="1:10" ht="14.45" customHeight="1">
      <c r="A5" s="58"/>
      <c r="B5" s="59"/>
      <c r="C5" s="59"/>
      <c r="D5" s="59"/>
      <c r="E5" s="59"/>
      <c r="F5" s="59"/>
      <c r="G5" s="59"/>
      <c r="H5" s="60"/>
      <c r="I5" s="23"/>
      <c r="J5" s="13"/>
    </row>
    <row r="6" spans="1:10" ht="14.45" customHeight="1">
      <c r="A6" s="130"/>
      <c r="B6" s="12" t="s">
        <v>20</v>
      </c>
      <c r="C6" s="13"/>
      <c r="D6" s="13"/>
      <c r="E6" s="13"/>
      <c r="F6" s="13"/>
      <c r="G6" s="13"/>
      <c r="H6" s="61"/>
      <c r="I6" s="23"/>
      <c r="J6" s="13"/>
    </row>
    <row r="7" spans="1:10" ht="14.45" customHeight="1">
      <c r="A7" s="128"/>
      <c r="B7" s="186" t="s">
        <v>148</v>
      </c>
      <c r="C7" s="186"/>
      <c r="D7" s="186"/>
      <c r="E7" s="83"/>
      <c r="F7" s="83"/>
      <c r="G7" s="83"/>
      <c r="H7" s="61"/>
      <c r="I7" s="6"/>
      <c r="J7" s="13"/>
    </row>
    <row r="8" spans="1:10" s="1" customFormat="1" ht="14.45" customHeight="1">
      <c r="A8" s="128"/>
      <c r="B8" s="83" t="s">
        <v>149</v>
      </c>
      <c r="C8" s="83"/>
      <c r="D8" s="83"/>
      <c r="E8" s="83"/>
      <c r="F8" s="83"/>
      <c r="G8" s="83"/>
      <c r="H8" s="61"/>
      <c r="I8" s="7"/>
      <c r="J8" s="13"/>
    </row>
    <row r="9" spans="1:10" s="1" customFormat="1" ht="14.45" customHeight="1">
      <c r="A9" s="128"/>
      <c r="B9" s="83"/>
      <c r="C9" s="83"/>
      <c r="D9" s="83"/>
      <c r="E9" s="83"/>
      <c r="F9" s="83"/>
      <c r="G9" s="83"/>
      <c r="H9" s="61"/>
      <c r="J9" s="13"/>
    </row>
    <row r="10" spans="1:10" s="1" customFormat="1" ht="14.45" customHeight="1">
      <c r="A10" s="129"/>
      <c r="B10" s="93" t="s">
        <v>163</v>
      </c>
      <c r="C10" s="83"/>
      <c r="D10" s="83"/>
      <c r="E10" s="83"/>
      <c r="F10" s="83"/>
      <c r="G10" s="83"/>
      <c r="H10" s="61"/>
      <c r="J10" s="13"/>
    </row>
    <row r="11" spans="1:10" s="1" customFormat="1" ht="14.45" customHeight="1">
      <c r="A11" s="62"/>
      <c r="B11" s="13" t="s">
        <v>150</v>
      </c>
      <c r="C11" s="13"/>
      <c r="D11" s="13"/>
      <c r="E11" s="13"/>
      <c r="F11" s="13"/>
      <c r="G11" s="13"/>
      <c r="H11" s="61"/>
      <c r="J11" s="13"/>
    </row>
    <row r="12" spans="1:10" s="1" customFormat="1" ht="14.45" customHeight="1">
      <c r="A12" s="62"/>
      <c r="B12" s="13" t="s">
        <v>151</v>
      </c>
      <c r="C12" s="13"/>
      <c r="D12" s="13"/>
      <c r="E12" s="13"/>
      <c r="F12" s="13"/>
      <c r="G12" s="13"/>
      <c r="H12" s="61"/>
      <c r="I12" s="2"/>
      <c r="J12" s="13"/>
    </row>
    <row r="13" spans="1:10" s="1" customFormat="1" ht="14.45" customHeight="1">
      <c r="A13" s="62"/>
      <c r="B13" s="13"/>
      <c r="C13" s="13"/>
      <c r="D13" s="13"/>
      <c r="E13" s="13"/>
      <c r="F13" s="12"/>
      <c r="G13" s="13"/>
      <c r="H13" s="61"/>
      <c r="I13" s="8"/>
      <c r="J13" s="13"/>
    </row>
    <row r="14" spans="1:10" s="1" customFormat="1" ht="14.45" customHeight="1">
      <c r="A14" s="62"/>
      <c r="B14" s="13" t="s">
        <v>152</v>
      </c>
      <c r="C14" s="13"/>
      <c r="D14" s="13"/>
      <c r="E14" s="13"/>
      <c r="F14" s="13"/>
      <c r="G14" s="13"/>
      <c r="H14" s="61"/>
      <c r="I14" s="8"/>
      <c r="J14" s="13"/>
    </row>
    <row r="15" spans="1:10" s="112" customFormat="1" ht="14.45" customHeight="1">
      <c r="A15" s="62"/>
      <c r="B15" s="13" t="s">
        <v>153</v>
      </c>
      <c r="C15" s="13"/>
      <c r="D15" s="13"/>
      <c r="E15" s="13"/>
      <c r="F15" s="13"/>
      <c r="G15" s="13"/>
      <c r="H15" s="61"/>
      <c r="I15" s="8"/>
      <c r="J15" s="13"/>
    </row>
    <row r="16" spans="1:10" s="113" customFormat="1" ht="14.45" customHeight="1">
      <c r="A16" s="62"/>
      <c r="B16" s="13" t="s">
        <v>154</v>
      </c>
      <c r="C16" s="13"/>
      <c r="D16" s="13"/>
      <c r="E16" s="13"/>
      <c r="F16" s="13"/>
      <c r="G16" s="13"/>
      <c r="H16" s="61"/>
      <c r="I16" s="9"/>
      <c r="J16" s="13"/>
    </row>
    <row r="17" spans="1:22" s="113" customFormat="1" ht="14.45" customHeight="1">
      <c r="A17" s="63"/>
      <c r="B17" s="13"/>
      <c r="C17" s="13"/>
      <c r="D17" s="13"/>
      <c r="E17" s="13"/>
      <c r="F17" s="13"/>
      <c r="G17" s="13"/>
      <c r="H17" s="61"/>
      <c r="I17" s="9"/>
      <c r="J17" s="13"/>
    </row>
    <row r="18" spans="1:22" s="113" customFormat="1" ht="14.45" customHeight="1">
      <c r="A18" s="63"/>
      <c r="B18" s="13" t="s">
        <v>155</v>
      </c>
      <c r="C18" s="13"/>
      <c r="D18" s="13"/>
      <c r="E18" s="13"/>
      <c r="F18" s="13"/>
      <c r="G18" s="13"/>
      <c r="H18" s="61"/>
      <c r="I18" s="9"/>
      <c r="J18" s="13"/>
    </row>
    <row r="19" spans="1:22" s="113" customFormat="1" ht="14.45" customHeight="1">
      <c r="A19" s="62"/>
      <c r="B19" s="13"/>
      <c r="C19" s="13"/>
      <c r="D19" s="13"/>
      <c r="E19" s="13"/>
      <c r="F19" s="13"/>
      <c r="G19" s="13"/>
      <c r="H19" s="61"/>
      <c r="I19" s="10"/>
      <c r="J19" s="13"/>
    </row>
    <row r="20" spans="1:22" s="113" customFormat="1" ht="28.15" customHeight="1">
      <c r="A20" s="63"/>
      <c r="B20" s="229" t="s">
        <v>157</v>
      </c>
      <c r="C20" s="229"/>
      <c r="D20" s="229"/>
      <c r="E20" s="229"/>
      <c r="F20" s="229"/>
      <c r="G20" s="229"/>
      <c r="H20" s="61"/>
      <c r="I20" s="10"/>
      <c r="J20" s="13"/>
    </row>
    <row r="21" spans="1:22" s="113" customFormat="1" ht="14.45" customHeight="1">
      <c r="A21" s="62"/>
      <c r="B21" s="13"/>
      <c r="C21" s="13"/>
      <c r="D21" s="13"/>
      <c r="E21" s="13"/>
      <c r="F21" s="13"/>
      <c r="G21" s="13"/>
      <c r="H21" s="61"/>
      <c r="I21" s="10"/>
      <c r="J21" s="13"/>
    </row>
    <row r="22" spans="1:22" s="113" customFormat="1" ht="14.45" customHeight="1">
      <c r="A22" s="64"/>
      <c r="B22" s="13" t="s">
        <v>156</v>
      </c>
      <c r="C22" s="13"/>
      <c r="D22" s="13"/>
      <c r="E22" s="13"/>
      <c r="F22" s="13"/>
      <c r="G22" s="13"/>
      <c r="H22" s="61"/>
      <c r="I22" s="10"/>
      <c r="J22" s="13"/>
    </row>
    <row r="23" spans="1:22" s="112" customFormat="1" ht="15.75" thickBot="1">
      <c r="A23" s="65"/>
      <c r="B23" s="66"/>
      <c r="C23" s="66"/>
      <c r="D23" s="66"/>
      <c r="E23" s="66"/>
      <c r="F23" s="66"/>
      <c r="G23" s="66"/>
      <c r="H23" s="67"/>
      <c r="I23" s="10"/>
      <c r="J23" s="13"/>
    </row>
    <row r="24" spans="1:22" ht="15">
      <c r="A24" s="111"/>
      <c r="B24" s="13"/>
      <c r="C24" s="12"/>
      <c r="D24" s="13"/>
      <c r="E24" s="13"/>
      <c r="F24" s="13"/>
      <c r="G24" s="13"/>
      <c r="H24" s="13"/>
      <c r="I24" s="110"/>
      <c r="J24" s="14"/>
    </row>
    <row r="25" spans="1:22" ht="15.75" thickBot="1">
      <c r="A25" s="111"/>
      <c r="B25" s="13"/>
      <c r="C25" s="12"/>
      <c r="D25" s="13"/>
      <c r="E25" s="13"/>
      <c r="F25" s="13"/>
      <c r="G25" s="13"/>
      <c r="H25" s="13"/>
      <c r="I25" s="110"/>
      <c r="J25" s="14"/>
    </row>
    <row r="26" spans="1:22" s="1" customFormat="1" ht="40.15" customHeight="1" thickBot="1">
      <c r="A26" s="3"/>
      <c r="B26" s="3"/>
      <c r="C26" s="11"/>
      <c r="D26" s="11"/>
      <c r="E26" s="11"/>
      <c r="F26" s="11"/>
      <c r="G26" s="11"/>
      <c r="H26" s="11"/>
      <c r="I26" s="230" t="s">
        <v>130</v>
      </c>
      <c r="J26" s="231"/>
      <c r="K26" s="232" t="s">
        <v>52</v>
      </c>
      <c r="L26" s="233"/>
      <c r="M26" s="233"/>
      <c r="N26" s="233"/>
      <c r="O26" s="233"/>
      <c r="P26" s="233"/>
      <c r="Q26" s="233"/>
      <c r="R26" s="233"/>
      <c r="S26" s="233"/>
      <c r="T26" s="234"/>
    </row>
    <row r="27" spans="1:22" ht="36.6" customHeight="1" thickBot="1">
      <c r="A27" s="80"/>
      <c r="C27" s="114" t="s">
        <v>12</v>
      </c>
      <c r="D27" s="21"/>
      <c r="F27" s="135"/>
      <c r="G27" s="135"/>
      <c r="H27" s="135"/>
      <c r="I27" s="141"/>
      <c r="J27" s="142"/>
      <c r="K27" s="235" t="s">
        <v>131</v>
      </c>
      <c r="L27" s="236"/>
      <c r="M27" s="235" t="s">
        <v>132</v>
      </c>
      <c r="N27" s="236"/>
      <c r="O27" s="235" t="s">
        <v>133</v>
      </c>
      <c r="P27" s="236"/>
      <c r="Q27" s="235" t="s">
        <v>134</v>
      </c>
      <c r="R27" s="236"/>
      <c r="S27" s="235" t="s">
        <v>135</v>
      </c>
      <c r="T27" s="236"/>
    </row>
    <row r="28" spans="1:22" s="15" customFormat="1" ht="51" customHeight="1" thickBot="1">
      <c r="A28" s="124" t="s">
        <v>54</v>
      </c>
      <c r="B28" s="125" t="s">
        <v>76</v>
      </c>
      <c r="C28" s="125" t="s">
        <v>13</v>
      </c>
      <c r="D28" s="125" t="s">
        <v>14</v>
      </c>
      <c r="E28" s="125" t="s">
        <v>11</v>
      </c>
      <c r="F28" s="237" t="s">
        <v>19</v>
      </c>
      <c r="G28" s="237"/>
      <c r="H28" s="237"/>
      <c r="I28" s="126" t="s">
        <v>43</v>
      </c>
      <c r="J28" s="125" t="s">
        <v>10</v>
      </c>
      <c r="K28" s="126" t="s">
        <v>43</v>
      </c>
      <c r="L28" s="125" t="s">
        <v>10</v>
      </c>
      <c r="M28" s="126" t="s">
        <v>43</v>
      </c>
      <c r="N28" s="125" t="s">
        <v>10</v>
      </c>
      <c r="O28" s="126" t="s">
        <v>43</v>
      </c>
      <c r="P28" s="125" t="s">
        <v>10</v>
      </c>
      <c r="Q28" s="126" t="s">
        <v>43</v>
      </c>
      <c r="R28" s="125" t="s">
        <v>10</v>
      </c>
      <c r="S28" s="126" t="s">
        <v>43</v>
      </c>
      <c r="T28" s="127" t="s">
        <v>10</v>
      </c>
      <c r="V28" s="16" t="s">
        <v>53</v>
      </c>
    </row>
    <row r="29" spans="1:22" s="15" customFormat="1" ht="27" customHeight="1">
      <c r="A29" s="224">
        <v>1</v>
      </c>
      <c r="B29" s="225" t="s">
        <v>77</v>
      </c>
      <c r="C29" s="226" t="s">
        <v>128</v>
      </c>
      <c r="D29" s="227" t="s">
        <v>159</v>
      </c>
      <c r="E29" s="228" t="s">
        <v>59</v>
      </c>
      <c r="F29" s="123" t="str">
        <f t="shared" ref="F29:F30" si="0">IF(G29="","",IF(G29="ZAR","Local","Foreign"))</f>
        <v>Local</v>
      </c>
      <c r="G29" s="187" t="s">
        <v>9</v>
      </c>
      <c r="H29" s="123">
        <f>IF(F29="","",IF(F29="Foreign",VLOOKUP(G29,Currency!$E$20:$F$33,2,FALSE),1))</f>
        <v>1</v>
      </c>
      <c r="I29" s="185"/>
      <c r="J29" s="185"/>
      <c r="K29" s="185"/>
      <c r="L29" s="185"/>
      <c r="M29" s="185"/>
      <c r="N29" s="185"/>
      <c r="O29" s="185"/>
      <c r="P29" s="185"/>
      <c r="Q29" s="185"/>
      <c r="R29" s="185"/>
      <c r="S29" s="185"/>
      <c r="T29" s="185"/>
      <c r="V29" s="216"/>
    </row>
    <row r="30" spans="1:22" s="15" customFormat="1" ht="27" customHeight="1" thickBot="1">
      <c r="A30" s="221"/>
      <c r="B30" s="223"/>
      <c r="C30" s="213"/>
      <c r="D30" s="222"/>
      <c r="E30" s="214"/>
      <c r="F30" s="116" t="str">
        <f t="shared" si="0"/>
        <v>Local</v>
      </c>
      <c r="G30" s="188" t="s">
        <v>9</v>
      </c>
      <c r="H30" s="116">
        <f>IF(F30="","",IF(F30="Foreign",VLOOKUP(G30,Currency!$E$20:$F$33,2,FALSE),1))</f>
        <v>1</v>
      </c>
      <c r="I30" s="185"/>
      <c r="J30" s="185"/>
      <c r="K30" s="185"/>
      <c r="L30" s="185"/>
      <c r="M30" s="185"/>
      <c r="N30" s="185"/>
      <c r="O30" s="185"/>
      <c r="P30" s="185"/>
      <c r="Q30" s="185"/>
      <c r="R30" s="185"/>
      <c r="S30" s="185"/>
      <c r="T30" s="185"/>
      <c r="V30" s="217"/>
    </row>
    <row r="31" spans="1:22" s="15" customFormat="1" ht="27" customHeight="1">
      <c r="A31" s="221">
        <v>2</v>
      </c>
      <c r="B31" s="223" t="s">
        <v>126</v>
      </c>
      <c r="C31" s="215" t="s">
        <v>127</v>
      </c>
      <c r="D31" s="213" t="s">
        <v>160</v>
      </c>
      <c r="E31" s="214" t="s">
        <v>60</v>
      </c>
      <c r="F31" s="116" t="str">
        <f t="shared" ref="F31:F32" si="1">IF(G31="","",IF(G31="ZAR","Local","Foreign"))</f>
        <v>Local</v>
      </c>
      <c r="G31" s="188" t="s">
        <v>9</v>
      </c>
      <c r="H31" s="116">
        <f>IF(F31="","",IF(F31="Foreign",VLOOKUP(G31,Currency!$E$20:$F$33,2,FALSE),1))</f>
        <v>1</v>
      </c>
      <c r="I31" s="185"/>
      <c r="J31" s="185"/>
      <c r="K31" s="185"/>
      <c r="L31" s="190">
        <f>'Tool(s) Pricing'!H10</f>
        <v>0</v>
      </c>
      <c r="M31" s="185"/>
      <c r="N31" s="190">
        <f>'Tool(s) Pricing'!J10</f>
        <v>0</v>
      </c>
      <c r="O31" s="185"/>
      <c r="P31" s="190">
        <f>'Tool(s) Pricing'!L10</f>
        <v>0</v>
      </c>
      <c r="Q31" s="185"/>
      <c r="R31" s="190">
        <f>'Tool(s) Pricing'!N10</f>
        <v>0</v>
      </c>
      <c r="S31" s="185"/>
      <c r="T31" s="190">
        <f>'Tool(s) Pricing'!P10</f>
        <v>0</v>
      </c>
      <c r="V31" s="216"/>
    </row>
    <row r="32" spans="1:22" s="15" customFormat="1" ht="27" customHeight="1" thickBot="1">
      <c r="A32" s="221"/>
      <c r="B32" s="223"/>
      <c r="C32" s="213"/>
      <c r="D32" s="222"/>
      <c r="E32" s="214"/>
      <c r="F32" s="116" t="str">
        <f t="shared" si="1"/>
        <v>Local</v>
      </c>
      <c r="G32" s="188" t="s">
        <v>9</v>
      </c>
      <c r="H32" s="116">
        <f>IF(F32="","",IF(F32="Foreign",VLOOKUP(G32,Currency!$E$20:$F$33,2,FALSE),1))</f>
        <v>1</v>
      </c>
      <c r="I32" s="185"/>
      <c r="J32" s="185"/>
      <c r="K32" s="190">
        <f>'Tool(s) Pricing'!G10</f>
        <v>0</v>
      </c>
      <c r="L32" s="185"/>
      <c r="M32" s="190">
        <f>'Tool(s) Pricing'!I10</f>
        <v>0</v>
      </c>
      <c r="N32" s="185"/>
      <c r="O32" s="190">
        <f>'Tool(s) Pricing'!K10</f>
        <v>0</v>
      </c>
      <c r="P32" s="185"/>
      <c r="Q32" s="190">
        <f>'Tool(s) Pricing'!M10</f>
        <v>0</v>
      </c>
      <c r="R32" s="185"/>
      <c r="S32" s="190">
        <f>'Tool(s) Pricing'!O10</f>
        <v>0</v>
      </c>
      <c r="T32" s="185"/>
      <c r="V32" s="217"/>
    </row>
    <row r="33" spans="1:22" s="15" customFormat="1" ht="27" customHeight="1">
      <c r="A33" s="221">
        <v>3</v>
      </c>
      <c r="B33" s="223" t="s">
        <v>100</v>
      </c>
      <c r="C33" s="215" t="s">
        <v>101</v>
      </c>
      <c r="D33" s="213" t="s">
        <v>161</v>
      </c>
      <c r="E33" s="214" t="s">
        <v>60</v>
      </c>
      <c r="F33" s="116" t="str">
        <f t="shared" ref="F33:F34" si="2">IF(G33="","",IF(G33="ZAR","Local","Foreign"))</f>
        <v>Local</v>
      </c>
      <c r="G33" s="188" t="s">
        <v>9</v>
      </c>
      <c r="H33" s="116">
        <f>IF(F33="","",IF(F33="Foreign",VLOOKUP(G33,Currency!$E$20:$F$33,2,FALSE),1))</f>
        <v>1</v>
      </c>
      <c r="I33" s="190">
        <f>Implementation!H23</f>
        <v>0</v>
      </c>
      <c r="J33" s="185"/>
      <c r="K33" s="185"/>
      <c r="L33" s="185"/>
      <c r="M33" s="185"/>
      <c r="N33" s="185"/>
      <c r="O33" s="185"/>
      <c r="P33" s="185"/>
      <c r="Q33" s="185"/>
      <c r="R33" s="185"/>
      <c r="S33" s="185"/>
      <c r="T33" s="185"/>
    </row>
    <row r="34" spans="1:22" s="15" customFormat="1" ht="27" customHeight="1" thickBot="1">
      <c r="A34" s="221"/>
      <c r="B34" s="223"/>
      <c r="C34" s="215"/>
      <c r="D34" s="213"/>
      <c r="E34" s="214"/>
      <c r="F34" s="116" t="str">
        <f t="shared" si="2"/>
        <v>Local</v>
      </c>
      <c r="G34" s="188" t="s">
        <v>9</v>
      </c>
      <c r="H34" s="116">
        <f>IF(F34="","",IF(F34="Foreign",VLOOKUP(G34,Currency!$E$20:$F$33,2,FALSE),1))</f>
        <v>1</v>
      </c>
      <c r="I34" s="185"/>
      <c r="J34" s="190">
        <f>Implementation!G23</f>
        <v>0</v>
      </c>
      <c r="K34" s="185"/>
      <c r="L34" s="185"/>
      <c r="M34" s="185"/>
      <c r="N34" s="185"/>
      <c r="O34" s="185"/>
      <c r="P34" s="185"/>
      <c r="Q34" s="185"/>
      <c r="R34" s="185"/>
      <c r="S34" s="185"/>
      <c r="T34" s="185"/>
    </row>
    <row r="35" spans="1:22" s="15" customFormat="1" ht="27" customHeight="1">
      <c r="A35" s="221">
        <v>4</v>
      </c>
      <c r="B35" s="223" t="s">
        <v>103</v>
      </c>
      <c r="C35" s="215" t="s">
        <v>136</v>
      </c>
      <c r="D35" s="213" t="s">
        <v>162</v>
      </c>
      <c r="E35" s="214" t="s">
        <v>60</v>
      </c>
      <c r="F35" s="116" t="str">
        <f t="shared" ref="F35:F36" si="3">IF(G35="","",IF(G35="ZAR","Local","Foreign"))</f>
        <v>Local</v>
      </c>
      <c r="G35" s="188" t="s">
        <v>9</v>
      </c>
      <c r="H35" s="116">
        <f>IF(F35="","",IF(F35="Foreign",VLOOKUP(G35,Currency!$E$20:$F$33,2,FALSE),1))</f>
        <v>1</v>
      </c>
      <c r="I35" s="185"/>
      <c r="J35" s="185"/>
      <c r="K35" s="185"/>
      <c r="L35" s="190">
        <f>Training!H25</f>
        <v>0</v>
      </c>
      <c r="M35" s="185"/>
      <c r="N35" s="190">
        <f>Training!J25</f>
        <v>0</v>
      </c>
      <c r="O35" s="185"/>
      <c r="P35" s="190">
        <f>Training!L25</f>
        <v>0</v>
      </c>
      <c r="Q35" s="185"/>
      <c r="R35" s="190">
        <f>Training!N25</f>
        <v>0</v>
      </c>
      <c r="S35" s="185"/>
      <c r="T35" s="190">
        <f>Training!P25</f>
        <v>0</v>
      </c>
      <c r="V35" s="216"/>
    </row>
    <row r="36" spans="1:22" s="15" customFormat="1" ht="27" customHeight="1" thickBot="1">
      <c r="A36" s="221"/>
      <c r="B36" s="223"/>
      <c r="C36" s="215"/>
      <c r="D36" s="213"/>
      <c r="E36" s="214"/>
      <c r="F36" s="116" t="str">
        <f t="shared" si="3"/>
        <v>Local</v>
      </c>
      <c r="G36" s="188" t="s">
        <v>9</v>
      </c>
      <c r="H36" s="116">
        <f>IF(F36="","",IF(F36="Foreign",VLOOKUP(G36,Currency!$E$20:$F$33,2,FALSE),1))</f>
        <v>1</v>
      </c>
      <c r="I36" s="185"/>
      <c r="J36" s="185"/>
      <c r="K36" s="190">
        <f>Training!G25</f>
        <v>0</v>
      </c>
      <c r="L36" s="185"/>
      <c r="M36" s="190">
        <f>Training!I25</f>
        <v>0</v>
      </c>
      <c r="N36" s="185"/>
      <c r="O36" s="190">
        <f>Training!K25</f>
        <v>0</v>
      </c>
      <c r="P36" s="185"/>
      <c r="Q36" s="190">
        <f>Training!M25</f>
        <v>0</v>
      </c>
      <c r="R36" s="185"/>
      <c r="S36" s="190">
        <f>Training!O25</f>
        <v>0</v>
      </c>
      <c r="T36" s="185"/>
      <c r="V36" s="217"/>
    </row>
    <row r="37" spans="1:22" s="15" customFormat="1" ht="27" customHeight="1">
      <c r="A37" s="221">
        <v>5</v>
      </c>
      <c r="B37" s="223" t="s">
        <v>116</v>
      </c>
      <c r="C37" s="215" t="s">
        <v>116</v>
      </c>
      <c r="D37" s="213" t="s">
        <v>108</v>
      </c>
      <c r="E37" s="214" t="s">
        <v>60</v>
      </c>
      <c r="F37" s="117" t="str">
        <f t="shared" ref="F37:F38" si="4">IF(G37="","",IF(G37="ZAR","Local","Foreign"))</f>
        <v>Local</v>
      </c>
      <c r="G37" s="189" t="s">
        <v>9</v>
      </c>
      <c r="H37" s="118">
        <f>IF(F37="","",IF(F37="Foreign",VLOOKUP(G37,Currency!$E$20:$F$33,2,FALSE),1))</f>
        <v>1</v>
      </c>
      <c r="I37" s="185"/>
      <c r="J37" s="185"/>
      <c r="K37" s="185"/>
      <c r="L37" s="190">
        <v>0</v>
      </c>
      <c r="M37" s="185"/>
      <c r="N37" s="190">
        <v>0</v>
      </c>
      <c r="O37" s="185"/>
      <c r="P37" s="190">
        <v>0</v>
      </c>
      <c r="Q37" s="185"/>
      <c r="R37" s="190">
        <v>0</v>
      </c>
      <c r="S37" s="185"/>
      <c r="T37" s="190">
        <v>0</v>
      </c>
      <c r="V37" s="216"/>
    </row>
    <row r="38" spans="1:22" s="15" customFormat="1" ht="27" customHeight="1" thickBot="1">
      <c r="A38" s="221"/>
      <c r="B38" s="223"/>
      <c r="C38" s="215"/>
      <c r="D38" s="213"/>
      <c r="E38" s="214"/>
      <c r="F38" s="117" t="str">
        <f t="shared" si="4"/>
        <v>Local</v>
      </c>
      <c r="G38" s="189" t="s">
        <v>9</v>
      </c>
      <c r="H38" s="118">
        <f>IF(F38="","",IF(F38="Foreign",VLOOKUP(G38,Currency!$E$20:$F$33,2,FALSE),1))</f>
        <v>1</v>
      </c>
      <c r="I38" s="185"/>
      <c r="J38" s="185"/>
      <c r="K38" s="190">
        <v>0</v>
      </c>
      <c r="L38" s="185"/>
      <c r="M38" s="190">
        <v>0</v>
      </c>
      <c r="N38" s="185"/>
      <c r="O38" s="190">
        <v>0</v>
      </c>
      <c r="P38" s="185"/>
      <c r="Q38" s="190">
        <v>0</v>
      </c>
      <c r="R38" s="185"/>
      <c r="S38" s="190">
        <v>0</v>
      </c>
      <c r="T38" s="185"/>
      <c r="V38" s="217"/>
    </row>
    <row r="39" spans="1:22" s="15" customFormat="1" ht="28.15" customHeight="1" thickBot="1">
      <c r="A39" s="17"/>
      <c r="B39" s="17"/>
      <c r="C39" s="18" t="s">
        <v>15</v>
      </c>
      <c r="D39" s="1"/>
      <c r="E39" s="19"/>
      <c r="F39" s="19"/>
      <c r="G39" s="19"/>
      <c r="H39" s="19"/>
      <c r="I39" s="5">
        <f>I33</f>
        <v>0</v>
      </c>
      <c r="J39" s="149">
        <f>J34</f>
        <v>0</v>
      </c>
      <c r="K39" s="5">
        <f>K32+K36+K38</f>
        <v>0</v>
      </c>
      <c r="L39" s="149">
        <f>L31+L35+L37</f>
        <v>0</v>
      </c>
      <c r="M39" s="5">
        <f>M32+M36+M38</f>
        <v>0</v>
      </c>
      <c r="N39" s="149">
        <f>N31+N35+N37</f>
        <v>0</v>
      </c>
      <c r="O39" s="5">
        <f>O32+O36+O38</f>
        <v>0</v>
      </c>
      <c r="P39" s="149">
        <f>P31+P35+P37</f>
        <v>0</v>
      </c>
      <c r="Q39" s="5">
        <f>Q32+Q36+Q38</f>
        <v>0</v>
      </c>
      <c r="R39" s="149">
        <f>R31+R35+R37</f>
        <v>0</v>
      </c>
      <c r="S39" s="5">
        <f>S32+S36+S38</f>
        <v>0</v>
      </c>
      <c r="T39" s="149">
        <f>T31+T35+T37</f>
        <v>0</v>
      </c>
    </row>
    <row r="40" spans="1:22" s="15" customFormat="1" ht="10.15" customHeight="1" thickTop="1" thickBot="1">
      <c r="A40" s="17"/>
      <c r="B40" s="17"/>
      <c r="C40" s="18"/>
      <c r="D40" s="1"/>
      <c r="E40" s="19"/>
      <c r="F40" s="19"/>
      <c r="G40" s="19"/>
      <c r="H40" s="19"/>
      <c r="I40" s="5"/>
      <c r="J40" s="148"/>
      <c r="K40" s="5"/>
      <c r="L40" s="148"/>
      <c r="M40" s="5"/>
      <c r="N40" s="148"/>
      <c r="O40" s="5"/>
      <c r="P40" s="148"/>
      <c r="Q40" s="5"/>
      <c r="R40" s="148"/>
      <c r="S40" s="5"/>
      <c r="T40" s="148"/>
    </row>
    <row r="41" spans="1:22" s="15" customFormat="1" ht="31.9" customHeight="1" thickBot="1">
      <c r="A41" s="17"/>
      <c r="B41" s="17"/>
      <c r="C41" s="150" t="s">
        <v>168</v>
      </c>
      <c r="D41" s="151"/>
      <c r="E41" s="19"/>
      <c r="F41" s="19"/>
      <c r="G41" s="19"/>
      <c r="H41" s="19"/>
      <c r="J41" s="145">
        <f>J39+L39+N39+P39+R39+T39</f>
        <v>0</v>
      </c>
    </row>
    <row r="42" spans="1:22" s="15" customFormat="1" ht="31.9" customHeight="1" thickBot="1">
      <c r="A42" s="17"/>
      <c r="B42" s="17"/>
      <c r="C42" s="150" t="s">
        <v>167</v>
      </c>
      <c r="D42" s="151"/>
      <c r="E42" s="19"/>
      <c r="F42" s="19"/>
      <c r="G42" s="19"/>
      <c r="H42" s="19"/>
      <c r="I42" s="144">
        <f>I39+K39+M39+O39+Q39+S39</f>
        <v>0</v>
      </c>
      <c r="J42" s="147">
        <f>I42*MCS!H32</f>
        <v>0</v>
      </c>
    </row>
    <row r="43" spans="1:22" s="15" customFormat="1" ht="31.9" customHeight="1" thickBot="1">
      <c r="A43" s="17"/>
      <c r="B43" s="17"/>
      <c r="C43" s="150" t="s">
        <v>164</v>
      </c>
      <c r="D43" s="151"/>
      <c r="E43" s="19"/>
      <c r="F43" s="19"/>
      <c r="G43" s="19"/>
      <c r="H43" s="19"/>
      <c r="I43" s="5"/>
      <c r="J43" s="146">
        <f>J41+J42</f>
        <v>0</v>
      </c>
    </row>
    <row r="44" spans="1:22" ht="25.15" customHeight="1" thickBot="1"/>
    <row r="45" spans="1:22" ht="48" customHeight="1" thickBot="1">
      <c r="B45" s="218" t="s">
        <v>147</v>
      </c>
      <c r="C45" s="219"/>
      <c r="D45" s="219"/>
      <c r="E45" s="219"/>
      <c r="F45" s="219"/>
      <c r="G45" s="219"/>
      <c r="H45" s="219"/>
      <c r="I45" s="219"/>
      <c r="J45" s="220"/>
    </row>
    <row r="46" spans="1:22" ht="25.15" customHeight="1">
      <c r="B46" s="191" t="s">
        <v>12</v>
      </c>
      <c r="C46" s="192"/>
      <c r="D46" s="192"/>
      <c r="E46" s="192"/>
      <c r="F46" s="192"/>
      <c r="G46" s="192"/>
      <c r="H46" s="192"/>
      <c r="I46" s="192"/>
      <c r="J46" s="193"/>
    </row>
    <row r="47" spans="1:22" ht="25.15" customHeight="1">
      <c r="B47" s="194"/>
      <c r="C47" s="195"/>
      <c r="D47" s="195"/>
      <c r="E47" s="195"/>
      <c r="F47" s="195"/>
      <c r="G47" s="195"/>
      <c r="H47" s="195"/>
      <c r="I47" s="195"/>
      <c r="J47" s="196"/>
    </row>
    <row r="48" spans="1:22" ht="25.15" customHeight="1">
      <c r="B48" s="194"/>
      <c r="C48" s="195"/>
      <c r="D48" s="195"/>
      <c r="E48" s="195"/>
      <c r="F48" s="195"/>
      <c r="G48" s="195"/>
      <c r="H48" s="195"/>
      <c r="I48" s="195"/>
      <c r="J48" s="196"/>
    </row>
    <row r="49" spans="2:10" ht="25.15" customHeight="1">
      <c r="B49" s="194"/>
      <c r="C49" s="195"/>
      <c r="D49" s="195"/>
      <c r="E49" s="195"/>
      <c r="F49" s="195"/>
      <c r="G49" s="195"/>
      <c r="H49" s="195"/>
      <c r="I49" s="195"/>
      <c r="J49" s="196"/>
    </row>
    <row r="50" spans="2:10" ht="25.15" customHeight="1">
      <c r="B50" s="194"/>
      <c r="C50" s="195"/>
      <c r="D50" s="195"/>
      <c r="E50" s="195"/>
      <c r="F50" s="195"/>
      <c r="G50" s="195"/>
      <c r="H50" s="195"/>
      <c r="I50" s="195"/>
      <c r="J50" s="196"/>
    </row>
    <row r="51" spans="2:10" ht="25.15" customHeight="1">
      <c r="B51" s="194"/>
      <c r="C51" s="195"/>
      <c r="D51" s="195"/>
      <c r="E51" s="195"/>
      <c r="F51" s="195"/>
      <c r="G51" s="195"/>
      <c r="H51" s="195"/>
      <c r="I51" s="195"/>
      <c r="J51" s="196"/>
    </row>
    <row r="52" spans="2:10" ht="25.15" customHeight="1">
      <c r="B52" s="194"/>
      <c r="C52" s="195"/>
      <c r="D52" s="195"/>
      <c r="E52" s="195"/>
      <c r="F52" s="195"/>
      <c r="G52" s="195"/>
      <c r="H52" s="195"/>
      <c r="I52" s="195"/>
      <c r="J52" s="196"/>
    </row>
    <row r="53" spans="2:10" ht="25.15" customHeight="1">
      <c r="B53" s="194"/>
      <c r="C53" s="195"/>
      <c r="D53" s="195"/>
      <c r="E53" s="195"/>
      <c r="F53" s="195"/>
      <c r="G53" s="195"/>
      <c r="H53" s="195"/>
      <c r="I53" s="195"/>
      <c r="J53" s="196"/>
    </row>
    <row r="54" spans="2:10" ht="25.15" customHeight="1">
      <c r="B54" s="194"/>
      <c r="C54" s="195"/>
      <c r="D54" s="195"/>
      <c r="E54" s="195"/>
      <c r="F54" s="195"/>
      <c r="G54" s="195"/>
      <c r="H54" s="195"/>
      <c r="I54" s="195"/>
      <c r="J54" s="196"/>
    </row>
    <row r="55" spans="2:10" ht="25.15" customHeight="1">
      <c r="B55" s="194"/>
      <c r="C55" s="195"/>
      <c r="D55" s="195"/>
      <c r="E55" s="195"/>
      <c r="F55" s="195"/>
      <c r="G55" s="195"/>
      <c r="H55" s="195"/>
      <c r="I55" s="195"/>
      <c r="J55" s="196"/>
    </row>
    <row r="56" spans="2:10" ht="25.15" customHeight="1">
      <c r="B56" s="194"/>
      <c r="C56" s="195"/>
      <c r="D56" s="195"/>
      <c r="E56" s="195"/>
      <c r="F56" s="195"/>
      <c r="G56" s="195"/>
      <c r="H56" s="195"/>
      <c r="I56" s="195"/>
      <c r="J56" s="196"/>
    </row>
    <row r="57" spans="2:10" ht="25.15" customHeight="1">
      <c r="B57" s="194"/>
      <c r="C57" s="195"/>
      <c r="D57" s="195"/>
      <c r="E57" s="195"/>
      <c r="F57" s="195"/>
      <c r="G57" s="195"/>
      <c r="H57" s="195"/>
      <c r="I57" s="195"/>
      <c r="J57" s="196"/>
    </row>
    <row r="58" spans="2:10" ht="25.15" customHeight="1">
      <c r="B58" s="194"/>
      <c r="C58" s="195"/>
      <c r="D58" s="195"/>
      <c r="E58" s="195"/>
      <c r="F58" s="195"/>
      <c r="G58" s="195"/>
      <c r="H58" s="195"/>
      <c r="I58" s="195"/>
      <c r="J58" s="196"/>
    </row>
    <row r="59" spans="2:10" ht="25.15" customHeight="1">
      <c r="B59" s="194"/>
      <c r="C59" s="195"/>
      <c r="D59" s="195"/>
      <c r="E59" s="195"/>
      <c r="F59" s="195"/>
      <c r="G59" s="195"/>
      <c r="H59" s="195"/>
      <c r="I59" s="195"/>
      <c r="J59" s="196"/>
    </row>
    <row r="60" spans="2:10" ht="25.15" customHeight="1">
      <c r="B60" s="194"/>
      <c r="C60" s="195"/>
      <c r="D60" s="195"/>
      <c r="E60" s="195"/>
      <c r="F60" s="195"/>
      <c r="G60" s="195"/>
      <c r="H60" s="195"/>
      <c r="I60" s="195"/>
      <c r="J60" s="196"/>
    </row>
    <row r="61" spans="2:10" ht="25.15" customHeight="1">
      <c r="B61" s="194"/>
      <c r="C61" s="195"/>
      <c r="D61" s="195"/>
      <c r="E61" s="195"/>
      <c r="F61" s="195"/>
      <c r="G61" s="195"/>
      <c r="H61" s="195"/>
      <c r="I61" s="195"/>
      <c r="J61" s="196"/>
    </row>
    <row r="62" spans="2:10" ht="25.15" customHeight="1">
      <c r="B62" s="194"/>
      <c r="C62" s="195"/>
      <c r="D62" s="195"/>
      <c r="E62" s="195"/>
      <c r="F62" s="195"/>
      <c r="G62" s="195"/>
      <c r="H62" s="195"/>
      <c r="I62" s="195"/>
      <c r="J62" s="196"/>
    </row>
    <row r="63" spans="2:10" ht="25.15" customHeight="1">
      <c r="B63" s="194"/>
      <c r="C63" s="195"/>
      <c r="D63" s="195"/>
      <c r="E63" s="195"/>
      <c r="F63" s="195"/>
      <c r="G63" s="195"/>
      <c r="H63" s="195"/>
      <c r="I63" s="195"/>
      <c r="J63" s="196"/>
    </row>
    <row r="64" spans="2:10" ht="25.15" customHeight="1">
      <c r="B64" s="194"/>
      <c r="C64" s="195"/>
      <c r="D64" s="195"/>
      <c r="E64" s="195"/>
      <c r="F64" s="195"/>
      <c r="G64" s="195"/>
      <c r="H64" s="195"/>
      <c r="I64" s="195"/>
      <c r="J64" s="196"/>
    </row>
    <row r="65" spans="1:10" ht="25.15" customHeight="1">
      <c r="B65" s="194"/>
      <c r="C65" s="195"/>
      <c r="D65" s="195"/>
      <c r="E65" s="195"/>
      <c r="F65" s="195"/>
      <c r="G65" s="195"/>
      <c r="H65" s="195"/>
      <c r="I65" s="195"/>
      <c r="J65" s="196"/>
    </row>
    <row r="66" spans="1:10" ht="25.15" customHeight="1">
      <c r="B66" s="194"/>
      <c r="C66" s="195"/>
      <c r="D66" s="195"/>
      <c r="E66" s="195"/>
      <c r="F66" s="195"/>
      <c r="G66" s="195"/>
      <c r="H66" s="195"/>
      <c r="I66" s="195"/>
      <c r="J66" s="196"/>
    </row>
    <row r="67" spans="1:10" ht="25.15" customHeight="1">
      <c r="B67" s="194"/>
      <c r="C67" s="195"/>
      <c r="D67" s="195"/>
      <c r="E67" s="195"/>
      <c r="F67" s="195"/>
      <c r="G67" s="195"/>
      <c r="H67" s="195"/>
      <c r="I67" s="195"/>
      <c r="J67" s="196"/>
    </row>
    <row r="68" spans="1:10" ht="25.15" customHeight="1">
      <c r="B68" s="194"/>
      <c r="C68" s="195"/>
      <c r="D68" s="195"/>
      <c r="E68" s="195"/>
      <c r="F68" s="195"/>
      <c r="G68" s="195"/>
      <c r="H68" s="195"/>
      <c r="I68" s="195"/>
      <c r="J68" s="196"/>
    </row>
    <row r="69" spans="1:10" s="115" customFormat="1" ht="15" thickBot="1">
      <c r="A69" s="20"/>
      <c r="B69" s="197"/>
      <c r="C69" s="198"/>
      <c r="D69" s="198"/>
      <c r="E69" s="198"/>
      <c r="F69" s="198"/>
      <c r="G69" s="198"/>
      <c r="H69" s="198"/>
      <c r="I69" s="198"/>
      <c r="J69" s="199"/>
    </row>
  </sheetData>
  <sheetProtection sort="0" autoFilter="0"/>
  <mergeCells count="39">
    <mergeCell ref="B20:G20"/>
    <mergeCell ref="V29:V30"/>
    <mergeCell ref="V35:V36"/>
    <mergeCell ref="I26:J26"/>
    <mergeCell ref="K26:T26"/>
    <mergeCell ref="K27:L27"/>
    <mergeCell ref="M27:N27"/>
    <mergeCell ref="O27:P27"/>
    <mergeCell ref="Q27:R27"/>
    <mergeCell ref="S27:T27"/>
    <mergeCell ref="V31:V32"/>
    <mergeCell ref="F28:H28"/>
    <mergeCell ref="D33:D34"/>
    <mergeCell ref="A29:A30"/>
    <mergeCell ref="B29:B30"/>
    <mergeCell ref="C29:C30"/>
    <mergeCell ref="D29:D30"/>
    <mergeCell ref="E29:E30"/>
    <mergeCell ref="V37:V38"/>
    <mergeCell ref="B45:J45"/>
    <mergeCell ref="A31:A32"/>
    <mergeCell ref="C31:C32"/>
    <mergeCell ref="D31:D32"/>
    <mergeCell ref="A33:A34"/>
    <mergeCell ref="D35:D36"/>
    <mergeCell ref="A37:A38"/>
    <mergeCell ref="E37:E38"/>
    <mergeCell ref="B31:B32"/>
    <mergeCell ref="C33:C34"/>
    <mergeCell ref="B33:B34"/>
    <mergeCell ref="A35:A36"/>
    <mergeCell ref="B35:B36"/>
    <mergeCell ref="B37:B38"/>
    <mergeCell ref="C35:C36"/>
    <mergeCell ref="D37:D38"/>
    <mergeCell ref="E33:E34"/>
    <mergeCell ref="E35:E36"/>
    <mergeCell ref="C37:C38"/>
    <mergeCell ref="E31:E32"/>
  </mergeCells>
  <dataValidations count="1">
    <dataValidation showInputMessage="1" showErrorMessage="1" sqref="J41 J43:J44" xr:uid="{00000000-0002-0000-0000-000000000000}"/>
  </dataValidations>
  <hyperlinks>
    <hyperlink ref="B31:B32" location="'Tool(s) Pricing'!A1" display="Tool(s)" xr:uid="{F4590F06-838F-4B2E-9DE8-AFB62AD6BFB3}"/>
    <hyperlink ref="B33:B34" location="Implementation!A1" display="Implementation" xr:uid="{B3108847-AB2C-4CC8-B3F0-69FEE68037BF}"/>
    <hyperlink ref="B35:B36" location="Training!A1" display="Training" xr:uid="{D2D2A25D-7ED0-4956-A440-EC67BFC16998}"/>
    <hyperlink ref="B37:B38" location="Other!A1" display="Other" xr:uid="{4606CEE4-8E38-45A2-A276-14FAD45E70F4}"/>
    <hyperlink ref="B29:B30" location="'Rate Card'!A1" display="Rate Card" xr:uid="{A3AB12A2-64B8-470E-B7CD-CC8600B39EBC}"/>
  </hyperlinks>
  <pageMargins left="0.78740157480314965" right="0.59055118110236227" top="0.98425196850393704" bottom="0.78740157480314965" header="0.51181102362204722" footer="0.51181102362204722"/>
  <pageSetup paperSize="8" scale="41"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G29:G38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3F27-5708-436F-84A7-0617E44BC6CA}">
  <sheetPr>
    <pageSetUpPr fitToPage="1"/>
  </sheetPr>
  <dimension ref="B1:K36"/>
  <sheetViews>
    <sheetView topLeftCell="A18" zoomScale="120" zoomScaleNormal="120" workbookViewId="0">
      <selection activeCell="B1" sqref="B1:C30"/>
    </sheetView>
  </sheetViews>
  <sheetFormatPr defaultColWidth="8.85546875" defaultRowHeight="14.25"/>
  <cols>
    <col min="1" max="1" width="3" style="83" customWidth="1"/>
    <col min="2" max="2" width="2.140625" style="83" bestFit="1" customWidth="1"/>
    <col min="3" max="3" width="90.7109375" style="83" customWidth="1"/>
    <col min="4" max="16384" width="8.85546875" style="83"/>
  </cols>
  <sheetData>
    <row r="1" spans="2:11" ht="15">
      <c r="C1" s="93" t="s">
        <v>120</v>
      </c>
    </row>
    <row r="2" spans="2:11">
      <c r="B2" s="95"/>
      <c r="C2" s="136" t="s">
        <v>118</v>
      </c>
    </row>
    <row r="3" spans="2:11" ht="28.5">
      <c r="B3" s="96"/>
      <c r="C3" s="100" t="s">
        <v>143</v>
      </c>
    </row>
    <row r="4" spans="2:11" ht="15">
      <c r="B4" s="107"/>
      <c r="C4" s="108"/>
      <c r="E4" s="93"/>
    </row>
    <row r="5" spans="2:11">
      <c r="B5" s="96"/>
      <c r="C5" s="136" t="s">
        <v>114</v>
      </c>
    </row>
    <row r="6" spans="2:11" ht="57">
      <c r="B6" s="98">
        <v>1</v>
      </c>
      <c r="C6" s="100" t="s">
        <v>146</v>
      </c>
      <c r="D6" s="94"/>
      <c r="E6" s="94"/>
      <c r="F6" s="94"/>
      <c r="G6" s="94"/>
      <c r="H6" s="94"/>
      <c r="I6" s="94"/>
      <c r="J6" s="94"/>
      <c r="K6" s="94"/>
    </row>
    <row r="7" spans="2:11">
      <c r="B7" s="98">
        <v>2</v>
      </c>
      <c r="C7" s="100" t="s">
        <v>137</v>
      </c>
      <c r="D7" s="94"/>
      <c r="E7" s="94"/>
      <c r="F7" s="94"/>
      <c r="G7" s="94"/>
      <c r="H7" s="94"/>
      <c r="I7" s="94"/>
      <c r="J7" s="94"/>
      <c r="K7" s="94"/>
    </row>
    <row r="8" spans="2:11">
      <c r="B8" s="98"/>
      <c r="C8" s="100"/>
      <c r="D8" s="94"/>
      <c r="E8" s="94"/>
      <c r="F8" s="94"/>
      <c r="G8" s="94"/>
      <c r="H8" s="94"/>
      <c r="I8" s="94"/>
      <c r="J8" s="94"/>
      <c r="K8" s="94"/>
    </row>
    <row r="9" spans="2:11">
      <c r="B9" s="96"/>
      <c r="C9" s="140" t="s">
        <v>138</v>
      </c>
    </row>
    <row r="10" spans="2:11" ht="46.15" customHeight="1">
      <c r="B10" s="98">
        <v>1</v>
      </c>
      <c r="C10" s="100" t="s">
        <v>166</v>
      </c>
    </row>
    <row r="11" spans="2:11" ht="90" customHeight="1">
      <c r="B11" s="98">
        <v>2</v>
      </c>
      <c r="C11" s="100" t="s">
        <v>139</v>
      </c>
    </row>
    <row r="12" spans="2:11">
      <c r="B12" s="98">
        <v>3</v>
      </c>
      <c r="C12" s="100" t="s">
        <v>140</v>
      </c>
    </row>
    <row r="13" spans="2:11" ht="28.5">
      <c r="B13" s="99">
        <v>4</v>
      </c>
      <c r="C13" s="100" t="s">
        <v>169</v>
      </c>
    </row>
    <row r="14" spans="2:11" ht="15">
      <c r="B14" s="107"/>
      <c r="C14" s="108"/>
      <c r="E14" s="93"/>
    </row>
    <row r="15" spans="2:11">
      <c r="B15" s="95"/>
      <c r="C15" s="137" t="s">
        <v>101</v>
      </c>
    </row>
    <row r="16" spans="2:11" ht="42.75">
      <c r="B16" s="96"/>
      <c r="C16" s="139" t="s">
        <v>144</v>
      </c>
    </row>
    <row r="17" spans="2:11" ht="57">
      <c r="B17" s="98"/>
      <c r="C17" s="100" t="s">
        <v>158</v>
      </c>
      <c r="D17" s="94"/>
      <c r="E17" s="94"/>
      <c r="F17" s="94"/>
      <c r="G17" s="94"/>
      <c r="H17" s="94"/>
      <c r="I17" s="94"/>
      <c r="J17" s="94"/>
      <c r="K17" s="94"/>
    </row>
    <row r="18" spans="2:11">
      <c r="B18" s="102">
        <v>1</v>
      </c>
      <c r="C18" s="103" t="s">
        <v>102</v>
      </c>
    </row>
    <row r="19" spans="2:11">
      <c r="B19" s="102">
        <v>2</v>
      </c>
      <c r="C19" s="103" t="s">
        <v>109</v>
      </c>
    </row>
    <row r="20" spans="2:11">
      <c r="B20" s="102">
        <v>3</v>
      </c>
      <c r="C20" s="103" t="s">
        <v>110</v>
      </c>
    </row>
    <row r="21" spans="2:11">
      <c r="B21" s="102">
        <v>4</v>
      </c>
      <c r="C21" s="103" t="s">
        <v>115</v>
      </c>
    </row>
    <row r="22" spans="2:11">
      <c r="B22" s="102">
        <v>5</v>
      </c>
      <c r="C22" s="103" t="s">
        <v>111</v>
      </c>
    </row>
    <row r="23" spans="2:11">
      <c r="B23" s="104">
        <v>6</v>
      </c>
      <c r="C23" s="105" t="s">
        <v>117</v>
      </c>
    </row>
    <row r="24" spans="2:11" ht="15">
      <c r="B24" s="107"/>
      <c r="C24" s="108"/>
      <c r="E24" s="93"/>
    </row>
    <row r="25" spans="2:11">
      <c r="B25" s="95"/>
      <c r="C25" s="136" t="s">
        <v>121</v>
      </c>
    </row>
    <row r="26" spans="2:11">
      <c r="B26" s="97"/>
      <c r="C26" s="101" t="s">
        <v>141</v>
      </c>
    </row>
    <row r="27" spans="2:11" ht="43.9" customHeight="1">
      <c r="B27" s="97"/>
      <c r="C27" s="101" t="s">
        <v>145</v>
      </c>
    </row>
    <row r="28" spans="2:11" ht="15">
      <c r="B28" s="107"/>
      <c r="C28" s="108"/>
      <c r="E28" s="93"/>
    </row>
    <row r="29" spans="2:11">
      <c r="B29" s="95"/>
      <c r="C29" s="136" t="s">
        <v>116</v>
      </c>
    </row>
    <row r="30" spans="2:11">
      <c r="B30" s="97"/>
      <c r="C30" s="106" t="s">
        <v>142</v>
      </c>
    </row>
    <row r="33" spans="3:3" ht="16.5">
      <c r="C33" s="138"/>
    </row>
    <row r="34" spans="3:3" ht="16.5">
      <c r="C34" s="82"/>
    </row>
    <row r="35" spans="3:3" ht="16.5">
      <c r="C35" s="82"/>
    </row>
    <row r="36" spans="3:3" ht="16.5">
      <c r="C36" s="82"/>
    </row>
  </sheetData>
  <hyperlinks>
    <hyperlink ref="C2" location="'Rate Card'!A1" display="2.1.1 Professional / Managed Services (Rate Card)" xr:uid="{E9690C6F-795D-4172-9BD5-2BC3DB2E2E6F}"/>
    <hyperlink ref="C5" location="'Tool(s) Pricing'!A1" display="2.1.2 Provision of a cloud management tool (s)" xr:uid="{061EABD0-CA42-4265-B5CC-EAACF5CCD7BB}"/>
    <hyperlink ref="C15" location="Implementation!A1" display="Implementation Services" xr:uid="{D01E0D82-E84E-4532-9B8E-A193231A073C}"/>
    <hyperlink ref="C25" location="Training!A1" display="2.5 Training/Transfer of skills" xr:uid="{6CFB9D0D-0999-4C9F-8B89-6D2CB03531B4}"/>
    <hyperlink ref="C29" location="Other!A1" display="Other" xr:uid="{946ED950-2232-4F9E-A6B4-CB42BE84A285}"/>
  </hyperlink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FD7A-19F1-4D49-9C63-4E5649035286}">
  <sheetPr>
    <pageSetUpPr fitToPage="1"/>
  </sheetPr>
  <dimension ref="A1:S56"/>
  <sheetViews>
    <sheetView topLeftCell="A32" zoomScale="90" zoomScaleNormal="90" workbookViewId="0">
      <selection sqref="A1:K56"/>
    </sheetView>
  </sheetViews>
  <sheetFormatPr defaultColWidth="8.7109375" defaultRowHeight="12.75"/>
  <cols>
    <col min="1" max="1" width="4.28515625" style="68" bestFit="1" customWidth="1"/>
    <col min="2" max="2" width="48" style="68" customWidth="1"/>
    <col min="3" max="12" width="10.7109375" style="68" customWidth="1"/>
    <col min="13" max="13" width="2.28515625" style="68" customWidth="1"/>
    <col min="14" max="14" width="12.7109375" style="68" customWidth="1"/>
    <col min="15" max="15" width="11.28515625" style="68" bestFit="1" customWidth="1"/>
    <col min="16" max="16" width="11" style="68" bestFit="1" customWidth="1"/>
    <col min="17" max="18" width="8.7109375" style="68"/>
    <col min="19" max="19" width="0.7109375" style="68" customWidth="1"/>
    <col min="20" max="16384" width="8.7109375" style="68"/>
  </cols>
  <sheetData>
    <row r="1" spans="1:19" ht="15" customHeight="1">
      <c r="A1" s="84" t="s">
        <v>226</v>
      </c>
      <c r="B1" s="85"/>
      <c r="N1" s="70" t="s">
        <v>119</v>
      </c>
      <c r="O1" s="69"/>
      <c r="P1" s="69"/>
      <c r="Q1" s="69"/>
      <c r="R1" s="69"/>
      <c r="S1" s="69"/>
    </row>
    <row r="2" spans="1:19" ht="15" customHeight="1">
      <c r="A2" s="70" t="s">
        <v>112</v>
      </c>
      <c r="N2" s="71" t="s">
        <v>65</v>
      </c>
      <c r="O2" s="238" t="s">
        <v>105</v>
      </c>
      <c r="P2" s="238"/>
      <c r="Q2" s="238"/>
      <c r="R2" s="238"/>
      <c r="S2" s="238"/>
    </row>
    <row r="3" spans="1:19" ht="15" customHeight="1">
      <c r="N3" s="75" t="s">
        <v>70</v>
      </c>
      <c r="O3" s="238" t="s">
        <v>106</v>
      </c>
      <c r="P3" s="238"/>
      <c r="Q3" s="238"/>
      <c r="R3" s="238"/>
      <c r="S3" s="238"/>
    </row>
    <row r="4" spans="1:19" s="69" customFormat="1" ht="15" customHeight="1">
      <c r="A4" s="70" t="s">
        <v>113</v>
      </c>
      <c r="B4" s="68"/>
      <c r="C4" s="68"/>
      <c r="D4" s="68"/>
      <c r="E4" s="68"/>
      <c r="F4" s="68"/>
      <c r="G4" s="68"/>
      <c r="H4" s="68"/>
      <c r="I4" s="68"/>
      <c r="J4" s="68"/>
      <c r="K4" s="68"/>
      <c r="L4" s="68"/>
      <c r="N4" s="77" t="s">
        <v>71</v>
      </c>
      <c r="O4" s="238" t="s">
        <v>107</v>
      </c>
      <c r="P4" s="238"/>
      <c r="Q4" s="238"/>
      <c r="R4" s="238"/>
      <c r="S4" s="238"/>
    </row>
    <row r="5" spans="1:19" ht="15" customHeight="1">
      <c r="A5" s="69"/>
      <c r="B5" s="72" t="s">
        <v>61</v>
      </c>
      <c r="C5" s="239" t="s">
        <v>62</v>
      </c>
      <c r="D5" s="240"/>
      <c r="E5" s="241"/>
      <c r="F5" s="242" t="s">
        <v>63</v>
      </c>
      <c r="G5" s="243"/>
      <c r="H5" s="244"/>
      <c r="I5" s="245" t="s">
        <v>64</v>
      </c>
      <c r="J5" s="246"/>
      <c r="K5" s="247"/>
      <c r="N5" s="68" t="s">
        <v>129</v>
      </c>
    </row>
    <row r="6" spans="1:19" ht="25.5">
      <c r="A6" s="72" t="s">
        <v>54</v>
      </c>
      <c r="B6" s="72" t="s">
        <v>66</v>
      </c>
      <c r="C6" s="73" t="s">
        <v>67</v>
      </c>
      <c r="D6" s="74" t="s">
        <v>68</v>
      </c>
      <c r="E6" s="73" t="s">
        <v>69</v>
      </c>
      <c r="F6" s="73" t="s">
        <v>67</v>
      </c>
      <c r="G6" s="74" t="s">
        <v>68</v>
      </c>
      <c r="H6" s="73" t="s">
        <v>69</v>
      </c>
      <c r="I6" s="73" t="s">
        <v>67</v>
      </c>
      <c r="J6" s="74" t="s">
        <v>68</v>
      </c>
      <c r="K6" s="73" t="s">
        <v>69</v>
      </c>
      <c r="L6" s="88"/>
      <c r="N6" s="70"/>
    </row>
    <row r="7" spans="1:19" ht="15" customHeight="1">
      <c r="A7" s="76">
        <v>1</v>
      </c>
      <c r="B7" s="76" t="s">
        <v>55</v>
      </c>
      <c r="C7" s="86"/>
      <c r="D7" s="86"/>
      <c r="E7" s="86"/>
      <c r="F7" s="86"/>
      <c r="G7" s="86"/>
      <c r="H7" s="86"/>
      <c r="I7" s="86"/>
      <c r="J7" s="86"/>
      <c r="K7" s="86"/>
      <c r="L7" s="89"/>
    </row>
    <row r="8" spans="1:19" ht="15" customHeight="1">
      <c r="A8" s="76">
        <v>2</v>
      </c>
      <c r="B8" s="76" t="s">
        <v>56</v>
      </c>
      <c r="C8" s="86"/>
      <c r="D8" s="86"/>
      <c r="E8" s="86"/>
      <c r="F8" s="86"/>
      <c r="G8" s="86"/>
      <c r="H8" s="86"/>
      <c r="I8" s="86"/>
      <c r="J8" s="86"/>
      <c r="K8" s="86"/>
      <c r="L8" s="89"/>
    </row>
    <row r="9" spans="1:19" ht="15" customHeight="1">
      <c r="A9" s="76">
        <v>3</v>
      </c>
      <c r="B9" s="76" t="s">
        <v>57</v>
      </c>
      <c r="C9" s="87"/>
      <c r="D9" s="87"/>
      <c r="E9" s="87"/>
      <c r="F9" s="86"/>
      <c r="G9" s="86"/>
      <c r="H9" s="86"/>
      <c r="I9" s="86"/>
      <c r="J9" s="86"/>
      <c r="K9" s="86"/>
      <c r="L9" s="89"/>
    </row>
    <row r="10" spans="1:19" ht="15" customHeight="1">
      <c r="A10" s="76">
        <v>4</v>
      </c>
      <c r="B10" s="76" t="s">
        <v>58</v>
      </c>
      <c r="C10" s="86"/>
      <c r="D10" s="86"/>
      <c r="E10" s="86"/>
      <c r="F10" s="86"/>
      <c r="G10" s="86"/>
      <c r="H10" s="86"/>
      <c r="I10" s="86"/>
      <c r="J10" s="86"/>
      <c r="K10" s="86"/>
      <c r="L10" s="89"/>
    </row>
    <row r="11" spans="1:19" ht="15" customHeight="1">
      <c r="A11" s="76">
        <v>5</v>
      </c>
      <c r="B11" s="76" t="s">
        <v>75</v>
      </c>
      <c r="C11" s="86"/>
      <c r="D11" s="86"/>
      <c r="E11" s="86"/>
      <c r="F11" s="86"/>
      <c r="G11" s="86"/>
      <c r="H11" s="86"/>
      <c r="I11" s="86"/>
      <c r="J11" s="86"/>
      <c r="K11" s="86"/>
      <c r="L11" s="89"/>
    </row>
    <row r="12" spans="1:19" ht="15" customHeight="1">
      <c r="A12" s="76">
        <v>6</v>
      </c>
      <c r="B12" s="76" t="s">
        <v>56</v>
      </c>
      <c r="C12" s="86"/>
      <c r="D12" s="86"/>
      <c r="E12" s="86"/>
      <c r="F12" s="86"/>
      <c r="G12" s="86"/>
      <c r="H12" s="86"/>
      <c r="I12" s="86"/>
      <c r="J12" s="86"/>
      <c r="K12" s="86"/>
      <c r="L12" s="89"/>
    </row>
    <row r="13" spans="1:19" ht="15" customHeight="1">
      <c r="A13" s="76">
        <v>7</v>
      </c>
      <c r="B13" s="76" t="s">
        <v>72</v>
      </c>
      <c r="C13" s="86"/>
      <c r="D13" s="86"/>
      <c r="E13" s="86"/>
      <c r="F13" s="86"/>
      <c r="G13" s="86"/>
      <c r="H13" s="86"/>
      <c r="I13" s="86"/>
      <c r="J13" s="86"/>
      <c r="K13" s="86"/>
      <c r="L13" s="89"/>
    </row>
    <row r="14" spans="1:19" ht="15" customHeight="1">
      <c r="A14" s="76">
        <v>8</v>
      </c>
      <c r="B14" s="76" t="s">
        <v>78</v>
      </c>
      <c r="C14" s="86"/>
      <c r="D14" s="86"/>
      <c r="E14" s="86"/>
      <c r="F14" s="86"/>
      <c r="G14" s="86"/>
      <c r="H14" s="86"/>
      <c r="I14" s="86"/>
      <c r="J14" s="86"/>
      <c r="K14" s="86"/>
      <c r="L14" s="89"/>
    </row>
    <row r="15" spans="1:19" ht="15" customHeight="1">
      <c r="A15" s="76">
        <v>9</v>
      </c>
      <c r="B15" s="76" t="s">
        <v>74</v>
      </c>
      <c r="C15" s="86"/>
      <c r="D15" s="86"/>
      <c r="E15" s="86"/>
      <c r="F15" s="86"/>
      <c r="G15" s="86"/>
      <c r="H15" s="86"/>
      <c r="I15" s="86"/>
      <c r="J15" s="86"/>
      <c r="K15" s="86"/>
      <c r="L15" s="89"/>
    </row>
    <row r="16" spans="1:19" ht="15" customHeight="1">
      <c r="A16" s="76">
        <v>10</v>
      </c>
      <c r="B16" s="76" t="s">
        <v>73</v>
      </c>
      <c r="C16" s="86"/>
      <c r="D16" s="86"/>
      <c r="E16" s="86"/>
      <c r="F16" s="86"/>
      <c r="G16" s="86"/>
      <c r="H16" s="86"/>
      <c r="I16" s="86"/>
      <c r="J16" s="86"/>
      <c r="K16" s="86"/>
      <c r="L16" s="89"/>
    </row>
    <row r="17" spans="1:12" ht="15" customHeight="1">
      <c r="A17" s="76">
        <v>11</v>
      </c>
      <c r="B17" s="76" t="s">
        <v>79</v>
      </c>
      <c r="C17" s="86"/>
      <c r="D17" s="86"/>
      <c r="E17" s="86"/>
      <c r="F17" s="86"/>
      <c r="G17" s="86"/>
      <c r="H17" s="86"/>
      <c r="I17" s="86"/>
      <c r="J17" s="86"/>
      <c r="K17" s="86"/>
      <c r="L17" s="89"/>
    </row>
    <row r="18" spans="1:12" ht="15" customHeight="1">
      <c r="A18" s="76">
        <v>12</v>
      </c>
      <c r="B18" s="76" t="s">
        <v>80</v>
      </c>
      <c r="C18" s="87"/>
      <c r="D18" s="87"/>
      <c r="E18" s="87"/>
      <c r="F18" s="86"/>
      <c r="G18" s="86"/>
      <c r="H18" s="86"/>
      <c r="I18" s="86"/>
      <c r="J18" s="86"/>
      <c r="K18" s="86"/>
      <c r="L18" s="89"/>
    </row>
    <row r="19" spans="1:12" ht="15" customHeight="1">
      <c r="A19" s="76">
        <v>13</v>
      </c>
      <c r="B19" s="76" t="s">
        <v>81</v>
      </c>
      <c r="C19" s="86"/>
      <c r="D19" s="86"/>
      <c r="E19" s="86"/>
      <c r="F19" s="86"/>
      <c r="G19" s="86"/>
      <c r="H19" s="86"/>
      <c r="I19" s="86"/>
      <c r="J19" s="86"/>
      <c r="K19" s="86"/>
      <c r="L19" s="89"/>
    </row>
    <row r="20" spans="1:12" ht="15" customHeight="1">
      <c r="A20" s="76">
        <v>14</v>
      </c>
      <c r="B20" s="76" t="s">
        <v>82</v>
      </c>
      <c r="C20" s="86"/>
      <c r="D20" s="86"/>
      <c r="E20" s="86"/>
      <c r="F20" s="86"/>
      <c r="G20" s="86"/>
      <c r="H20" s="86"/>
      <c r="I20" s="86"/>
      <c r="J20" s="86"/>
      <c r="K20" s="86"/>
      <c r="L20" s="89"/>
    </row>
    <row r="21" spans="1:12" ht="15" customHeight="1">
      <c r="A21" s="76">
        <v>15</v>
      </c>
      <c r="B21" s="76" t="s">
        <v>83</v>
      </c>
      <c r="C21" s="86"/>
      <c r="D21" s="86"/>
      <c r="E21" s="86"/>
      <c r="F21" s="86"/>
      <c r="G21" s="86"/>
      <c r="H21" s="86"/>
      <c r="I21" s="86"/>
      <c r="J21" s="86"/>
      <c r="K21" s="86"/>
      <c r="L21" s="89"/>
    </row>
    <row r="22" spans="1:12" ht="15" customHeight="1">
      <c r="A22" s="76">
        <v>16</v>
      </c>
      <c r="B22" s="76" t="s">
        <v>84</v>
      </c>
      <c r="C22" s="86"/>
      <c r="D22" s="86"/>
      <c r="E22" s="86"/>
      <c r="F22" s="86"/>
      <c r="G22" s="86"/>
      <c r="H22" s="86"/>
      <c r="I22" s="86"/>
      <c r="J22" s="86"/>
      <c r="K22" s="86"/>
      <c r="L22" s="89"/>
    </row>
    <row r="23" spans="1:12" ht="15" customHeight="1">
      <c r="A23" s="76">
        <v>17</v>
      </c>
      <c r="B23" s="76" t="s">
        <v>85</v>
      </c>
      <c r="C23" s="86"/>
      <c r="D23" s="86"/>
      <c r="E23" s="86"/>
      <c r="F23" s="86"/>
      <c r="G23" s="86"/>
      <c r="H23" s="86"/>
      <c r="I23" s="86"/>
      <c r="J23" s="86"/>
      <c r="K23" s="86"/>
      <c r="L23" s="89"/>
    </row>
    <row r="24" spans="1:12" ht="15" customHeight="1">
      <c r="A24" s="76">
        <v>18</v>
      </c>
      <c r="B24" s="76" t="s">
        <v>86</v>
      </c>
      <c r="C24" s="87"/>
      <c r="D24" s="87"/>
      <c r="E24" s="87"/>
      <c r="F24" s="86"/>
      <c r="G24" s="86"/>
      <c r="H24" s="86"/>
      <c r="I24" s="86"/>
      <c r="J24" s="86"/>
      <c r="K24" s="86"/>
      <c r="L24" s="89"/>
    </row>
    <row r="25" spans="1:12" ht="15" customHeight="1">
      <c r="A25" s="76">
        <v>19</v>
      </c>
      <c r="B25" s="76" t="s">
        <v>87</v>
      </c>
      <c r="C25" s="86"/>
      <c r="D25" s="86"/>
      <c r="E25" s="86"/>
      <c r="F25" s="86"/>
      <c r="G25" s="86"/>
      <c r="H25" s="86"/>
      <c r="I25" s="86"/>
      <c r="J25" s="86"/>
      <c r="K25" s="86"/>
      <c r="L25" s="89"/>
    </row>
    <row r="26" spans="1:12" ht="15" customHeight="1">
      <c r="A26" s="76">
        <v>20</v>
      </c>
      <c r="B26" s="76" t="s">
        <v>88</v>
      </c>
      <c r="C26" s="86"/>
      <c r="D26" s="86"/>
      <c r="E26" s="86"/>
      <c r="F26" s="86"/>
      <c r="G26" s="86"/>
      <c r="H26" s="86"/>
      <c r="I26" s="86"/>
      <c r="J26" s="86"/>
      <c r="K26" s="86"/>
      <c r="L26" s="89"/>
    </row>
    <row r="27" spans="1:12" ht="15" customHeight="1">
      <c r="A27" s="76">
        <v>21</v>
      </c>
      <c r="B27" s="76" t="s">
        <v>89</v>
      </c>
      <c r="C27" s="86"/>
      <c r="D27" s="86"/>
      <c r="E27" s="86"/>
      <c r="F27" s="86"/>
      <c r="G27" s="86"/>
      <c r="H27" s="86"/>
      <c r="I27" s="86"/>
      <c r="J27" s="86"/>
      <c r="K27" s="86"/>
      <c r="L27" s="89"/>
    </row>
    <row r="28" spans="1:12" ht="15" customHeight="1">
      <c r="A28" s="76">
        <v>22</v>
      </c>
      <c r="B28" s="76" t="s">
        <v>90</v>
      </c>
      <c r="C28" s="86"/>
      <c r="D28" s="86"/>
      <c r="E28" s="86"/>
      <c r="F28" s="86"/>
      <c r="G28" s="86"/>
      <c r="H28" s="86"/>
      <c r="I28" s="86"/>
      <c r="J28" s="86"/>
      <c r="K28" s="86"/>
      <c r="L28" s="89"/>
    </row>
    <row r="29" spans="1:12" ht="15" customHeight="1">
      <c r="A29" s="76">
        <v>23</v>
      </c>
      <c r="B29" s="76" t="s">
        <v>91</v>
      </c>
      <c r="C29" s="87"/>
      <c r="D29" s="87"/>
      <c r="E29" s="87"/>
      <c r="F29" s="86"/>
      <c r="G29" s="86"/>
      <c r="H29" s="86"/>
      <c r="I29" s="86"/>
      <c r="J29" s="86"/>
      <c r="K29" s="86"/>
      <c r="L29" s="89"/>
    </row>
    <row r="30" spans="1:12" ht="15" customHeight="1">
      <c r="A30" s="76">
        <v>24</v>
      </c>
      <c r="B30" s="76" t="s">
        <v>92</v>
      </c>
      <c r="C30" s="87"/>
      <c r="D30" s="87"/>
      <c r="E30" s="87"/>
      <c r="F30" s="86"/>
      <c r="G30" s="86"/>
      <c r="H30" s="86"/>
      <c r="I30" s="86"/>
      <c r="J30" s="86"/>
      <c r="K30" s="86"/>
      <c r="L30" s="89"/>
    </row>
    <row r="31" spans="1:12" ht="15" customHeight="1">
      <c r="A31" s="76">
        <v>25</v>
      </c>
      <c r="B31" s="76" t="s">
        <v>93</v>
      </c>
      <c r="C31" s="87"/>
      <c r="D31" s="87"/>
      <c r="E31" s="87"/>
      <c r="F31" s="86"/>
      <c r="G31" s="86"/>
      <c r="H31" s="86"/>
      <c r="I31" s="86"/>
      <c r="J31" s="86"/>
      <c r="K31" s="86"/>
      <c r="L31" s="89"/>
    </row>
    <row r="32" spans="1:12" ht="15" customHeight="1">
      <c r="A32" s="76">
        <v>26</v>
      </c>
      <c r="B32" s="76" t="s">
        <v>94</v>
      </c>
      <c r="C32" s="86"/>
      <c r="D32" s="86"/>
      <c r="E32" s="86"/>
      <c r="F32" s="86"/>
      <c r="G32" s="86"/>
      <c r="H32" s="86"/>
      <c r="I32" s="86"/>
      <c r="J32" s="86"/>
      <c r="K32" s="86"/>
      <c r="L32" s="89"/>
    </row>
    <row r="33" spans="1:16" ht="15" customHeight="1">
      <c r="A33" s="76">
        <v>27</v>
      </c>
      <c r="B33" s="76" t="s">
        <v>95</v>
      </c>
      <c r="C33" s="86"/>
      <c r="D33" s="86"/>
      <c r="E33" s="86"/>
      <c r="F33" s="86"/>
      <c r="G33" s="86"/>
      <c r="H33" s="86"/>
      <c r="I33" s="86"/>
      <c r="J33" s="86"/>
      <c r="K33" s="86"/>
      <c r="L33" s="89"/>
    </row>
    <row r="34" spans="1:16" ht="15" customHeight="1">
      <c r="A34" s="76">
        <v>28</v>
      </c>
      <c r="B34" s="76" t="s">
        <v>96</v>
      </c>
      <c r="C34" s="86"/>
      <c r="D34" s="86"/>
      <c r="E34" s="86"/>
      <c r="F34" s="86"/>
      <c r="G34" s="86"/>
      <c r="H34" s="86"/>
      <c r="I34" s="86"/>
      <c r="J34" s="86"/>
      <c r="K34" s="86"/>
      <c r="L34" s="89"/>
      <c r="N34" s="78"/>
      <c r="O34" s="78"/>
    </row>
    <row r="35" spans="1:16" ht="15" customHeight="1">
      <c r="A35" s="76">
        <v>29</v>
      </c>
      <c r="B35" s="76" t="s">
        <v>97</v>
      </c>
      <c r="C35" s="86"/>
      <c r="D35" s="86"/>
      <c r="E35" s="86"/>
      <c r="F35" s="86"/>
      <c r="G35" s="86"/>
      <c r="H35" s="86"/>
      <c r="I35" s="86"/>
      <c r="J35" s="86"/>
      <c r="K35" s="86"/>
      <c r="L35" s="89"/>
      <c r="N35" s="78"/>
      <c r="O35" s="78"/>
      <c r="P35" s="79"/>
    </row>
    <row r="36" spans="1:16" ht="15" customHeight="1">
      <c r="A36" s="76">
        <v>30</v>
      </c>
      <c r="B36" s="76" t="s">
        <v>98</v>
      </c>
      <c r="C36" s="86"/>
      <c r="D36" s="86"/>
      <c r="E36" s="86"/>
      <c r="F36" s="86"/>
      <c r="G36" s="86"/>
      <c r="H36" s="86"/>
      <c r="I36" s="86"/>
      <c r="J36" s="86"/>
      <c r="K36" s="86"/>
      <c r="L36" s="89"/>
      <c r="N36" s="78"/>
      <c r="O36" s="78"/>
      <c r="P36" s="79"/>
    </row>
    <row r="37" spans="1:16" ht="15" customHeight="1">
      <c r="A37" s="76">
        <v>31</v>
      </c>
      <c r="B37" s="76" t="s">
        <v>99</v>
      </c>
      <c r="C37" s="86"/>
      <c r="D37" s="86"/>
      <c r="E37" s="86"/>
      <c r="F37" s="86"/>
      <c r="G37" s="86"/>
      <c r="H37" s="86"/>
      <c r="I37" s="86"/>
      <c r="J37" s="86"/>
      <c r="K37" s="86"/>
      <c r="L37" s="89"/>
      <c r="N37" s="78"/>
      <c r="O37" s="78"/>
      <c r="P37" s="79"/>
    </row>
    <row r="38" spans="1:16" ht="15" customHeight="1">
      <c r="A38" s="76">
        <v>32</v>
      </c>
      <c r="B38" s="76" t="s">
        <v>104</v>
      </c>
      <c r="C38" s="86"/>
      <c r="D38" s="86"/>
      <c r="E38" s="86"/>
      <c r="F38" s="86"/>
      <c r="G38" s="86"/>
      <c r="H38" s="86"/>
      <c r="I38" s="86"/>
      <c r="J38" s="86"/>
      <c r="K38" s="86"/>
      <c r="L38" s="89"/>
      <c r="N38" s="78"/>
      <c r="O38" s="78"/>
      <c r="P38" s="79"/>
    </row>
    <row r="39" spans="1:16" ht="15" customHeight="1">
      <c r="A39" s="76">
        <v>33</v>
      </c>
      <c r="B39" s="76"/>
      <c r="C39" s="86"/>
      <c r="D39" s="86"/>
      <c r="E39" s="86"/>
      <c r="F39" s="86"/>
      <c r="G39" s="86"/>
      <c r="H39" s="86"/>
      <c r="I39" s="86"/>
      <c r="J39" s="86"/>
      <c r="K39" s="86"/>
      <c r="L39" s="89"/>
      <c r="N39" s="78"/>
      <c r="O39" s="78"/>
      <c r="P39" s="79"/>
    </row>
    <row r="40" spans="1:16" ht="15" customHeight="1">
      <c r="A40" s="76">
        <v>34</v>
      </c>
      <c r="B40" s="76"/>
      <c r="C40" s="86"/>
      <c r="D40" s="86"/>
      <c r="E40" s="86"/>
      <c r="F40" s="86"/>
      <c r="G40" s="86"/>
      <c r="H40" s="86"/>
      <c r="I40" s="86"/>
      <c r="J40" s="86"/>
      <c r="K40" s="86"/>
      <c r="L40" s="89"/>
      <c r="N40" s="78"/>
      <c r="O40" s="78"/>
      <c r="P40" s="79"/>
    </row>
    <row r="41" spans="1:16" ht="15" customHeight="1">
      <c r="A41" s="76">
        <v>35</v>
      </c>
      <c r="B41" s="76"/>
      <c r="C41" s="86"/>
      <c r="D41" s="86"/>
      <c r="E41" s="86"/>
      <c r="F41" s="86"/>
      <c r="G41" s="86"/>
      <c r="H41" s="86"/>
      <c r="I41" s="86"/>
      <c r="J41" s="86"/>
      <c r="K41" s="86"/>
      <c r="L41" s="89"/>
      <c r="N41" s="78"/>
      <c r="O41" s="78"/>
      <c r="P41" s="79"/>
    </row>
    <row r="42" spans="1:16" ht="15" customHeight="1">
      <c r="A42" s="76">
        <v>36</v>
      </c>
      <c r="B42" s="76"/>
      <c r="C42" s="86"/>
      <c r="D42" s="86"/>
      <c r="E42" s="86"/>
      <c r="F42" s="86"/>
      <c r="G42" s="86"/>
      <c r="H42" s="86"/>
      <c r="I42" s="86"/>
      <c r="J42" s="86"/>
      <c r="K42" s="86"/>
      <c r="L42" s="89"/>
      <c r="N42" s="78"/>
      <c r="O42" s="78"/>
      <c r="P42" s="79"/>
    </row>
    <row r="43" spans="1:16" ht="15" customHeight="1">
      <c r="A43" s="76">
        <v>37</v>
      </c>
      <c r="B43" s="76"/>
      <c r="C43" s="86"/>
      <c r="D43" s="86"/>
      <c r="E43" s="86"/>
      <c r="F43" s="86"/>
      <c r="G43" s="86"/>
      <c r="H43" s="86"/>
      <c r="I43" s="86"/>
      <c r="J43" s="86"/>
      <c r="K43" s="86"/>
      <c r="L43" s="89"/>
      <c r="N43" s="78"/>
      <c r="O43" s="78"/>
      <c r="P43" s="79"/>
    </row>
    <row r="44" spans="1:16" ht="15" customHeight="1">
      <c r="A44" s="76">
        <v>38</v>
      </c>
      <c r="B44" s="76"/>
      <c r="C44" s="86"/>
      <c r="D44" s="86"/>
      <c r="E44" s="86"/>
      <c r="F44" s="86"/>
      <c r="G44" s="86"/>
      <c r="H44" s="86"/>
      <c r="I44" s="86"/>
      <c r="J44" s="86"/>
      <c r="K44" s="86"/>
      <c r="L44" s="89"/>
      <c r="N44" s="78"/>
      <c r="O44" s="78"/>
      <c r="P44" s="79"/>
    </row>
    <row r="45" spans="1:16" ht="15" customHeight="1">
      <c r="A45" s="76">
        <v>39</v>
      </c>
      <c r="B45" s="76"/>
      <c r="C45" s="86"/>
      <c r="D45" s="86"/>
      <c r="E45" s="86"/>
      <c r="F45" s="86"/>
      <c r="G45" s="86"/>
      <c r="H45" s="86"/>
      <c r="I45" s="86"/>
      <c r="J45" s="86"/>
      <c r="K45" s="86"/>
      <c r="L45" s="89"/>
      <c r="N45" s="78"/>
      <c r="O45" s="78"/>
      <c r="P45" s="79"/>
    </row>
    <row r="46" spans="1:16" ht="15" customHeight="1">
      <c r="A46" s="76">
        <v>40</v>
      </c>
      <c r="B46" s="76"/>
      <c r="C46" s="86"/>
      <c r="D46" s="86"/>
      <c r="E46" s="86"/>
      <c r="F46" s="86"/>
      <c r="G46" s="86"/>
      <c r="H46" s="86"/>
      <c r="I46" s="86"/>
      <c r="J46" s="86"/>
      <c r="K46" s="86"/>
      <c r="L46" s="89"/>
      <c r="N46" s="78"/>
      <c r="O46" s="78"/>
      <c r="P46" s="79"/>
    </row>
    <row r="47" spans="1:16" ht="15" customHeight="1">
      <c r="A47" s="76">
        <v>41</v>
      </c>
      <c r="B47" s="76"/>
      <c r="C47" s="86"/>
      <c r="D47" s="86"/>
      <c r="E47" s="86"/>
      <c r="F47" s="86"/>
      <c r="G47" s="86"/>
      <c r="H47" s="86"/>
      <c r="I47" s="86"/>
      <c r="J47" s="86"/>
      <c r="K47" s="86"/>
      <c r="L47" s="89"/>
      <c r="N47" s="78"/>
      <c r="O47" s="78"/>
      <c r="P47" s="79"/>
    </row>
    <row r="48" spans="1:16" ht="15" customHeight="1">
      <c r="A48" s="76">
        <v>42</v>
      </c>
      <c r="B48" s="76"/>
      <c r="C48" s="86"/>
      <c r="D48" s="86"/>
      <c r="E48" s="86"/>
      <c r="F48" s="86"/>
      <c r="G48" s="86"/>
      <c r="H48" s="86"/>
      <c r="I48" s="86"/>
      <c r="J48" s="86"/>
      <c r="K48" s="86"/>
      <c r="L48" s="89"/>
      <c r="N48" s="78"/>
      <c r="O48" s="78"/>
      <c r="P48" s="79"/>
    </row>
    <row r="49" spans="1:16" ht="15" customHeight="1">
      <c r="A49" s="76">
        <v>43</v>
      </c>
      <c r="B49" s="76"/>
      <c r="C49" s="86"/>
      <c r="D49" s="86"/>
      <c r="E49" s="86"/>
      <c r="F49" s="86"/>
      <c r="G49" s="86"/>
      <c r="H49" s="86"/>
      <c r="I49" s="86"/>
      <c r="J49" s="86"/>
      <c r="K49" s="86"/>
      <c r="L49" s="89"/>
      <c r="N49" s="78"/>
      <c r="O49" s="78"/>
      <c r="P49" s="79"/>
    </row>
    <row r="50" spans="1:16" ht="15" customHeight="1">
      <c r="A50" s="76">
        <v>44</v>
      </c>
      <c r="B50" s="76"/>
      <c r="C50" s="86"/>
      <c r="D50" s="86"/>
      <c r="E50" s="86"/>
      <c r="F50" s="86"/>
      <c r="G50" s="86"/>
      <c r="H50" s="86"/>
      <c r="I50" s="86"/>
      <c r="J50" s="86"/>
      <c r="K50" s="86"/>
      <c r="L50" s="89"/>
      <c r="N50" s="78"/>
      <c r="O50" s="78"/>
      <c r="P50" s="79"/>
    </row>
    <row r="51" spans="1:16" ht="15" customHeight="1">
      <c r="A51" s="76">
        <v>45</v>
      </c>
      <c r="B51" s="76"/>
      <c r="C51" s="86"/>
      <c r="D51" s="86"/>
      <c r="E51" s="86"/>
      <c r="F51" s="86"/>
      <c r="G51" s="86"/>
      <c r="H51" s="86"/>
      <c r="I51" s="86"/>
      <c r="J51" s="86"/>
      <c r="K51" s="86"/>
      <c r="L51" s="89"/>
      <c r="N51" s="78"/>
      <c r="O51" s="78"/>
      <c r="P51" s="79"/>
    </row>
    <row r="52" spans="1:16" ht="15" customHeight="1">
      <c r="A52" s="76">
        <v>46</v>
      </c>
      <c r="B52" s="76"/>
      <c r="C52" s="86"/>
      <c r="D52" s="86"/>
      <c r="E52" s="86"/>
      <c r="F52" s="86"/>
      <c r="G52" s="86"/>
      <c r="H52" s="86"/>
      <c r="I52" s="86"/>
      <c r="J52" s="86"/>
      <c r="K52" s="86"/>
      <c r="L52" s="89"/>
      <c r="N52" s="78"/>
      <c r="O52" s="78"/>
      <c r="P52" s="79"/>
    </row>
    <row r="53" spans="1:16" ht="15" customHeight="1">
      <c r="A53" s="76">
        <v>47</v>
      </c>
      <c r="B53" s="76"/>
      <c r="C53" s="86"/>
      <c r="D53" s="86"/>
      <c r="E53" s="86"/>
      <c r="F53" s="86"/>
      <c r="G53" s="86"/>
      <c r="H53" s="86"/>
      <c r="I53" s="86"/>
      <c r="J53" s="86"/>
      <c r="K53" s="86"/>
      <c r="L53" s="89"/>
      <c r="N53" s="78"/>
      <c r="O53" s="78"/>
      <c r="P53" s="79"/>
    </row>
    <row r="54" spans="1:16" ht="15" customHeight="1">
      <c r="A54" s="76">
        <v>48</v>
      </c>
      <c r="B54" s="76"/>
      <c r="C54" s="86"/>
      <c r="D54" s="86"/>
      <c r="E54" s="86"/>
      <c r="F54" s="86"/>
      <c r="G54" s="86"/>
      <c r="H54" s="86"/>
      <c r="I54" s="86"/>
      <c r="J54" s="86"/>
      <c r="K54" s="86"/>
      <c r="L54" s="89"/>
      <c r="N54" s="78"/>
      <c r="O54" s="78"/>
      <c r="P54" s="79"/>
    </row>
    <row r="55" spans="1:16" ht="15" customHeight="1">
      <c r="A55" s="76">
        <v>49</v>
      </c>
      <c r="B55" s="76"/>
      <c r="C55" s="86"/>
      <c r="D55" s="86"/>
      <c r="E55" s="86"/>
      <c r="F55" s="86"/>
      <c r="G55" s="86"/>
      <c r="H55" s="86"/>
      <c r="I55" s="86"/>
      <c r="J55" s="86"/>
      <c r="K55" s="86"/>
      <c r="L55" s="89"/>
      <c r="N55" s="78"/>
      <c r="O55" s="78"/>
      <c r="P55" s="79"/>
    </row>
    <row r="56" spans="1:16" ht="15" customHeight="1">
      <c r="A56" s="76">
        <v>50</v>
      </c>
      <c r="B56" s="76"/>
      <c r="C56" s="86"/>
      <c r="D56" s="86"/>
      <c r="E56" s="86"/>
      <c r="F56" s="86"/>
      <c r="G56" s="86"/>
      <c r="H56" s="86"/>
      <c r="I56" s="86"/>
      <c r="J56" s="86"/>
      <c r="K56" s="86"/>
      <c r="L56" s="89"/>
      <c r="N56" s="78"/>
      <c r="O56" s="78"/>
      <c r="P56" s="79"/>
    </row>
  </sheetData>
  <mergeCells count="6">
    <mergeCell ref="O4:S4"/>
    <mergeCell ref="C5:E5"/>
    <mergeCell ref="F5:H5"/>
    <mergeCell ref="I5:K5"/>
    <mergeCell ref="O2:S2"/>
    <mergeCell ref="O3:S3"/>
  </mergeCells>
  <pageMargins left="0.25" right="0.25"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6ABA-B169-494D-B7C6-4115608B633F}">
  <sheetPr>
    <pageSetUpPr fitToPage="1"/>
  </sheetPr>
  <dimension ref="A1:P79"/>
  <sheetViews>
    <sheetView topLeftCell="A53" zoomScale="87" zoomScaleNormal="87" workbookViewId="0">
      <selection sqref="A1:P79"/>
    </sheetView>
  </sheetViews>
  <sheetFormatPr defaultColWidth="8.85546875" defaultRowHeight="14.25"/>
  <cols>
    <col min="1" max="1" width="8.85546875" style="83"/>
    <col min="2" max="2" width="30.7109375" style="83" customWidth="1"/>
    <col min="3" max="3" width="5.7109375" style="83" customWidth="1"/>
    <col min="4" max="4" width="10.28515625" style="83" bestFit="1" customWidth="1"/>
    <col min="5" max="5" width="5.7109375" style="83" customWidth="1"/>
    <col min="6" max="6" width="8.85546875" style="83"/>
    <col min="7" max="16" width="12.7109375" style="83" customWidth="1"/>
    <col min="17" max="16384" width="8.85546875" style="83"/>
  </cols>
  <sheetData>
    <row r="1" spans="1:16" s="93" customFormat="1" ht="15">
      <c r="B1" s="157" t="s">
        <v>226</v>
      </c>
      <c r="D1" s="212" t="s">
        <v>120</v>
      </c>
      <c r="F1" s="157" t="s">
        <v>126</v>
      </c>
    </row>
    <row r="2" spans="1:16" s="93" customFormat="1" ht="15.75" thickBot="1">
      <c r="D2" s="212"/>
    </row>
    <row r="3" spans="1:16" ht="15.75" thickBot="1">
      <c r="G3" s="232" t="s">
        <v>52</v>
      </c>
      <c r="H3" s="233"/>
      <c r="I3" s="233"/>
      <c r="J3" s="233"/>
      <c r="K3" s="233"/>
      <c r="L3" s="233"/>
      <c r="M3" s="233"/>
      <c r="N3" s="233"/>
      <c r="O3" s="233"/>
      <c r="P3" s="234"/>
    </row>
    <row r="4" spans="1:16" ht="15.75" thickBot="1">
      <c r="G4" s="235" t="s">
        <v>131</v>
      </c>
      <c r="H4" s="236"/>
      <c r="I4" s="235" t="s">
        <v>132</v>
      </c>
      <c r="J4" s="236"/>
      <c r="K4" s="235" t="s">
        <v>133</v>
      </c>
      <c r="L4" s="236"/>
      <c r="M4" s="235" t="s">
        <v>134</v>
      </c>
      <c r="N4" s="236"/>
      <c r="O4" s="235" t="s">
        <v>135</v>
      </c>
      <c r="P4" s="236"/>
    </row>
    <row r="5" spans="1:16" ht="15.75" thickBot="1">
      <c r="G5" s="166" t="s">
        <v>180</v>
      </c>
      <c r="H5" s="125" t="s">
        <v>180</v>
      </c>
      <c r="I5" s="126" t="s">
        <v>180</v>
      </c>
      <c r="J5" s="125" t="s">
        <v>180</v>
      </c>
      <c r="K5" s="126" t="s">
        <v>180</v>
      </c>
      <c r="L5" s="125" t="s">
        <v>180</v>
      </c>
      <c r="M5" s="126" t="s">
        <v>180</v>
      </c>
      <c r="N5" s="125" t="s">
        <v>180</v>
      </c>
      <c r="O5" s="126" t="s">
        <v>180</v>
      </c>
      <c r="P5" s="127" t="s">
        <v>180</v>
      </c>
    </row>
    <row r="6" spans="1:16" ht="22.5">
      <c r="F6" s="182" t="s">
        <v>126</v>
      </c>
      <c r="G6" s="162" t="s">
        <v>178</v>
      </c>
      <c r="H6" s="160" t="s">
        <v>9</v>
      </c>
      <c r="I6" s="159" t="s">
        <v>178</v>
      </c>
      <c r="J6" s="160" t="s">
        <v>9</v>
      </c>
      <c r="K6" s="159" t="s">
        <v>178</v>
      </c>
      <c r="L6" s="160" t="s">
        <v>9</v>
      </c>
      <c r="M6" s="159" t="s">
        <v>178</v>
      </c>
      <c r="N6" s="160" t="s">
        <v>9</v>
      </c>
      <c r="O6" s="159" t="s">
        <v>178</v>
      </c>
      <c r="P6" s="167" t="s">
        <v>9</v>
      </c>
    </row>
    <row r="7" spans="1:16">
      <c r="F7" s="184" t="s">
        <v>199</v>
      </c>
      <c r="G7" s="179">
        <f>G33</f>
        <v>0</v>
      </c>
      <c r="H7" s="175">
        <f t="shared" ref="H7:P7" si="0">H33</f>
        <v>0</v>
      </c>
      <c r="I7" s="175">
        <f t="shared" si="0"/>
        <v>0</v>
      </c>
      <c r="J7" s="175">
        <f t="shared" si="0"/>
        <v>0</v>
      </c>
      <c r="K7" s="175">
        <f t="shared" si="0"/>
        <v>0</v>
      </c>
      <c r="L7" s="175">
        <f t="shared" si="0"/>
        <v>0</v>
      </c>
      <c r="M7" s="175">
        <f t="shared" si="0"/>
        <v>0</v>
      </c>
      <c r="N7" s="175">
        <f t="shared" si="0"/>
        <v>0</v>
      </c>
      <c r="O7" s="175">
        <f t="shared" si="0"/>
        <v>0</v>
      </c>
      <c r="P7" s="175">
        <f t="shared" si="0"/>
        <v>0</v>
      </c>
    </row>
    <row r="8" spans="1:16">
      <c r="F8" s="184" t="s">
        <v>200</v>
      </c>
      <c r="G8" s="179">
        <f>G56</f>
        <v>0</v>
      </c>
      <c r="H8" s="175">
        <f t="shared" ref="H8:P8" si="1">H56</f>
        <v>0</v>
      </c>
      <c r="I8" s="175">
        <f t="shared" si="1"/>
        <v>0</v>
      </c>
      <c r="J8" s="175">
        <f t="shared" si="1"/>
        <v>0</v>
      </c>
      <c r="K8" s="175">
        <f t="shared" si="1"/>
        <v>0</v>
      </c>
      <c r="L8" s="175">
        <f t="shared" si="1"/>
        <v>0</v>
      </c>
      <c r="M8" s="175">
        <f t="shared" si="1"/>
        <v>0</v>
      </c>
      <c r="N8" s="175">
        <f t="shared" si="1"/>
        <v>0</v>
      </c>
      <c r="O8" s="175">
        <f t="shared" si="1"/>
        <v>0</v>
      </c>
      <c r="P8" s="175">
        <f t="shared" si="1"/>
        <v>0</v>
      </c>
    </row>
    <row r="9" spans="1:16" ht="15" thickBot="1">
      <c r="F9" s="184" t="s">
        <v>201</v>
      </c>
      <c r="G9" s="180">
        <f>G79</f>
        <v>0</v>
      </c>
      <c r="H9" s="176">
        <f t="shared" ref="H9:P9" si="2">H79</f>
        <v>0</v>
      </c>
      <c r="I9" s="176">
        <f t="shared" si="2"/>
        <v>0</v>
      </c>
      <c r="J9" s="176">
        <f t="shared" si="2"/>
        <v>0</v>
      </c>
      <c r="K9" s="176">
        <f t="shared" si="2"/>
        <v>0</v>
      </c>
      <c r="L9" s="176">
        <f t="shared" si="2"/>
        <v>0</v>
      </c>
      <c r="M9" s="176">
        <f t="shared" si="2"/>
        <v>0</v>
      </c>
      <c r="N9" s="176">
        <f t="shared" si="2"/>
        <v>0</v>
      </c>
      <c r="O9" s="176">
        <f t="shared" si="2"/>
        <v>0</v>
      </c>
      <c r="P9" s="176">
        <f t="shared" si="2"/>
        <v>0</v>
      </c>
    </row>
    <row r="10" spans="1:16" ht="15" thickBot="1">
      <c r="F10" s="183" t="s">
        <v>179</v>
      </c>
      <c r="G10" s="181">
        <f>SUM(G7:G9)</f>
        <v>0</v>
      </c>
      <c r="H10" s="177">
        <f t="shared" ref="H10:P10" si="3">SUM(H7:H9)</f>
        <v>0</v>
      </c>
      <c r="I10" s="177">
        <f t="shared" si="3"/>
        <v>0</v>
      </c>
      <c r="J10" s="177">
        <f t="shared" si="3"/>
        <v>0</v>
      </c>
      <c r="K10" s="177">
        <f t="shared" si="3"/>
        <v>0</v>
      </c>
      <c r="L10" s="177">
        <f t="shared" si="3"/>
        <v>0</v>
      </c>
      <c r="M10" s="177">
        <f t="shared" si="3"/>
        <v>0</v>
      </c>
      <c r="N10" s="177">
        <f t="shared" si="3"/>
        <v>0</v>
      </c>
      <c r="O10" s="177">
        <f t="shared" si="3"/>
        <v>0</v>
      </c>
      <c r="P10" s="178">
        <f t="shared" si="3"/>
        <v>0</v>
      </c>
    </row>
    <row r="12" spans="1:16" ht="15" thickBot="1">
      <c r="B12" s="91"/>
    </row>
    <row r="13" spans="1:16" ht="15.75" thickBot="1">
      <c r="B13" s="11"/>
      <c r="C13" s="11"/>
      <c r="D13" s="11"/>
      <c r="E13" s="11"/>
      <c r="F13" s="11"/>
      <c r="G13" s="232" t="s">
        <v>52</v>
      </c>
      <c r="H13" s="233"/>
      <c r="I13" s="233"/>
      <c r="J13" s="233"/>
      <c r="K13" s="233"/>
      <c r="L13" s="233"/>
      <c r="M13" s="233"/>
      <c r="N13" s="233"/>
      <c r="O13" s="233"/>
      <c r="P13" s="234"/>
    </row>
    <row r="14" spans="1:16" ht="15.75" thickBot="1">
      <c r="A14" s="93" t="s">
        <v>198</v>
      </c>
      <c r="B14" s="21"/>
      <c r="C14" s="4"/>
      <c r="D14" s="135"/>
      <c r="E14" s="135"/>
      <c r="F14" s="135"/>
      <c r="G14" s="235" t="s">
        <v>131</v>
      </c>
      <c r="H14" s="236"/>
      <c r="I14" s="235" t="s">
        <v>132</v>
      </c>
      <c r="J14" s="236"/>
      <c r="K14" s="235" t="s">
        <v>133</v>
      </c>
      <c r="L14" s="236"/>
      <c r="M14" s="235" t="s">
        <v>134</v>
      </c>
      <c r="N14" s="236"/>
      <c r="O14" s="235" t="s">
        <v>135</v>
      </c>
      <c r="P14" s="236"/>
    </row>
    <row r="15" spans="1:16" ht="15.75" thickBot="1">
      <c r="A15" s="254" t="s">
        <v>54</v>
      </c>
      <c r="B15" s="250" t="s">
        <v>14</v>
      </c>
      <c r="C15" s="250" t="s">
        <v>170</v>
      </c>
      <c r="D15" s="250" t="s">
        <v>19</v>
      </c>
      <c r="E15" s="250"/>
      <c r="F15" s="251"/>
      <c r="G15" s="166" t="s">
        <v>180</v>
      </c>
      <c r="H15" s="125" t="s">
        <v>180</v>
      </c>
      <c r="I15" s="126" t="s">
        <v>180</v>
      </c>
      <c r="J15" s="125" t="s">
        <v>180</v>
      </c>
      <c r="K15" s="126" t="s">
        <v>180</v>
      </c>
      <c r="L15" s="125" t="s">
        <v>180</v>
      </c>
      <c r="M15" s="126" t="s">
        <v>180</v>
      </c>
      <c r="N15" s="125" t="s">
        <v>180</v>
      </c>
      <c r="O15" s="126" t="s">
        <v>180</v>
      </c>
      <c r="P15" s="127" t="s">
        <v>180</v>
      </c>
    </row>
    <row r="16" spans="1:16" ht="23.25" thickBot="1">
      <c r="A16" s="255"/>
      <c r="B16" s="252"/>
      <c r="C16" s="252"/>
      <c r="D16" s="252"/>
      <c r="E16" s="252"/>
      <c r="F16" s="253"/>
      <c r="G16" s="171" t="s">
        <v>178</v>
      </c>
      <c r="H16" s="172" t="s">
        <v>9</v>
      </c>
      <c r="I16" s="173" t="s">
        <v>178</v>
      </c>
      <c r="J16" s="172" t="s">
        <v>9</v>
      </c>
      <c r="K16" s="173" t="s">
        <v>178</v>
      </c>
      <c r="L16" s="172" t="s">
        <v>9</v>
      </c>
      <c r="M16" s="173" t="s">
        <v>178</v>
      </c>
      <c r="N16" s="172" t="s">
        <v>9</v>
      </c>
      <c r="O16" s="173" t="s">
        <v>178</v>
      </c>
      <c r="P16" s="174" t="s">
        <v>9</v>
      </c>
    </row>
    <row r="17" spans="1:16">
      <c r="A17" s="249" t="s">
        <v>202</v>
      </c>
      <c r="B17" s="227"/>
      <c r="C17" s="249" t="s">
        <v>60</v>
      </c>
      <c r="D17" s="152" t="str">
        <f t="shared" ref="D17:D32" si="4">IF(E17="","",IF(E17="ZAR","Local","Foreign"))</f>
        <v>Local</v>
      </c>
      <c r="E17" s="200" t="s">
        <v>9</v>
      </c>
      <c r="F17" s="163">
        <f>IF(D17="","",IF(D17="Foreign",VLOOKUP(E17,Currency!$E$20:$F$33,2,FALSE),1))</f>
        <v>1</v>
      </c>
      <c r="G17" s="203">
        <v>0</v>
      </c>
      <c r="H17" s="204">
        <f>G17*$F$18</f>
        <v>0</v>
      </c>
      <c r="I17" s="205">
        <v>0</v>
      </c>
      <c r="J17" s="205">
        <f>I17*$F$18</f>
        <v>0</v>
      </c>
      <c r="K17" s="205">
        <v>0</v>
      </c>
      <c r="L17" s="205">
        <f>K17*$F$18</f>
        <v>0</v>
      </c>
      <c r="M17" s="205">
        <v>0</v>
      </c>
      <c r="N17" s="205">
        <f>M17*$F$18</f>
        <v>0</v>
      </c>
      <c r="O17" s="205">
        <v>0</v>
      </c>
      <c r="P17" s="206">
        <f>O17*$F$18</f>
        <v>0</v>
      </c>
    </row>
    <row r="18" spans="1:16">
      <c r="A18" s="248"/>
      <c r="B18" s="222"/>
      <c r="C18" s="248"/>
      <c r="D18" s="153" t="str">
        <f t="shared" si="4"/>
        <v>Local</v>
      </c>
      <c r="E18" s="201" t="s">
        <v>9</v>
      </c>
      <c r="F18" s="164">
        <f>IF(D18="","",IF(D18="Foreign",VLOOKUP(E18,Currency!$E$20:$F$33,2,FALSE),1))</f>
        <v>1</v>
      </c>
      <c r="G18" s="207">
        <v>0</v>
      </c>
      <c r="H18" s="204">
        <f>G18*$F$19</f>
        <v>0</v>
      </c>
      <c r="I18" s="204">
        <v>0</v>
      </c>
      <c r="J18" s="204">
        <f>I18*$F$19</f>
        <v>0</v>
      </c>
      <c r="K18" s="204">
        <v>0</v>
      </c>
      <c r="L18" s="204">
        <f>K18*$F$19</f>
        <v>0</v>
      </c>
      <c r="M18" s="204">
        <v>0</v>
      </c>
      <c r="N18" s="204">
        <f>M18*$F$19</f>
        <v>0</v>
      </c>
      <c r="O18" s="204">
        <v>0</v>
      </c>
      <c r="P18" s="208">
        <f>O18*$F$19</f>
        <v>0</v>
      </c>
    </row>
    <row r="19" spans="1:16">
      <c r="A19" s="248" t="s">
        <v>203</v>
      </c>
      <c r="B19" s="213"/>
      <c r="C19" s="248" t="s">
        <v>60</v>
      </c>
      <c r="D19" s="153" t="str">
        <f t="shared" si="4"/>
        <v>Local</v>
      </c>
      <c r="E19" s="201" t="s">
        <v>9</v>
      </c>
      <c r="F19" s="164">
        <f>IF(D19="","",IF(D19="Foreign",VLOOKUP(E19,Currency!$E$20:$F$33,2,FALSE),1))</f>
        <v>1</v>
      </c>
      <c r="G19" s="207">
        <v>0</v>
      </c>
      <c r="H19" s="204">
        <f>G19*$F$20</f>
        <v>0</v>
      </c>
      <c r="I19" s="204">
        <v>0</v>
      </c>
      <c r="J19" s="204">
        <f>I19*$F$20</f>
        <v>0</v>
      </c>
      <c r="K19" s="204">
        <v>0</v>
      </c>
      <c r="L19" s="204">
        <f>K19*$F$20</f>
        <v>0</v>
      </c>
      <c r="M19" s="204">
        <v>0</v>
      </c>
      <c r="N19" s="204">
        <f>M19*$F$20</f>
        <v>0</v>
      </c>
      <c r="O19" s="204">
        <v>0</v>
      </c>
      <c r="P19" s="208">
        <f>O19*$F$20</f>
        <v>0</v>
      </c>
    </row>
    <row r="20" spans="1:16">
      <c r="A20" s="248"/>
      <c r="B20" s="222"/>
      <c r="C20" s="248"/>
      <c r="D20" s="153" t="str">
        <f t="shared" si="4"/>
        <v>Local</v>
      </c>
      <c r="E20" s="201" t="s">
        <v>9</v>
      </c>
      <c r="F20" s="164">
        <f>IF(D20="","",IF(D20="Foreign",VLOOKUP(E20,Currency!$E$20:$F$33,2,FALSE),1))</f>
        <v>1</v>
      </c>
      <c r="G20" s="207">
        <v>0</v>
      </c>
      <c r="H20" s="204">
        <f>G20*$F$21</f>
        <v>0</v>
      </c>
      <c r="I20" s="204">
        <v>0</v>
      </c>
      <c r="J20" s="204">
        <f>I20*$F$21</f>
        <v>0</v>
      </c>
      <c r="K20" s="204">
        <v>0</v>
      </c>
      <c r="L20" s="204">
        <f>K20*$F$21</f>
        <v>0</v>
      </c>
      <c r="M20" s="204">
        <v>0</v>
      </c>
      <c r="N20" s="204">
        <f>M20*$F$21</f>
        <v>0</v>
      </c>
      <c r="O20" s="204">
        <v>0</v>
      </c>
      <c r="P20" s="208">
        <f>O20*$F$21</f>
        <v>0</v>
      </c>
    </row>
    <row r="21" spans="1:16">
      <c r="A21" s="249" t="s">
        <v>204</v>
      </c>
      <c r="B21" s="213"/>
      <c r="C21" s="248" t="s">
        <v>60</v>
      </c>
      <c r="D21" s="153" t="str">
        <f t="shared" si="4"/>
        <v>Local</v>
      </c>
      <c r="E21" s="201" t="s">
        <v>9</v>
      </c>
      <c r="F21" s="164">
        <f>IF(D21="","",IF(D21="Foreign",VLOOKUP(E21,Currency!$E$20:$F$33,2,FALSE),1))</f>
        <v>1</v>
      </c>
      <c r="G21" s="207">
        <v>0</v>
      </c>
      <c r="H21" s="204">
        <f>G21*$F$22</f>
        <v>0</v>
      </c>
      <c r="I21" s="204">
        <v>0</v>
      </c>
      <c r="J21" s="204">
        <f>I21*$F$22</f>
        <v>0</v>
      </c>
      <c r="K21" s="204">
        <v>0</v>
      </c>
      <c r="L21" s="204">
        <f>K21*$F$22</f>
        <v>0</v>
      </c>
      <c r="M21" s="204">
        <v>0</v>
      </c>
      <c r="N21" s="204">
        <f>M21*$F$22</f>
        <v>0</v>
      </c>
      <c r="O21" s="204">
        <v>0</v>
      </c>
      <c r="P21" s="208">
        <f>O21*$F$22</f>
        <v>0</v>
      </c>
    </row>
    <row r="22" spans="1:16">
      <c r="A22" s="248"/>
      <c r="B22" s="213"/>
      <c r="C22" s="248"/>
      <c r="D22" s="153" t="str">
        <f t="shared" si="4"/>
        <v>Local</v>
      </c>
      <c r="E22" s="201" t="s">
        <v>9</v>
      </c>
      <c r="F22" s="164">
        <f>IF(D22="","",IF(D22="Foreign",VLOOKUP(E22,Currency!$E$20:$F$33,2,FALSE),1))</f>
        <v>1</v>
      </c>
      <c r="G22" s="207">
        <v>0</v>
      </c>
      <c r="H22" s="204">
        <f>G22*$F$23</f>
        <v>0</v>
      </c>
      <c r="I22" s="204">
        <v>0</v>
      </c>
      <c r="J22" s="204">
        <f>I22*$F$23</f>
        <v>0</v>
      </c>
      <c r="K22" s="204">
        <v>0</v>
      </c>
      <c r="L22" s="204">
        <f>K22*$F$23</f>
        <v>0</v>
      </c>
      <c r="M22" s="204">
        <v>0</v>
      </c>
      <c r="N22" s="204">
        <f>M22*$F$23</f>
        <v>0</v>
      </c>
      <c r="O22" s="204">
        <v>0</v>
      </c>
      <c r="P22" s="208">
        <f>O22*$F$23</f>
        <v>0</v>
      </c>
    </row>
    <row r="23" spans="1:16">
      <c r="A23" s="248" t="s">
        <v>205</v>
      </c>
      <c r="B23" s="213"/>
      <c r="C23" s="248" t="s">
        <v>60</v>
      </c>
      <c r="D23" s="153" t="str">
        <f t="shared" si="4"/>
        <v>Local</v>
      </c>
      <c r="E23" s="201" t="s">
        <v>9</v>
      </c>
      <c r="F23" s="164">
        <f>IF(D23="","",IF(D23="Foreign",VLOOKUP(E23,Currency!$E$20:$F$33,2,FALSE),1))</f>
        <v>1</v>
      </c>
      <c r="G23" s="207">
        <v>0</v>
      </c>
      <c r="H23" s="204">
        <f>G23*$F$24</f>
        <v>0</v>
      </c>
      <c r="I23" s="204">
        <v>0</v>
      </c>
      <c r="J23" s="204">
        <f>I23*$F$24</f>
        <v>0</v>
      </c>
      <c r="K23" s="204">
        <v>0</v>
      </c>
      <c r="L23" s="204">
        <f>K23*$F$24</f>
        <v>0</v>
      </c>
      <c r="M23" s="204">
        <v>0</v>
      </c>
      <c r="N23" s="204">
        <f>M23*$F$24</f>
        <v>0</v>
      </c>
      <c r="O23" s="204">
        <v>0</v>
      </c>
      <c r="P23" s="208">
        <f>O23*$F$24</f>
        <v>0</v>
      </c>
    </row>
    <row r="24" spans="1:16">
      <c r="A24" s="248"/>
      <c r="B24" s="213"/>
      <c r="C24" s="248"/>
      <c r="D24" s="153" t="str">
        <f t="shared" si="4"/>
        <v>Local</v>
      </c>
      <c r="E24" s="201" t="s">
        <v>9</v>
      </c>
      <c r="F24" s="164">
        <f>IF(D24="","",IF(D24="Foreign",VLOOKUP(E24,Currency!$E$20:$F$33,2,FALSE),1))</f>
        <v>1</v>
      </c>
      <c r="G24" s="207">
        <v>0</v>
      </c>
      <c r="H24" s="204">
        <f>G24*$F$25</f>
        <v>0</v>
      </c>
      <c r="I24" s="204">
        <v>0</v>
      </c>
      <c r="J24" s="204">
        <f>I24*$F$25</f>
        <v>0</v>
      </c>
      <c r="K24" s="204">
        <v>0</v>
      </c>
      <c r="L24" s="204">
        <f>K24*$F$25</f>
        <v>0</v>
      </c>
      <c r="M24" s="204">
        <v>0</v>
      </c>
      <c r="N24" s="204">
        <f>M24*$F$25</f>
        <v>0</v>
      </c>
      <c r="O24" s="204">
        <v>0</v>
      </c>
      <c r="P24" s="208">
        <f>O24*$F$25</f>
        <v>0</v>
      </c>
    </row>
    <row r="25" spans="1:16">
      <c r="A25" s="248" t="s">
        <v>206</v>
      </c>
      <c r="B25" s="213"/>
      <c r="C25" s="248" t="s">
        <v>60</v>
      </c>
      <c r="D25" s="153" t="str">
        <f t="shared" si="4"/>
        <v>Local</v>
      </c>
      <c r="E25" s="201" t="s">
        <v>9</v>
      </c>
      <c r="F25" s="164">
        <f>IF(D25="","",IF(D25="Foreign",VLOOKUP(E25,Currency!$E$20:$F$33,2,FALSE),1))</f>
        <v>1</v>
      </c>
      <c r="G25" s="207">
        <v>0</v>
      </c>
      <c r="H25" s="204">
        <f>G25*$F$26</f>
        <v>0</v>
      </c>
      <c r="I25" s="204">
        <v>0</v>
      </c>
      <c r="J25" s="204">
        <f>I25*$F$26</f>
        <v>0</v>
      </c>
      <c r="K25" s="204">
        <v>0</v>
      </c>
      <c r="L25" s="204">
        <f>K25*$F$26</f>
        <v>0</v>
      </c>
      <c r="M25" s="204">
        <v>0</v>
      </c>
      <c r="N25" s="204">
        <f>M25*$F$26</f>
        <v>0</v>
      </c>
      <c r="O25" s="204">
        <v>0</v>
      </c>
      <c r="P25" s="208">
        <f>O25*$F$26</f>
        <v>0</v>
      </c>
    </row>
    <row r="26" spans="1:16">
      <c r="A26" s="248"/>
      <c r="B26" s="213"/>
      <c r="C26" s="248"/>
      <c r="D26" s="153" t="str">
        <f t="shared" si="4"/>
        <v>Local</v>
      </c>
      <c r="E26" s="201" t="s">
        <v>9</v>
      </c>
      <c r="F26" s="164">
        <f>IF(D26="","",IF(D26="Foreign",VLOOKUP(E26,Currency!$E$20:$F$33,2,FALSE),1))</f>
        <v>1</v>
      </c>
      <c r="G26" s="207">
        <v>0</v>
      </c>
      <c r="H26" s="204">
        <f>G26*$F$27</f>
        <v>0</v>
      </c>
      <c r="I26" s="204">
        <v>0</v>
      </c>
      <c r="J26" s="204">
        <f>I26*$F$27</f>
        <v>0</v>
      </c>
      <c r="K26" s="204">
        <v>0</v>
      </c>
      <c r="L26" s="204">
        <f>K26*$F$27</f>
        <v>0</v>
      </c>
      <c r="M26" s="204">
        <v>0</v>
      </c>
      <c r="N26" s="204">
        <f>M26*$F$27</f>
        <v>0</v>
      </c>
      <c r="O26" s="204">
        <v>0</v>
      </c>
      <c r="P26" s="208">
        <f>O26*$F$27</f>
        <v>0</v>
      </c>
    </row>
    <row r="27" spans="1:16">
      <c r="A27" s="249" t="s">
        <v>207</v>
      </c>
      <c r="B27" s="213"/>
      <c r="C27" s="248" t="s">
        <v>60</v>
      </c>
      <c r="D27" s="153" t="str">
        <f t="shared" si="4"/>
        <v>Local</v>
      </c>
      <c r="E27" s="201" t="s">
        <v>9</v>
      </c>
      <c r="F27" s="164">
        <f>IF(D27="","",IF(D27="Foreign",VLOOKUP(E27,Currency!$E$20:$F$33,2,FALSE),1))</f>
        <v>1</v>
      </c>
      <c r="G27" s="207">
        <v>0</v>
      </c>
      <c r="H27" s="204">
        <f>G27*$F$28</f>
        <v>0</v>
      </c>
      <c r="I27" s="204">
        <v>0</v>
      </c>
      <c r="J27" s="204">
        <f>I27*$F$28</f>
        <v>0</v>
      </c>
      <c r="K27" s="204">
        <v>0</v>
      </c>
      <c r="L27" s="204">
        <f>K27*$F$28</f>
        <v>0</v>
      </c>
      <c r="M27" s="204">
        <v>0</v>
      </c>
      <c r="N27" s="204">
        <f>M27*$F$28</f>
        <v>0</v>
      </c>
      <c r="O27" s="204">
        <v>0</v>
      </c>
      <c r="P27" s="208">
        <f>O27*$F$28</f>
        <v>0</v>
      </c>
    </row>
    <row r="28" spans="1:16">
      <c r="A28" s="248"/>
      <c r="B28" s="213"/>
      <c r="C28" s="248"/>
      <c r="D28" s="153" t="str">
        <f t="shared" si="4"/>
        <v>Local</v>
      </c>
      <c r="E28" s="201" t="s">
        <v>9</v>
      </c>
      <c r="F28" s="164">
        <f>IF(D28="","",IF(D28="Foreign",VLOOKUP(E28,Currency!$E$20:$F$33,2,FALSE),1))</f>
        <v>1</v>
      </c>
      <c r="G28" s="207">
        <v>0</v>
      </c>
      <c r="H28" s="204">
        <f>G28*$F$29</f>
        <v>0</v>
      </c>
      <c r="I28" s="204">
        <v>0</v>
      </c>
      <c r="J28" s="204">
        <f>I28*$F$29</f>
        <v>0</v>
      </c>
      <c r="K28" s="204">
        <v>0</v>
      </c>
      <c r="L28" s="204">
        <f>K28*$F$29</f>
        <v>0</v>
      </c>
      <c r="M28" s="204">
        <v>0</v>
      </c>
      <c r="N28" s="204">
        <f>M28*$F$29</f>
        <v>0</v>
      </c>
      <c r="O28" s="204">
        <v>0</v>
      </c>
      <c r="P28" s="208">
        <f>O28*$F$29</f>
        <v>0</v>
      </c>
    </row>
    <row r="29" spans="1:16">
      <c r="A29" s="248" t="s">
        <v>208</v>
      </c>
      <c r="B29" s="213"/>
      <c r="C29" s="248" t="s">
        <v>60</v>
      </c>
      <c r="D29" s="153" t="str">
        <f t="shared" si="4"/>
        <v>Local</v>
      </c>
      <c r="E29" s="201" t="s">
        <v>9</v>
      </c>
      <c r="F29" s="164">
        <f>IF(D29="","",IF(D29="Foreign",VLOOKUP(E29,Currency!$E$20:$F$33,2,FALSE),1))</f>
        <v>1</v>
      </c>
      <c r="G29" s="207">
        <v>0</v>
      </c>
      <c r="H29" s="204">
        <f>G29*$F$30</f>
        <v>0</v>
      </c>
      <c r="I29" s="204">
        <v>0</v>
      </c>
      <c r="J29" s="204">
        <f>I29*$F$30</f>
        <v>0</v>
      </c>
      <c r="K29" s="204">
        <v>0</v>
      </c>
      <c r="L29" s="204">
        <f>K29*$F$30</f>
        <v>0</v>
      </c>
      <c r="M29" s="204">
        <v>0</v>
      </c>
      <c r="N29" s="204">
        <f>M29*$F$30</f>
        <v>0</v>
      </c>
      <c r="O29" s="204">
        <v>0</v>
      </c>
      <c r="P29" s="208">
        <f>O29*$F$30</f>
        <v>0</v>
      </c>
    </row>
    <row r="30" spans="1:16">
      <c r="A30" s="248"/>
      <c r="B30" s="213"/>
      <c r="C30" s="248"/>
      <c r="D30" s="153" t="str">
        <f t="shared" si="4"/>
        <v>Local</v>
      </c>
      <c r="E30" s="201" t="s">
        <v>9</v>
      </c>
      <c r="F30" s="164">
        <f>IF(D30="","",IF(D30="Foreign",VLOOKUP(E30,Currency!$E$20:$F$33,2,FALSE),1))</f>
        <v>1</v>
      </c>
      <c r="G30" s="207">
        <v>0</v>
      </c>
      <c r="H30" s="204">
        <f>G30*$F$31</f>
        <v>0</v>
      </c>
      <c r="I30" s="204">
        <v>0</v>
      </c>
      <c r="J30" s="204">
        <f>I30*$F$31</f>
        <v>0</v>
      </c>
      <c r="K30" s="204">
        <v>0</v>
      </c>
      <c r="L30" s="204">
        <f>K30*$F$31</f>
        <v>0</v>
      </c>
      <c r="M30" s="204">
        <v>0</v>
      </c>
      <c r="N30" s="204">
        <f>M30*$F$31</f>
        <v>0</v>
      </c>
      <c r="O30" s="204">
        <v>0</v>
      </c>
      <c r="P30" s="208">
        <f>O30*$F$31</f>
        <v>0</v>
      </c>
    </row>
    <row r="31" spans="1:16">
      <c r="A31" s="248" t="s">
        <v>209</v>
      </c>
      <c r="B31" s="213"/>
      <c r="C31" s="248" t="s">
        <v>60</v>
      </c>
      <c r="D31" s="154" t="str">
        <f t="shared" si="4"/>
        <v>Local</v>
      </c>
      <c r="E31" s="202" t="s">
        <v>9</v>
      </c>
      <c r="F31" s="165">
        <f>IF(D31="","",IF(D31="Foreign",VLOOKUP(E31,Currency!$E$20:$F$33,2,FALSE),1))</f>
        <v>1</v>
      </c>
      <c r="G31" s="207">
        <v>0</v>
      </c>
      <c r="H31" s="204">
        <f>G31*$F$32</f>
        <v>0</v>
      </c>
      <c r="I31" s="204">
        <v>0</v>
      </c>
      <c r="J31" s="204">
        <f>I31*$F$32</f>
        <v>0</v>
      </c>
      <c r="K31" s="204">
        <v>0</v>
      </c>
      <c r="L31" s="204">
        <f>K31*$F$32</f>
        <v>0</v>
      </c>
      <c r="M31" s="204">
        <v>0</v>
      </c>
      <c r="N31" s="204">
        <f>M31*$F$32</f>
        <v>0</v>
      </c>
      <c r="O31" s="204">
        <v>0</v>
      </c>
      <c r="P31" s="208">
        <f>O31*$F$32</f>
        <v>0</v>
      </c>
    </row>
    <row r="32" spans="1:16">
      <c r="A32" s="248"/>
      <c r="B32" s="213"/>
      <c r="C32" s="248"/>
      <c r="D32" s="154" t="str">
        <f t="shared" si="4"/>
        <v>Local</v>
      </c>
      <c r="E32" s="202" t="s">
        <v>9</v>
      </c>
      <c r="F32" s="165">
        <f>IF(D32="","",IF(D32="Foreign",VLOOKUP(E32,Currency!$E$20:$F$33,2,FALSE),1))</f>
        <v>1</v>
      </c>
      <c r="G32" s="207">
        <v>0</v>
      </c>
      <c r="H32" s="204">
        <f>G32*$F$33</f>
        <v>0</v>
      </c>
      <c r="I32" s="204">
        <v>0</v>
      </c>
      <c r="J32" s="204">
        <f>I32*$F$33</f>
        <v>0</v>
      </c>
      <c r="K32" s="204">
        <v>0</v>
      </c>
      <c r="L32" s="204">
        <f>K32*$F$33</f>
        <v>0</v>
      </c>
      <c r="M32" s="204">
        <v>0</v>
      </c>
      <c r="N32" s="204">
        <f>M32*$F$33</f>
        <v>0</v>
      </c>
      <c r="O32" s="204">
        <v>0</v>
      </c>
      <c r="P32" s="208">
        <f>O32*$F$33</f>
        <v>0</v>
      </c>
    </row>
    <row r="33" spans="1:16" ht="15.75" thickBot="1">
      <c r="G33" s="168">
        <f t="shared" ref="G33:P33" si="5">SUM(G17:G32)</f>
        <v>0</v>
      </c>
      <c r="H33" s="169">
        <f t="shared" si="5"/>
        <v>0</v>
      </c>
      <c r="I33" s="169">
        <f t="shared" si="5"/>
        <v>0</v>
      </c>
      <c r="J33" s="169">
        <f t="shared" si="5"/>
        <v>0</v>
      </c>
      <c r="K33" s="169">
        <f t="shared" si="5"/>
        <v>0</v>
      </c>
      <c r="L33" s="169">
        <f t="shared" si="5"/>
        <v>0</v>
      </c>
      <c r="M33" s="169">
        <f t="shared" si="5"/>
        <v>0</v>
      </c>
      <c r="N33" s="169">
        <f t="shared" si="5"/>
        <v>0</v>
      </c>
      <c r="O33" s="169">
        <f t="shared" si="5"/>
        <v>0</v>
      </c>
      <c r="P33" s="170">
        <f t="shared" si="5"/>
        <v>0</v>
      </c>
    </row>
    <row r="35" spans="1:16" ht="15" thickBot="1"/>
    <row r="36" spans="1:16" ht="15.75" thickBot="1">
      <c r="B36" s="11"/>
      <c r="C36" s="11"/>
      <c r="D36" s="11"/>
      <c r="E36" s="11"/>
      <c r="F36" s="11"/>
      <c r="G36" s="232" t="s">
        <v>52</v>
      </c>
      <c r="H36" s="233"/>
      <c r="I36" s="233"/>
      <c r="J36" s="233"/>
      <c r="K36" s="233"/>
      <c r="L36" s="233"/>
      <c r="M36" s="233"/>
      <c r="N36" s="233"/>
      <c r="O36" s="233"/>
      <c r="P36" s="234"/>
    </row>
    <row r="37" spans="1:16" ht="15.75" thickBot="1">
      <c r="A37" s="93" t="s">
        <v>198</v>
      </c>
      <c r="B37" s="21"/>
      <c r="C37" s="4"/>
      <c r="D37" s="135"/>
      <c r="E37" s="135"/>
      <c r="F37" s="135"/>
      <c r="G37" s="235" t="s">
        <v>131</v>
      </c>
      <c r="H37" s="236"/>
      <c r="I37" s="235" t="s">
        <v>132</v>
      </c>
      <c r="J37" s="236"/>
      <c r="K37" s="235" t="s">
        <v>133</v>
      </c>
      <c r="L37" s="236"/>
      <c r="M37" s="235" t="s">
        <v>134</v>
      </c>
      <c r="N37" s="236"/>
      <c r="O37" s="235" t="s">
        <v>135</v>
      </c>
      <c r="P37" s="236"/>
    </row>
    <row r="38" spans="1:16" ht="15.75" thickBot="1">
      <c r="A38" s="254" t="s">
        <v>54</v>
      </c>
      <c r="B38" s="250" t="s">
        <v>14</v>
      </c>
      <c r="C38" s="250" t="s">
        <v>170</v>
      </c>
      <c r="D38" s="250" t="s">
        <v>19</v>
      </c>
      <c r="E38" s="250"/>
      <c r="F38" s="251"/>
      <c r="G38" s="166" t="s">
        <v>180</v>
      </c>
      <c r="H38" s="125" t="s">
        <v>180</v>
      </c>
      <c r="I38" s="126" t="s">
        <v>180</v>
      </c>
      <c r="J38" s="125" t="s">
        <v>180</v>
      </c>
      <c r="K38" s="126" t="s">
        <v>180</v>
      </c>
      <c r="L38" s="125" t="s">
        <v>180</v>
      </c>
      <c r="M38" s="126" t="s">
        <v>180</v>
      </c>
      <c r="N38" s="125" t="s">
        <v>180</v>
      </c>
      <c r="O38" s="126" t="s">
        <v>180</v>
      </c>
      <c r="P38" s="127" t="s">
        <v>180</v>
      </c>
    </row>
    <row r="39" spans="1:16" ht="23.25" thickBot="1">
      <c r="A39" s="255"/>
      <c r="B39" s="252"/>
      <c r="C39" s="252"/>
      <c r="D39" s="252"/>
      <c r="E39" s="252"/>
      <c r="F39" s="253"/>
      <c r="G39" s="171" t="s">
        <v>178</v>
      </c>
      <c r="H39" s="172" t="s">
        <v>9</v>
      </c>
      <c r="I39" s="173" t="s">
        <v>178</v>
      </c>
      <c r="J39" s="172" t="s">
        <v>9</v>
      </c>
      <c r="K39" s="173" t="s">
        <v>178</v>
      </c>
      <c r="L39" s="172" t="s">
        <v>9</v>
      </c>
      <c r="M39" s="173" t="s">
        <v>178</v>
      </c>
      <c r="N39" s="172" t="s">
        <v>9</v>
      </c>
      <c r="O39" s="173" t="s">
        <v>178</v>
      </c>
      <c r="P39" s="174" t="s">
        <v>9</v>
      </c>
    </row>
    <row r="40" spans="1:16">
      <c r="A40" s="249" t="s">
        <v>210</v>
      </c>
      <c r="B40" s="227"/>
      <c r="C40" s="249" t="s">
        <v>60</v>
      </c>
      <c r="D40" s="152" t="str">
        <f t="shared" ref="D40:D55" si="6">IF(E40="","",IF(E40="ZAR","Local","Foreign"))</f>
        <v>Local</v>
      </c>
      <c r="E40" s="209" t="s">
        <v>9</v>
      </c>
      <c r="F40" s="163">
        <f>IF(D40="","",IF(D40="Foreign",VLOOKUP(E40,Currency!$E$20:$F$33,2,FALSE),1))</f>
        <v>1</v>
      </c>
      <c r="G40" s="203">
        <v>0</v>
      </c>
      <c r="H40" s="204">
        <f>G40*$F$18</f>
        <v>0</v>
      </c>
      <c r="I40" s="205">
        <v>0</v>
      </c>
      <c r="J40" s="205">
        <f>I40*$F$18</f>
        <v>0</v>
      </c>
      <c r="K40" s="205">
        <v>0</v>
      </c>
      <c r="L40" s="205">
        <f>K40*$F$18</f>
        <v>0</v>
      </c>
      <c r="M40" s="205">
        <v>0</v>
      </c>
      <c r="N40" s="205">
        <f>M40*$F$18</f>
        <v>0</v>
      </c>
      <c r="O40" s="205">
        <v>0</v>
      </c>
      <c r="P40" s="206">
        <f>O40*$F$18</f>
        <v>0</v>
      </c>
    </row>
    <row r="41" spans="1:16">
      <c r="A41" s="248"/>
      <c r="B41" s="222"/>
      <c r="C41" s="248"/>
      <c r="D41" s="153" t="str">
        <f t="shared" si="6"/>
        <v>Local</v>
      </c>
      <c r="E41" s="210" t="s">
        <v>9</v>
      </c>
      <c r="F41" s="164">
        <f>IF(D41="","",IF(D41="Foreign",VLOOKUP(E41,Currency!$E$20:$F$33,2,FALSE),1))</f>
        <v>1</v>
      </c>
      <c r="G41" s="207">
        <v>0</v>
      </c>
      <c r="H41" s="204">
        <f>G41*$F$19</f>
        <v>0</v>
      </c>
      <c r="I41" s="204">
        <v>0</v>
      </c>
      <c r="J41" s="204">
        <f>I41*$F$19</f>
        <v>0</v>
      </c>
      <c r="K41" s="204">
        <v>0</v>
      </c>
      <c r="L41" s="204">
        <f>K41*$F$19</f>
        <v>0</v>
      </c>
      <c r="M41" s="204">
        <v>0</v>
      </c>
      <c r="N41" s="204">
        <f>M41*$F$19</f>
        <v>0</v>
      </c>
      <c r="O41" s="204">
        <v>0</v>
      </c>
      <c r="P41" s="208">
        <f>O41*$F$19</f>
        <v>0</v>
      </c>
    </row>
    <row r="42" spans="1:16">
      <c r="A42" s="248" t="s">
        <v>211</v>
      </c>
      <c r="B42" s="213"/>
      <c r="C42" s="248" t="s">
        <v>60</v>
      </c>
      <c r="D42" s="153" t="str">
        <f t="shared" si="6"/>
        <v>Local</v>
      </c>
      <c r="E42" s="210" t="s">
        <v>9</v>
      </c>
      <c r="F42" s="164">
        <f>IF(D42="","",IF(D42="Foreign",VLOOKUP(E42,Currency!$E$20:$F$33,2,FALSE),1))</f>
        <v>1</v>
      </c>
      <c r="G42" s="207">
        <v>0</v>
      </c>
      <c r="H42" s="204">
        <f>G42*$F$20</f>
        <v>0</v>
      </c>
      <c r="I42" s="204">
        <v>0</v>
      </c>
      <c r="J42" s="204">
        <f>I42*$F$20</f>
        <v>0</v>
      </c>
      <c r="K42" s="204">
        <v>0</v>
      </c>
      <c r="L42" s="204">
        <f>K42*$F$20</f>
        <v>0</v>
      </c>
      <c r="M42" s="204">
        <v>0</v>
      </c>
      <c r="N42" s="204">
        <f>M42*$F$20</f>
        <v>0</v>
      </c>
      <c r="O42" s="204">
        <v>0</v>
      </c>
      <c r="P42" s="208">
        <f>O42*$F$20</f>
        <v>0</v>
      </c>
    </row>
    <row r="43" spans="1:16">
      <c r="A43" s="248"/>
      <c r="B43" s="222"/>
      <c r="C43" s="248"/>
      <c r="D43" s="153" t="str">
        <f t="shared" si="6"/>
        <v>Local</v>
      </c>
      <c r="E43" s="210" t="s">
        <v>9</v>
      </c>
      <c r="F43" s="164">
        <f>IF(D43="","",IF(D43="Foreign",VLOOKUP(E43,Currency!$E$20:$F$33,2,FALSE),1))</f>
        <v>1</v>
      </c>
      <c r="G43" s="207">
        <v>0</v>
      </c>
      <c r="H43" s="204">
        <f>G43*$F$21</f>
        <v>0</v>
      </c>
      <c r="I43" s="204">
        <v>0</v>
      </c>
      <c r="J43" s="204">
        <f>I43*$F$21</f>
        <v>0</v>
      </c>
      <c r="K43" s="204">
        <v>0</v>
      </c>
      <c r="L43" s="204">
        <f>K43*$F$21</f>
        <v>0</v>
      </c>
      <c r="M43" s="204">
        <v>0</v>
      </c>
      <c r="N43" s="204">
        <f>M43*$F$21</f>
        <v>0</v>
      </c>
      <c r="O43" s="204">
        <v>0</v>
      </c>
      <c r="P43" s="208">
        <f>O43*$F$21</f>
        <v>0</v>
      </c>
    </row>
    <row r="44" spans="1:16">
      <c r="A44" s="249" t="s">
        <v>212</v>
      </c>
      <c r="B44" s="213"/>
      <c r="C44" s="248" t="s">
        <v>60</v>
      </c>
      <c r="D44" s="153" t="str">
        <f t="shared" si="6"/>
        <v>Local</v>
      </c>
      <c r="E44" s="210" t="s">
        <v>9</v>
      </c>
      <c r="F44" s="164">
        <f>IF(D44="","",IF(D44="Foreign",VLOOKUP(E44,Currency!$E$20:$F$33,2,FALSE),1))</f>
        <v>1</v>
      </c>
      <c r="G44" s="207">
        <v>0</v>
      </c>
      <c r="H44" s="204">
        <f>G44*$F$22</f>
        <v>0</v>
      </c>
      <c r="I44" s="204">
        <v>0</v>
      </c>
      <c r="J44" s="204">
        <f>I44*$F$22</f>
        <v>0</v>
      </c>
      <c r="K44" s="204">
        <v>0</v>
      </c>
      <c r="L44" s="204">
        <f>K44*$F$22</f>
        <v>0</v>
      </c>
      <c r="M44" s="204">
        <v>0</v>
      </c>
      <c r="N44" s="204">
        <f>M44*$F$22</f>
        <v>0</v>
      </c>
      <c r="O44" s="204">
        <v>0</v>
      </c>
      <c r="P44" s="208">
        <f>O44*$F$22</f>
        <v>0</v>
      </c>
    </row>
    <row r="45" spans="1:16">
      <c r="A45" s="248"/>
      <c r="B45" s="213"/>
      <c r="C45" s="248"/>
      <c r="D45" s="153" t="str">
        <f t="shared" si="6"/>
        <v>Local</v>
      </c>
      <c r="E45" s="210" t="s">
        <v>9</v>
      </c>
      <c r="F45" s="164">
        <f>IF(D45="","",IF(D45="Foreign",VLOOKUP(E45,Currency!$E$20:$F$33,2,FALSE),1))</f>
        <v>1</v>
      </c>
      <c r="G45" s="207">
        <v>0</v>
      </c>
      <c r="H45" s="204">
        <f>G45*$F$23</f>
        <v>0</v>
      </c>
      <c r="I45" s="204">
        <v>0</v>
      </c>
      <c r="J45" s="204">
        <f>I45*$F$23</f>
        <v>0</v>
      </c>
      <c r="K45" s="204">
        <v>0</v>
      </c>
      <c r="L45" s="204">
        <f>K45*$F$23</f>
        <v>0</v>
      </c>
      <c r="M45" s="204">
        <v>0</v>
      </c>
      <c r="N45" s="204">
        <f>M45*$F$23</f>
        <v>0</v>
      </c>
      <c r="O45" s="204">
        <v>0</v>
      </c>
      <c r="P45" s="208">
        <f>O45*$F$23</f>
        <v>0</v>
      </c>
    </row>
    <row r="46" spans="1:16">
      <c r="A46" s="248" t="s">
        <v>213</v>
      </c>
      <c r="B46" s="213"/>
      <c r="C46" s="248" t="s">
        <v>60</v>
      </c>
      <c r="D46" s="153" t="str">
        <f t="shared" si="6"/>
        <v>Local</v>
      </c>
      <c r="E46" s="210" t="s">
        <v>9</v>
      </c>
      <c r="F46" s="164">
        <f>IF(D46="","",IF(D46="Foreign",VLOOKUP(E46,Currency!$E$20:$F$33,2,FALSE),1))</f>
        <v>1</v>
      </c>
      <c r="G46" s="207">
        <v>0</v>
      </c>
      <c r="H46" s="204">
        <f>G46*$F$24</f>
        <v>0</v>
      </c>
      <c r="I46" s="204">
        <v>0</v>
      </c>
      <c r="J46" s="204">
        <f>I46*$F$24</f>
        <v>0</v>
      </c>
      <c r="K46" s="204">
        <v>0</v>
      </c>
      <c r="L46" s="204">
        <f>K46*$F$24</f>
        <v>0</v>
      </c>
      <c r="M46" s="204">
        <v>0</v>
      </c>
      <c r="N46" s="204">
        <f>M46*$F$24</f>
        <v>0</v>
      </c>
      <c r="O46" s="204">
        <v>0</v>
      </c>
      <c r="P46" s="208">
        <f>O46*$F$24</f>
        <v>0</v>
      </c>
    </row>
    <row r="47" spans="1:16">
      <c r="A47" s="248"/>
      <c r="B47" s="213"/>
      <c r="C47" s="248"/>
      <c r="D47" s="153" t="str">
        <f t="shared" si="6"/>
        <v>Local</v>
      </c>
      <c r="E47" s="210" t="s">
        <v>9</v>
      </c>
      <c r="F47" s="164">
        <f>IF(D47="","",IF(D47="Foreign",VLOOKUP(E47,Currency!$E$20:$F$33,2,FALSE),1))</f>
        <v>1</v>
      </c>
      <c r="G47" s="207">
        <v>0</v>
      </c>
      <c r="H47" s="204">
        <f>G47*$F$25</f>
        <v>0</v>
      </c>
      <c r="I47" s="204">
        <v>0</v>
      </c>
      <c r="J47" s="204">
        <f>I47*$F$25</f>
        <v>0</v>
      </c>
      <c r="K47" s="204">
        <v>0</v>
      </c>
      <c r="L47" s="204">
        <f>K47*$F$25</f>
        <v>0</v>
      </c>
      <c r="M47" s="204">
        <v>0</v>
      </c>
      <c r="N47" s="204">
        <f>M47*$F$25</f>
        <v>0</v>
      </c>
      <c r="O47" s="204">
        <v>0</v>
      </c>
      <c r="P47" s="208">
        <f>O47*$F$25</f>
        <v>0</v>
      </c>
    </row>
    <row r="48" spans="1:16">
      <c r="A48" s="249" t="s">
        <v>214</v>
      </c>
      <c r="B48" s="213"/>
      <c r="C48" s="248" t="s">
        <v>60</v>
      </c>
      <c r="D48" s="153" t="str">
        <f t="shared" si="6"/>
        <v>Local</v>
      </c>
      <c r="E48" s="210" t="s">
        <v>9</v>
      </c>
      <c r="F48" s="164">
        <f>IF(D48="","",IF(D48="Foreign",VLOOKUP(E48,Currency!$E$20:$F$33,2,FALSE),1))</f>
        <v>1</v>
      </c>
      <c r="G48" s="207">
        <v>0</v>
      </c>
      <c r="H48" s="204">
        <f>G48*$F$26</f>
        <v>0</v>
      </c>
      <c r="I48" s="204">
        <v>0</v>
      </c>
      <c r="J48" s="204">
        <f>I48*$F$26</f>
        <v>0</v>
      </c>
      <c r="K48" s="204">
        <v>0</v>
      </c>
      <c r="L48" s="204">
        <f>K48*$F$26</f>
        <v>0</v>
      </c>
      <c r="M48" s="204">
        <v>0</v>
      </c>
      <c r="N48" s="204">
        <f>M48*$F$26</f>
        <v>0</v>
      </c>
      <c r="O48" s="204">
        <v>0</v>
      </c>
      <c r="P48" s="208">
        <f>O48*$F$26</f>
        <v>0</v>
      </c>
    </row>
    <row r="49" spans="1:16">
      <c r="A49" s="248"/>
      <c r="B49" s="213"/>
      <c r="C49" s="248"/>
      <c r="D49" s="153" t="str">
        <f t="shared" si="6"/>
        <v>Local</v>
      </c>
      <c r="E49" s="210" t="s">
        <v>9</v>
      </c>
      <c r="F49" s="164">
        <f>IF(D49="","",IF(D49="Foreign",VLOOKUP(E49,Currency!$E$20:$F$33,2,FALSE),1))</f>
        <v>1</v>
      </c>
      <c r="G49" s="207">
        <v>0</v>
      </c>
      <c r="H49" s="204">
        <f>G49*$F$27</f>
        <v>0</v>
      </c>
      <c r="I49" s="204">
        <v>0</v>
      </c>
      <c r="J49" s="204">
        <f>I49*$F$27</f>
        <v>0</v>
      </c>
      <c r="K49" s="204">
        <v>0</v>
      </c>
      <c r="L49" s="204">
        <f>K49*$F$27</f>
        <v>0</v>
      </c>
      <c r="M49" s="204">
        <v>0</v>
      </c>
      <c r="N49" s="204">
        <f>M49*$F$27</f>
        <v>0</v>
      </c>
      <c r="O49" s="204">
        <v>0</v>
      </c>
      <c r="P49" s="208">
        <f>O49*$F$27</f>
        <v>0</v>
      </c>
    </row>
    <row r="50" spans="1:16">
      <c r="A50" s="248" t="s">
        <v>215</v>
      </c>
      <c r="B50" s="213"/>
      <c r="C50" s="248" t="s">
        <v>60</v>
      </c>
      <c r="D50" s="153" t="str">
        <f t="shared" si="6"/>
        <v>Local</v>
      </c>
      <c r="E50" s="210" t="s">
        <v>9</v>
      </c>
      <c r="F50" s="164">
        <f>IF(D50="","",IF(D50="Foreign",VLOOKUP(E50,Currency!$E$20:$F$33,2,FALSE),1))</f>
        <v>1</v>
      </c>
      <c r="G50" s="207">
        <v>0</v>
      </c>
      <c r="H50" s="204">
        <f>G50*$F$28</f>
        <v>0</v>
      </c>
      <c r="I50" s="204">
        <v>0</v>
      </c>
      <c r="J50" s="204">
        <f>I50*$F$28</f>
        <v>0</v>
      </c>
      <c r="K50" s="204">
        <v>0</v>
      </c>
      <c r="L50" s="204">
        <f>K50*$F$28</f>
        <v>0</v>
      </c>
      <c r="M50" s="204">
        <v>0</v>
      </c>
      <c r="N50" s="204">
        <f>M50*$F$28</f>
        <v>0</v>
      </c>
      <c r="O50" s="204">
        <v>0</v>
      </c>
      <c r="P50" s="208">
        <f>O50*$F$28</f>
        <v>0</v>
      </c>
    </row>
    <row r="51" spans="1:16">
      <c r="A51" s="248"/>
      <c r="B51" s="213"/>
      <c r="C51" s="248"/>
      <c r="D51" s="153" t="str">
        <f t="shared" si="6"/>
        <v>Local</v>
      </c>
      <c r="E51" s="210" t="s">
        <v>9</v>
      </c>
      <c r="F51" s="164">
        <f>IF(D51="","",IF(D51="Foreign",VLOOKUP(E51,Currency!$E$20:$F$33,2,FALSE),1))</f>
        <v>1</v>
      </c>
      <c r="G51" s="207">
        <v>0</v>
      </c>
      <c r="H51" s="204">
        <f>G51*$F$29</f>
        <v>0</v>
      </c>
      <c r="I51" s="204">
        <v>0</v>
      </c>
      <c r="J51" s="204">
        <f>I51*$F$29</f>
        <v>0</v>
      </c>
      <c r="K51" s="204">
        <v>0</v>
      </c>
      <c r="L51" s="204">
        <f>K51*$F$29</f>
        <v>0</v>
      </c>
      <c r="M51" s="204">
        <v>0</v>
      </c>
      <c r="N51" s="204">
        <f>M51*$F$29</f>
        <v>0</v>
      </c>
      <c r="O51" s="204">
        <v>0</v>
      </c>
      <c r="P51" s="208">
        <f>O51*$F$29</f>
        <v>0</v>
      </c>
    </row>
    <row r="52" spans="1:16">
      <c r="A52" s="249" t="s">
        <v>216</v>
      </c>
      <c r="B52" s="213"/>
      <c r="C52" s="248" t="s">
        <v>60</v>
      </c>
      <c r="D52" s="153" t="str">
        <f t="shared" si="6"/>
        <v>Local</v>
      </c>
      <c r="E52" s="210" t="s">
        <v>9</v>
      </c>
      <c r="F52" s="164">
        <f>IF(D52="","",IF(D52="Foreign",VLOOKUP(E52,Currency!$E$20:$F$33,2,FALSE),1))</f>
        <v>1</v>
      </c>
      <c r="G52" s="207">
        <v>0</v>
      </c>
      <c r="H52" s="204">
        <f>G52*$F$30</f>
        <v>0</v>
      </c>
      <c r="I52" s="204">
        <v>0</v>
      </c>
      <c r="J52" s="204">
        <f>I52*$F$30</f>
        <v>0</v>
      </c>
      <c r="K52" s="204">
        <v>0</v>
      </c>
      <c r="L52" s="204">
        <f>K52*$F$30</f>
        <v>0</v>
      </c>
      <c r="M52" s="204">
        <v>0</v>
      </c>
      <c r="N52" s="204">
        <f>M52*$F$30</f>
        <v>0</v>
      </c>
      <c r="O52" s="204">
        <v>0</v>
      </c>
      <c r="P52" s="208">
        <f>O52*$F$30</f>
        <v>0</v>
      </c>
    </row>
    <row r="53" spans="1:16">
      <c r="A53" s="248"/>
      <c r="B53" s="213"/>
      <c r="C53" s="248"/>
      <c r="D53" s="153" t="str">
        <f t="shared" si="6"/>
        <v>Local</v>
      </c>
      <c r="E53" s="210" t="s">
        <v>9</v>
      </c>
      <c r="F53" s="164">
        <f>IF(D53="","",IF(D53="Foreign",VLOOKUP(E53,Currency!$E$20:$F$33,2,FALSE),1))</f>
        <v>1</v>
      </c>
      <c r="G53" s="207">
        <v>0</v>
      </c>
      <c r="H53" s="204">
        <f>G53*$F$31</f>
        <v>0</v>
      </c>
      <c r="I53" s="204">
        <v>0</v>
      </c>
      <c r="J53" s="204">
        <f>I53*$F$31</f>
        <v>0</v>
      </c>
      <c r="K53" s="204">
        <v>0</v>
      </c>
      <c r="L53" s="204">
        <f>K53*$F$31</f>
        <v>0</v>
      </c>
      <c r="M53" s="204">
        <v>0</v>
      </c>
      <c r="N53" s="204">
        <f>M53*$F$31</f>
        <v>0</v>
      </c>
      <c r="O53" s="204">
        <v>0</v>
      </c>
      <c r="P53" s="208">
        <f>O53*$F$31</f>
        <v>0</v>
      </c>
    </row>
    <row r="54" spans="1:16">
      <c r="A54" s="248" t="s">
        <v>217</v>
      </c>
      <c r="B54" s="213"/>
      <c r="C54" s="248" t="s">
        <v>60</v>
      </c>
      <c r="D54" s="154" t="str">
        <f t="shared" si="6"/>
        <v>Local</v>
      </c>
      <c r="E54" s="211" t="s">
        <v>9</v>
      </c>
      <c r="F54" s="165">
        <f>IF(D54="","",IF(D54="Foreign",VLOOKUP(E54,Currency!$E$20:$F$33,2,FALSE),1))</f>
        <v>1</v>
      </c>
      <c r="G54" s="207">
        <v>0</v>
      </c>
      <c r="H54" s="204">
        <f>G54*$F$32</f>
        <v>0</v>
      </c>
      <c r="I54" s="204">
        <v>0</v>
      </c>
      <c r="J54" s="204">
        <f>I54*$F$32</f>
        <v>0</v>
      </c>
      <c r="K54" s="204">
        <v>0</v>
      </c>
      <c r="L54" s="204">
        <f>K54*$F$32</f>
        <v>0</v>
      </c>
      <c r="M54" s="204">
        <v>0</v>
      </c>
      <c r="N54" s="204">
        <f>M54*$F$32</f>
        <v>0</v>
      </c>
      <c r="O54" s="204">
        <v>0</v>
      </c>
      <c r="P54" s="208">
        <f>O54*$F$32</f>
        <v>0</v>
      </c>
    </row>
    <row r="55" spans="1:16">
      <c r="A55" s="248"/>
      <c r="B55" s="213"/>
      <c r="C55" s="248"/>
      <c r="D55" s="154" t="str">
        <f t="shared" si="6"/>
        <v>Local</v>
      </c>
      <c r="E55" s="211" t="s">
        <v>9</v>
      </c>
      <c r="F55" s="165">
        <f>IF(D55="","",IF(D55="Foreign",VLOOKUP(E55,Currency!$E$20:$F$33,2,FALSE),1))</f>
        <v>1</v>
      </c>
      <c r="G55" s="207">
        <v>0</v>
      </c>
      <c r="H55" s="204">
        <f>G55*$F$33</f>
        <v>0</v>
      </c>
      <c r="I55" s="204">
        <v>0</v>
      </c>
      <c r="J55" s="204">
        <f>I55*$F$33</f>
        <v>0</v>
      </c>
      <c r="K55" s="204">
        <v>0</v>
      </c>
      <c r="L55" s="204">
        <f>K55*$F$33</f>
        <v>0</v>
      </c>
      <c r="M55" s="204">
        <v>0</v>
      </c>
      <c r="N55" s="204">
        <f>M55*$F$33</f>
        <v>0</v>
      </c>
      <c r="O55" s="204">
        <v>0</v>
      </c>
      <c r="P55" s="208">
        <f>O55*$F$33</f>
        <v>0</v>
      </c>
    </row>
    <row r="56" spans="1:16" ht="15.75" thickBot="1">
      <c r="G56" s="168">
        <f t="shared" ref="G56" si="7">SUM(G40:G55)</f>
        <v>0</v>
      </c>
      <c r="H56" s="169">
        <f t="shared" ref="H56" si="8">SUM(H40:H55)</f>
        <v>0</v>
      </c>
      <c r="I56" s="169">
        <f t="shared" ref="I56" si="9">SUM(I40:I55)</f>
        <v>0</v>
      </c>
      <c r="J56" s="169">
        <f t="shared" ref="J56" si="10">SUM(J40:J55)</f>
        <v>0</v>
      </c>
      <c r="K56" s="169">
        <f t="shared" ref="K56" si="11">SUM(K40:K55)</f>
        <v>0</v>
      </c>
      <c r="L56" s="169">
        <f t="shared" ref="L56" si="12">SUM(L40:L55)</f>
        <v>0</v>
      </c>
      <c r="M56" s="169">
        <f t="shared" ref="M56" si="13">SUM(M40:M55)</f>
        <v>0</v>
      </c>
      <c r="N56" s="169">
        <f t="shared" ref="N56" si="14">SUM(N40:N55)</f>
        <v>0</v>
      </c>
      <c r="O56" s="169">
        <f t="shared" ref="O56" si="15">SUM(O40:O55)</f>
        <v>0</v>
      </c>
      <c r="P56" s="170">
        <f t="shared" ref="P56" si="16">SUM(P40:P55)</f>
        <v>0</v>
      </c>
    </row>
    <row r="58" spans="1:16" ht="15" thickBot="1"/>
    <row r="59" spans="1:16" ht="15.75" thickBot="1">
      <c r="B59" s="11"/>
      <c r="C59" s="11"/>
      <c r="D59" s="11"/>
      <c r="E59" s="11"/>
      <c r="F59" s="11"/>
      <c r="G59" s="232" t="s">
        <v>52</v>
      </c>
      <c r="H59" s="233"/>
      <c r="I59" s="233"/>
      <c r="J59" s="233"/>
      <c r="K59" s="233"/>
      <c r="L59" s="233"/>
      <c r="M59" s="233"/>
      <c r="N59" s="233"/>
      <c r="O59" s="233"/>
      <c r="P59" s="234"/>
    </row>
    <row r="60" spans="1:16" ht="15.75" thickBot="1">
      <c r="A60" s="93" t="s">
        <v>198</v>
      </c>
      <c r="B60" s="21"/>
      <c r="C60" s="4"/>
      <c r="D60" s="135"/>
      <c r="E60" s="135"/>
      <c r="F60" s="135"/>
      <c r="G60" s="235" t="s">
        <v>131</v>
      </c>
      <c r="H60" s="236"/>
      <c r="I60" s="235" t="s">
        <v>132</v>
      </c>
      <c r="J60" s="236"/>
      <c r="K60" s="235" t="s">
        <v>133</v>
      </c>
      <c r="L60" s="236"/>
      <c r="M60" s="235" t="s">
        <v>134</v>
      </c>
      <c r="N60" s="236"/>
      <c r="O60" s="235" t="s">
        <v>135</v>
      </c>
      <c r="P60" s="236"/>
    </row>
    <row r="61" spans="1:16" ht="15.75" thickBot="1">
      <c r="A61" s="254" t="s">
        <v>54</v>
      </c>
      <c r="B61" s="250" t="s">
        <v>14</v>
      </c>
      <c r="C61" s="250" t="s">
        <v>170</v>
      </c>
      <c r="D61" s="250" t="s">
        <v>19</v>
      </c>
      <c r="E61" s="250"/>
      <c r="F61" s="251"/>
      <c r="G61" s="166" t="s">
        <v>180</v>
      </c>
      <c r="H61" s="125" t="s">
        <v>180</v>
      </c>
      <c r="I61" s="126" t="s">
        <v>180</v>
      </c>
      <c r="J61" s="125" t="s">
        <v>180</v>
      </c>
      <c r="K61" s="126" t="s">
        <v>180</v>
      </c>
      <c r="L61" s="125" t="s">
        <v>180</v>
      </c>
      <c r="M61" s="126" t="s">
        <v>180</v>
      </c>
      <c r="N61" s="125" t="s">
        <v>180</v>
      </c>
      <c r="O61" s="126" t="s">
        <v>180</v>
      </c>
      <c r="P61" s="127" t="s">
        <v>180</v>
      </c>
    </row>
    <row r="62" spans="1:16" ht="23.25" thickBot="1">
      <c r="A62" s="255"/>
      <c r="B62" s="252"/>
      <c r="C62" s="252"/>
      <c r="D62" s="252"/>
      <c r="E62" s="252"/>
      <c r="F62" s="253"/>
      <c r="G62" s="171" t="s">
        <v>178</v>
      </c>
      <c r="H62" s="172" t="s">
        <v>9</v>
      </c>
      <c r="I62" s="173" t="s">
        <v>178</v>
      </c>
      <c r="J62" s="172" t="s">
        <v>9</v>
      </c>
      <c r="K62" s="173" t="s">
        <v>178</v>
      </c>
      <c r="L62" s="172" t="s">
        <v>9</v>
      </c>
      <c r="M62" s="173" t="s">
        <v>178</v>
      </c>
      <c r="N62" s="172" t="s">
        <v>9</v>
      </c>
      <c r="O62" s="173" t="s">
        <v>178</v>
      </c>
      <c r="P62" s="174" t="s">
        <v>9</v>
      </c>
    </row>
    <row r="63" spans="1:16">
      <c r="A63" s="249" t="s">
        <v>218</v>
      </c>
      <c r="B63" s="227"/>
      <c r="C63" s="249" t="s">
        <v>60</v>
      </c>
      <c r="D63" s="152" t="str">
        <f t="shared" ref="D63:D78" si="17">IF(E63="","",IF(E63="ZAR","Local","Foreign"))</f>
        <v>Local</v>
      </c>
      <c r="E63" s="209" t="s">
        <v>9</v>
      </c>
      <c r="F63" s="163">
        <f>IF(D63="","",IF(D63="Foreign",VLOOKUP(E63,Currency!$E$20:$F$33,2,FALSE),1))</f>
        <v>1</v>
      </c>
      <c r="G63" s="203">
        <v>0</v>
      </c>
      <c r="H63" s="204">
        <f>G63*$F$18</f>
        <v>0</v>
      </c>
      <c r="I63" s="205">
        <v>0</v>
      </c>
      <c r="J63" s="205">
        <f>I63*$F$18</f>
        <v>0</v>
      </c>
      <c r="K63" s="205">
        <v>0</v>
      </c>
      <c r="L63" s="205">
        <f>K63*$F$18</f>
        <v>0</v>
      </c>
      <c r="M63" s="205">
        <v>0</v>
      </c>
      <c r="N63" s="205">
        <f>M63*$F$18</f>
        <v>0</v>
      </c>
      <c r="O63" s="205">
        <v>0</v>
      </c>
      <c r="P63" s="206">
        <f>O63*$F$18</f>
        <v>0</v>
      </c>
    </row>
    <row r="64" spans="1:16">
      <c r="A64" s="248"/>
      <c r="B64" s="222"/>
      <c r="C64" s="248"/>
      <c r="D64" s="153" t="str">
        <f t="shared" si="17"/>
        <v>Local</v>
      </c>
      <c r="E64" s="210" t="s">
        <v>9</v>
      </c>
      <c r="F64" s="164">
        <f>IF(D64="","",IF(D64="Foreign",VLOOKUP(E64,Currency!$E$20:$F$33,2,FALSE),1))</f>
        <v>1</v>
      </c>
      <c r="G64" s="207">
        <v>0</v>
      </c>
      <c r="H64" s="204">
        <f>G64*$F$19</f>
        <v>0</v>
      </c>
      <c r="I64" s="204">
        <v>0</v>
      </c>
      <c r="J64" s="204">
        <f>I64*$F$19</f>
        <v>0</v>
      </c>
      <c r="K64" s="204">
        <v>0</v>
      </c>
      <c r="L64" s="204">
        <f>K64*$F$19</f>
        <v>0</v>
      </c>
      <c r="M64" s="204">
        <v>0</v>
      </c>
      <c r="N64" s="204">
        <f>M64*$F$19</f>
        <v>0</v>
      </c>
      <c r="O64" s="204">
        <v>0</v>
      </c>
      <c r="P64" s="208">
        <f>O64*$F$19</f>
        <v>0</v>
      </c>
    </row>
    <row r="65" spans="1:16">
      <c r="A65" s="248" t="s">
        <v>219</v>
      </c>
      <c r="B65" s="213"/>
      <c r="C65" s="248" t="s">
        <v>60</v>
      </c>
      <c r="D65" s="153" t="str">
        <f t="shared" si="17"/>
        <v>Local</v>
      </c>
      <c r="E65" s="210" t="s">
        <v>9</v>
      </c>
      <c r="F65" s="164">
        <f>IF(D65="","",IF(D65="Foreign",VLOOKUP(E65,Currency!$E$20:$F$33,2,FALSE),1))</f>
        <v>1</v>
      </c>
      <c r="G65" s="207">
        <v>0</v>
      </c>
      <c r="H65" s="204">
        <f>G65*$F$20</f>
        <v>0</v>
      </c>
      <c r="I65" s="204">
        <v>0</v>
      </c>
      <c r="J65" s="204">
        <f>I65*$F$20</f>
        <v>0</v>
      </c>
      <c r="K65" s="204">
        <v>0</v>
      </c>
      <c r="L65" s="204">
        <f>K65*$F$20</f>
        <v>0</v>
      </c>
      <c r="M65" s="204">
        <v>0</v>
      </c>
      <c r="N65" s="204">
        <f>M65*$F$20</f>
        <v>0</v>
      </c>
      <c r="O65" s="204">
        <v>0</v>
      </c>
      <c r="P65" s="208">
        <f>O65*$F$20</f>
        <v>0</v>
      </c>
    </row>
    <row r="66" spans="1:16">
      <c r="A66" s="248"/>
      <c r="B66" s="222"/>
      <c r="C66" s="248"/>
      <c r="D66" s="153" t="str">
        <f t="shared" si="17"/>
        <v>Local</v>
      </c>
      <c r="E66" s="210" t="s">
        <v>9</v>
      </c>
      <c r="F66" s="164">
        <f>IF(D66="","",IF(D66="Foreign",VLOOKUP(E66,Currency!$E$20:$F$33,2,FALSE),1))</f>
        <v>1</v>
      </c>
      <c r="G66" s="207">
        <v>0</v>
      </c>
      <c r="H66" s="204">
        <f>G66*$F$21</f>
        <v>0</v>
      </c>
      <c r="I66" s="204">
        <v>0</v>
      </c>
      <c r="J66" s="204">
        <f>I66*$F$21</f>
        <v>0</v>
      </c>
      <c r="K66" s="204">
        <v>0</v>
      </c>
      <c r="L66" s="204">
        <f>K66*$F$21</f>
        <v>0</v>
      </c>
      <c r="M66" s="204">
        <v>0</v>
      </c>
      <c r="N66" s="204">
        <f>M66*$F$21</f>
        <v>0</v>
      </c>
      <c r="O66" s="204">
        <v>0</v>
      </c>
      <c r="P66" s="208">
        <f>O66*$F$21</f>
        <v>0</v>
      </c>
    </row>
    <row r="67" spans="1:16">
      <c r="A67" s="249" t="s">
        <v>220</v>
      </c>
      <c r="B67" s="213"/>
      <c r="C67" s="248" t="s">
        <v>60</v>
      </c>
      <c r="D67" s="153" t="str">
        <f t="shared" si="17"/>
        <v>Local</v>
      </c>
      <c r="E67" s="210" t="s">
        <v>9</v>
      </c>
      <c r="F67" s="164">
        <f>IF(D67="","",IF(D67="Foreign",VLOOKUP(E67,Currency!$E$20:$F$33,2,FALSE),1))</f>
        <v>1</v>
      </c>
      <c r="G67" s="207">
        <v>0</v>
      </c>
      <c r="H67" s="204">
        <f>G67*$F$22</f>
        <v>0</v>
      </c>
      <c r="I67" s="204">
        <v>0</v>
      </c>
      <c r="J67" s="204">
        <f>I67*$F$22</f>
        <v>0</v>
      </c>
      <c r="K67" s="204">
        <v>0</v>
      </c>
      <c r="L67" s="204">
        <f>K67*$F$22</f>
        <v>0</v>
      </c>
      <c r="M67" s="204">
        <v>0</v>
      </c>
      <c r="N67" s="204">
        <f>M67*$F$22</f>
        <v>0</v>
      </c>
      <c r="O67" s="204">
        <v>0</v>
      </c>
      <c r="P67" s="208">
        <f>O67*$F$22</f>
        <v>0</v>
      </c>
    </row>
    <row r="68" spans="1:16">
      <c r="A68" s="248"/>
      <c r="B68" s="213"/>
      <c r="C68" s="248"/>
      <c r="D68" s="153" t="str">
        <f t="shared" si="17"/>
        <v>Local</v>
      </c>
      <c r="E68" s="210" t="s">
        <v>9</v>
      </c>
      <c r="F68" s="164">
        <f>IF(D68="","",IF(D68="Foreign",VLOOKUP(E68,Currency!$E$20:$F$33,2,FALSE),1))</f>
        <v>1</v>
      </c>
      <c r="G68" s="207">
        <v>0</v>
      </c>
      <c r="H68" s="204">
        <f>G68*$F$23</f>
        <v>0</v>
      </c>
      <c r="I68" s="204">
        <v>0</v>
      </c>
      <c r="J68" s="204">
        <f>I68*$F$23</f>
        <v>0</v>
      </c>
      <c r="K68" s="204">
        <v>0</v>
      </c>
      <c r="L68" s="204">
        <f>K68*$F$23</f>
        <v>0</v>
      </c>
      <c r="M68" s="204">
        <v>0</v>
      </c>
      <c r="N68" s="204">
        <f>M68*$F$23</f>
        <v>0</v>
      </c>
      <c r="O68" s="204">
        <v>0</v>
      </c>
      <c r="P68" s="208">
        <f>O68*$F$23</f>
        <v>0</v>
      </c>
    </row>
    <row r="69" spans="1:16">
      <c r="A69" s="248" t="s">
        <v>221</v>
      </c>
      <c r="B69" s="213"/>
      <c r="C69" s="248" t="s">
        <v>60</v>
      </c>
      <c r="D69" s="153" t="str">
        <f t="shared" si="17"/>
        <v>Local</v>
      </c>
      <c r="E69" s="210" t="s">
        <v>9</v>
      </c>
      <c r="F69" s="164">
        <f>IF(D69="","",IF(D69="Foreign",VLOOKUP(E69,Currency!$E$20:$F$33,2,FALSE),1))</f>
        <v>1</v>
      </c>
      <c r="G69" s="207">
        <v>0</v>
      </c>
      <c r="H69" s="204">
        <f>G69*$F$24</f>
        <v>0</v>
      </c>
      <c r="I69" s="204">
        <v>0</v>
      </c>
      <c r="J69" s="204">
        <f>I69*$F$24</f>
        <v>0</v>
      </c>
      <c r="K69" s="204">
        <v>0</v>
      </c>
      <c r="L69" s="204">
        <f>K69*$F$24</f>
        <v>0</v>
      </c>
      <c r="M69" s="204">
        <v>0</v>
      </c>
      <c r="N69" s="204">
        <f>M69*$F$24</f>
        <v>0</v>
      </c>
      <c r="O69" s="204">
        <v>0</v>
      </c>
      <c r="P69" s="208">
        <f>O69*$F$24</f>
        <v>0</v>
      </c>
    </row>
    <row r="70" spans="1:16">
      <c r="A70" s="248"/>
      <c r="B70" s="213"/>
      <c r="C70" s="248"/>
      <c r="D70" s="153" t="str">
        <f t="shared" si="17"/>
        <v>Local</v>
      </c>
      <c r="E70" s="210" t="s">
        <v>9</v>
      </c>
      <c r="F70" s="164">
        <f>IF(D70="","",IF(D70="Foreign",VLOOKUP(E70,Currency!$E$20:$F$33,2,FALSE),1))</f>
        <v>1</v>
      </c>
      <c r="G70" s="207">
        <v>0</v>
      </c>
      <c r="H70" s="204">
        <f>G70*$F$25</f>
        <v>0</v>
      </c>
      <c r="I70" s="204">
        <v>0</v>
      </c>
      <c r="J70" s="204">
        <f>I70*$F$25</f>
        <v>0</v>
      </c>
      <c r="K70" s="204">
        <v>0</v>
      </c>
      <c r="L70" s="204">
        <f>K70*$F$25</f>
        <v>0</v>
      </c>
      <c r="M70" s="204">
        <v>0</v>
      </c>
      <c r="N70" s="204">
        <f>M70*$F$25</f>
        <v>0</v>
      </c>
      <c r="O70" s="204">
        <v>0</v>
      </c>
      <c r="P70" s="208">
        <f>O70*$F$25</f>
        <v>0</v>
      </c>
    </row>
    <row r="71" spans="1:16">
      <c r="A71" s="249" t="s">
        <v>222</v>
      </c>
      <c r="B71" s="213"/>
      <c r="C71" s="248" t="s">
        <v>60</v>
      </c>
      <c r="D71" s="153" t="str">
        <f t="shared" si="17"/>
        <v>Local</v>
      </c>
      <c r="E71" s="210" t="s">
        <v>9</v>
      </c>
      <c r="F71" s="164">
        <f>IF(D71="","",IF(D71="Foreign",VLOOKUP(E71,Currency!$E$20:$F$33,2,FALSE),1))</f>
        <v>1</v>
      </c>
      <c r="G71" s="207">
        <v>0</v>
      </c>
      <c r="H71" s="204">
        <f>G71*$F$26</f>
        <v>0</v>
      </c>
      <c r="I71" s="204">
        <v>0</v>
      </c>
      <c r="J71" s="204">
        <f>I71*$F$26</f>
        <v>0</v>
      </c>
      <c r="K71" s="204">
        <v>0</v>
      </c>
      <c r="L71" s="204">
        <f>K71*$F$26</f>
        <v>0</v>
      </c>
      <c r="M71" s="204">
        <v>0</v>
      </c>
      <c r="N71" s="204">
        <f>M71*$F$26</f>
        <v>0</v>
      </c>
      <c r="O71" s="204">
        <v>0</v>
      </c>
      <c r="P71" s="208">
        <f>O71*$F$26</f>
        <v>0</v>
      </c>
    </row>
    <row r="72" spans="1:16">
      <c r="A72" s="248"/>
      <c r="B72" s="213"/>
      <c r="C72" s="248"/>
      <c r="D72" s="153" t="str">
        <f t="shared" si="17"/>
        <v>Local</v>
      </c>
      <c r="E72" s="210" t="s">
        <v>9</v>
      </c>
      <c r="F72" s="164">
        <f>IF(D72="","",IF(D72="Foreign",VLOOKUP(E72,Currency!$E$20:$F$33,2,FALSE),1))</f>
        <v>1</v>
      </c>
      <c r="G72" s="207">
        <v>0</v>
      </c>
      <c r="H72" s="204">
        <f>G72*$F$27</f>
        <v>0</v>
      </c>
      <c r="I72" s="204">
        <v>0</v>
      </c>
      <c r="J72" s="204">
        <f>I72*$F$27</f>
        <v>0</v>
      </c>
      <c r="K72" s="204">
        <v>0</v>
      </c>
      <c r="L72" s="204">
        <f>K72*$F$27</f>
        <v>0</v>
      </c>
      <c r="M72" s="204">
        <v>0</v>
      </c>
      <c r="N72" s="204">
        <f>M72*$F$27</f>
        <v>0</v>
      </c>
      <c r="O72" s="204">
        <v>0</v>
      </c>
      <c r="P72" s="208">
        <f>O72*$F$27</f>
        <v>0</v>
      </c>
    </row>
    <row r="73" spans="1:16">
      <c r="A73" s="248" t="s">
        <v>223</v>
      </c>
      <c r="B73" s="213"/>
      <c r="C73" s="248" t="s">
        <v>60</v>
      </c>
      <c r="D73" s="153" t="str">
        <f t="shared" si="17"/>
        <v>Local</v>
      </c>
      <c r="E73" s="210" t="s">
        <v>9</v>
      </c>
      <c r="F73" s="164">
        <f>IF(D73="","",IF(D73="Foreign",VLOOKUP(E73,Currency!$E$20:$F$33,2,FALSE),1))</f>
        <v>1</v>
      </c>
      <c r="G73" s="207">
        <v>0</v>
      </c>
      <c r="H73" s="204">
        <f>G73*$F$28</f>
        <v>0</v>
      </c>
      <c r="I73" s="204">
        <v>0</v>
      </c>
      <c r="J73" s="204">
        <f>I73*$F$28</f>
        <v>0</v>
      </c>
      <c r="K73" s="204">
        <v>0</v>
      </c>
      <c r="L73" s="204">
        <f>K73*$F$28</f>
        <v>0</v>
      </c>
      <c r="M73" s="204">
        <v>0</v>
      </c>
      <c r="N73" s="204">
        <f>M73*$F$28</f>
        <v>0</v>
      </c>
      <c r="O73" s="204">
        <v>0</v>
      </c>
      <c r="P73" s="208">
        <f>O73*$F$28</f>
        <v>0</v>
      </c>
    </row>
    <row r="74" spans="1:16">
      <c r="A74" s="248"/>
      <c r="B74" s="213"/>
      <c r="C74" s="248"/>
      <c r="D74" s="153" t="str">
        <f t="shared" si="17"/>
        <v>Local</v>
      </c>
      <c r="E74" s="210" t="s">
        <v>9</v>
      </c>
      <c r="F74" s="164">
        <f>IF(D74="","",IF(D74="Foreign",VLOOKUP(E74,Currency!$E$20:$F$33,2,FALSE),1))</f>
        <v>1</v>
      </c>
      <c r="G74" s="207">
        <v>0</v>
      </c>
      <c r="H74" s="204">
        <f>G74*$F$29</f>
        <v>0</v>
      </c>
      <c r="I74" s="204">
        <v>0</v>
      </c>
      <c r="J74" s="204">
        <f>I74*$F$29</f>
        <v>0</v>
      </c>
      <c r="K74" s="204">
        <v>0</v>
      </c>
      <c r="L74" s="204">
        <f>K74*$F$29</f>
        <v>0</v>
      </c>
      <c r="M74" s="204">
        <v>0</v>
      </c>
      <c r="N74" s="204">
        <f>M74*$F$29</f>
        <v>0</v>
      </c>
      <c r="O74" s="204">
        <v>0</v>
      </c>
      <c r="P74" s="208">
        <f>O74*$F$29</f>
        <v>0</v>
      </c>
    </row>
    <row r="75" spans="1:16">
      <c r="A75" s="249" t="s">
        <v>224</v>
      </c>
      <c r="B75" s="213"/>
      <c r="C75" s="248" t="s">
        <v>60</v>
      </c>
      <c r="D75" s="153" t="str">
        <f t="shared" si="17"/>
        <v>Local</v>
      </c>
      <c r="E75" s="210" t="s">
        <v>9</v>
      </c>
      <c r="F75" s="164">
        <f>IF(D75="","",IF(D75="Foreign",VLOOKUP(E75,Currency!$E$20:$F$33,2,FALSE),1))</f>
        <v>1</v>
      </c>
      <c r="G75" s="207">
        <v>0</v>
      </c>
      <c r="H75" s="204">
        <f>G75*$F$30</f>
        <v>0</v>
      </c>
      <c r="I75" s="204">
        <v>0</v>
      </c>
      <c r="J75" s="204">
        <f>I75*$F$30</f>
        <v>0</v>
      </c>
      <c r="K75" s="204">
        <v>0</v>
      </c>
      <c r="L75" s="204">
        <f>K75*$F$30</f>
        <v>0</v>
      </c>
      <c r="M75" s="204">
        <v>0</v>
      </c>
      <c r="N75" s="204">
        <f>M75*$F$30</f>
        <v>0</v>
      </c>
      <c r="O75" s="204">
        <v>0</v>
      </c>
      <c r="P75" s="208">
        <f>O75*$F$30</f>
        <v>0</v>
      </c>
    </row>
    <row r="76" spans="1:16">
      <c r="A76" s="248"/>
      <c r="B76" s="213"/>
      <c r="C76" s="248"/>
      <c r="D76" s="153" t="str">
        <f t="shared" si="17"/>
        <v>Local</v>
      </c>
      <c r="E76" s="210" t="s">
        <v>9</v>
      </c>
      <c r="F76" s="164">
        <f>IF(D76="","",IF(D76="Foreign",VLOOKUP(E76,Currency!$E$20:$F$33,2,FALSE),1))</f>
        <v>1</v>
      </c>
      <c r="G76" s="207">
        <v>0</v>
      </c>
      <c r="H76" s="204">
        <f>G76*$F$31</f>
        <v>0</v>
      </c>
      <c r="I76" s="204">
        <v>0</v>
      </c>
      <c r="J76" s="204">
        <f>I76*$F$31</f>
        <v>0</v>
      </c>
      <c r="K76" s="204">
        <v>0</v>
      </c>
      <c r="L76" s="204">
        <f>K76*$F$31</f>
        <v>0</v>
      </c>
      <c r="M76" s="204">
        <v>0</v>
      </c>
      <c r="N76" s="204">
        <f>M76*$F$31</f>
        <v>0</v>
      </c>
      <c r="O76" s="204">
        <v>0</v>
      </c>
      <c r="P76" s="208">
        <f>O76*$F$31</f>
        <v>0</v>
      </c>
    </row>
    <row r="77" spans="1:16">
      <c r="A77" s="248" t="s">
        <v>225</v>
      </c>
      <c r="B77" s="213"/>
      <c r="C77" s="248" t="s">
        <v>60</v>
      </c>
      <c r="D77" s="154" t="str">
        <f t="shared" si="17"/>
        <v>Local</v>
      </c>
      <c r="E77" s="211" t="s">
        <v>9</v>
      </c>
      <c r="F77" s="165">
        <f>IF(D77="","",IF(D77="Foreign",VLOOKUP(E77,Currency!$E$20:$F$33,2,FALSE),1))</f>
        <v>1</v>
      </c>
      <c r="G77" s="207">
        <v>0</v>
      </c>
      <c r="H77" s="204">
        <f>G77*$F$32</f>
        <v>0</v>
      </c>
      <c r="I77" s="204">
        <v>0</v>
      </c>
      <c r="J77" s="204">
        <f>I77*$F$32</f>
        <v>0</v>
      </c>
      <c r="K77" s="204">
        <v>0</v>
      </c>
      <c r="L77" s="204">
        <f>K77*$F$32</f>
        <v>0</v>
      </c>
      <c r="M77" s="204">
        <v>0</v>
      </c>
      <c r="N77" s="204">
        <f>M77*$F$32</f>
        <v>0</v>
      </c>
      <c r="O77" s="204">
        <v>0</v>
      </c>
      <c r="P77" s="208">
        <f>O77*$F$32</f>
        <v>0</v>
      </c>
    </row>
    <row r="78" spans="1:16">
      <c r="A78" s="248"/>
      <c r="B78" s="213"/>
      <c r="C78" s="248"/>
      <c r="D78" s="154" t="str">
        <f t="shared" si="17"/>
        <v>Local</v>
      </c>
      <c r="E78" s="211" t="s">
        <v>9</v>
      </c>
      <c r="F78" s="165">
        <f>IF(D78="","",IF(D78="Foreign",VLOOKUP(E78,Currency!$E$20:$F$33,2,FALSE),1))</f>
        <v>1</v>
      </c>
      <c r="G78" s="207">
        <v>0</v>
      </c>
      <c r="H78" s="204">
        <f>G78*$F$33</f>
        <v>0</v>
      </c>
      <c r="I78" s="204">
        <v>0</v>
      </c>
      <c r="J78" s="204">
        <f>I78*$F$33</f>
        <v>0</v>
      </c>
      <c r="K78" s="204">
        <v>0</v>
      </c>
      <c r="L78" s="204">
        <f>K78*$F$33</f>
        <v>0</v>
      </c>
      <c r="M78" s="204">
        <v>0</v>
      </c>
      <c r="N78" s="204">
        <f>M78*$F$33</f>
        <v>0</v>
      </c>
      <c r="O78" s="204">
        <v>0</v>
      </c>
      <c r="P78" s="208">
        <f>O78*$F$33</f>
        <v>0</v>
      </c>
    </row>
    <row r="79" spans="1:16" ht="15.75" thickBot="1">
      <c r="G79" s="168">
        <f t="shared" ref="G79" si="18">SUM(G63:G78)</f>
        <v>0</v>
      </c>
      <c r="H79" s="169">
        <f t="shared" ref="H79" si="19">SUM(H63:H78)</f>
        <v>0</v>
      </c>
      <c r="I79" s="169">
        <f t="shared" ref="I79" si="20">SUM(I63:I78)</f>
        <v>0</v>
      </c>
      <c r="J79" s="169">
        <f t="shared" ref="J79" si="21">SUM(J63:J78)</f>
        <v>0</v>
      </c>
      <c r="K79" s="169">
        <f t="shared" ref="K79" si="22">SUM(K63:K78)</f>
        <v>0</v>
      </c>
      <c r="L79" s="169">
        <f t="shared" ref="L79" si="23">SUM(L63:L78)</f>
        <v>0</v>
      </c>
      <c r="M79" s="169">
        <f t="shared" ref="M79" si="24">SUM(M63:M78)</f>
        <v>0</v>
      </c>
      <c r="N79" s="169">
        <f t="shared" ref="N79" si="25">SUM(N63:N78)</f>
        <v>0</v>
      </c>
      <c r="O79" s="169">
        <f t="shared" ref="O79" si="26">SUM(O63:O78)</f>
        <v>0</v>
      </c>
      <c r="P79" s="170">
        <f t="shared" ref="P79" si="27">SUM(P63:P78)</f>
        <v>0</v>
      </c>
    </row>
  </sheetData>
  <mergeCells count="108">
    <mergeCell ref="A77:A78"/>
    <mergeCell ref="B77:B78"/>
    <mergeCell ref="C77:C78"/>
    <mergeCell ref="G3:P3"/>
    <mergeCell ref="G4:H4"/>
    <mergeCell ref="I4:J4"/>
    <mergeCell ref="K4:L4"/>
    <mergeCell ref="M4:N4"/>
    <mergeCell ref="O4:P4"/>
    <mergeCell ref="A73:A74"/>
    <mergeCell ref="B73:B74"/>
    <mergeCell ref="C73:C74"/>
    <mergeCell ref="A75:A76"/>
    <mergeCell ref="B75:B76"/>
    <mergeCell ref="C75:C76"/>
    <mergeCell ref="A69:A70"/>
    <mergeCell ref="B69:B70"/>
    <mergeCell ref="C69:C70"/>
    <mergeCell ref="A71:A72"/>
    <mergeCell ref="B71:B72"/>
    <mergeCell ref="C71:C72"/>
    <mergeCell ref="A65:A66"/>
    <mergeCell ref="B65:B66"/>
    <mergeCell ref="C65:C66"/>
    <mergeCell ref="A67:A68"/>
    <mergeCell ref="B67:B68"/>
    <mergeCell ref="C67:C68"/>
    <mergeCell ref="A61:A62"/>
    <mergeCell ref="B61:B62"/>
    <mergeCell ref="C61:C62"/>
    <mergeCell ref="D61:F62"/>
    <mergeCell ref="A63:A64"/>
    <mergeCell ref="B63:B64"/>
    <mergeCell ref="C63:C64"/>
    <mergeCell ref="A54:A55"/>
    <mergeCell ref="B54:B55"/>
    <mergeCell ref="C54:C55"/>
    <mergeCell ref="G59:P59"/>
    <mergeCell ref="G60:H60"/>
    <mergeCell ref="I60:J60"/>
    <mergeCell ref="K60:L60"/>
    <mergeCell ref="M60:N60"/>
    <mergeCell ref="O60:P60"/>
    <mergeCell ref="A50:A51"/>
    <mergeCell ref="B50:B51"/>
    <mergeCell ref="C50:C51"/>
    <mergeCell ref="A52:A53"/>
    <mergeCell ref="B52:B53"/>
    <mergeCell ref="C52:C53"/>
    <mergeCell ref="A46:A47"/>
    <mergeCell ref="B46:B47"/>
    <mergeCell ref="C46:C47"/>
    <mergeCell ref="A48:A49"/>
    <mergeCell ref="B48:B49"/>
    <mergeCell ref="C48:C49"/>
    <mergeCell ref="A42:A43"/>
    <mergeCell ref="B42:B43"/>
    <mergeCell ref="C42:C43"/>
    <mergeCell ref="A44:A45"/>
    <mergeCell ref="B44:B45"/>
    <mergeCell ref="C44:C45"/>
    <mergeCell ref="A38:A39"/>
    <mergeCell ref="B38:B39"/>
    <mergeCell ref="C38:C39"/>
    <mergeCell ref="D38:F39"/>
    <mergeCell ref="A40:A41"/>
    <mergeCell ref="B40:B41"/>
    <mergeCell ref="C40:C41"/>
    <mergeCell ref="A15:A16"/>
    <mergeCell ref="B15:B16"/>
    <mergeCell ref="C15:C16"/>
    <mergeCell ref="D15:F16"/>
    <mergeCell ref="G36:P36"/>
    <mergeCell ref="G37:H37"/>
    <mergeCell ref="I37:J37"/>
    <mergeCell ref="K37:L37"/>
    <mergeCell ref="M37:N37"/>
    <mergeCell ref="O37:P37"/>
    <mergeCell ref="A31:A32"/>
    <mergeCell ref="B31:B32"/>
    <mergeCell ref="C31:C32"/>
    <mergeCell ref="A19:A20"/>
    <mergeCell ref="B19:B20"/>
    <mergeCell ref="C19:C20"/>
    <mergeCell ref="G13:P13"/>
    <mergeCell ref="G14:H14"/>
    <mergeCell ref="I14:J14"/>
    <mergeCell ref="K14:L14"/>
    <mergeCell ref="M14:N14"/>
    <mergeCell ref="O14:P14"/>
    <mergeCell ref="A29:A30"/>
    <mergeCell ref="B29:B30"/>
    <mergeCell ref="C29:C30"/>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s>
  <phoneticPr fontId="138" type="noConversion"/>
  <hyperlinks>
    <hyperlink ref="D1" location="' Instructions'!A1" display="Instructions" xr:uid="{53F0FE75-08CE-4598-B56D-F593048650BA}"/>
  </hyperlinks>
  <pageMargins left="0.25" right="0.25" top="0.75" bottom="0.75" header="0.3" footer="0.3"/>
  <pageSetup paperSize="9" scale="4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8881676-EBAD-437A-A83A-0F6AE35621D7}">
          <x14:formula1>
            <xm:f>Currency!$E$20:$E$33</xm:f>
          </x14:formula1>
          <xm:sqref>E17:E32 E40:E55 E63:E78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BC7B-4EE9-438C-BAFD-8485E4EED1E5}">
  <sheetPr>
    <pageSetUpPr fitToPage="1"/>
  </sheetPr>
  <dimension ref="A1:H23"/>
  <sheetViews>
    <sheetView topLeftCell="A5" zoomScaleNormal="100" workbookViewId="0">
      <selection sqref="A1:H23"/>
    </sheetView>
  </sheetViews>
  <sheetFormatPr defaultColWidth="8.85546875" defaultRowHeight="18.75"/>
  <cols>
    <col min="1" max="1" width="8.85546875" style="81"/>
    <col min="2" max="2" width="30.7109375" style="81" customWidth="1"/>
    <col min="3" max="3" width="5.7109375" style="81" customWidth="1"/>
    <col min="4" max="4" width="7.7109375" style="81" customWidth="1"/>
    <col min="5" max="5" width="5.7109375" style="81" customWidth="1"/>
    <col min="6" max="6" width="7.7109375" style="81" customWidth="1"/>
    <col min="7" max="8" width="13.7109375" style="81" customWidth="1"/>
    <col min="9" max="16384" width="8.85546875" style="81"/>
  </cols>
  <sheetData>
    <row r="1" spans="1:8" s="93" customFormat="1" ht="15">
      <c r="B1" s="157" t="s">
        <v>226</v>
      </c>
      <c r="D1" s="212" t="s">
        <v>120</v>
      </c>
      <c r="F1" s="258" t="s">
        <v>100</v>
      </c>
      <c r="G1" s="258"/>
    </row>
    <row r="3" spans="1:8" ht="19.5" thickBot="1"/>
    <row r="4" spans="1:8" ht="19.5" thickBot="1">
      <c r="A4" s="83"/>
      <c r="B4" s="11"/>
      <c r="C4" s="11"/>
      <c r="D4" s="11"/>
      <c r="E4" s="11"/>
      <c r="F4" s="11"/>
      <c r="G4" s="230" t="s">
        <v>130</v>
      </c>
      <c r="H4" s="231"/>
    </row>
    <row r="5" spans="1:8" ht="19.5" thickBot="1">
      <c r="A5" s="254" t="s">
        <v>54</v>
      </c>
      <c r="B5" s="250" t="s">
        <v>14</v>
      </c>
      <c r="C5" s="250" t="s">
        <v>170</v>
      </c>
      <c r="D5" s="250" t="s">
        <v>19</v>
      </c>
      <c r="E5" s="250"/>
      <c r="F5" s="256"/>
      <c r="G5" s="161" t="s">
        <v>180</v>
      </c>
      <c r="H5" s="125" t="s">
        <v>180</v>
      </c>
    </row>
    <row r="6" spans="1:8" ht="23.25" thickBot="1">
      <c r="A6" s="255"/>
      <c r="B6" s="252"/>
      <c r="C6" s="252"/>
      <c r="D6" s="252"/>
      <c r="E6" s="252"/>
      <c r="F6" s="257"/>
      <c r="G6" s="162" t="s">
        <v>178</v>
      </c>
      <c r="H6" s="160" t="s">
        <v>9</v>
      </c>
    </row>
    <row r="7" spans="1:8">
      <c r="A7" s="249" t="s">
        <v>182</v>
      </c>
      <c r="B7" s="227"/>
      <c r="C7" s="249" t="s">
        <v>60</v>
      </c>
      <c r="D7" s="152" t="str">
        <f t="shared" ref="D7:D22" si="0">IF(E7="","",IF(E7="ZAR","Local","Foreign"))</f>
        <v>Local</v>
      </c>
      <c r="E7" s="209" t="s">
        <v>9</v>
      </c>
      <c r="F7" s="152">
        <f>IF(D7="","",IF(D7="Foreign",VLOOKUP(E7,Currency!$E$20:$F$33,2,FALSE),1))</f>
        <v>1</v>
      </c>
      <c r="G7" s="204">
        <v>0</v>
      </c>
      <c r="H7" s="204">
        <f>G7*$F$7</f>
        <v>0</v>
      </c>
    </row>
    <row r="8" spans="1:8">
      <c r="A8" s="248"/>
      <c r="B8" s="222"/>
      <c r="C8" s="248"/>
      <c r="D8" s="153" t="str">
        <f t="shared" si="0"/>
        <v>Local</v>
      </c>
      <c r="E8" s="210" t="s">
        <v>9</v>
      </c>
      <c r="F8" s="153">
        <f>IF(D8="","",IF(D8="Foreign",VLOOKUP(E8,Currency!$E$20:$F$33,2,FALSE),1))</f>
        <v>1</v>
      </c>
      <c r="G8" s="204">
        <v>0</v>
      </c>
      <c r="H8" s="204">
        <f>G8*$F$8</f>
        <v>0</v>
      </c>
    </row>
    <row r="9" spans="1:8">
      <c r="A9" s="248" t="s">
        <v>183</v>
      </c>
      <c r="B9" s="213"/>
      <c r="C9" s="248" t="s">
        <v>60</v>
      </c>
      <c r="D9" s="153" t="str">
        <f t="shared" si="0"/>
        <v>Local</v>
      </c>
      <c r="E9" s="210" t="s">
        <v>9</v>
      </c>
      <c r="F9" s="153">
        <f>IF(D9="","",IF(D9="Foreign",VLOOKUP(E9,Currency!$E$20:$F$33,2,FALSE),1))</f>
        <v>1</v>
      </c>
      <c r="G9" s="204">
        <v>0</v>
      </c>
      <c r="H9" s="204">
        <f>G9*$F$9</f>
        <v>0</v>
      </c>
    </row>
    <row r="10" spans="1:8">
      <c r="A10" s="248"/>
      <c r="B10" s="222"/>
      <c r="C10" s="248"/>
      <c r="D10" s="153" t="str">
        <f t="shared" si="0"/>
        <v>Local</v>
      </c>
      <c r="E10" s="210" t="s">
        <v>9</v>
      </c>
      <c r="F10" s="153">
        <f>IF(D10="","",IF(D10="Foreign",VLOOKUP(E10,Currency!$E$20:$F$33,2,FALSE),1))</f>
        <v>1</v>
      </c>
      <c r="G10" s="204">
        <v>0</v>
      </c>
      <c r="H10" s="204">
        <f>G10*$F$10</f>
        <v>0</v>
      </c>
    </row>
    <row r="11" spans="1:8">
      <c r="A11" s="248" t="s">
        <v>184</v>
      </c>
      <c r="B11" s="213"/>
      <c r="C11" s="248" t="s">
        <v>60</v>
      </c>
      <c r="D11" s="153" t="str">
        <f t="shared" si="0"/>
        <v>Local</v>
      </c>
      <c r="E11" s="210" t="s">
        <v>9</v>
      </c>
      <c r="F11" s="153">
        <f>IF(D11="","",IF(D11="Foreign",VLOOKUP(E11,Currency!$E$20:$F$33,2,FALSE),1))</f>
        <v>1</v>
      </c>
      <c r="G11" s="204">
        <v>0</v>
      </c>
      <c r="H11" s="204">
        <f>G11*$F$11</f>
        <v>0</v>
      </c>
    </row>
    <row r="12" spans="1:8">
      <c r="A12" s="248"/>
      <c r="B12" s="213"/>
      <c r="C12" s="248"/>
      <c r="D12" s="153" t="str">
        <f t="shared" si="0"/>
        <v>Local</v>
      </c>
      <c r="E12" s="210" t="s">
        <v>9</v>
      </c>
      <c r="F12" s="153">
        <f>IF(D12="","",IF(D12="Foreign",VLOOKUP(E12,Currency!$E$20:$F$33,2,FALSE),1))</f>
        <v>1</v>
      </c>
      <c r="G12" s="204">
        <v>0</v>
      </c>
      <c r="H12" s="204">
        <f>G12*$F$12</f>
        <v>0</v>
      </c>
    </row>
    <row r="13" spans="1:8">
      <c r="A13" s="248" t="s">
        <v>185</v>
      </c>
      <c r="B13" s="213"/>
      <c r="C13" s="248" t="s">
        <v>60</v>
      </c>
      <c r="D13" s="153" t="str">
        <f t="shared" si="0"/>
        <v>Local</v>
      </c>
      <c r="E13" s="210" t="s">
        <v>9</v>
      </c>
      <c r="F13" s="153">
        <f>IF(D13="","",IF(D13="Foreign",VLOOKUP(E13,Currency!$E$20:$F$33,2,FALSE),1))</f>
        <v>1</v>
      </c>
      <c r="G13" s="204">
        <v>0</v>
      </c>
      <c r="H13" s="204">
        <f>G13*$F$13</f>
        <v>0</v>
      </c>
    </row>
    <row r="14" spans="1:8">
      <c r="A14" s="248"/>
      <c r="B14" s="213"/>
      <c r="C14" s="248"/>
      <c r="D14" s="153" t="str">
        <f t="shared" si="0"/>
        <v>Local</v>
      </c>
      <c r="E14" s="210" t="s">
        <v>9</v>
      </c>
      <c r="F14" s="153">
        <f>IF(D14="","",IF(D14="Foreign",VLOOKUP(E14,Currency!$E$20:$F$33,2,FALSE),1))</f>
        <v>1</v>
      </c>
      <c r="G14" s="204">
        <v>0</v>
      </c>
      <c r="H14" s="204">
        <f>G14*$F$14</f>
        <v>0</v>
      </c>
    </row>
    <row r="15" spans="1:8">
      <c r="A15" s="248" t="s">
        <v>186</v>
      </c>
      <c r="B15" s="213"/>
      <c r="C15" s="248" t="s">
        <v>60</v>
      </c>
      <c r="D15" s="153" t="str">
        <f t="shared" ref="D15:D16" si="1">IF(E15="","",IF(E15="ZAR","Local","Foreign"))</f>
        <v>Local</v>
      </c>
      <c r="E15" s="210" t="s">
        <v>9</v>
      </c>
      <c r="F15" s="153">
        <f>IF(D15="","",IF(D15="Foreign",VLOOKUP(E15,Currency!$E$20:$F$33,2,FALSE),1))</f>
        <v>1</v>
      </c>
      <c r="G15" s="204">
        <v>0</v>
      </c>
      <c r="H15" s="204">
        <f>G15*$F$15</f>
        <v>0</v>
      </c>
    </row>
    <row r="16" spans="1:8">
      <c r="A16" s="248"/>
      <c r="B16" s="213"/>
      <c r="C16" s="248"/>
      <c r="D16" s="153" t="str">
        <f t="shared" si="1"/>
        <v>Local</v>
      </c>
      <c r="E16" s="210" t="s">
        <v>9</v>
      </c>
      <c r="F16" s="153">
        <f>IF(D16="","",IF(D16="Foreign",VLOOKUP(E16,Currency!$E$20:$F$33,2,FALSE),1))</f>
        <v>1</v>
      </c>
      <c r="G16" s="204">
        <v>0</v>
      </c>
      <c r="H16" s="204">
        <f>G16*$F$16</f>
        <v>0</v>
      </c>
    </row>
    <row r="17" spans="1:8">
      <c r="A17" s="248" t="s">
        <v>187</v>
      </c>
      <c r="B17" s="213"/>
      <c r="C17" s="248" t="s">
        <v>60</v>
      </c>
      <c r="D17" s="153" t="str">
        <f t="shared" si="0"/>
        <v>Local</v>
      </c>
      <c r="E17" s="210" t="s">
        <v>9</v>
      </c>
      <c r="F17" s="153">
        <f>IF(D17="","",IF(D17="Foreign",VLOOKUP(E17,Currency!$E$20:$F$33,2,FALSE),1))</f>
        <v>1</v>
      </c>
      <c r="G17" s="204">
        <v>0</v>
      </c>
      <c r="H17" s="204">
        <f>G17*$F$17</f>
        <v>0</v>
      </c>
    </row>
    <row r="18" spans="1:8">
      <c r="A18" s="248"/>
      <c r="B18" s="213"/>
      <c r="C18" s="248"/>
      <c r="D18" s="153" t="str">
        <f t="shared" si="0"/>
        <v>Local</v>
      </c>
      <c r="E18" s="210" t="s">
        <v>9</v>
      </c>
      <c r="F18" s="153">
        <f>IF(D18="","",IF(D18="Foreign",VLOOKUP(E18,Currency!$E$20:$F$33,2,FALSE),1))</f>
        <v>1</v>
      </c>
      <c r="G18" s="204">
        <v>0</v>
      </c>
      <c r="H18" s="204">
        <f>G18*$F$18</f>
        <v>0</v>
      </c>
    </row>
    <row r="19" spans="1:8">
      <c r="A19" s="248" t="s">
        <v>188</v>
      </c>
      <c r="B19" s="213"/>
      <c r="C19" s="248" t="s">
        <v>60</v>
      </c>
      <c r="D19" s="153" t="str">
        <f t="shared" si="0"/>
        <v>Local</v>
      </c>
      <c r="E19" s="210" t="s">
        <v>9</v>
      </c>
      <c r="F19" s="153">
        <f>IF(D19="","",IF(D19="Foreign",VLOOKUP(E19,Currency!$E$20:$F$33,2,FALSE),1))</f>
        <v>1</v>
      </c>
      <c r="G19" s="204">
        <v>0</v>
      </c>
      <c r="H19" s="204">
        <f>G19*$F$19</f>
        <v>0</v>
      </c>
    </row>
    <row r="20" spans="1:8">
      <c r="A20" s="248"/>
      <c r="B20" s="213"/>
      <c r="C20" s="248"/>
      <c r="D20" s="153" t="str">
        <f t="shared" si="0"/>
        <v>Local</v>
      </c>
      <c r="E20" s="210" t="s">
        <v>9</v>
      </c>
      <c r="F20" s="153">
        <f>IF(D20="","",IF(D20="Foreign",VLOOKUP(E20,Currency!$E$20:$F$33,2,FALSE),1))</f>
        <v>1</v>
      </c>
      <c r="G20" s="204">
        <v>0</v>
      </c>
      <c r="H20" s="204">
        <f>G20*$F$20</f>
        <v>0</v>
      </c>
    </row>
    <row r="21" spans="1:8">
      <c r="A21" s="248" t="s">
        <v>189</v>
      </c>
      <c r="B21" s="213"/>
      <c r="C21" s="248" t="s">
        <v>60</v>
      </c>
      <c r="D21" s="154" t="str">
        <f t="shared" si="0"/>
        <v>Local</v>
      </c>
      <c r="E21" s="211" t="s">
        <v>9</v>
      </c>
      <c r="F21" s="155">
        <f>IF(D21="","",IF(D21="Foreign",VLOOKUP(E21,Currency!$E$20:$F$33,2,FALSE),1))</f>
        <v>1</v>
      </c>
      <c r="G21" s="204">
        <v>0</v>
      </c>
      <c r="H21" s="204">
        <f>G21*$F$21</f>
        <v>0</v>
      </c>
    </row>
    <row r="22" spans="1:8">
      <c r="A22" s="248"/>
      <c r="B22" s="213"/>
      <c r="C22" s="248"/>
      <c r="D22" s="154" t="str">
        <f t="shared" si="0"/>
        <v>Local</v>
      </c>
      <c r="E22" s="211" t="s">
        <v>9</v>
      </c>
      <c r="F22" s="155">
        <f>IF(D22="","",IF(D22="Foreign",VLOOKUP(E22,Currency!$E$20:$F$33,2,FALSE),1))</f>
        <v>1</v>
      </c>
      <c r="G22" s="204">
        <v>0</v>
      </c>
      <c r="H22" s="204">
        <f>G22*$F$22</f>
        <v>0</v>
      </c>
    </row>
    <row r="23" spans="1:8">
      <c r="A23" s="83"/>
      <c r="B23" s="83"/>
      <c r="C23" s="83"/>
      <c r="D23" s="83"/>
      <c r="E23" s="83"/>
      <c r="F23" s="83"/>
      <c r="G23" s="156">
        <f>SUM(G7:G22)</f>
        <v>0</v>
      </c>
      <c r="H23" s="156">
        <f>SUM(H7:H22)</f>
        <v>0</v>
      </c>
    </row>
  </sheetData>
  <mergeCells count="30">
    <mergeCell ref="A21:A22"/>
    <mergeCell ref="B21:B22"/>
    <mergeCell ref="C21:C22"/>
    <mergeCell ref="A13:A14"/>
    <mergeCell ref="B13:B14"/>
    <mergeCell ref="C13:C14"/>
    <mergeCell ref="A17:A18"/>
    <mergeCell ref="B17:B18"/>
    <mergeCell ref="C17:C18"/>
    <mergeCell ref="B15:B16"/>
    <mergeCell ref="C15:C16"/>
    <mergeCell ref="A15:A16"/>
    <mergeCell ref="A11:A12"/>
    <mergeCell ref="B11:B12"/>
    <mergeCell ref="C11:C12"/>
    <mergeCell ref="F1:G1"/>
    <mergeCell ref="A19:A20"/>
    <mergeCell ref="B19:B20"/>
    <mergeCell ref="C19:C20"/>
    <mergeCell ref="A7:A8"/>
    <mergeCell ref="B7:B8"/>
    <mergeCell ref="C7:C8"/>
    <mergeCell ref="A9:A10"/>
    <mergeCell ref="B9:B10"/>
    <mergeCell ref="C9:C10"/>
    <mergeCell ref="G4:H4"/>
    <mergeCell ref="A5:A6"/>
    <mergeCell ref="B5:B6"/>
    <mergeCell ref="C5:C6"/>
    <mergeCell ref="D5:F6"/>
  </mergeCells>
  <phoneticPr fontId="138" type="noConversion"/>
  <hyperlinks>
    <hyperlink ref="D1" location="' Instructions'!A1" display="Instructions" xr:uid="{19D9BBF3-82BD-4BD6-A54A-1230CFE678C1}"/>
  </hyperlink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BE3139-4C07-4D7F-8A14-1BE1ED70AFB7}">
          <x14:formula1>
            <xm:f>Currency!$E$20:$E$33</xm:f>
          </x14:formula1>
          <xm:sqref>E7:E22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06E-D854-4BF8-A9A6-CA566A266C9D}">
  <sheetPr>
    <pageSetUpPr fitToPage="1"/>
  </sheetPr>
  <dimension ref="A1:P25"/>
  <sheetViews>
    <sheetView zoomScale="83" zoomScaleNormal="83" workbookViewId="0">
      <selection sqref="A1:P25"/>
    </sheetView>
  </sheetViews>
  <sheetFormatPr defaultColWidth="8.85546875" defaultRowHeight="14.25"/>
  <cols>
    <col min="1" max="1" width="4.5703125" style="83" customWidth="1"/>
    <col min="2" max="2" width="30.7109375" style="83" customWidth="1"/>
    <col min="3" max="3" width="5.7109375" style="83" customWidth="1"/>
    <col min="4" max="4" width="8.7109375" style="83" customWidth="1"/>
    <col min="5" max="5" width="5.7109375" style="83" customWidth="1"/>
    <col min="6" max="6" width="8.7109375" style="83" customWidth="1"/>
    <col min="7" max="16" width="12.7109375" style="83" customWidth="1"/>
    <col min="17" max="16384" width="8.85546875" style="83"/>
  </cols>
  <sheetData>
    <row r="1" spans="1:16" ht="15">
      <c r="B1" s="157" t="s">
        <v>226</v>
      </c>
      <c r="D1" s="158" t="s">
        <v>120</v>
      </c>
      <c r="F1" s="259" t="s">
        <v>125</v>
      </c>
      <c r="G1" s="259"/>
      <c r="H1" s="259"/>
    </row>
    <row r="3" spans="1:16" ht="18">
      <c r="B3" s="90"/>
      <c r="C3" s="90"/>
      <c r="D3" s="90"/>
    </row>
    <row r="4" spans="1:16" ht="15" thickBot="1"/>
    <row r="5" spans="1:16" ht="14.45" customHeight="1" thickBot="1">
      <c r="B5" s="11"/>
      <c r="C5" s="11"/>
      <c r="D5" s="11"/>
      <c r="E5" s="11"/>
      <c r="F5" s="11"/>
      <c r="G5" s="232" t="s">
        <v>52</v>
      </c>
      <c r="H5" s="233"/>
      <c r="I5" s="233"/>
      <c r="J5" s="233"/>
      <c r="K5" s="233"/>
      <c r="L5" s="233"/>
      <c r="M5" s="233"/>
      <c r="N5" s="233"/>
      <c r="O5" s="233"/>
      <c r="P5" s="234"/>
    </row>
    <row r="6" spans="1:16" ht="15.75" thickBot="1">
      <c r="B6" s="21"/>
      <c r="C6" s="4"/>
      <c r="D6" s="135"/>
      <c r="E6" s="135"/>
      <c r="F6" s="135"/>
      <c r="G6" s="235" t="s">
        <v>131</v>
      </c>
      <c r="H6" s="236"/>
      <c r="I6" s="235" t="s">
        <v>132</v>
      </c>
      <c r="J6" s="236"/>
      <c r="K6" s="235" t="s">
        <v>133</v>
      </c>
      <c r="L6" s="236"/>
      <c r="M6" s="235" t="s">
        <v>134</v>
      </c>
      <c r="N6" s="236"/>
      <c r="O6" s="235" t="s">
        <v>135</v>
      </c>
      <c r="P6" s="236"/>
    </row>
    <row r="7" spans="1:16" ht="14.45" customHeight="1" thickBot="1">
      <c r="A7" s="254" t="s">
        <v>54</v>
      </c>
      <c r="B7" s="250" t="s">
        <v>14</v>
      </c>
      <c r="C7" s="250" t="s">
        <v>170</v>
      </c>
      <c r="D7" s="250" t="s">
        <v>19</v>
      </c>
      <c r="E7" s="250"/>
      <c r="F7" s="251"/>
      <c r="G7" s="166" t="s">
        <v>180</v>
      </c>
      <c r="H7" s="125" t="s">
        <v>180</v>
      </c>
      <c r="I7" s="126" t="s">
        <v>180</v>
      </c>
      <c r="J7" s="125" t="s">
        <v>180</v>
      </c>
      <c r="K7" s="126" t="s">
        <v>180</v>
      </c>
      <c r="L7" s="125" t="s">
        <v>180</v>
      </c>
      <c r="M7" s="126" t="s">
        <v>180</v>
      </c>
      <c r="N7" s="125" t="s">
        <v>180</v>
      </c>
      <c r="O7" s="126" t="s">
        <v>180</v>
      </c>
      <c r="P7" s="127" t="s">
        <v>180</v>
      </c>
    </row>
    <row r="8" spans="1:16" ht="23.25" thickBot="1">
      <c r="A8" s="255"/>
      <c r="B8" s="252"/>
      <c r="C8" s="252"/>
      <c r="D8" s="252"/>
      <c r="E8" s="252"/>
      <c r="F8" s="253"/>
      <c r="G8" s="171" t="s">
        <v>178</v>
      </c>
      <c r="H8" s="172" t="s">
        <v>9</v>
      </c>
      <c r="I8" s="173" t="s">
        <v>178</v>
      </c>
      <c r="J8" s="172" t="s">
        <v>9</v>
      </c>
      <c r="K8" s="173" t="s">
        <v>178</v>
      </c>
      <c r="L8" s="172" t="s">
        <v>9</v>
      </c>
      <c r="M8" s="173" t="s">
        <v>178</v>
      </c>
      <c r="N8" s="172" t="s">
        <v>9</v>
      </c>
      <c r="O8" s="173" t="s">
        <v>178</v>
      </c>
      <c r="P8" s="174" t="s">
        <v>9</v>
      </c>
    </row>
    <row r="9" spans="1:16">
      <c r="A9" s="249" t="s">
        <v>190</v>
      </c>
      <c r="B9" s="227"/>
      <c r="C9" s="249" t="s">
        <v>60</v>
      </c>
      <c r="D9" s="152" t="str">
        <f t="shared" ref="D9:D24" si="0">IF(E9="","",IF(E9="ZAR","Local","Foreign"))</f>
        <v>Local</v>
      </c>
      <c r="E9" s="209" t="s">
        <v>9</v>
      </c>
      <c r="F9" s="163">
        <f>IF(D9="","",IF(D9="Foreign",VLOOKUP(E9,Currency!$E$20:$F$33,2,FALSE),1))</f>
        <v>1</v>
      </c>
      <c r="G9" s="203">
        <v>0</v>
      </c>
      <c r="H9" s="204">
        <f>G9*$F$9</f>
        <v>0</v>
      </c>
      <c r="I9" s="205">
        <v>0</v>
      </c>
      <c r="J9" s="205">
        <f>I9*$F$9</f>
        <v>0</v>
      </c>
      <c r="K9" s="205">
        <v>0</v>
      </c>
      <c r="L9" s="205">
        <f>K9*$F$9</f>
        <v>0</v>
      </c>
      <c r="M9" s="205">
        <v>0</v>
      </c>
      <c r="N9" s="205">
        <f>M9*$F$9</f>
        <v>0</v>
      </c>
      <c r="O9" s="205">
        <v>0</v>
      </c>
      <c r="P9" s="206">
        <f>O9*$F$9</f>
        <v>0</v>
      </c>
    </row>
    <row r="10" spans="1:16">
      <c r="A10" s="248"/>
      <c r="B10" s="222"/>
      <c r="C10" s="248"/>
      <c r="D10" s="153" t="str">
        <f t="shared" si="0"/>
        <v>Local</v>
      </c>
      <c r="E10" s="210" t="s">
        <v>9</v>
      </c>
      <c r="F10" s="164">
        <f>IF(D10="","",IF(D10="Foreign",VLOOKUP(E10,Currency!$E$20:$F$33,2,FALSE),1))</f>
        <v>1</v>
      </c>
      <c r="G10" s="207">
        <v>0</v>
      </c>
      <c r="H10" s="204">
        <f>G10*$F$10</f>
        <v>0</v>
      </c>
      <c r="I10" s="204">
        <v>0</v>
      </c>
      <c r="J10" s="204">
        <f>I10*$F$10</f>
        <v>0</v>
      </c>
      <c r="K10" s="204">
        <v>0</v>
      </c>
      <c r="L10" s="204">
        <f>K10*$F$10</f>
        <v>0</v>
      </c>
      <c r="M10" s="204">
        <v>0</v>
      </c>
      <c r="N10" s="204">
        <f>M10*$F$10</f>
        <v>0</v>
      </c>
      <c r="O10" s="204">
        <v>0</v>
      </c>
      <c r="P10" s="208">
        <f>O10*$F$10</f>
        <v>0</v>
      </c>
    </row>
    <row r="11" spans="1:16">
      <c r="A11" s="248" t="s">
        <v>191</v>
      </c>
      <c r="B11" s="213"/>
      <c r="C11" s="248" t="s">
        <v>60</v>
      </c>
      <c r="D11" s="153" t="str">
        <f t="shared" si="0"/>
        <v>Local</v>
      </c>
      <c r="E11" s="210" t="s">
        <v>9</v>
      </c>
      <c r="F11" s="164">
        <f>IF(D11="","",IF(D11="Foreign",VLOOKUP(E11,Currency!$E$20:$F$33,2,FALSE),1))</f>
        <v>1</v>
      </c>
      <c r="G11" s="207">
        <v>0</v>
      </c>
      <c r="H11" s="204">
        <f>G11*$F$11</f>
        <v>0</v>
      </c>
      <c r="I11" s="204">
        <v>0</v>
      </c>
      <c r="J11" s="204">
        <f>I11*$F$11</f>
        <v>0</v>
      </c>
      <c r="K11" s="204">
        <v>0</v>
      </c>
      <c r="L11" s="204">
        <f>K11*$F$11</f>
        <v>0</v>
      </c>
      <c r="M11" s="204">
        <v>0</v>
      </c>
      <c r="N11" s="204">
        <f>M11*$F$11</f>
        <v>0</v>
      </c>
      <c r="O11" s="204">
        <v>0</v>
      </c>
      <c r="P11" s="208">
        <f>O11*$F$11</f>
        <v>0</v>
      </c>
    </row>
    <row r="12" spans="1:16">
      <c r="A12" s="248"/>
      <c r="B12" s="222"/>
      <c r="C12" s="248"/>
      <c r="D12" s="153" t="str">
        <f t="shared" si="0"/>
        <v>Local</v>
      </c>
      <c r="E12" s="210" t="s">
        <v>9</v>
      </c>
      <c r="F12" s="164">
        <f>IF(D12="","",IF(D12="Foreign",VLOOKUP(E12,Currency!$E$20:$F$33,2,FALSE),1))</f>
        <v>1</v>
      </c>
      <c r="G12" s="207">
        <v>0</v>
      </c>
      <c r="H12" s="204">
        <f>G12*$F$12</f>
        <v>0</v>
      </c>
      <c r="I12" s="204">
        <v>0</v>
      </c>
      <c r="J12" s="204">
        <f>I12*$F$12</f>
        <v>0</v>
      </c>
      <c r="K12" s="204">
        <v>0</v>
      </c>
      <c r="L12" s="204">
        <f>K12*$F$12</f>
        <v>0</v>
      </c>
      <c r="M12" s="204">
        <v>0</v>
      </c>
      <c r="N12" s="204">
        <f>M12*$F$12</f>
        <v>0</v>
      </c>
      <c r="O12" s="204">
        <v>0</v>
      </c>
      <c r="P12" s="208">
        <f>O12*$F$12</f>
        <v>0</v>
      </c>
    </row>
    <row r="13" spans="1:16" ht="13.9" customHeight="1">
      <c r="A13" s="249" t="s">
        <v>192</v>
      </c>
      <c r="B13" s="213"/>
      <c r="C13" s="248" t="s">
        <v>60</v>
      </c>
      <c r="D13" s="153" t="str">
        <f t="shared" si="0"/>
        <v>Local</v>
      </c>
      <c r="E13" s="210" t="s">
        <v>9</v>
      </c>
      <c r="F13" s="164">
        <f>IF(D13="","",IF(D13="Foreign",VLOOKUP(E13,Currency!$E$20:$F$33,2,FALSE),1))</f>
        <v>1</v>
      </c>
      <c r="G13" s="207">
        <v>0</v>
      </c>
      <c r="H13" s="204">
        <f>G13*$F$13</f>
        <v>0</v>
      </c>
      <c r="I13" s="204">
        <v>0</v>
      </c>
      <c r="J13" s="204">
        <f>I13*$F$13</f>
        <v>0</v>
      </c>
      <c r="K13" s="204">
        <v>0</v>
      </c>
      <c r="L13" s="204">
        <f>K13*$F$13</f>
        <v>0</v>
      </c>
      <c r="M13" s="204">
        <v>0</v>
      </c>
      <c r="N13" s="204">
        <f>M13*$F$13</f>
        <v>0</v>
      </c>
      <c r="O13" s="204">
        <v>0</v>
      </c>
      <c r="P13" s="208">
        <f>O13*$F$13</f>
        <v>0</v>
      </c>
    </row>
    <row r="14" spans="1:16">
      <c r="A14" s="248"/>
      <c r="B14" s="213"/>
      <c r="C14" s="248"/>
      <c r="D14" s="153" t="str">
        <f t="shared" si="0"/>
        <v>Local</v>
      </c>
      <c r="E14" s="210" t="s">
        <v>9</v>
      </c>
      <c r="F14" s="164">
        <f>IF(D14="","",IF(D14="Foreign",VLOOKUP(E14,Currency!$E$20:$F$33,2,FALSE),1))</f>
        <v>1</v>
      </c>
      <c r="G14" s="207">
        <v>0</v>
      </c>
      <c r="H14" s="204">
        <f>G14*$F$14</f>
        <v>0</v>
      </c>
      <c r="I14" s="204">
        <v>0</v>
      </c>
      <c r="J14" s="204">
        <f>I14*$F$14</f>
        <v>0</v>
      </c>
      <c r="K14" s="204">
        <v>0</v>
      </c>
      <c r="L14" s="204">
        <f>K14*$F$14</f>
        <v>0</v>
      </c>
      <c r="M14" s="204">
        <v>0</v>
      </c>
      <c r="N14" s="204">
        <f>M14*$F$14</f>
        <v>0</v>
      </c>
      <c r="O14" s="204">
        <v>0</v>
      </c>
      <c r="P14" s="208">
        <f>O14*$F$14</f>
        <v>0</v>
      </c>
    </row>
    <row r="15" spans="1:16" ht="13.9" customHeight="1">
      <c r="A15" s="248" t="s">
        <v>193</v>
      </c>
      <c r="B15" s="213"/>
      <c r="C15" s="248" t="s">
        <v>60</v>
      </c>
      <c r="D15" s="153" t="str">
        <f t="shared" si="0"/>
        <v>Local</v>
      </c>
      <c r="E15" s="210" t="s">
        <v>9</v>
      </c>
      <c r="F15" s="164">
        <f>IF(D15="","",IF(D15="Foreign",VLOOKUP(E15,Currency!$E$20:$F$33,2,FALSE),1))</f>
        <v>1</v>
      </c>
      <c r="G15" s="207">
        <v>0</v>
      </c>
      <c r="H15" s="204">
        <f>G15*$F$15</f>
        <v>0</v>
      </c>
      <c r="I15" s="204">
        <v>0</v>
      </c>
      <c r="J15" s="204">
        <f>I15*$F$15</f>
        <v>0</v>
      </c>
      <c r="K15" s="204">
        <v>0</v>
      </c>
      <c r="L15" s="204">
        <f>K15*$F$15</f>
        <v>0</v>
      </c>
      <c r="M15" s="204">
        <v>0</v>
      </c>
      <c r="N15" s="204">
        <f>M15*$F$15</f>
        <v>0</v>
      </c>
      <c r="O15" s="204">
        <v>0</v>
      </c>
      <c r="P15" s="208">
        <f>O15*$F$15</f>
        <v>0</v>
      </c>
    </row>
    <row r="16" spans="1:16">
      <c r="A16" s="248"/>
      <c r="B16" s="213"/>
      <c r="C16" s="248"/>
      <c r="D16" s="153" t="str">
        <f t="shared" si="0"/>
        <v>Local</v>
      </c>
      <c r="E16" s="210" t="s">
        <v>9</v>
      </c>
      <c r="F16" s="164">
        <f>IF(D16="","",IF(D16="Foreign",VLOOKUP(E16,Currency!$E$20:$F$33,2,FALSE),1))</f>
        <v>1</v>
      </c>
      <c r="G16" s="207">
        <v>0</v>
      </c>
      <c r="H16" s="204">
        <f>G16*$F$16</f>
        <v>0</v>
      </c>
      <c r="I16" s="204">
        <v>0</v>
      </c>
      <c r="J16" s="204">
        <f>I16*$F$16</f>
        <v>0</v>
      </c>
      <c r="K16" s="204">
        <v>0</v>
      </c>
      <c r="L16" s="204">
        <f>K16*$F$16</f>
        <v>0</v>
      </c>
      <c r="M16" s="204">
        <v>0</v>
      </c>
      <c r="N16" s="204">
        <f>M16*$F$16</f>
        <v>0</v>
      </c>
      <c r="O16" s="204">
        <v>0</v>
      </c>
      <c r="P16" s="208">
        <f>O16*$F$16</f>
        <v>0</v>
      </c>
    </row>
    <row r="17" spans="1:16" ht="13.9" customHeight="1">
      <c r="A17" s="249" t="s">
        <v>194</v>
      </c>
      <c r="B17" s="213"/>
      <c r="C17" s="248" t="s">
        <v>60</v>
      </c>
      <c r="D17" s="153" t="str">
        <f t="shared" si="0"/>
        <v>Local</v>
      </c>
      <c r="E17" s="210" t="s">
        <v>9</v>
      </c>
      <c r="F17" s="164">
        <f>IF(D17="","",IF(D17="Foreign",VLOOKUP(E17,Currency!$E$20:$F$33,2,FALSE),1))</f>
        <v>1</v>
      </c>
      <c r="G17" s="207">
        <v>0</v>
      </c>
      <c r="H17" s="204">
        <f>G17*$F$17</f>
        <v>0</v>
      </c>
      <c r="I17" s="204">
        <v>0</v>
      </c>
      <c r="J17" s="204">
        <f>I17*$F$17</f>
        <v>0</v>
      </c>
      <c r="K17" s="204">
        <v>0</v>
      </c>
      <c r="L17" s="204">
        <f>K17*$F$17</f>
        <v>0</v>
      </c>
      <c r="M17" s="204">
        <v>0</v>
      </c>
      <c r="N17" s="204">
        <f>M17*$F$17</f>
        <v>0</v>
      </c>
      <c r="O17" s="204">
        <v>0</v>
      </c>
      <c r="P17" s="208">
        <f>O17*$F$17</f>
        <v>0</v>
      </c>
    </row>
    <row r="18" spans="1:16">
      <c r="A18" s="248"/>
      <c r="B18" s="213"/>
      <c r="C18" s="248"/>
      <c r="D18" s="153" t="str">
        <f t="shared" si="0"/>
        <v>Local</v>
      </c>
      <c r="E18" s="210" t="s">
        <v>9</v>
      </c>
      <c r="F18" s="164">
        <f>IF(D18="","",IF(D18="Foreign",VLOOKUP(E18,Currency!$E$20:$F$33,2,FALSE),1))</f>
        <v>1</v>
      </c>
      <c r="G18" s="207">
        <v>0</v>
      </c>
      <c r="H18" s="204">
        <f>G18*$F$18</f>
        <v>0</v>
      </c>
      <c r="I18" s="204">
        <v>0</v>
      </c>
      <c r="J18" s="204">
        <f>I18*$F$18</f>
        <v>0</v>
      </c>
      <c r="K18" s="204">
        <v>0</v>
      </c>
      <c r="L18" s="204">
        <f>K18*$F$18</f>
        <v>0</v>
      </c>
      <c r="M18" s="204">
        <v>0</v>
      </c>
      <c r="N18" s="204">
        <f>M18*$F$18</f>
        <v>0</v>
      </c>
      <c r="O18" s="204">
        <v>0</v>
      </c>
      <c r="P18" s="208">
        <f>O18*$F$18</f>
        <v>0</v>
      </c>
    </row>
    <row r="19" spans="1:16">
      <c r="A19" s="248" t="s">
        <v>195</v>
      </c>
      <c r="B19" s="143"/>
      <c r="C19" s="248" t="s">
        <v>60</v>
      </c>
      <c r="D19" s="153" t="str">
        <f t="shared" ref="D19:D20" si="1">IF(E19="","",IF(E19="ZAR","Local","Foreign"))</f>
        <v>Local</v>
      </c>
      <c r="E19" s="210" t="s">
        <v>9</v>
      </c>
      <c r="F19" s="164">
        <f>IF(D19="","",IF(D19="Foreign",VLOOKUP(E19,Currency!$E$20:$F$33,2,FALSE),1))</f>
        <v>1</v>
      </c>
      <c r="G19" s="207">
        <v>0</v>
      </c>
      <c r="H19" s="204">
        <f>G19*$F$19</f>
        <v>0</v>
      </c>
      <c r="I19" s="204">
        <v>0</v>
      </c>
      <c r="J19" s="204">
        <f>I19*$F$19</f>
        <v>0</v>
      </c>
      <c r="K19" s="204">
        <v>0</v>
      </c>
      <c r="L19" s="204">
        <f>K19*$F$19</f>
        <v>0</v>
      </c>
      <c r="M19" s="204">
        <v>0</v>
      </c>
      <c r="N19" s="204">
        <f>M19*$F$19</f>
        <v>0</v>
      </c>
      <c r="O19" s="204">
        <v>0</v>
      </c>
      <c r="P19" s="208">
        <f>O19*$F$19</f>
        <v>0</v>
      </c>
    </row>
    <row r="20" spans="1:16">
      <c r="A20" s="248"/>
      <c r="B20" s="143"/>
      <c r="C20" s="248"/>
      <c r="D20" s="153" t="str">
        <f t="shared" si="1"/>
        <v>Local</v>
      </c>
      <c r="E20" s="210" t="s">
        <v>9</v>
      </c>
      <c r="F20" s="164">
        <f>IF(D20="","",IF(D20="Foreign",VLOOKUP(E20,Currency!$E$20:$F$33,2,FALSE),1))</f>
        <v>1</v>
      </c>
      <c r="G20" s="207">
        <v>0</v>
      </c>
      <c r="H20" s="204">
        <f>G20*$F$20</f>
        <v>0</v>
      </c>
      <c r="I20" s="204">
        <v>0</v>
      </c>
      <c r="J20" s="204">
        <f>I20*$F$20</f>
        <v>0</v>
      </c>
      <c r="K20" s="204">
        <v>0</v>
      </c>
      <c r="L20" s="204">
        <f>K20*$F$20</f>
        <v>0</v>
      </c>
      <c r="M20" s="204">
        <v>0</v>
      </c>
      <c r="N20" s="204">
        <f>M20*$F$20</f>
        <v>0</v>
      </c>
      <c r="O20" s="204">
        <v>0</v>
      </c>
      <c r="P20" s="208">
        <f>O20*$F$20</f>
        <v>0</v>
      </c>
    </row>
    <row r="21" spans="1:16" ht="13.9" customHeight="1">
      <c r="A21" s="249" t="s">
        <v>196</v>
      </c>
      <c r="B21" s="213"/>
      <c r="C21" s="248" t="s">
        <v>60</v>
      </c>
      <c r="D21" s="153" t="str">
        <f t="shared" si="0"/>
        <v>Local</v>
      </c>
      <c r="E21" s="210" t="s">
        <v>9</v>
      </c>
      <c r="F21" s="164">
        <f>IF(D21="","",IF(D21="Foreign",VLOOKUP(E21,Currency!$E$20:$F$33,2,FALSE),1))</f>
        <v>1</v>
      </c>
      <c r="G21" s="207">
        <v>0</v>
      </c>
      <c r="H21" s="204">
        <f>G21*$F$21</f>
        <v>0</v>
      </c>
      <c r="I21" s="204">
        <v>0</v>
      </c>
      <c r="J21" s="204">
        <f>I21*$F$21</f>
        <v>0</v>
      </c>
      <c r="K21" s="204">
        <v>0</v>
      </c>
      <c r="L21" s="204">
        <f>K21*$F$21</f>
        <v>0</v>
      </c>
      <c r="M21" s="204">
        <v>0</v>
      </c>
      <c r="N21" s="204">
        <f>M21*$F$21</f>
        <v>0</v>
      </c>
      <c r="O21" s="204">
        <v>0</v>
      </c>
      <c r="P21" s="208">
        <f>O21*$F$21</f>
        <v>0</v>
      </c>
    </row>
    <row r="22" spans="1:16">
      <c r="A22" s="248"/>
      <c r="B22" s="213"/>
      <c r="C22" s="248"/>
      <c r="D22" s="153" t="str">
        <f t="shared" si="0"/>
        <v>Local</v>
      </c>
      <c r="E22" s="210" t="s">
        <v>9</v>
      </c>
      <c r="F22" s="164">
        <f>IF(D22="","",IF(D22="Foreign",VLOOKUP(E22,Currency!$E$20:$F$33,2,FALSE),1))</f>
        <v>1</v>
      </c>
      <c r="G22" s="207">
        <v>0</v>
      </c>
      <c r="H22" s="204">
        <f>G22*$F$22</f>
        <v>0</v>
      </c>
      <c r="I22" s="204">
        <v>0</v>
      </c>
      <c r="J22" s="204">
        <f>I22*$F$22</f>
        <v>0</v>
      </c>
      <c r="K22" s="204">
        <v>0</v>
      </c>
      <c r="L22" s="204">
        <f>K22*$F$22</f>
        <v>0</v>
      </c>
      <c r="M22" s="204">
        <v>0</v>
      </c>
      <c r="N22" s="204">
        <f>M22*$F$22</f>
        <v>0</v>
      </c>
      <c r="O22" s="204">
        <v>0</v>
      </c>
      <c r="P22" s="208">
        <f>O22*$F$22</f>
        <v>0</v>
      </c>
    </row>
    <row r="23" spans="1:16" ht="13.9" customHeight="1">
      <c r="A23" s="248" t="s">
        <v>197</v>
      </c>
      <c r="B23" s="213"/>
      <c r="C23" s="248" t="s">
        <v>60</v>
      </c>
      <c r="D23" s="154" t="str">
        <f t="shared" si="0"/>
        <v>Local</v>
      </c>
      <c r="E23" s="211" t="s">
        <v>9</v>
      </c>
      <c r="F23" s="165">
        <f>IF(D23="","",IF(D23="Foreign",VLOOKUP(E23,Currency!$E$20:$F$33,2,FALSE),1))</f>
        <v>1</v>
      </c>
      <c r="G23" s="207">
        <v>0</v>
      </c>
      <c r="H23" s="204">
        <f>G23*$F$23</f>
        <v>0</v>
      </c>
      <c r="I23" s="204">
        <v>0</v>
      </c>
      <c r="J23" s="204">
        <f>I23*$F$23</f>
        <v>0</v>
      </c>
      <c r="K23" s="204">
        <v>0</v>
      </c>
      <c r="L23" s="204">
        <f>K23*$F$23</f>
        <v>0</v>
      </c>
      <c r="M23" s="204">
        <v>0</v>
      </c>
      <c r="N23" s="204">
        <f>M23*$F$23</f>
        <v>0</v>
      </c>
      <c r="O23" s="204">
        <v>0</v>
      </c>
      <c r="P23" s="208">
        <f>O23*$F$23</f>
        <v>0</v>
      </c>
    </row>
    <row r="24" spans="1:16">
      <c r="A24" s="248"/>
      <c r="B24" s="213"/>
      <c r="C24" s="248"/>
      <c r="D24" s="154" t="str">
        <f t="shared" si="0"/>
        <v>Local</v>
      </c>
      <c r="E24" s="211" t="s">
        <v>9</v>
      </c>
      <c r="F24" s="165">
        <f>IF(D24="","",IF(D24="Foreign",VLOOKUP(E24,Currency!$E$20:$F$33,2,FALSE),1))</f>
        <v>1</v>
      </c>
      <c r="G24" s="207">
        <v>0</v>
      </c>
      <c r="H24" s="204">
        <f>G24*$F$24</f>
        <v>0</v>
      </c>
      <c r="I24" s="204">
        <v>0</v>
      </c>
      <c r="J24" s="204">
        <f>I24*$F$24</f>
        <v>0</v>
      </c>
      <c r="K24" s="204">
        <v>0</v>
      </c>
      <c r="L24" s="204">
        <f>K24*$F$24</f>
        <v>0</v>
      </c>
      <c r="M24" s="204">
        <v>0</v>
      </c>
      <c r="N24" s="204">
        <f>M24*$F$24</f>
        <v>0</v>
      </c>
      <c r="O24" s="204">
        <v>0</v>
      </c>
      <c r="P24" s="208">
        <f>O24*$F$24</f>
        <v>0</v>
      </c>
    </row>
    <row r="25" spans="1:16" ht="15.75" thickBot="1">
      <c r="G25" s="168">
        <f t="shared" ref="G25:P25" si="2">SUM(G9:G24)</f>
        <v>0</v>
      </c>
      <c r="H25" s="169">
        <f t="shared" si="2"/>
        <v>0</v>
      </c>
      <c r="I25" s="169">
        <f t="shared" si="2"/>
        <v>0</v>
      </c>
      <c r="J25" s="169">
        <f t="shared" si="2"/>
        <v>0</v>
      </c>
      <c r="K25" s="169">
        <f t="shared" si="2"/>
        <v>0</v>
      </c>
      <c r="L25" s="169">
        <f t="shared" si="2"/>
        <v>0</v>
      </c>
      <c r="M25" s="169">
        <f t="shared" si="2"/>
        <v>0</v>
      </c>
      <c r="N25" s="169">
        <f t="shared" si="2"/>
        <v>0</v>
      </c>
      <c r="O25" s="169">
        <f t="shared" si="2"/>
        <v>0</v>
      </c>
      <c r="P25" s="170">
        <f t="shared" si="2"/>
        <v>0</v>
      </c>
    </row>
  </sheetData>
  <mergeCells count="34">
    <mergeCell ref="F1:H1"/>
    <mergeCell ref="C19:C20"/>
    <mergeCell ref="A19:A20"/>
    <mergeCell ref="A21:A22"/>
    <mergeCell ref="B21:B22"/>
    <mergeCell ref="C21:C22"/>
    <mergeCell ref="A11:A12"/>
    <mergeCell ref="B11:B12"/>
    <mergeCell ref="C11:C12"/>
    <mergeCell ref="A13:A14"/>
    <mergeCell ref="B13:B14"/>
    <mergeCell ref="C13:C14"/>
    <mergeCell ref="A7:A8"/>
    <mergeCell ref="B7:B8"/>
    <mergeCell ref="C7:C8"/>
    <mergeCell ref="D7:F8"/>
    <mergeCell ref="A23:A24"/>
    <mergeCell ref="B23:B24"/>
    <mergeCell ref="C23:C24"/>
    <mergeCell ref="A15:A16"/>
    <mergeCell ref="B15:B16"/>
    <mergeCell ref="C15:C16"/>
    <mergeCell ref="A17:A18"/>
    <mergeCell ref="B17:B18"/>
    <mergeCell ref="C17:C18"/>
    <mergeCell ref="A9:A10"/>
    <mergeCell ref="B9:B10"/>
    <mergeCell ref="C9:C10"/>
    <mergeCell ref="G5:P5"/>
    <mergeCell ref="G6:H6"/>
    <mergeCell ref="I6:J6"/>
    <mergeCell ref="K6:L6"/>
    <mergeCell ref="M6:N6"/>
    <mergeCell ref="O6:P6"/>
  </mergeCells>
  <phoneticPr fontId="138" type="noConversion"/>
  <hyperlinks>
    <hyperlink ref="D1" location="' Instructions'!A1" display="Instructions" xr:uid="{D36CF3DC-81A1-4DFB-A788-5581C5499355}"/>
  </hyperlinks>
  <pageMargins left="0.25" right="0.25" top="0.75" bottom="0.75" header="0.3" footer="0.3"/>
  <pageSetup paperSize="9"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5A88983-9779-43F3-9660-2189FDD50342}">
          <x14:formula1>
            <xm:f>Currency!$E$20:$E$33</xm:f>
          </x14:formula1>
          <xm:sqref>E9:E24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9563-3F4E-4167-81B3-423E7D753C6A}">
  <sheetPr>
    <pageSetUpPr fitToPage="1"/>
  </sheetPr>
  <dimension ref="A1:P25"/>
  <sheetViews>
    <sheetView zoomScaleNormal="100" workbookViewId="0">
      <selection sqref="A1:P25"/>
    </sheetView>
  </sheetViews>
  <sheetFormatPr defaultColWidth="8.85546875" defaultRowHeight="14.25"/>
  <cols>
    <col min="1" max="1" width="3.7109375" style="83" bestFit="1" customWidth="1"/>
    <col min="2" max="2" width="38.7109375" style="83" customWidth="1"/>
    <col min="3" max="3" width="5.7109375" style="83" customWidth="1"/>
    <col min="4" max="4" width="8.7109375" style="83" customWidth="1"/>
    <col min="5" max="5" width="5.7109375" style="83" customWidth="1"/>
    <col min="6" max="6" width="7.28515625" style="83" customWidth="1"/>
    <col min="7" max="16" width="12.7109375" style="83" customWidth="1"/>
    <col min="17" max="16384" width="8.85546875" style="83"/>
  </cols>
  <sheetData>
    <row r="1" spans="1:16" ht="15">
      <c r="B1" s="157" t="s">
        <v>226</v>
      </c>
      <c r="D1" s="158" t="s">
        <v>120</v>
      </c>
      <c r="F1" s="92" t="s">
        <v>116</v>
      </c>
    </row>
    <row r="4" spans="1:16" ht="15" thickBot="1"/>
    <row r="5" spans="1:16" ht="15.75" thickBot="1">
      <c r="B5" s="11"/>
      <c r="C5" s="11"/>
      <c r="D5" s="11"/>
      <c r="E5" s="11"/>
      <c r="F5" s="11"/>
      <c r="G5" s="232" t="s">
        <v>52</v>
      </c>
      <c r="H5" s="233"/>
      <c r="I5" s="233"/>
      <c r="J5" s="233"/>
      <c r="K5" s="233"/>
      <c r="L5" s="233"/>
      <c r="M5" s="233"/>
      <c r="N5" s="233"/>
      <c r="O5" s="233"/>
      <c r="P5" s="234"/>
    </row>
    <row r="6" spans="1:16" ht="15.75" thickBot="1">
      <c r="B6" s="21"/>
      <c r="C6" s="4"/>
      <c r="D6" s="135"/>
      <c r="E6" s="135"/>
      <c r="F6" s="135"/>
      <c r="G6" s="235" t="s">
        <v>131</v>
      </c>
      <c r="H6" s="236"/>
      <c r="I6" s="235" t="s">
        <v>132</v>
      </c>
      <c r="J6" s="236"/>
      <c r="K6" s="235" t="s">
        <v>133</v>
      </c>
      <c r="L6" s="236"/>
      <c r="M6" s="235" t="s">
        <v>134</v>
      </c>
      <c r="N6" s="236"/>
      <c r="O6" s="235" t="s">
        <v>135</v>
      </c>
      <c r="P6" s="236"/>
    </row>
    <row r="7" spans="1:16" ht="15.75" thickBot="1">
      <c r="A7" s="254" t="s">
        <v>54</v>
      </c>
      <c r="B7" s="250" t="s">
        <v>14</v>
      </c>
      <c r="C7" s="250" t="s">
        <v>170</v>
      </c>
      <c r="D7" s="250" t="s">
        <v>19</v>
      </c>
      <c r="E7" s="250"/>
      <c r="F7" s="251"/>
      <c r="G7" s="166" t="s">
        <v>180</v>
      </c>
      <c r="H7" s="125" t="s">
        <v>180</v>
      </c>
      <c r="I7" s="126" t="s">
        <v>180</v>
      </c>
      <c r="J7" s="125" t="s">
        <v>180</v>
      </c>
      <c r="K7" s="126" t="s">
        <v>180</v>
      </c>
      <c r="L7" s="125" t="s">
        <v>180</v>
      </c>
      <c r="M7" s="126" t="s">
        <v>180</v>
      </c>
      <c r="N7" s="125" t="s">
        <v>180</v>
      </c>
      <c r="O7" s="126" t="s">
        <v>180</v>
      </c>
      <c r="P7" s="127" t="s">
        <v>180</v>
      </c>
    </row>
    <row r="8" spans="1:16" ht="23.25" thickBot="1">
      <c r="A8" s="255"/>
      <c r="B8" s="252"/>
      <c r="C8" s="252"/>
      <c r="D8" s="252"/>
      <c r="E8" s="252"/>
      <c r="F8" s="253"/>
      <c r="G8" s="171" t="s">
        <v>178</v>
      </c>
      <c r="H8" s="172" t="s">
        <v>9</v>
      </c>
      <c r="I8" s="173" t="s">
        <v>178</v>
      </c>
      <c r="J8" s="172" t="s">
        <v>9</v>
      </c>
      <c r="K8" s="173" t="s">
        <v>178</v>
      </c>
      <c r="L8" s="172" t="s">
        <v>9</v>
      </c>
      <c r="M8" s="173" t="s">
        <v>178</v>
      </c>
      <c r="N8" s="172" t="s">
        <v>9</v>
      </c>
      <c r="O8" s="173" t="s">
        <v>178</v>
      </c>
      <c r="P8" s="174" t="s">
        <v>9</v>
      </c>
    </row>
    <row r="9" spans="1:16" ht="14.45" customHeight="1">
      <c r="A9" s="249" t="s">
        <v>171</v>
      </c>
      <c r="B9" s="227"/>
      <c r="C9" s="249" t="s">
        <v>60</v>
      </c>
      <c r="D9" s="152" t="str">
        <f t="shared" ref="D9:D24" si="0">IF(E9="","",IF(E9="ZAR","Local","Foreign"))</f>
        <v>Local</v>
      </c>
      <c r="E9" s="209" t="s">
        <v>9</v>
      </c>
      <c r="F9" s="163">
        <f>IF(D9="","",IF(D9="Foreign",VLOOKUP(E9,Currency!$E$20:$F$33,2,FALSE),1))</f>
        <v>1</v>
      </c>
      <c r="G9" s="203">
        <v>0</v>
      </c>
      <c r="H9" s="204">
        <f>G9*$F$9</f>
        <v>0</v>
      </c>
      <c r="I9" s="205">
        <v>0</v>
      </c>
      <c r="J9" s="205">
        <f>I9*$F$9</f>
        <v>0</v>
      </c>
      <c r="K9" s="205">
        <v>0</v>
      </c>
      <c r="L9" s="205">
        <f>K9*$F$9</f>
        <v>0</v>
      </c>
      <c r="M9" s="205">
        <v>0</v>
      </c>
      <c r="N9" s="205">
        <f>M9*$F$9</f>
        <v>0</v>
      </c>
      <c r="O9" s="205">
        <v>0</v>
      </c>
      <c r="P9" s="206">
        <f>O9*$F$9</f>
        <v>0</v>
      </c>
    </row>
    <row r="10" spans="1:16">
      <c r="A10" s="248"/>
      <c r="B10" s="222"/>
      <c r="C10" s="248"/>
      <c r="D10" s="153" t="str">
        <f t="shared" si="0"/>
        <v>Local</v>
      </c>
      <c r="E10" s="210" t="s">
        <v>9</v>
      </c>
      <c r="F10" s="164">
        <f>IF(D10="","",IF(D10="Foreign",VLOOKUP(E10,Currency!$E$20:$F$33,2,FALSE),1))</f>
        <v>1</v>
      </c>
      <c r="G10" s="207">
        <v>0</v>
      </c>
      <c r="H10" s="204">
        <f>G10*$F$10</f>
        <v>0</v>
      </c>
      <c r="I10" s="204">
        <v>0</v>
      </c>
      <c r="J10" s="204">
        <f>I10*$F$10</f>
        <v>0</v>
      </c>
      <c r="K10" s="204">
        <v>0</v>
      </c>
      <c r="L10" s="204">
        <f>K10*$F$10</f>
        <v>0</v>
      </c>
      <c r="M10" s="204">
        <v>0</v>
      </c>
      <c r="N10" s="204">
        <f>M10*$F$10</f>
        <v>0</v>
      </c>
      <c r="O10" s="204">
        <v>0</v>
      </c>
      <c r="P10" s="208">
        <f>O10*$F$10</f>
        <v>0</v>
      </c>
    </row>
    <row r="11" spans="1:16">
      <c r="A11" s="248" t="s">
        <v>172</v>
      </c>
      <c r="B11" s="213"/>
      <c r="C11" s="248" t="s">
        <v>60</v>
      </c>
      <c r="D11" s="153" t="str">
        <f t="shared" si="0"/>
        <v>Local</v>
      </c>
      <c r="E11" s="210" t="s">
        <v>9</v>
      </c>
      <c r="F11" s="164">
        <f>IF(D11="","",IF(D11="Foreign",VLOOKUP(E11,Currency!$E$20:$F$33,2,FALSE),1))</f>
        <v>1</v>
      </c>
      <c r="G11" s="207">
        <v>0</v>
      </c>
      <c r="H11" s="204">
        <f>G11*$F$11</f>
        <v>0</v>
      </c>
      <c r="I11" s="204">
        <v>0</v>
      </c>
      <c r="J11" s="204">
        <f>I11*$F$11</f>
        <v>0</v>
      </c>
      <c r="K11" s="204">
        <v>0</v>
      </c>
      <c r="L11" s="204">
        <f>K11*$F$11</f>
        <v>0</v>
      </c>
      <c r="M11" s="204">
        <v>0</v>
      </c>
      <c r="N11" s="204">
        <f>M11*$F$11</f>
        <v>0</v>
      </c>
      <c r="O11" s="204">
        <v>0</v>
      </c>
      <c r="P11" s="208">
        <f>O11*$F$11</f>
        <v>0</v>
      </c>
    </row>
    <row r="12" spans="1:16">
      <c r="A12" s="248"/>
      <c r="B12" s="222"/>
      <c r="C12" s="248"/>
      <c r="D12" s="153" t="str">
        <f t="shared" si="0"/>
        <v>Local</v>
      </c>
      <c r="E12" s="210" t="s">
        <v>9</v>
      </c>
      <c r="F12" s="164">
        <f>IF(D12="","",IF(D12="Foreign",VLOOKUP(E12,Currency!$E$20:$F$33,2,FALSE),1))</f>
        <v>1</v>
      </c>
      <c r="G12" s="207">
        <v>0</v>
      </c>
      <c r="H12" s="204">
        <f>G12*$F$12</f>
        <v>0</v>
      </c>
      <c r="I12" s="204">
        <v>0</v>
      </c>
      <c r="J12" s="204">
        <f>I12*$F$12</f>
        <v>0</v>
      </c>
      <c r="K12" s="204">
        <v>0</v>
      </c>
      <c r="L12" s="204">
        <f>K12*$F$12</f>
        <v>0</v>
      </c>
      <c r="M12" s="204">
        <v>0</v>
      </c>
      <c r="N12" s="204">
        <f>M12*$F$12</f>
        <v>0</v>
      </c>
      <c r="O12" s="204">
        <v>0</v>
      </c>
      <c r="P12" s="208">
        <f>O12*$F$12</f>
        <v>0</v>
      </c>
    </row>
    <row r="13" spans="1:16">
      <c r="A13" s="248" t="s">
        <v>173</v>
      </c>
      <c r="B13" s="213"/>
      <c r="C13" s="248" t="s">
        <v>60</v>
      </c>
      <c r="D13" s="153" t="str">
        <f t="shared" si="0"/>
        <v>Local</v>
      </c>
      <c r="E13" s="210" t="s">
        <v>9</v>
      </c>
      <c r="F13" s="164">
        <f>IF(D13="","",IF(D13="Foreign",VLOOKUP(E13,Currency!$E$20:$F$33,2,FALSE),1))</f>
        <v>1</v>
      </c>
      <c r="G13" s="207">
        <v>0</v>
      </c>
      <c r="H13" s="204">
        <f>G13*$F$13</f>
        <v>0</v>
      </c>
      <c r="I13" s="204">
        <v>0</v>
      </c>
      <c r="J13" s="204">
        <f>I13*$F$13</f>
        <v>0</v>
      </c>
      <c r="K13" s="204">
        <v>0</v>
      </c>
      <c r="L13" s="204">
        <f>K13*$F$13</f>
        <v>0</v>
      </c>
      <c r="M13" s="204">
        <v>0</v>
      </c>
      <c r="N13" s="204">
        <f>M13*$F$13</f>
        <v>0</v>
      </c>
      <c r="O13" s="204">
        <v>0</v>
      </c>
      <c r="P13" s="208">
        <f>O13*$F$13</f>
        <v>0</v>
      </c>
    </row>
    <row r="14" spans="1:16">
      <c r="A14" s="248"/>
      <c r="B14" s="213"/>
      <c r="C14" s="248"/>
      <c r="D14" s="153" t="str">
        <f t="shared" si="0"/>
        <v>Local</v>
      </c>
      <c r="E14" s="210" t="s">
        <v>9</v>
      </c>
      <c r="F14" s="164">
        <f>IF(D14="","",IF(D14="Foreign",VLOOKUP(E14,Currency!$E$20:$F$33,2,FALSE),1))</f>
        <v>1</v>
      </c>
      <c r="G14" s="207">
        <v>0</v>
      </c>
      <c r="H14" s="204">
        <f>G14*$F$14</f>
        <v>0</v>
      </c>
      <c r="I14" s="204">
        <v>0</v>
      </c>
      <c r="J14" s="204">
        <f>I14*$F$14</f>
        <v>0</v>
      </c>
      <c r="K14" s="204">
        <v>0</v>
      </c>
      <c r="L14" s="204">
        <f>K14*$F$14</f>
        <v>0</v>
      </c>
      <c r="M14" s="204">
        <v>0</v>
      </c>
      <c r="N14" s="204">
        <f>M14*$F$14</f>
        <v>0</v>
      </c>
      <c r="O14" s="204">
        <v>0</v>
      </c>
      <c r="P14" s="208">
        <f>O14*$F$14</f>
        <v>0</v>
      </c>
    </row>
    <row r="15" spans="1:16">
      <c r="A15" s="248" t="s">
        <v>174</v>
      </c>
      <c r="B15" s="213"/>
      <c r="C15" s="248" t="s">
        <v>60</v>
      </c>
      <c r="D15" s="153" t="str">
        <f t="shared" ref="D15:D18" si="1">IF(E15="","",IF(E15="ZAR","Local","Foreign"))</f>
        <v>Local</v>
      </c>
      <c r="E15" s="210" t="s">
        <v>9</v>
      </c>
      <c r="F15" s="164">
        <f>IF(D15="","",IF(D15="Foreign",VLOOKUP(E15,Currency!$E$20:$F$33,2,FALSE),1))</f>
        <v>1</v>
      </c>
      <c r="G15" s="207">
        <v>0</v>
      </c>
      <c r="H15" s="204">
        <f>G15*$F$15</f>
        <v>0</v>
      </c>
      <c r="I15" s="204">
        <v>0</v>
      </c>
      <c r="J15" s="204">
        <f>I15*$F$15</f>
        <v>0</v>
      </c>
      <c r="K15" s="204">
        <v>0</v>
      </c>
      <c r="L15" s="204">
        <f>K15*$F$15</f>
        <v>0</v>
      </c>
      <c r="M15" s="204">
        <v>0</v>
      </c>
      <c r="N15" s="204">
        <f>M15*$F$15</f>
        <v>0</v>
      </c>
      <c r="O15" s="204">
        <v>0</v>
      </c>
      <c r="P15" s="208">
        <f>O15*$F$15</f>
        <v>0</v>
      </c>
    </row>
    <row r="16" spans="1:16">
      <c r="A16" s="248"/>
      <c r="B16" s="213"/>
      <c r="C16" s="248"/>
      <c r="D16" s="153" t="str">
        <f t="shared" si="1"/>
        <v>Local</v>
      </c>
      <c r="E16" s="210" t="s">
        <v>9</v>
      </c>
      <c r="F16" s="164">
        <f>IF(D16="","",IF(D16="Foreign",VLOOKUP(E16,Currency!$E$20:$F$33,2,FALSE),1))</f>
        <v>1</v>
      </c>
      <c r="G16" s="207">
        <v>0</v>
      </c>
      <c r="H16" s="204">
        <f>G16*$F$16</f>
        <v>0</v>
      </c>
      <c r="I16" s="204">
        <v>0</v>
      </c>
      <c r="J16" s="204">
        <f>I16*$F$16</f>
        <v>0</v>
      </c>
      <c r="K16" s="204">
        <v>0</v>
      </c>
      <c r="L16" s="204">
        <f>K16*$F$16</f>
        <v>0</v>
      </c>
      <c r="M16" s="204">
        <v>0</v>
      </c>
      <c r="N16" s="204">
        <f>M16*$F$16</f>
        <v>0</v>
      </c>
      <c r="O16" s="204">
        <v>0</v>
      </c>
      <c r="P16" s="208">
        <f>O16*$F$16</f>
        <v>0</v>
      </c>
    </row>
    <row r="17" spans="1:16">
      <c r="A17" s="248" t="s">
        <v>175</v>
      </c>
      <c r="B17" s="213"/>
      <c r="C17" s="248" t="s">
        <v>60</v>
      </c>
      <c r="D17" s="153" t="str">
        <f t="shared" si="1"/>
        <v>Local</v>
      </c>
      <c r="E17" s="210" t="s">
        <v>9</v>
      </c>
      <c r="F17" s="164">
        <f>IF(D17="","",IF(D17="Foreign",VLOOKUP(E17,Currency!$E$20:$F$33,2,FALSE),1))</f>
        <v>1</v>
      </c>
      <c r="G17" s="207">
        <v>0</v>
      </c>
      <c r="H17" s="204">
        <f>G17*$F$17</f>
        <v>0</v>
      </c>
      <c r="I17" s="204">
        <v>0</v>
      </c>
      <c r="J17" s="204">
        <f>I17*$F$17</f>
        <v>0</v>
      </c>
      <c r="K17" s="204">
        <v>0</v>
      </c>
      <c r="L17" s="204">
        <f>K17*$F$17</f>
        <v>0</v>
      </c>
      <c r="M17" s="204">
        <v>0</v>
      </c>
      <c r="N17" s="204">
        <f>M17*$F$17</f>
        <v>0</v>
      </c>
      <c r="O17" s="204">
        <v>0</v>
      </c>
      <c r="P17" s="208">
        <f>O17*$F$17</f>
        <v>0</v>
      </c>
    </row>
    <row r="18" spans="1:16">
      <c r="A18" s="248"/>
      <c r="B18" s="213"/>
      <c r="C18" s="248"/>
      <c r="D18" s="153" t="str">
        <f t="shared" si="1"/>
        <v>Local</v>
      </c>
      <c r="E18" s="210" t="s">
        <v>9</v>
      </c>
      <c r="F18" s="164">
        <f>IF(D18="","",IF(D18="Foreign",VLOOKUP(E18,Currency!$E$20:$F$33,2,FALSE),1))</f>
        <v>1</v>
      </c>
      <c r="G18" s="207">
        <v>0</v>
      </c>
      <c r="H18" s="204">
        <f>G18*$F$18</f>
        <v>0</v>
      </c>
      <c r="I18" s="204">
        <v>0</v>
      </c>
      <c r="J18" s="204">
        <f>I18*$F$18</f>
        <v>0</v>
      </c>
      <c r="K18" s="204">
        <v>0</v>
      </c>
      <c r="L18" s="204">
        <f>K18*$F$18</f>
        <v>0</v>
      </c>
      <c r="M18" s="204">
        <v>0</v>
      </c>
      <c r="N18" s="204">
        <f>M18*$F$18</f>
        <v>0</v>
      </c>
      <c r="O18" s="204">
        <v>0</v>
      </c>
      <c r="P18" s="208">
        <f>O18*$F$18</f>
        <v>0</v>
      </c>
    </row>
    <row r="19" spans="1:16">
      <c r="A19" s="248" t="s">
        <v>176</v>
      </c>
      <c r="B19" s="213"/>
      <c r="C19" s="248" t="s">
        <v>60</v>
      </c>
      <c r="D19" s="153" t="str">
        <f t="shared" ref="D19:D20" si="2">IF(E19="","",IF(E19="ZAR","Local","Foreign"))</f>
        <v>Local</v>
      </c>
      <c r="E19" s="210" t="s">
        <v>9</v>
      </c>
      <c r="F19" s="164">
        <f>IF(D19="","",IF(D19="Foreign",VLOOKUP(E19,Currency!$E$20:$F$33,2,FALSE),1))</f>
        <v>1</v>
      </c>
      <c r="G19" s="207">
        <v>0</v>
      </c>
      <c r="H19" s="204">
        <f>G19*$F$19</f>
        <v>0</v>
      </c>
      <c r="I19" s="204">
        <v>0</v>
      </c>
      <c r="J19" s="204">
        <f>I19*$F$19</f>
        <v>0</v>
      </c>
      <c r="K19" s="204">
        <v>0</v>
      </c>
      <c r="L19" s="204">
        <f>K19*$F$19</f>
        <v>0</v>
      </c>
      <c r="M19" s="204">
        <v>0</v>
      </c>
      <c r="N19" s="204">
        <f>M19*$F$19</f>
        <v>0</v>
      </c>
      <c r="O19" s="204">
        <v>0</v>
      </c>
      <c r="P19" s="208">
        <f>O19*$F$19</f>
        <v>0</v>
      </c>
    </row>
    <row r="20" spans="1:16">
      <c r="A20" s="248"/>
      <c r="B20" s="213"/>
      <c r="C20" s="248"/>
      <c r="D20" s="153" t="str">
        <f t="shared" si="2"/>
        <v>Local</v>
      </c>
      <c r="E20" s="210" t="s">
        <v>9</v>
      </c>
      <c r="F20" s="164">
        <f>IF(D20="","",IF(D20="Foreign",VLOOKUP(E20,Currency!$E$20:$F$33,2,FALSE),1))</f>
        <v>1</v>
      </c>
      <c r="G20" s="207">
        <v>0</v>
      </c>
      <c r="H20" s="204">
        <f>G20*$F$20</f>
        <v>0</v>
      </c>
      <c r="I20" s="204">
        <v>0</v>
      </c>
      <c r="J20" s="204">
        <f>I20*$F$20</f>
        <v>0</v>
      </c>
      <c r="K20" s="204">
        <v>0</v>
      </c>
      <c r="L20" s="204">
        <f>K20*$F$20</f>
        <v>0</v>
      </c>
      <c r="M20" s="204">
        <v>0</v>
      </c>
      <c r="N20" s="204">
        <f>M20*$F$20</f>
        <v>0</v>
      </c>
      <c r="O20" s="204">
        <v>0</v>
      </c>
      <c r="P20" s="208">
        <f>O20*$F$20</f>
        <v>0</v>
      </c>
    </row>
    <row r="21" spans="1:16">
      <c r="A21" s="248" t="s">
        <v>177</v>
      </c>
      <c r="B21" s="213"/>
      <c r="C21" s="248" t="s">
        <v>60</v>
      </c>
      <c r="D21" s="153" t="str">
        <f t="shared" si="0"/>
        <v>Local</v>
      </c>
      <c r="E21" s="210" t="s">
        <v>9</v>
      </c>
      <c r="F21" s="164">
        <f>IF(D21="","",IF(D21="Foreign",VLOOKUP(E21,Currency!$E$20:$F$33,2,FALSE),1))</f>
        <v>1</v>
      </c>
      <c r="G21" s="207">
        <v>0</v>
      </c>
      <c r="H21" s="204">
        <f>G21*$F$21</f>
        <v>0</v>
      </c>
      <c r="I21" s="204">
        <v>0</v>
      </c>
      <c r="J21" s="204">
        <f>I21*$F$21</f>
        <v>0</v>
      </c>
      <c r="K21" s="204">
        <v>0</v>
      </c>
      <c r="L21" s="204">
        <f>K21*$F$21</f>
        <v>0</v>
      </c>
      <c r="M21" s="204">
        <v>0</v>
      </c>
      <c r="N21" s="204">
        <f>M21*$F$21</f>
        <v>0</v>
      </c>
      <c r="O21" s="204">
        <v>0</v>
      </c>
      <c r="P21" s="208">
        <f>O21*$F$21</f>
        <v>0</v>
      </c>
    </row>
    <row r="22" spans="1:16">
      <c r="A22" s="248"/>
      <c r="B22" s="213"/>
      <c r="C22" s="248"/>
      <c r="D22" s="153" t="str">
        <f t="shared" si="0"/>
        <v>Local</v>
      </c>
      <c r="E22" s="210" t="s">
        <v>9</v>
      </c>
      <c r="F22" s="164">
        <f>IF(D22="","",IF(D22="Foreign",VLOOKUP(E22,Currency!$E$20:$F$33,2,FALSE),1))</f>
        <v>1</v>
      </c>
      <c r="G22" s="207">
        <v>0</v>
      </c>
      <c r="H22" s="204">
        <f>G22*$F$22</f>
        <v>0</v>
      </c>
      <c r="I22" s="204">
        <v>0</v>
      </c>
      <c r="J22" s="204">
        <f>I22*$F$22</f>
        <v>0</v>
      </c>
      <c r="K22" s="204">
        <v>0</v>
      </c>
      <c r="L22" s="204">
        <f>K22*$F$22</f>
        <v>0</v>
      </c>
      <c r="M22" s="204">
        <v>0</v>
      </c>
      <c r="N22" s="204">
        <f>M22*$F$22</f>
        <v>0</v>
      </c>
      <c r="O22" s="204">
        <v>0</v>
      </c>
      <c r="P22" s="208">
        <f>O22*$F$22</f>
        <v>0</v>
      </c>
    </row>
    <row r="23" spans="1:16">
      <c r="A23" s="248" t="s">
        <v>181</v>
      </c>
      <c r="B23" s="213"/>
      <c r="C23" s="248" t="s">
        <v>60</v>
      </c>
      <c r="D23" s="154" t="str">
        <f t="shared" si="0"/>
        <v>Local</v>
      </c>
      <c r="E23" s="211" t="s">
        <v>9</v>
      </c>
      <c r="F23" s="165">
        <f>IF(D23="","",IF(D23="Foreign",VLOOKUP(E23,Currency!$E$20:$F$33,2,FALSE),1))</f>
        <v>1</v>
      </c>
      <c r="G23" s="207">
        <v>0</v>
      </c>
      <c r="H23" s="204">
        <f>G23*$F$23</f>
        <v>0</v>
      </c>
      <c r="I23" s="204">
        <v>0</v>
      </c>
      <c r="J23" s="204">
        <f>I23*$F$23</f>
        <v>0</v>
      </c>
      <c r="K23" s="204">
        <v>0</v>
      </c>
      <c r="L23" s="204">
        <f>K23*$F$23</f>
        <v>0</v>
      </c>
      <c r="M23" s="204">
        <v>0</v>
      </c>
      <c r="N23" s="204">
        <f>M23*$F$23</f>
        <v>0</v>
      </c>
      <c r="O23" s="204">
        <v>0</v>
      </c>
      <c r="P23" s="208">
        <f>O23*$F$23</f>
        <v>0</v>
      </c>
    </row>
    <row r="24" spans="1:16">
      <c r="A24" s="248"/>
      <c r="B24" s="213"/>
      <c r="C24" s="248"/>
      <c r="D24" s="154" t="str">
        <f t="shared" si="0"/>
        <v>Local</v>
      </c>
      <c r="E24" s="211" t="s">
        <v>9</v>
      </c>
      <c r="F24" s="165">
        <f>IF(D24="","",IF(D24="Foreign",VLOOKUP(E24,Currency!$E$20:$F$33,2,FALSE),1))</f>
        <v>1</v>
      </c>
      <c r="G24" s="207">
        <v>0</v>
      </c>
      <c r="H24" s="204">
        <f>G24*$F$24</f>
        <v>0</v>
      </c>
      <c r="I24" s="204">
        <v>0</v>
      </c>
      <c r="J24" s="204">
        <f>I24*$F$24</f>
        <v>0</v>
      </c>
      <c r="K24" s="204">
        <v>0</v>
      </c>
      <c r="L24" s="204">
        <f>K24*$F$24</f>
        <v>0</v>
      </c>
      <c r="M24" s="204">
        <v>0</v>
      </c>
      <c r="N24" s="204">
        <f>M24*$F$24</f>
        <v>0</v>
      </c>
      <c r="O24" s="204">
        <v>0</v>
      </c>
      <c r="P24" s="208">
        <f>O24*$F$24</f>
        <v>0</v>
      </c>
    </row>
    <row r="25" spans="1:16" ht="15.75" thickBot="1">
      <c r="G25" s="168">
        <f t="shared" ref="G25:P25" si="3">SUM(G9:G24)</f>
        <v>0</v>
      </c>
      <c r="H25" s="169">
        <f t="shared" si="3"/>
        <v>0</v>
      </c>
      <c r="I25" s="169">
        <f t="shared" si="3"/>
        <v>0</v>
      </c>
      <c r="J25" s="169">
        <f t="shared" si="3"/>
        <v>0</v>
      </c>
      <c r="K25" s="169">
        <f t="shared" si="3"/>
        <v>0</v>
      </c>
      <c r="L25" s="169">
        <f t="shared" si="3"/>
        <v>0</v>
      </c>
      <c r="M25" s="169">
        <f t="shared" si="3"/>
        <v>0</v>
      </c>
      <c r="N25" s="169">
        <f t="shared" si="3"/>
        <v>0</v>
      </c>
      <c r="O25" s="169">
        <f t="shared" si="3"/>
        <v>0</v>
      </c>
      <c r="P25" s="170">
        <f t="shared" si="3"/>
        <v>0</v>
      </c>
    </row>
  </sheetData>
  <mergeCells count="34">
    <mergeCell ref="A23:A24"/>
    <mergeCell ref="A7:A8"/>
    <mergeCell ref="B7:B8"/>
    <mergeCell ref="C7:C8"/>
    <mergeCell ref="D7:F8"/>
    <mergeCell ref="A19:A20"/>
    <mergeCell ref="B19:B20"/>
    <mergeCell ref="C19:C20"/>
    <mergeCell ref="A9:A10"/>
    <mergeCell ref="A11:A12"/>
    <mergeCell ref="A13:A14"/>
    <mergeCell ref="A15:A16"/>
    <mergeCell ref="A17:A18"/>
    <mergeCell ref="A21:A22"/>
    <mergeCell ref="B21:B22"/>
    <mergeCell ref="C21:C22"/>
    <mergeCell ref="B23:B24"/>
    <mergeCell ref="C23:C24"/>
    <mergeCell ref="B15:B16"/>
    <mergeCell ref="C15:C16"/>
    <mergeCell ref="B17:B18"/>
    <mergeCell ref="C17:C18"/>
    <mergeCell ref="B9:B10"/>
    <mergeCell ref="C9:C10"/>
    <mergeCell ref="B11:B12"/>
    <mergeCell ref="C11:C12"/>
    <mergeCell ref="B13:B14"/>
    <mergeCell ref="C13:C14"/>
    <mergeCell ref="G5:P5"/>
    <mergeCell ref="G6:H6"/>
    <mergeCell ref="I6:J6"/>
    <mergeCell ref="K6:L6"/>
    <mergeCell ref="M6:N6"/>
    <mergeCell ref="O6:P6"/>
  </mergeCells>
  <phoneticPr fontId="138" type="noConversion"/>
  <hyperlinks>
    <hyperlink ref="D1" location="' Instructions'!A1" display="Instructions" xr:uid="{38CD84DF-8B13-41B2-BDB3-11A375DFEC13}"/>
  </hyperlinks>
  <pageMargins left="0.25" right="0.25" top="0.75" bottom="0.75" header="0.3" footer="0.3"/>
  <pageSetup paperSize="9" scale="7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6A4D0FB-E4B5-465E-BC15-A648F9C79B8E}">
          <x14:formula1>
            <xm:f>Currency!$E$20:$E$33</xm:f>
          </x14:formula1>
          <xm:sqref>E9:E24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8" workbookViewId="0">
      <selection activeCell="C10" sqref="C10:H10"/>
    </sheetView>
  </sheetViews>
  <sheetFormatPr defaultRowHeight="12.75"/>
  <cols>
    <col min="1" max="3" width="8.85546875" style="24"/>
    <col min="4" max="4" width="24.28515625" style="24" customWidth="1"/>
    <col min="5" max="5" width="10" style="24" customWidth="1"/>
    <col min="6" max="6" width="15.7109375" style="24" customWidth="1"/>
    <col min="7" max="7" width="15.140625" style="24" customWidth="1"/>
    <col min="8" max="8" width="29.42578125" style="24" customWidth="1"/>
    <col min="9" max="259" width="8.85546875" style="24"/>
    <col min="260" max="260" width="24.28515625" style="24" customWidth="1"/>
    <col min="261" max="261" width="10" style="24" customWidth="1"/>
    <col min="262" max="262" width="15.7109375" style="24" customWidth="1"/>
    <col min="263" max="263" width="15.140625" style="24" customWidth="1"/>
    <col min="264" max="264" width="27" style="24" customWidth="1"/>
    <col min="265" max="515" width="8.85546875" style="24"/>
    <col min="516" max="516" width="24.28515625" style="24" customWidth="1"/>
    <col min="517" max="517" width="10" style="24" customWidth="1"/>
    <col min="518" max="518" width="15.7109375" style="24" customWidth="1"/>
    <col min="519" max="519" width="15.140625" style="24" customWidth="1"/>
    <col min="520" max="520" width="27" style="24" customWidth="1"/>
    <col min="521" max="771" width="8.85546875" style="24"/>
    <col min="772" max="772" width="24.28515625" style="24" customWidth="1"/>
    <col min="773" max="773" width="10" style="24" customWidth="1"/>
    <col min="774" max="774" width="15.7109375" style="24" customWidth="1"/>
    <col min="775" max="775" width="15.140625" style="24" customWidth="1"/>
    <col min="776" max="776" width="27" style="24" customWidth="1"/>
    <col min="777" max="1027" width="8.85546875" style="24"/>
    <col min="1028" max="1028" width="24.28515625" style="24" customWidth="1"/>
    <col min="1029" max="1029" width="10" style="24" customWidth="1"/>
    <col min="1030" max="1030" width="15.7109375" style="24" customWidth="1"/>
    <col min="1031" max="1031" width="15.140625" style="24" customWidth="1"/>
    <col min="1032" max="1032" width="27" style="24" customWidth="1"/>
    <col min="1033" max="1283" width="8.85546875" style="24"/>
    <col min="1284" max="1284" width="24.28515625" style="24" customWidth="1"/>
    <col min="1285" max="1285" width="10" style="24" customWidth="1"/>
    <col min="1286" max="1286" width="15.7109375" style="24" customWidth="1"/>
    <col min="1287" max="1287" width="15.140625" style="24" customWidth="1"/>
    <col min="1288" max="1288" width="27" style="24" customWidth="1"/>
    <col min="1289" max="1539" width="8.85546875" style="24"/>
    <col min="1540" max="1540" width="24.28515625" style="24" customWidth="1"/>
    <col min="1541" max="1541" width="10" style="24" customWidth="1"/>
    <col min="1542" max="1542" width="15.7109375" style="24" customWidth="1"/>
    <col min="1543" max="1543" width="15.140625" style="24" customWidth="1"/>
    <col min="1544" max="1544" width="27" style="24" customWidth="1"/>
    <col min="1545" max="1795" width="8.85546875" style="24"/>
    <col min="1796" max="1796" width="24.28515625" style="24" customWidth="1"/>
    <col min="1797" max="1797" width="10" style="24" customWidth="1"/>
    <col min="1798" max="1798" width="15.7109375" style="24" customWidth="1"/>
    <col min="1799" max="1799" width="15.140625" style="24" customWidth="1"/>
    <col min="1800" max="1800" width="27" style="24" customWidth="1"/>
    <col min="1801" max="2051" width="8.85546875" style="24"/>
    <col min="2052" max="2052" width="24.28515625" style="24" customWidth="1"/>
    <col min="2053" max="2053" width="10" style="24" customWidth="1"/>
    <col min="2054" max="2054" width="15.7109375" style="24" customWidth="1"/>
    <col min="2055" max="2055" width="15.140625" style="24" customWidth="1"/>
    <col min="2056" max="2056" width="27" style="24" customWidth="1"/>
    <col min="2057" max="2307" width="8.85546875" style="24"/>
    <col min="2308" max="2308" width="24.28515625" style="24" customWidth="1"/>
    <col min="2309" max="2309" width="10" style="24" customWidth="1"/>
    <col min="2310" max="2310" width="15.7109375" style="24" customWidth="1"/>
    <col min="2311" max="2311" width="15.140625" style="24" customWidth="1"/>
    <col min="2312" max="2312" width="27" style="24" customWidth="1"/>
    <col min="2313" max="2563" width="8.85546875" style="24"/>
    <col min="2564" max="2564" width="24.28515625" style="24" customWidth="1"/>
    <col min="2565" max="2565" width="10" style="24" customWidth="1"/>
    <col min="2566" max="2566" width="15.7109375" style="24" customWidth="1"/>
    <col min="2567" max="2567" width="15.140625" style="24" customWidth="1"/>
    <col min="2568" max="2568" width="27" style="24" customWidth="1"/>
    <col min="2569" max="2819" width="8.85546875" style="24"/>
    <col min="2820" max="2820" width="24.28515625" style="24" customWidth="1"/>
    <col min="2821" max="2821" width="10" style="24" customWidth="1"/>
    <col min="2822" max="2822" width="15.7109375" style="24" customWidth="1"/>
    <col min="2823" max="2823" width="15.140625" style="24" customWidth="1"/>
    <col min="2824" max="2824" width="27" style="24" customWidth="1"/>
    <col min="2825" max="3075" width="8.85546875" style="24"/>
    <col min="3076" max="3076" width="24.28515625" style="24" customWidth="1"/>
    <col min="3077" max="3077" width="10" style="24" customWidth="1"/>
    <col min="3078" max="3078" width="15.7109375" style="24" customWidth="1"/>
    <col min="3079" max="3079" width="15.140625" style="24" customWidth="1"/>
    <col min="3080" max="3080" width="27" style="24" customWidth="1"/>
    <col min="3081" max="3331" width="8.85546875" style="24"/>
    <col min="3332" max="3332" width="24.28515625" style="24" customWidth="1"/>
    <col min="3333" max="3333" width="10" style="24" customWidth="1"/>
    <col min="3334" max="3334" width="15.7109375" style="24" customWidth="1"/>
    <col min="3335" max="3335" width="15.140625" style="24" customWidth="1"/>
    <col min="3336" max="3336" width="27" style="24" customWidth="1"/>
    <col min="3337" max="3587" width="8.85546875" style="24"/>
    <col min="3588" max="3588" width="24.28515625" style="24" customWidth="1"/>
    <col min="3589" max="3589" width="10" style="24" customWidth="1"/>
    <col min="3590" max="3590" width="15.7109375" style="24" customWidth="1"/>
    <col min="3591" max="3591" width="15.140625" style="24" customWidth="1"/>
    <col min="3592" max="3592" width="27" style="24" customWidth="1"/>
    <col min="3593" max="3843" width="8.85546875" style="24"/>
    <col min="3844" max="3844" width="24.28515625" style="24" customWidth="1"/>
    <col min="3845" max="3845" width="10" style="24" customWidth="1"/>
    <col min="3846" max="3846" width="15.7109375" style="24" customWidth="1"/>
    <col min="3847" max="3847" width="15.140625" style="24" customWidth="1"/>
    <col min="3848" max="3848" width="27" style="24" customWidth="1"/>
    <col min="3849" max="4099" width="8.85546875" style="24"/>
    <col min="4100" max="4100" width="24.28515625" style="24" customWidth="1"/>
    <col min="4101" max="4101" width="10" style="24" customWidth="1"/>
    <col min="4102" max="4102" width="15.7109375" style="24" customWidth="1"/>
    <col min="4103" max="4103" width="15.140625" style="24" customWidth="1"/>
    <col min="4104" max="4104" width="27" style="24" customWidth="1"/>
    <col min="4105" max="4355" width="8.85546875" style="24"/>
    <col min="4356" max="4356" width="24.28515625" style="24" customWidth="1"/>
    <col min="4357" max="4357" width="10" style="24" customWidth="1"/>
    <col min="4358" max="4358" width="15.7109375" style="24" customWidth="1"/>
    <col min="4359" max="4359" width="15.140625" style="24" customWidth="1"/>
    <col min="4360" max="4360" width="27" style="24" customWidth="1"/>
    <col min="4361" max="4611" width="8.85546875" style="24"/>
    <col min="4612" max="4612" width="24.28515625" style="24" customWidth="1"/>
    <col min="4613" max="4613" width="10" style="24" customWidth="1"/>
    <col min="4614" max="4614" width="15.7109375" style="24" customWidth="1"/>
    <col min="4615" max="4615" width="15.140625" style="24" customWidth="1"/>
    <col min="4616" max="4616" width="27" style="24" customWidth="1"/>
    <col min="4617" max="4867" width="8.85546875" style="24"/>
    <col min="4868" max="4868" width="24.28515625" style="24" customWidth="1"/>
    <col min="4869" max="4869" width="10" style="24" customWidth="1"/>
    <col min="4870" max="4870" width="15.7109375" style="24" customWidth="1"/>
    <col min="4871" max="4871" width="15.140625" style="24" customWidth="1"/>
    <col min="4872" max="4872" width="27" style="24" customWidth="1"/>
    <col min="4873" max="5123" width="8.85546875" style="24"/>
    <col min="5124" max="5124" width="24.28515625" style="24" customWidth="1"/>
    <col min="5125" max="5125" width="10" style="24" customWidth="1"/>
    <col min="5126" max="5126" width="15.7109375" style="24" customWidth="1"/>
    <col min="5127" max="5127" width="15.140625" style="24" customWidth="1"/>
    <col min="5128" max="5128" width="27" style="24" customWidth="1"/>
    <col min="5129" max="5379" width="8.85546875" style="24"/>
    <col min="5380" max="5380" width="24.28515625" style="24" customWidth="1"/>
    <col min="5381" max="5381" width="10" style="24" customWidth="1"/>
    <col min="5382" max="5382" width="15.7109375" style="24" customWidth="1"/>
    <col min="5383" max="5383" width="15.140625" style="24" customWidth="1"/>
    <col min="5384" max="5384" width="27" style="24" customWidth="1"/>
    <col min="5385" max="5635" width="8.85546875" style="24"/>
    <col min="5636" max="5636" width="24.28515625" style="24" customWidth="1"/>
    <col min="5637" max="5637" width="10" style="24" customWidth="1"/>
    <col min="5638" max="5638" width="15.7109375" style="24" customWidth="1"/>
    <col min="5639" max="5639" width="15.140625" style="24" customWidth="1"/>
    <col min="5640" max="5640" width="27" style="24" customWidth="1"/>
    <col min="5641" max="5891" width="8.85546875" style="24"/>
    <col min="5892" max="5892" width="24.28515625" style="24" customWidth="1"/>
    <col min="5893" max="5893" width="10" style="24" customWidth="1"/>
    <col min="5894" max="5894" width="15.7109375" style="24" customWidth="1"/>
    <col min="5895" max="5895" width="15.140625" style="24" customWidth="1"/>
    <col min="5896" max="5896" width="27" style="24" customWidth="1"/>
    <col min="5897" max="6147" width="8.85546875" style="24"/>
    <col min="6148" max="6148" width="24.28515625" style="24" customWidth="1"/>
    <col min="6149" max="6149" width="10" style="24" customWidth="1"/>
    <col min="6150" max="6150" width="15.7109375" style="24" customWidth="1"/>
    <col min="6151" max="6151" width="15.140625" style="24" customWidth="1"/>
    <col min="6152" max="6152" width="27" style="24" customWidth="1"/>
    <col min="6153" max="6403" width="8.85546875" style="24"/>
    <col min="6404" max="6404" width="24.28515625" style="24" customWidth="1"/>
    <col min="6405" max="6405" width="10" style="24" customWidth="1"/>
    <col min="6406" max="6406" width="15.7109375" style="24" customWidth="1"/>
    <col min="6407" max="6407" width="15.140625" style="24" customWidth="1"/>
    <col min="6408" max="6408" width="27" style="24" customWidth="1"/>
    <col min="6409" max="6659" width="8.85546875" style="24"/>
    <col min="6660" max="6660" width="24.28515625" style="24" customWidth="1"/>
    <col min="6661" max="6661" width="10" style="24" customWidth="1"/>
    <col min="6662" max="6662" width="15.7109375" style="24" customWidth="1"/>
    <col min="6663" max="6663" width="15.140625" style="24" customWidth="1"/>
    <col min="6664" max="6664" width="27" style="24" customWidth="1"/>
    <col min="6665" max="6915" width="8.85546875" style="24"/>
    <col min="6916" max="6916" width="24.28515625" style="24" customWidth="1"/>
    <col min="6917" max="6917" width="10" style="24" customWidth="1"/>
    <col min="6918" max="6918" width="15.7109375" style="24" customWidth="1"/>
    <col min="6919" max="6919" width="15.140625" style="24" customWidth="1"/>
    <col min="6920" max="6920" width="27" style="24" customWidth="1"/>
    <col min="6921" max="7171" width="8.85546875" style="24"/>
    <col min="7172" max="7172" width="24.28515625" style="24" customWidth="1"/>
    <col min="7173" max="7173" width="10" style="24" customWidth="1"/>
    <col min="7174" max="7174" width="15.7109375" style="24" customWidth="1"/>
    <col min="7175" max="7175" width="15.140625" style="24" customWidth="1"/>
    <col min="7176" max="7176" width="27" style="24" customWidth="1"/>
    <col min="7177" max="7427" width="8.85546875" style="24"/>
    <col min="7428" max="7428" width="24.28515625" style="24" customWidth="1"/>
    <col min="7429" max="7429" width="10" style="24" customWidth="1"/>
    <col min="7430" max="7430" width="15.7109375" style="24" customWidth="1"/>
    <col min="7431" max="7431" width="15.140625" style="24" customWidth="1"/>
    <col min="7432" max="7432" width="27" style="24" customWidth="1"/>
    <col min="7433" max="7683" width="8.85546875" style="24"/>
    <col min="7684" max="7684" width="24.28515625" style="24" customWidth="1"/>
    <col min="7685" max="7685" width="10" style="24" customWidth="1"/>
    <col min="7686" max="7686" width="15.7109375" style="24" customWidth="1"/>
    <col min="7687" max="7687" width="15.140625" style="24" customWidth="1"/>
    <col min="7688" max="7688" width="27" style="24" customWidth="1"/>
    <col min="7689" max="7939" width="8.85546875" style="24"/>
    <col min="7940" max="7940" width="24.28515625" style="24" customWidth="1"/>
    <col min="7941" max="7941" width="10" style="24" customWidth="1"/>
    <col min="7942" max="7942" width="15.7109375" style="24" customWidth="1"/>
    <col min="7943" max="7943" width="15.140625" style="24" customWidth="1"/>
    <col min="7944" max="7944" width="27" style="24" customWidth="1"/>
    <col min="7945" max="8195" width="8.85546875" style="24"/>
    <col min="8196" max="8196" width="24.28515625" style="24" customWidth="1"/>
    <col min="8197" max="8197" width="10" style="24" customWidth="1"/>
    <col min="8198" max="8198" width="15.7109375" style="24" customWidth="1"/>
    <col min="8199" max="8199" width="15.140625" style="24" customWidth="1"/>
    <col min="8200" max="8200" width="27" style="24" customWidth="1"/>
    <col min="8201" max="8451" width="8.85546875" style="24"/>
    <col min="8452" max="8452" width="24.28515625" style="24" customWidth="1"/>
    <col min="8453" max="8453" width="10" style="24" customWidth="1"/>
    <col min="8454" max="8454" width="15.7109375" style="24" customWidth="1"/>
    <col min="8455" max="8455" width="15.140625" style="24" customWidth="1"/>
    <col min="8456" max="8456" width="27" style="24" customWidth="1"/>
    <col min="8457" max="8707" width="8.85546875" style="24"/>
    <col min="8708" max="8708" width="24.28515625" style="24" customWidth="1"/>
    <col min="8709" max="8709" width="10" style="24" customWidth="1"/>
    <col min="8710" max="8710" width="15.7109375" style="24" customWidth="1"/>
    <col min="8711" max="8711" width="15.140625" style="24" customWidth="1"/>
    <col min="8712" max="8712" width="27" style="24" customWidth="1"/>
    <col min="8713" max="8963" width="8.85546875" style="24"/>
    <col min="8964" max="8964" width="24.28515625" style="24" customWidth="1"/>
    <col min="8965" max="8965" width="10" style="24" customWidth="1"/>
    <col min="8966" max="8966" width="15.7109375" style="24" customWidth="1"/>
    <col min="8967" max="8967" width="15.140625" style="24" customWidth="1"/>
    <col min="8968" max="8968" width="27" style="24" customWidth="1"/>
    <col min="8969" max="9219" width="8.85546875" style="24"/>
    <col min="9220" max="9220" width="24.28515625" style="24" customWidth="1"/>
    <col min="9221" max="9221" width="10" style="24" customWidth="1"/>
    <col min="9222" max="9222" width="15.7109375" style="24" customWidth="1"/>
    <col min="9223" max="9223" width="15.140625" style="24" customWidth="1"/>
    <col min="9224" max="9224" width="27" style="24" customWidth="1"/>
    <col min="9225" max="9475" width="8.85546875" style="24"/>
    <col min="9476" max="9476" width="24.28515625" style="24" customWidth="1"/>
    <col min="9477" max="9477" width="10" style="24" customWidth="1"/>
    <col min="9478" max="9478" width="15.7109375" style="24" customWidth="1"/>
    <col min="9479" max="9479" width="15.140625" style="24" customWidth="1"/>
    <col min="9480" max="9480" width="27" style="24" customWidth="1"/>
    <col min="9481" max="9731" width="8.85546875" style="24"/>
    <col min="9732" max="9732" width="24.28515625" style="24" customWidth="1"/>
    <col min="9733" max="9733" width="10" style="24" customWidth="1"/>
    <col min="9734" max="9734" width="15.7109375" style="24" customWidth="1"/>
    <col min="9735" max="9735" width="15.140625" style="24" customWidth="1"/>
    <col min="9736" max="9736" width="27" style="24" customWidth="1"/>
    <col min="9737" max="9987" width="8.85546875" style="24"/>
    <col min="9988" max="9988" width="24.28515625" style="24" customWidth="1"/>
    <col min="9989" max="9989" width="10" style="24" customWidth="1"/>
    <col min="9990" max="9990" width="15.7109375" style="24" customWidth="1"/>
    <col min="9991" max="9991" width="15.140625" style="24" customWidth="1"/>
    <col min="9992" max="9992" width="27" style="24" customWidth="1"/>
    <col min="9993" max="10243" width="8.85546875" style="24"/>
    <col min="10244" max="10244" width="24.28515625" style="24" customWidth="1"/>
    <col min="10245" max="10245" width="10" style="24" customWidth="1"/>
    <col min="10246" max="10246" width="15.7109375" style="24" customWidth="1"/>
    <col min="10247" max="10247" width="15.140625" style="24" customWidth="1"/>
    <col min="10248" max="10248" width="27" style="24" customWidth="1"/>
    <col min="10249" max="10499" width="8.85546875" style="24"/>
    <col min="10500" max="10500" width="24.28515625" style="24" customWidth="1"/>
    <col min="10501" max="10501" width="10" style="24" customWidth="1"/>
    <col min="10502" max="10502" width="15.7109375" style="24" customWidth="1"/>
    <col min="10503" max="10503" width="15.140625" style="24" customWidth="1"/>
    <col min="10504" max="10504" width="27" style="24" customWidth="1"/>
    <col min="10505" max="10755" width="8.85546875" style="24"/>
    <col min="10756" max="10756" width="24.28515625" style="24" customWidth="1"/>
    <col min="10757" max="10757" width="10" style="24" customWidth="1"/>
    <col min="10758" max="10758" width="15.7109375" style="24" customWidth="1"/>
    <col min="10759" max="10759" width="15.140625" style="24" customWidth="1"/>
    <col min="10760" max="10760" width="27" style="24" customWidth="1"/>
    <col min="10761" max="11011" width="8.85546875" style="24"/>
    <col min="11012" max="11012" width="24.28515625" style="24" customWidth="1"/>
    <col min="11013" max="11013" width="10" style="24" customWidth="1"/>
    <col min="11014" max="11014" width="15.7109375" style="24" customWidth="1"/>
    <col min="11015" max="11015" width="15.140625" style="24" customWidth="1"/>
    <col min="11016" max="11016" width="27" style="24" customWidth="1"/>
    <col min="11017" max="11267" width="8.85546875" style="24"/>
    <col min="11268" max="11268" width="24.28515625" style="24" customWidth="1"/>
    <col min="11269" max="11269" width="10" style="24" customWidth="1"/>
    <col min="11270" max="11270" width="15.7109375" style="24" customWidth="1"/>
    <col min="11271" max="11271" width="15.140625" style="24" customWidth="1"/>
    <col min="11272" max="11272" width="27" style="24" customWidth="1"/>
    <col min="11273" max="11523" width="8.85546875" style="24"/>
    <col min="11524" max="11524" width="24.28515625" style="24" customWidth="1"/>
    <col min="11525" max="11525" width="10" style="24" customWidth="1"/>
    <col min="11526" max="11526" width="15.7109375" style="24" customWidth="1"/>
    <col min="11527" max="11527" width="15.140625" style="24" customWidth="1"/>
    <col min="11528" max="11528" width="27" style="24" customWidth="1"/>
    <col min="11529" max="11779" width="8.85546875" style="24"/>
    <col min="11780" max="11780" width="24.28515625" style="24" customWidth="1"/>
    <col min="11781" max="11781" width="10" style="24" customWidth="1"/>
    <col min="11782" max="11782" width="15.7109375" style="24" customWidth="1"/>
    <col min="11783" max="11783" width="15.140625" style="24" customWidth="1"/>
    <col min="11784" max="11784" width="27" style="24" customWidth="1"/>
    <col min="11785" max="12035" width="8.85546875" style="24"/>
    <col min="12036" max="12036" width="24.28515625" style="24" customWidth="1"/>
    <col min="12037" max="12037" width="10" style="24" customWidth="1"/>
    <col min="12038" max="12038" width="15.7109375" style="24" customWidth="1"/>
    <col min="12039" max="12039" width="15.140625" style="24" customWidth="1"/>
    <col min="12040" max="12040" width="27" style="24" customWidth="1"/>
    <col min="12041" max="12291" width="8.85546875" style="24"/>
    <col min="12292" max="12292" width="24.28515625" style="24" customWidth="1"/>
    <col min="12293" max="12293" width="10" style="24" customWidth="1"/>
    <col min="12294" max="12294" width="15.7109375" style="24" customWidth="1"/>
    <col min="12295" max="12295" width="15.140625" style="24" customWidth="1"/>
    <col min="12296" max="12296" width="27" style="24" customWidth="1"/>
    <col min="12297" max="12547" width="8.85546875" style="24"/>
    <col min="12548" max="12548" width="24.28515625" style="24" customWidth="1"/>
    <col min="12549" max="12549" width="10" style="24" customWidth="1"/>
    <col min="12550" max="12550" width="15.7109375" style="24" customWidth="1"/>
    <col min="12551" max="12551" width="15.140625" style="24" customWidth="1"/>
    <col min="12552" max="12552" width="27" style="24" customWidth="1"/>
    <col min="12553" max="12803" width="8.85546875" style="24"/>
    <col min="12804" max="12804" width="24.28515625" style="24" customWidth="1"/>
    <col min="12805" max="12805" width="10" style="24" customWidth="1"/>
    <col min="12806" max="12806" width="15.7109375" style="24" customWidth="1"/>
    <col min="12807" max="12807" width="15.140625" style="24" customWidth="1"/>
    <col min="12808" max="12808" width="27" style="24" customWidth="1"/>
    <col min="12809" max="13059" width="8.85546875" style="24"/>
    <col min="13060" max="13060" width="24.28515625" style="24" customWidth="1"/>
    <col min="13061" max="13061" width="10" style="24" customWidth="1"/>
    <col min="13062" max="13062" width="15.7109375" style="24" customWidth="1"/>
    <col min="13063" max="13063" width="15.140625" style="24" customWidth="1"/>
    <col min="13064" max="13064" width="27" style="24" customWidth="1"/>
    <col min="13065" max="13315" width="8.85546875" style="24"/>
    <col min="13316" max="13316" width="24.28515625" style="24" customWidth="1"/>
    <col min="13317" max="13317" width="10" style="24" customWidth="1"/>
    <col min="13318" max="13318" width="15.7109375" style="24" customWidth="1"/>
    <col min="13319" max="13319" width="15.140625" style="24" customWidth="1"/>
    <col min="13320" max="13320" width="27" style="24" customWidth="1"/>
    <col min="13321" max="13571" width="8.85546875" style="24"/>
    <col min="13572" max="13572" width="24.28515625" style="24" customWidth="1"/>
    <col min="13573" max="13573" width="10" style="24" customWidth="1"/>
    <col min="13574" max="13574" width="15.7109375" style="24" customWidth="1"/>
    <col min="13575" max="13575" width="15.140625" style="24" customWidth="1"/>
    <col min="13576" max="13576" width="27" style="24" customWidth="1"/>
    <col min="13577" max="13827" width="8.85546875" style="24"/>
    <col min="13828" max="13828" width="24.28515625" style="24" customWidth="1"/>
    <col min="13829" max="13829" width="10" style="24" customWidth="1"/>
    <col min="13830" max="13830" width="15.7109375" style="24" customWidth="1"/>
    <col min="13831" max="13831" width="15.140625" style="24" customWidth="1"/>
    <col min="13832" max="13832" width="27" style="24" customWidth="1"/>
    <col min="13833" max="14083" width="8.85546875" style="24"/>
    <col min="14084" max="14084" width="24.28515625" style="24" customWidth="1"/>
    <col min="14085" max="14085" width="10" style="24" customWidth="1"/>
    <col min="14086" max="14086" width="15.7109375" style="24" customWidth="1"/>
    <col min="14087" max="14087" width="15.140625" style="24" customWidth="1"/>
    <col min="14088" max="14088" width="27" style="24" customWidth="1"/>
    <col min="14089" max="14339" width="8.85546875" style="24"/>
    <col min="14340" max="14340" width="24.28515625" style="24" customWidth="1"/>
    <col min="14341" max="14341" width="10" style="24" customWidth="1"/>
    <col min="14342" max="14342" width="15.7109375" style="24" customWidth="1"/>
    <col min="14343" max="14343" width="15.140625" style="24" customWidth="1"/>
    <col min="14344" max="14344" width="27" style="24" customWidth="1"/>
    <col min="14345" max="14595" width="8.85546875" style="24"/>
    <col min="14596" max="14596" width="24.28515625" style="24" customWidth="1"/>
    <col min="14597" max="14597" width="10" style="24" customWidth="1"/>
    <col min="14598" max="14598" width="15.7109375" style="24" customWidth="1"/>
    <col min="14599" max="14599" width="15.140625" style="24" customWidth="1"/>
    <col min="14600" max="14600" width="27" style="24" customWidth="1"/>
    <col min="14601" max="14851" width="8.85546875" style="24"/>
    <col min="14852" max="14852" width="24.28515625" style="24" customWidth="1"/>
    <col min="14853" max="14853" width="10" style="24" customWidth="1"/>
    <col min="14854" max="14854" width="15.7109375" style="24" customWidth="1"/>
    <col min="14855" max="14855" width="15.140625" style="24" customWidth="1"/>
    <col min="14856" max="14856" width="27" style="24" customWidth="1"/>
    <col min="14857" max="15107" width="8.85546875" style="24"/>
    <col min="15108" max="15108" width="24.28515625" style="24" customWidth="1"/>
    <col min="15109" max="15109" width="10" style="24" customWidth="1"/>
    <col min="15110" max="15110" width="15.7109375" style="24" customWidth="1"/>
    <col min="15111" max="15111" width="15.140625" style="24" customWidth="1"/>
    <col min="15112" max="15112" width="27" style="24" customWidth="1"/>
    <col min="15113" max="15363" width="8.85546875" style="24"/>
    <col min="15364" max="15364" width="24.28515625" style="24" customWidth="1"/>
    <col min="15365" max="15365" width="10" style="24" customWidth="1"/>
    <col min="15366" max="15366" width="15.7109375" style="24" customWidth="1"/>
    <col min="15367" max="15367" width="15.140625" style="24" customWidth="1"/>
    <col min="15368" max="15368" width="27" style="24" customWidth="1"/>
    <col min="15369" max="15619" width="8.85546875" style="24"/>
    <col min="15620" max="15620" width="24.28515625" style="24" customWidth="1"/>
    <col min="15621" max="15621" width="10" style="24" customWidth="1"/>
    <col min="15622" max="15622" width="15.7109375" style="24" customWidth="1"/>
    <col min="15623" max="15623" width="15.140625" style="24" customWidth="1"/>
    <col min="15624" max="15624" width="27" style="24" customWidth="1"/>
    <col min="15625" max="15875" width="8.85546875" style="24"/>
    <col min="15876" max="15876" width="24.28515625" style="24" customWidth="1"/>
    <col min="15877" max="15877" width="10" style="24" customWidth="1"/>
    <col min="15878" max="15878" width="15.7109375" style="24" customWidth="1"/>
    <col min="15879" max="15879" width="15.140625" style="24" customWidth="1"/>
    <col min="15880" max="15880" width="27" style="24" customWidth="1"/>
    <col min="15881" max="16131" width="8.85546875" style="24"/>
    <col min="16132" max="16132" width="24.28515625" style="24" customWidth="1"/>
    <col min="16133" max="16133" width="10" style="24" customWidth="1"/>
    <col min="16134" max="16134" width="15.7109375" style="24" customWidth="1"/>
    <col min="16135" max="16135" width="15.140625" style="24" customWidth="1"/>
    <col min="16136" max="16136" width="27" style="24" customWidth="1"/>
    <col min="16137" max="16384" width="8.85546875" style="24"/>
  </cols>
  <sheetData>
    <row r="1" spans="2:104" ht="13.5" thickBot="1"/>
    <row r="2" spans="2:104" ht="15" customHeight="1" thickBot="1">
      <c r="B2" s="276" t="s">
        <v>226</v>
      </c>
      <c r="C2" s="277"/>
      <c r="D2" s="277"/>
      <c r="E2" s="277"/>
      <c r="F2" s="278"/>
    </row>
    <row r="4" spans="2:104" s="29" customFormat="1" ht="18">
      <c r="B4" s="25" t="s">
        <v>51</v>
      </c>
      <c r="C4" s="26"/>
      <c r="D4" s="27"/>
      <c r="E4" s="27"/>
      <c r="F4" s="27"/>
      <c r="G4" s="27"/>
      <c r="H4" s="27"/>
      <c r="I4" s="27"/>
      <c r="J4" s="27"/>
      <c r="K4" s="27"/>
      <c r="L4" s="27"/>
      <c r="M4" s="27"/>
      <c r="N4" s="27"/>
      <c r="O4" s="27"/>
      <c r="P4" s="27"/>
      <c r="Q4" s="27"/>
      <c r="R4" s="27"/>
      <c r="S4" s="27"/>
      <c r="T4" s="27"/>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row>
    <row r="5" spans="2:104" s="29" customFormat="1" ht="15.75">
      <c r="B5" s="30"/>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row>
    <row r="6" spans="2:104" s="29" customFormat="1" ht="18.75" thickBot="1">
      <c r="B6" s="32" t="s">
        <v>44</v>
      </c>
    </row>
    <row r="7" spans="2:104" s="29" customFormat="1" ht="103.15" customHeight="1">
      <c r="B7" s="33">
        <v>1</v>
      </c>
      <c r="C7" s="279" t="s">
        <v>122</v>
      </c>
      <c r="D7" s="280"/>
      <c r="E7" s="280"/>
      <c r="F7" s="280"/>
      <c r="G7" s="280"/>
      <c r="H7" s="281"/>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row>
    <row r="8" spans="2:104" s="29" customFormat="1" ht="42.6" customHeight="1">
      <c r="B8" s="282">
        <v>2</v>
      </c>
      <c r="C8" s="283" t="s">
        <v>123</v>
      </c>
      <c r="D8" s="284"/>
      <c r="E8" s="284"/>
      <c r="F8" s="284"/>
      <c r="G8" s="284"/>
      <c r="H8" s="285"/>
      <c r="I8" s="34"/>
      <c r="J8" s="34"/>
      <c r="K8" s="35"/>
      <c r="L8" s="34"/>
      <c r="M8" s="34"/>
      <c r="N8" s="34"/>
      <c r="O8" s="34"/>
      <c r="P8" s="286"/>
      <c r="Q8" s="287"/>
      <c r="R8" s="287"/>
      <c r="S8" s="287"/>
      <c r="T8" s="287"/>
      <c r="U8" s="287"/>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row>
    <row r="9" spans="2:104" s="29" customFormat="1" ht="15.75">
      <c r="B9" s="282"/>
      <c r="C9" s="288" t="s">
        <v>45</v>
      </c>
      <c r="D9" s="287"/>
      <c r="E9" s="287"/>
      <c r="F9" s="287"/>
      <c r="G9" s="287"/>
      <c r="H9" s="289"/>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row>
    <row r="10" spans="2:104" s="29" customFormat="1" ht="82.9" customHeight="1">
      <c r="B10" s="282"/>
      <c r="C10" s="290" t="s">
        <v>46</v>
      </c>
      <c r="D10" s="291"/>
      <c r="E10" s="291"/>
      <c r="F10" s="291"/>
      <c r="G10" s="291"/>
      <c r="H10" s="292"/>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row>
    <row r="11" spans="2:104" s="29" customFormat="1" ht="76.150000000000006" customHeight="1">
      <c r="B11" s="36">
        <v>3</v>
      </c>
      <c r="C11" s="263" t="s">
        <v>124</v>
      </c>
      <c r="D11" s="264"/>
      <c r="E11" s="264"/>
      <c r="F11" s="264"/>
      <c r="G11" s="264"/>
      <c r="H11" s="265"/>
      <c r="I11" s="34"/>
      <c r="J11" s="34"/>
      <c r="K11" s="34"/>
      <c r="L11" s="34"/>
      <c r="M11" s="34"/>
      <c r="N11" s="37"/>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row>
    <row r="12" spans="2:104" s="29" customFormat="1" ht="107.45" customHeight="1">
      <c r="B12" s="36">
        <v>4</v>
      </c>
      <c r="C12" s="266" t="s">
        <v>47</v>
      </c>
      <c r="D12" s="267"/>
      <c r="E12" s="267"/>
      <c r="F12" s="267"/>
      <c r="G12" s="267"/>
      <c r="H12" s="268"/>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row>
    <row r="13" spans="2:104" s="29" customFormat="1" ht="15.75">
      <c r="B13" s="269">
        <v>5</v>
      </c>
      <c r="C13" s="270" t="s">
        <v>48</v>
      </c>
      <c r="D13" s="271"/>
      <c r="E13" s="271"/>
      <c r="F13" s="271"/>
      <c r="G13" s="271"/>
      <c r="H13" s="272"/>
      <c r="I13" s="38"/>
      <c r="J13" s="38"/>
      <c r="K13" s="38"/>
      <c r="L13" s="39"/>
      <c r="M13" s="39"/>
      <c r="N13" s="39"/>
      <c r="O13" s="39"/>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row>
    <row r="14" spans="2:104" s="29" customFormat="1" ht="64.5" customHeight="1">
      <c r="B14" s="269"/>
      <c r="C14" s="270" t="s">
        <v>49</v>
      </c>
      <c r="D14" s="271"/>
      <c r="E14" s="271"/>
      <c r="F14" s="271"/>
      <c r="G14" s="271"/>
      <c r="H14" s="272"/>
      <c r="I14" s="40"/>
      <c r="J14" s="41"/>
      <c r="K14" s="41"/>
      <c r="L14" s="41"/>
      <c r="M14" s="41"/>
      <c r="N14" s="42"/>
      <c r="O14" s="41"/>
    </row>
    <row r="15" spans="2:104" s="29" customFormat="1" ht="35.1" customHeight="1" thickBot="1">
      <c r="B15" s="269"/>
      <c r="C15" s="273" t="s">
        <v>50</v>
      </c>
      <c r="D15" s="274"/>
      <c r="E15" s="274"/>
      <c r="F15" s="274"/>
      <c r="G15" s="274"/>
      <c r="H15" s="275"/>
      <c r="I15" s="38"/>
      <c r="J15" s="38"/>
      <c r="K15" s="38"/>
      <c r="L15" s="31"/>
      <c r="M15" s="31"/>
      <c r="N15" s="31"/>
      <c r="O15" s="31"/>
    </row>
    <row r="17" spans="3:8" ht="13.5" thickBot="1"/>
    <row r="18" spans="3:8" ht="16.5" thickBot="1">
      <c r="C18" s="260" t="s">
        <v>0</v>
      </c>
      <c r="D18" s="261"/>
      <c r="E18" s="261"/>
      <c r="F18" s="261"/>
      <c r="G18" s="261"/>
      <c r="H18" s="262"/>
    </row>
    <row r="19" spans="3:8" ht="25.5">
      <c r="C19" s="43" t="s">
        <v>1</v>
      </c>
      <c r="D19" s="44" t="s">
        <v>2</v>
      </c>
      <c r="E19" s="45" t="s">
        <v>3</v>
      </c>
      <c r="F19" s="46" t="s">
        <v>4</v>
      </c>
      <c r="G19" s="45" t="s">
        <v>5</v>
      </c>
      <c r="H19" s="47" t="s">
        <v>6</v>
      </c>
    </row>
    <row r="20" spans="3:8">
      <c r="C20" s="48">
        <v>1</v>
      </c>
      <c r="D20" s="49" t="s">
        <v>22</v>
      </c>
      <c r="E20" s="50" t="s">
        <v>23</v>
      </c>
      <c r="F20" s="119"/>
      <c r="G20" s="120"/>
      <c r="H20" s="121"/>
    </row>
    <row r="21" spans="3:8">
      <c r="C21" s="51">
        <v>2</v>
      </c>
      <c r="D21" s="49" t="s">
        <v>24</v>
      </c>
      <c r="E21" s="50" t="s">
        <v>25</v>
      </c>
      <c r="F21" s="122"/>
      <c r="G21" s="120"/>
      <c r="H21" s="121"/>
    </row>
    <row r="22" spans="3:8">
      <c r="C22" s="48">
        <v>3</v>
      </c>
      <c r="D22" s="49" t="s">
        <v>26</v>
      </c>
      <c r="E22" s="50" t="s">
        <v>27</v>
      </c>
      <c r="F22" s="122"/>
      <c r="G22" s="120"/>
      <c r="H22" s="121"/>
    </row>
    <row r="23" spans="3:8">
      <c r="C23" s="51">
        <v>4</v>
      </c>
      <c r="D23" s="49" t="s">
        <v>28</v>
      </c>
      <c r="E23" s="50" t="s">
        <v>29</v>
      </c>
      <c r="F23" s="122"/>
      <c r="G23" s="120"/>
      <c r="H23" s="121"/>
    </row>
    <row r="24" spans="3:8">
      <c r="C24" s="48">
        <v>5</v>
      </c>
      <c r="D24" s="49" t="s">
        <v>21</v>
      </c>
      <c r="E24" s="50" t="s">
        <v>16</v>
      </c>
      <c r="F24" s="122"/>
      <c r="G24" s="120"/>
      <c r="H24" s="121"/>
    </row>
    <row r="25" spans="3:8">
      <c r="C25" s="51">
        <v>6</v>
      </c>
      <c r="D25" s="49" t="s">
        <v>18</v>
      </c>
      <c r="E25" s="50" t="s">
        <v>17</v>
      </c>
      <c r="F25" s="122"/>
      <c r="G25" s="120"/>
      <c r="H25" s="121"/>
    </row>
    <row r="26" spans="3:8">
      <c r="C26" s="48">
        <v>7</v>
      </c>
      <c r="D26" s="49" t="s">
        <v>30</v>
      </c>
      <c r="E26" s="50" t="s">
        <v>31</v>
      </c>
      <c r="F26" s="122"/>
      <c r="G26" s="120"/>
      <c r="H26" s="121"/>
    </row>
    <row r="27" spans="3:8">
      <c r="C27" s="51">
        <v>8</v>
      </c>
      <c r="D27" s="49" t="s">
        <v>32</v>
      </c>
      <c r="E27" s="50" t="s">
        <v>33</v>
      </c>
      <c r="F27" s="122"/>
      <c r="G27" s="120"/>
      <c r="H27" s="121"/>
    </row>
    <row r="28" spans="3:8">
      <c r="C28" s="48">
        <v>9</v>
      </c>
      <c r="D28" s="49" t="s">
        <v>34</v>
      </c>
      <c r="E28" s="50" t="s">
        <v>35</v>
      </c>
      <c r="F28" s="122"/>
      <c r="G28" s="120"/>
      <c r="H28" s="121"/>
    </row>
    <row r="29" spans="3:8">
      <c r="C29" s="51">
        <v>10</v>
      </c>
      <c r="D29" s="49" t="s">
        <v>36</v>
      </c>
      <c r="E29" s="50" t="s">
        <v>37</v>
      </c>
      <c r="F29" s="122"/>
      <c r="G29" s="120"/>
      <c r="H29" s="121"/>
    </row>
    <row r="30" spans="3:8">
      <c r="C30" s="48">
        <v>11</v>
      </c>
      <c r="D30" s="49" t="s">
        <v>38</v>
      </c>
      <c r="E30" s="50" t="s">
        <v>39</v>
      </c>
      <c r="F30" s="122"/>
      <c r="G30" s="120"/>
      <c r="H30" s="121"/>
    </row>
    <row r="31" spans="3:8">
      <c r="C31" s="51">
        <v>12</v>
      </c>
      <c r="D31" s="49" t="s">
        <v>40</v>
      </c>
      <c r="E31" s="50" t="s">
        <v>41</v>
      </c>
      <c r="F31" s="122"/>
      <c r="G31" s="120"/>
      <c r="H31" s="121"/>
    </row>
    <row r="32" spans="3:8">
      <c r="C32" s="48">
        <v>13</v>
      </c>
      <c r="D32" s="49" t="s">
        <v>42</v>
      </c>
      <c r="E32" s="50" t="s">
        <v>7</v>
      </c>
      <c r="F32" s="122"/>
      <c r="G32" s="120"/>
      <c r="H32" s="121"/>
    </row>
    <row r="33" spans="3:8" ht="13.5" thickBot="1">
      <c r="C33" s="52">
        <v>14</v>
      </c>
      <c r="D33" s="53" t="s">
        <v>8</v>
      </c>
      <c r="E33" s="54" t="s">
        <v>9</v>
      </c>
      <c r="F33" s="55">
        <v>1</v>
      </c>
      <c r="G33" s="56"/>
      <c r="H33" s="57"/>
    </row>
  </sheetData>
  <sheetProtection selectLockedCells="1"/>
  <mergeCells count="14">
    <mergeCell ref="B2:F2"/>
    <mergeCell ref="C7:H7"/>
    <mergeCell ref="B8:B10"/>
    <mergeCell ref="C8:H8"/>
    <mergeCell ref="P8:U8"/>
    <mergeCell ref="C9:H9"/>
    <mergeCell ref="C10:H10"/>
    <mergeCell ref="C18:H18"/>
    <mergeCell ref="C11:H11"/>
    <mergeCell ref="C12:H12"/>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MCS</vt:lpstr>
      <vt:lpstr> Instructions</vt:lpstr>
      <vt:lpstr>Rate Card</vt:lpstr>
      <vt:lpstr>Tool(s) Pricing</vt:lpstr>
      <vt:lpstr>Implementation</vt:lpstr>
      <vt:lpstr>Training</vt:lpstr>
      <vt:lpstr>Other</vt:lpstr>
      <vt:lpstr>Currency</vt:lpstr>
      <vt:lpstr>MCS!Data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Mbulelo Mncengani</cp:lastModifiedBy>
  <cp:lastPrinted>2025-06-06T06:49:46Z</cp:lastPrinted>
  <dcterms:created xsi:type="dcterms:W3CDTF">2015-07-15T07:56:35Z</dcterms:created>
  <dcterms:modified xsi:type="dcterms:W3CDTF">2025-06-12T08:53:42Z</dcterms:modified>
</cp:coreProperties>
</file>