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C:\Users\tebogoml\Desktop\CANON\PUBLICATION\"/>
    </mc:Choice>
  </mc:AlternateContent>
  <xr:revisionPtr revIDLastSave="0" documentId="13_ncr:1_{FC26A413-CCB9-4F2C-AE78-AAB3823E68E0}" xr6:coauthVersionLast="36" xr6:coauthVersionMax="36" xr10:uidLastSave="{00000000-0000-0000-0000-000000000000}"/>
  <bookViews>
    <workbookView xWindow="0" yWindow="504" windowWidth="38400" windowHeight="21096" xr2:uid="{00000000-000D-0000-FFFF-FFFF00000000}"/>
  </bookViews>
  <sheets>
    <sheet name="PRICING SCHEDULE_01" sheetId="6" r:id="rId1"/>
  </sheets>
  <definedNames>
    <definedName name="_xlnm.Print_Area" localSheetId="0">'PRICING SCHEDULE_01'!$A:$O</definedName>
    <definedName name="_xlnm.Print_Titles" localSheetId="0">'PRICING SCHEDULE_01'!$1:$5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6" l="1"/>
  <c r="L27" i="6" l="1"/>
  <c r="L25" i="6" s="1"/>
  <c r="L22" i="6"/>
  <c r="L23" i="6"/>
  <c r="L24" i="6"/>
  <c r="L29" i="6"/>
  <c r="L28" i="6" s="1"/>
  <c r="I21" i="6"/>
  <c r="I16" i="6"/>
  <c r="I17" i="6"/>
  <c r="I18" i="6"/>
  <c r="I19" i="6"/>
  <c r="I22" i="6"/>
  <c r="I23" i="6"/>
  <c r="I24" i="6"/>
  <c r="I27" i="6"/>
  <c r="I25" i="6" s="1"/>
  <c r="I29" i="6"/>
  <c r="I28" i="6" s="1"/>
  <c r="F27" i="6"/>
  <c r="F25" i="6" s="1"/>
  <c r="I20" i="6" l="1"/>
  <c r="M25" i="6"/>
  <c r="I14" i="6"/>
  <c r="F24" i="6" l="1"/>
  <c r="F23" i="6"/>
  <c r="F22" i="6"/>
  <c r="L21" i="6"/>
  <c r="L20" i="6" s="1"/>
  <c r="F21" i="6"/>
  <c r="L19" i="6"/>
  <c r="F19" i="6"/>
  <c r="M19" i="6" s="1"/>
  <c r="L18" i="6"/>
  <c r="F18" i="6"/>
  <c r="M18" i="6" s="1"/>
  <c r="L17" i="6"/>
  <c r="F17" i="6"/>
  <c r="L16" i="6"/>
  <c r="F16" i="6"/>
  <c r="M17" i="6" l="1"/>
  <c r="L14" i="6"/>
  <c r="F20" i="6"/>
  <c r="M20" i="6" s="1"/>
  <c r="M22" i="6"/>
  <c r="M27" i="6"/>
  <c r="F28" i="6"/>
  <c r="M24" i="6"/>
  <c r="M16" i="6"/>
  <c r="M21" i="6"/>
  <c r="M23" i="6"/>
  <c r="F29" i="6" l="1"/>
  <c r="M29" i="6" s="1"/>
  <c r="M28" i="6"/>
  <c r="I30" i="6"/>
  <c r="I31" i="6" s="1"/>
  <c r="I32" i="6" s="1"/>
  <c r="L30" i="6"/>
  <c r="L31" i="6" s="1"/>
  <c r="M14" i="6" l="1"/>
  <c r="M30" i="6" s="1"/>
  <c r="F30" i="6"/>
  <c r="L32" i="6"/>
  <c r="M31" i="6" l="1"/>
  <c r="M32" i="6" s="1"/>
  <c r="F31" i="6"/>
  <c r="F32" i="6" s="1"/>
</calcChain>
</file>

<file path=xl/sharedStrings.xml><?xml version="1.0" encoding="utf-8"?>
<sst xmlns="http://schemas.openxmlformats.org/spreadsheetml/2006/main" count="67" uniqueCount="52">
  <si>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</si>
  <si>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</si>
  <si>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</si>
  <si>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</si>
  <si>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</si>
  <si>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</si>
  <si>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</si>
  <si>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</si>
  <si>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</si>
  <si>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</si>
  <si>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1.1</t>
  </si>
  <si>
    <t>Unit Price 
(Excl VAT)</t>
  </si>
  <si>
    <t>Line Price Term 
(Excl VAT)</t>
  </si>
  <si>
    <t>SUPPLY CHAIN MANAGEMENT</t>
  </si>
  <si>
    <t xml:space="preserve">Bidder Name </t>
  </si>
  <si>
    <t>Goods/Service description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</si>
  <si>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</si>
  <si>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</si>
  <si>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</si>
  <si>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</si>
  <si>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</si>
  <si>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</si>
  <si>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</si>
  <si>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</si>
  <si>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</si>
  <si>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</si>
  <si>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</si>
  <si>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</si>
  <si>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</si>
  <si>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</si>
  <si>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</si>
  <si>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RFB Title</t>
  </si>
  <si>
    <t>RFQ No</t>
  </si>
  <si>
    <t>Click</t>
  </si>
  <si>
    <t>Click for A4 Black Simplex</t>
  </si>
  <si>
    <t>Click for A3 Black Simplex</t>
  </si>
  <si>
    <t>Click for A4 Black Duplex</t>
  </si>
  <si>
    <t>Click for A3 Black Duplex</t>
  </si>
  <si>
    <t>Click per 1000 feet, on a minimum bill of 40,000 feet per month</t>
  </si>
  <si>
    <t>Maintenance and support on VS7110</t>
  </si>
  <si>
    <t>Maintenance and support on OCÉ VP6160</t>
  </si>
  <si>
    <r>
      <t>OCÉ  VP6160</t>
    </r>
    <r>
      <rPr>
        <b/>
        <sz val="12"/>
        <color rgb="FFFF0000"/>
        <rFont val="Calibri"/>
        <family val="2"/>
        <scheme val="minor"/>
      </rPr>
      <t>All inclusive (toner, spares, call out and maintence fees)</t>
    </r>
  </si>
  <si>
    <r>
      <t xml:space="preserve">OCÉ  VP6160 </t>
    </r>
    <r>
      <rPr>
        <b/>
        <sz val="12"/>
        <color rgb="FFFF0000"/>
        <rFont val="Calibri"/>
        <family val="2"/>
        <scheme val="minor"/>
      </rPr>
      <t>All inclusive (toner, spares, call out and maintence fees)</t>
    </r>
  </si>
  <si>
    <r>
      <t xml:space="preserve">OCÉ VS7110  </t>
    </r>
    <r>
      <rPr>
        <b/>
        <sz val="12"/>
        <color rgb="FFFF0000"/>
        <rFont val="Calibri"/>
        <family val="2"/>
        <scheme val="minor"/>
      </rPr>
      <t>All inclusive (toner, spares, call out and maintence fees)</t>
    </r>
  </si>
  <si>
    <t>Amount</t>
  </si>
  <si>
    <t>Prisma Production V5</t>
  </si>
  <si>
    <t>Server SRV118 Monthly</t>
  </si>
  <si>
    <t>TOTAL BID PRICE  (EXCL VAT)</t>
  </si>
  <si>
    <t>NOTE (1): The cost of delivery, labour, consumables etc. must be included in the click charge in this bid. – It should be noted that the maintenance and support must also be part of the click charges.</t>
  </si>
  <si>
    <t>NOTE (2): Pricing sheet volumes are indicative only and not guaranteed.</t>
  </si>
  <si>
    <t>REQUEST TO APPOINTMENT OF A SERVICE PROVIDER FOR THE MAINTENANCE AND SUPPORT FOR THE CANON (OCÉ) PRINTERS AT THE BETA DATA CENTRE FOR A PERIOD OF 3 YEARS</t>
  </si>
  <si>
    <t>RFB 2670/2022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</si>
</sst>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5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/>
      </left>
      <right/>
      <top style="medium">
        <color theme="8"/>
      </top>
      <bottom/>
      <diagonal/>
    </border>
    <border>
      <left style="medium">
        <color theme="8"/>
      </left>
      <right/>
      <top/>
      <bottom/>
      <diagonal/>
    </border>
    <border>
      <left style="medium">
        <color theme="8"/>
      </left>
      <right/>
      <top/>
      <bottom style="medium">
        <color theme="8"/>
      </bottom>
      <diagonal/>
    </border>
    <border>
      <left style="medium">
        <color indexed="64"/>
      </left>
      <right style="thin">
        <color theme="4"/>
      </right>
      <top style="medium">
        <color indexed="6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medium">
        <color indexed="64"/>
      </top>
      <bottom style="thin">
        <color theme="4"/>
      </bottom>
      <diagonal/>
    </border>
    <border>
      <left style="thin">
        <color theme="4"/>
      </left>
      <right style="medium">
        <color indexed="64"/>
      </right>
      <top style="medium">
        <color indexed="64"/>
      </top>
      <bottom style="thin">
        <color theme="4"/>
      </bottom>
      <diagonal/>
    </border>
    <border>
      <left style="medium">
        <color indexed="6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medium">
        <color indexed="64"/>
      </right>
      <top style="thin">
        <color theme="4"/>
      </top>
      <bottom style="thin">
        <color theme="4"/>
      </bottom>
      <diagonal/>
    </border>
    <border>
      <left style="medium">
        <color indexed="64"/>
      </left>
      <right style="thin">
        <color theme="4"/>
      </right>
      <top style="thin">
        <color theme="4"/>
      </top>
      <bottom style="medium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indexed="64"/>
      </bottom>
      <diagonal/>
    </border>
    <border>
      <left style="thin">
        <color theme="4"/>
      </left>
      <right style="medium">
        <color indexed="64"/>
      </right>
      <top style="thin">
        <color theme="4"/>
      </top>
      <bottom style="medium">
        <color indexed="64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8"/>
      </bottom>
      <diagonal/>
    </border>
    <border>
      <left style="medium">
        <color indexed="64"/>
      </left>
      <right style="medium">
        <color indexed="64"/>
      </right>
      <top/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thin">
        <color theme="4"/>
      </top>
      <bottom style="thin">
        <color theme="4"/>
      </bottom>
      <diagonal/>
    </border>
    <border>
      <left style="medium">
        <color indexed="64"/>
      </left>
      <right style="medium">
        <color indexed="64"/>
      </right>
      <top style="thin">
        <color theme="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4"/>
      </bottom>
      <diagonal/>
    </border>
  </borders>
  <cellStyleXfs count="3">
    <xf numFmtId="0" fontId="0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173">
    <xf numFmtId="0" fontId="0" fillId="0" borderId="0" xfId="0"/>
    <xf numFmtId="0" fontId="3" fillId="0" borderId="0" xfId="0" applyFont="1" applyAlignment="1">
      <alignment vertical="top"/>
    </xf>
    <xf numFmtId="0" fontId="9" fillId="2" borderId="0" xfId="0" applyFont="1" applyFill="1"/>
    <xf numFmtId="0" fontId="10" fillId="2" borderId="0" xfId="0" applyFont="1" applyFill="1" applyAlignment="1">
      <alignment horizontal="left" vertical="top"/>
    </xf>
    <xf numFmtId="0" fontId="10" fillId="2" borderId="0" xfId="0" applyFont="1" applyFill="1" applyAlignment="1">
      <alignment horizontal="center" vertical="top"/>
    </xf>
    <xf numFmtId="0" fontId="11" fillId="2" borderId="0" xfId="0" applyFont="1" applyFill="1" applyAlignment="1">
      <alignment horizontal="center" vertical="top"/>
    </xf>
    <xf numFmtId="0" fontId="9" fillId="2" borderId="0" xfId="0" applyFont="1" applyFill="1" applyAlignment="1">
      <alignment vertical="top"/>
    </xf>
    <xf numFmtId="0" fontId="4" fillId="3" borderId="0" xfId="0" applyFont="1" applyFill="1"/>
    <xf numFmtId="0" fontId="9" fillId="2" borderId="0" xfId="0" applyFont="1" applyFill="1" applyAlignment="1">
      <alignment horizontal="left" vertical="top"/>
    </xf>
    <xf numFmtId="0" fontId="7" fillId="2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right" vertical="top" wrapText="1"/>
    </xf>
    <xf numFmtId="164" fontId="7" fillId="2" borderId="1" xfId="0" applyNumberFormat="1" applyFont="1" applyFill="1" applyBorder="1" applyAlignment="1">
      <alignment horizontal="center" vertical="top" wrapText="1"/>
    </xf>
    <xf numFmtId="44" fontId="4" fillId="5" borderId="1" xfId="0" applyNumberFormat="1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top" wrapText="1"/>
    </xf>
    <xf numFmtId="164" fontId="8" fillId="5" borderId="1" xfId="0" applyNumberFormat="1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wrapText="1"/>
    </xf>
    <xf numFmtId="0" fontId="7" fillId="3" borderId="0" xfId="0" applyFont="1" applyFill="1" applyBorder="1" applyAlignment="1"/>
    <xf numFmtId="0" fontId="12" fillId="3" borderId="0" xfId="0" applyFont="1" applyFill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8" fillId="3" borderId="0" xfId="0" applyFont="1" applyFill="1"/>
    <xf numFmtId="0" fontId="8" fillId="3" borderId="0" xfId="0" applyFont="1" applyFill="1" applyBorder="1" applyAlignment="1">
      <alignment horizontal="left" vertical="top"/>
    </xf>
    <xf numFmtId="0" fontId="8" fillId="5" borderId="1" xfId="0" applyFont="1" applyFill="1" applyBorder="1" applyAlignment="1">
      <alignment horizontal="right" vertical="top"/>
    </xf>
    <xf numFmtId="0" fontId="4" fillId="0" borderId="1" xfId="0" quotePrefix="1" applyFont="1" applyFill="1" applyBorder="1" applyAlignment="1">
      <alignment horizontal="left" vertical="top" wrapText="1"/>
    </xf>
    <xf numFmtId="0" fontId="4" fillId="3" borderId="0" xfId="0" applyFont="1" applyFill="1" applyAlignment="1">
      <alignment horizontal="left" vertical="center"/>
    </xf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center" vertical="top" wrapText="1"/>
    </xf>
    <xf numFmtId="0" fontId="11" fillId="2" borderId="0" xfId="0" applyFont="1" applyFill="1" applyAlignment="1">
      <alignment horizontal="left" vertical="top" wrapText="1"/>
    </xf>
    <xf numFmtId="0" fontId="7" fillId="3" borderId="0" xfId="0" applyFont="1" applyFill="1" applyBorder="1" applyAlignment="1">
      <alignment vertical="top" wrapText="1"/>
    </xf>
    <xf numFmtId="164" fontId="6" fillId="4" borderId="1" xfId="0" applyNumberFormat="1" applyFont="1" applyFill="1" applyBorder="1" applyAlignment="1">
      <alignment horizontal="center" vertical="top" wrapText="1"/>
    </xf>
    <xf numFmtId="164" fontId="7" fillId="4" borderId="1" xfId="0" applyNumberFormat="1" applyFont="1" applyFill="1" applyBorder="1" applyAlignment="1">
      <alignment horizontal="left" vertical="top" wrapText="1"/>
    </xf>
    <xf numFmtId="164" fontId="7" fillId="4" borderId="1" xfId="0" applyNumberFormat="1" applyFont="1" applyFill="1" applyBorder="1" applyAlignment="1">
      <alignment horizontal="center" vertical="top" wrapText="1"/>
    </xf>
    <xf numFmtId="9" fontId="7" fillId="4" borderId="1" xfId="2" applyFont="1" applyFill="1" applyBorder="1" applyAlignment="1">
      <alignment horizontal="center" vertical="top"/>
    </xf>
    <xf numFmtId="0" fontId="9" fillId="0" borderId="0" xfId="0" applyFont="1" applyFill="1"/>
    <xf numFmtId="164" fontId="7" fillId="2" borderId="5" xfId="0" applyNumberFormat="1" applyFont="1" applyFill="1" applyBorder="1" applyAlignment="1">
      <alignment horizontal="left" vertical="top" wrapText="1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5" borderId="3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wrapText="1"/>
    </xf>
    <xf numFmtId="164" fontId="4" fillId="6" borderId="1" xfId="0" applyNumberFormat="1" applyFont="1" applyFill="1" applyBorder="1" applyAlignment="1">
      <alignment vertical="top" wrapText="1"/>
    </xf>
    <xf numFmtId="0" fontId="4" fillId="3" borderId="0" xfId="0" applyFont="1" applyFill="1" applyBorder="1" applyAlignment="1">
      <alignment horizontal="left" vertical="top"/>
    </xf>
    <xf numFmtId="0" fontId="15" fillId="6" borderId="6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 wrapText="1"/>
    </xf>
    <xf numFmtId="0" fontId="16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8" fillId="5" borderId="5" xfId="0" applyFont="1" applyFill="1" applyBorder="1" applyAlignment="1">
      <alignment horizontal="right" vertical="top" wrapText="1"/>
    </xf>
    <xf numFmtId="1" fontId="9" fillId="2" borderId="0" xfId="0" applyNumberFormat="1" applyFont="1" applyFill="1" applyAlignment="1">
      <alignment horizontal="right"/>
    </xf>
    <xf numFmtId="1" fontId="0" fillId="2" borderId="0" xfId="0" applyNumberFormat="1" applyFont="1" applyFill="1" applyAlignment="1">
      <alignment horizontal="right"/>
    </xf>
    <xf numFmtId="1" fontId="7" fillId="3" borderId="0" xfId="0" applyNumberFormat="1" applyFont="1" applyFill="1" applyBorder="1" applyAlignment="1">
      <alignment horizontal="right" vertical="top"/>
    </xf>
    <xf numFmtId="1" fontId="7" fillId="3" borderId="0" xfId="0" applyNumberFormat="1" applyFont="1" applyFill="1" applyBorder="1" applyAlignment="1">
      <alignment horizontal="right" vertical="top" wrapText="1"/>
    </xf>
    <xf numFmtId="1" fontId="7" fillId="3" borderId="0" xfId="0" applyNumberFormat="1" applyFont="1" applyFill="1" applyBorder="1" applyAlignment="1">
      <alignment horizontal="right"/>
    </xf>
    <xf numFmtId="1" fontId="7" fillId="4" borderId="1" xfId="0" applyNumberFormat="1" applyFont="1" applyFill="1" applyBorder="1" applyAlignment="1">
      <alignment horizontal="right" vertical="top"/>
    </xf>
    <xf numFmtId="1" fontId="0" fillId="3" borderId="0" xfId="0" applyNumberFormat="1" applyFont="1" applyFill="1" applyAlignment="1">
      <alignment horizontal="right" vertical="top"/>
    </xf>
    <xf numFmtId="1" fontId="0" fillId="0" borderId="0" xfId="0" applyNumberFormat="1" applyFont="1" applyAlignment="1">
      <alignment horizontal="right" vertical="top"/>
    </xf>
    <xf numFmtId="0" fontId="4" fillId="3" borderId="0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/>
    </xf>
    <xf numFmtId="0" fontId="8" fillId="3" borderId="0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left" vertical="top"/>
    </xf>
    <xf numFmtId="0" fontId="7" fillId="4" borderId="1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vertical="top" wrapText="1"/>
    </xf>
    <xf numFmtId="0" fontId="5" fillId="5" borderId="6" xfId="0" applyFont="1" applyFill="1" applyBorder="1" applyAlignment="1">
      <alignment horizontal="left" vertical="top" wrapText="1"/>
    </xf>
    <xf numFmtId="0" fontId="5" fillId="5" borderId="6" xfId="0" applyFont="1" applyFill="1" applyBorder="1" applyAlignment="1">
      <alignment horizontal="right" vertical="top" wrapText="1"/>
    </xf>
    <xf numFmtId="0" fontId="4" fillId="4" borderId="1" xfId="0" quotePrefix="1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top" wrapText="1"/>
    </xf>
    <xf numFmtId="164" fontId="4" fillId="4" borderId="1" xfId="0" applyNumberFormat="1" applyFont="1" applyFill="1" applyBorder="1" applyAlignment="1">
      <alignment vertical="top" wrapText="1"/>
    </xf>
    <xf numFmtId="164" fontId="8" fillId="4" borderId="1" xfId="0" applyNumberFormat="1" applyFont="1" applyFill="1" applyBorder="1" applyAlignment="1">
      <alignment horizontal="left" vertical="top" wrapText="1"/>
    </xf>
    <xf numFmtId="44" fontId="4" fillId="4" borderId="1" xfId="0" applyNumberFormat="1" applyFont="1" applyFill="1" applyBorder="1" applyAlignment="1">
      <alignment vertical="top" wrapText="1"/>
    </xf>
    <xf numFmtId="44" fontId="5" fillId="4" borderId="2" xfId="0" applyNumberFormat="1" applyFont="1" applyFill="1" applyBorder="1" applyAlignment="1">
      <alignment vertical="top" wrapText="1"/>
    </xf>
    <xf numFmtId="0" fontId="4" fillId="5" borderId="1" xfId="0" quotePrefix="1" applyFont="1" applyFill="1" applyBorder="1" applyAlignment="1">
      <alignment horizontal="left" vertical="top" wrapText="1"/>
    </xf>
    <xf numFmtId="0" fontId="4" fillId="0" borderId="6" xfId="0" quotePrefix="1" applyFont="1" applyFill="1" applyBorder="1" applyAlignment="1">
      <alignment horizontal="left" vertical="top" wrapText="1"/>
    </xf>
    <xf numFmtId="164" fontId="4" fillId="6" borderId="2" xfId="0" applyNumberFormat="1" applyFont="1" applyFill="1" applyBorder="1" applyAlignment="1">
      <alignment vertical="top" wrapText="1"/>
    </xf>
    <xf numFmtId="1" fontId="4" fillId="0" borderId="4" xfId="0" applyNumberFormat="1" applyFont="1" applyFill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 vertical="top" wrapText="1"/>
    </xf>
    <xf numFmtId="1" fontId="7" fillId="4" borderId="4" xfId="0" applyNumberFormat="1" applyFont="1" applyFill="1" applyBorder="1" applyAlignment="1">
      <alignment horizontal="right" vertical="top"/>
    </xf>
    <xf numFmtId="44" fontId="5" fillId="4" borderId="1" xfId="0" applyNumberFormat="1" applyFont="1" applyFill="1" applyBorder="1" applyAlignment="1">
      <alignment vertical="top" wrapText="1"/>
    </xf>
    <xf numFmtId="0" fontId="5" fillId="4" borderId="6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1" fontId="5" fillId="4" borderId="1" xfId="0" applyNumberFormat="1" applyFont="1" applyFill="1" applyBorder="1" applyAlignment="1">
      <alignment horizontal="center" vertical="center" wrapText="1"/>
    </xf>
    <xf numFmtId="164" fontId="5" fillId="4" borderId="2" xfId="0" applyNumberFormat="1" applyFont="1" applyFill="1" applyBorder="1" applyAlignment="1">
      <alignment vertical="top" wrapText="1"/>
    </xf>
    <xf numFmtId="1" fontId="5" fillId="4" borderId="4" xfId="0" applyNumberFormat="1" applyFont="1" applyFill="1" applyBorder="1" applyAlignment="1">
      <alignment horizontal="center" vertical="center" wrapText="1"/>
    </xf>
    <xf numFmtId="164" fontId="5" fillId="4" borderId="1" xfId="0" applyNumberFormat="1" applyFont="1" applyFill="1" applyBorder="1" applyAlignment="1">
      <alignment vertical="top" wrapText="1"/>
    </xf>
    <xf numFmtId="1" fontId="5" fillId="4" borderId="1" xfId="0" applyNumberFormat="1" applyFont="1" applyFill="1" applyBorder="1" applyAlignment="1">
      <alignment horizontal="right" vertical="top" wrapText="1"/>
    </xf>
    <xf numFmtId="0" fontId="5" fillId="4" borderId="2" xfId="0" applyFont="1" applyFill="1" applyBorder="1" applyAlignment="1">
      <alignment horizontal="center" vertical="top" wrapText="1"/>
    </xf>
    <xf numFmtId="165" fontId="5" fillId="4" borderId="4" xfId="1" applyNumberFormat="1" applyFont="1" applyFill="1" applyBorder="1" applyAlignment="1">
      <alignment horizontal="right" vertical="top" wrapText="1"/>
    </xf>
    <xf numFmtId="165" fontId="5" fillId="4" borderId="2" xfId="1" applyNumberFormat="1" applyFont="1" applyFill="1" applyBorder="1" applyAlignment="1">
      <alignment horizontal="right" vertical="top" wrapText="1"/>
    </xf>
    <xf numFmtId="165" fontId="5" fillId="4" borderId="1" xfId="1" applyNumberFormat="1" applyFont="1" applyFill="1" applyBorder="1" applyAlignment="1">
      <alignment horizontal="right" vertical="top" wrapText="1"/>
    </xf>
    <xf numFmtId="44" fontId="2" fillId="5" borderId="1" xfId="0" applyNumberFormat="1" applyFont="1" applyFill="1" applyBorder="1" applyAlignment="1">
      <alignment vertical="top" wrapText="1"/>
    </xf>
    <xf numFmtId="44" fontId="2" fillId="5" borderId="2" xfId="0" applyNumberFormat="1" applyFont="1" applyFill="1" applyBorder="1" applyAlignment="1">
      <alignment vertical="top" wrapText="1"/>
    </xf>
    <xf numFmtId="164" fontId="8" fillId="6" borderId="1" xfId="0" applyNumberFormat="1" applyFont="1" applyFill="1" applyBorder="1" applyAlignment="1">
      <alignment vertical="top" wrapText="1"/>
    </xf>
    <xf numFmtId="1" fontId="8" fillId="4" borderId="1" xfId="0" applyNumberFormat="1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vertical="top" wrapText="1"/>
    </xf>
    <xf numFmtId="1" fontId="8" fillId="0" borderId="1" xfId="0" applyNumberFormat="1" applyFont="1" applyFill="1" applyBorder="1" applyAlignment="1">
      <alignment horizontal="center" vertical="center" wrapText="1"/>
    </xf>
    <xf numFmtId="164" fontId="8" fillId="6" borderId="2" xfId="0" applyNumberFormat="1" applyFont="1" applyFill="1" applyBorder="1" applyAlignment="1">
      <alignment vertical="top" wrapText="1"/>
    </xf>
    <xf numFmtId="1" fontId="8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right" vertical="top" wrapText="1"/>
    </xf>
    <xf numFmtId="0" fontId="5" fillId="0" borderId="0" xfId="0" applyFont="1" applyFill="1" applyBorder="1" applyAlignment="1">
      <alignment horizontal="center" vertical="top" wrapText="1"/>
    </xf>
    <xf numFmtId="1" fontId="5" fillId="0" borderId="0" xfId="0" applyNumberFormat="1" applyFont="1" applyFill="1" applyBorder="1" applyAlignment="1">
      <alignment horizontal="right" vertical="top" wrapText="1"/>
    </xf>
    <xf numFmtId="164" fontId="7" fillId="0" borderId="0" xfId="0" applyNumberFormat="1" applyFont="1" applyFill="1" applyBorder="1" applyAlignment="1">
      <alignment horizontal="left" vertical="top" wrapText="1"/>
    </xf>
    <xf numFmtId="165" fontId="5" fillId="0" borderId="0" xfId="1" applyNumberFormat="1" applyFont="1" applyFill="1" applyBorder="1" applyAlignment="1">
      <alignment horizontal="right" vertical="top" wrapText="1"/>
    </xf>
    <xf numFmtId="0" fontId="15" fillId="0" borderId="0" xfId="0" applyFont="1" applyFill="1" applyBorder="1" applyAlignment="1">
      <alignment horizontal="left" vertical="top" wrapText="1"/>
    </xf>
    <xf numFmtId="0" fontId="0" fillId="0" borderId="0" xfId="0" applyFont="1" applyFill="1" applyAlignment="1">
      <alignment vertical="top"/>
    </xf>
    <xf numFmtId="0" fontId="17" fillId="0" borderId="0" xfId="0" applyFont="1" applyFill="1"/>
    <xf numFmtId="1" fontId="7" fillId="4" borderId="6" xfId="0" applyNumberFormat="1" applyFont="1" applyFill="1" applyBorder="1" applyAlignment="1">
      <alignment horizontal="right" vertical="top"/>
    </xf>
    <xf numFmtId="164" fontId="7" fillId="4" borderId="6" xfId="0" applyNumberFormat="1" applyFont="1" applyFill="1" applyBorder="1" applyAlignment="1">
      <alignment horizontal="center" vertical="top" wrapText="1"/>
    </xf>
    <xf numFmtId="164" fontId="7" fillId="4" borderId="6" xfId="0" applyNumberFormat="1" applyFont="1" applyFill="1" applyBorder="1" applyAlignment="1">
      <alignment horizontal="left" vertical="top" wrapText="1"/>
    </xf>
    <xf numFmtId="1" fontId="7" fillId="2" borderId="14" xfId="0" applyNumberFormat="1" applyFont="1" applyFill="1" applyBorder="1" applyAlignment="1">
      <alignment horizontal="center" vertical="top" wrapText="1"/>
    </xf>
    <xf numFmtId="164" fontId="7" fillId="2" borderId="15" xfId="0" applyNumberFormat="1" applyFont="1" applyFill="1" applyBorder="1" applyAlignment="1">
      <alignment horizontal="center" vertical="top" wrapText="1"/>
    </xf>
    <xf numFmtId="1" fontId="7" fillId="4" borderId="14" xfId="0" applyNumberFormat="1" applyFont="1" applyFill="1" applyBorder="1" applyAlignment="1">
      <alignment horizontal="right" vertical="top"/>
    </xf>
    <xf numFmtId="164" fontId="7" fillId="4" borderId="15" xfId="0" applyNumberFormat="1" applyFont="1" applyFill="1" applyBorder="1" applyAlignment="1">
      <alignment horizontal="left" vertical="top" wrapText="1"/>
    </xf>
    <xf numFmtId="1" fontId="4" fillId="4" borderId="14" xfId="0" applyNumberFormat="1" applyFont="1" applyFill="1" applyBorder="1" applyAlignment="1">
      <alignment horizontal="center" vertical="center" wrapText="1"/>
    </xf>
    <xf numFmtId="164" fontId="8" fillId="4" borderId="15" xfId="0" applyNumberFormat="1" applyFont="1" applyFill="1" applyBorder="1" applyAlignment="1">
      <alignment horizontal="left" vertical="top" wrapText="1"/>
    </xf>
    <xf numFmtId="37" fontId="8" fillId="0" borderId="14" xfId="1" applyNumberFormat="1" applyFont="1" applyFill="1" applyBorder="1" applyAlignment="1">
      <alignment horizontal="center" vertical="center" wrapText="1"/>
    </xf>
    <xf numFmtId="164" fontId="8" fillId="5" borderId="15" xfId="0" applyNumberFormat="1" applyFont="1" applyFill="1" applyBorder="1" applyAlignment="1">
      <alignment horizontal="left" vertical="top" wrapText="1"/>
    </xf>
    <xf numFmtId="1" fontId="8" fillId="4" borderId="14" xfId="0" applyNumberFormat="1" applyFont="1" applyFill="1" applyBorder="1" applyAlignment="1">
      <alignment horizontal="center" vertical="center" wrapText="1"/>
    </xf>
    <xf numFmtId="37" fontId="8" fillId="0" borderId="16" xfId="1" applyNumberFormat="1" applyFont="1" applyFill="1" applyBorder="1" applyAlignment="1">
      <alignment horizontal="center" vertical="center" wrapText="1"/>
    </xf>
    <xf numFmtId="164" fontId="8" fillId="6" borderId="17" xfId="0" applyNumberFormat="1" applyFont="1" applyFill="1" applyBorder="1" applyAlignment="1">
      <alignment vertical="top" wrapText="1"/>
    </xf>
    <xf numFmtId="164" fontId="8" fillId="5" borderId="18" xfId="0" applyNumberFormat="1" applyFont="1" applyFill="1" applyBorder="1" applyAlignment="1">
      <alignment horizontal="left" vertical="top" wrapText="1"/>
    </xf>
    <xf numFmtId="0" fontId="7" fillId="2" borderId="14" xfId="0" applyFont="1" applyFill="1" applyBorder="1" applyAlignment="1">
      <alignment horizontal="center" vertical="top" wrapText="1"/>
    </xf>
    <xf numFmtId="164" fontId="6" fillId="4" borderId="14" xfId="0" applyNumberFormat="1" applyFont="1" applyFill="1" applyBorder="1" applyAlignment="1">
      <alignment horizontal="center" vertical="top" wrapText="1"/>
    </xf>
    <xf numFmtId="1" fontId="4" fillId="4" borderId="14" xfId="0" applyNumberFormat="1" applyFont="1" applyFill="1" applyBorder="1" applyAlignment="1">
      <alignment horizontal="right" vertical="top" wrapText="1"/>
    </xf>
    <xf numFmtId="43" fontId="8" fillId="4" borderId="14" xfId="1" applyFont="1" applyFill="1" applyBorder="1" applyAlignment="1">
      <alignment horizontal="center" vertical="center" wrapText="1"/>
    </xf>
    <xf numFmtId="44" fontId="4" fillId="4" borderId="15" xfId="0" applyNumberFormat="1" applyFont="1" applyFill="1" applyBorder="1" applyAlignment="1">
      <alignment vertical="top" wrapText="1"/>
    </xf>
    <xf numFmtId="44" fontId="4" fillId="5" borderId="15" xfId="0" applyNumberFormat="1" applyFont="1" applyFill="1" applyBorder="1" applyAlignment="1">
      <alignment vertical="top" wrapText="1"/>
    </xf>
    <xf numFmtId="44" fontId="5" fillId="4" borderId="15" xfId="0" applyNumberFormat="1" applyFont="1" applyFill="1" applyBorder="1" applyAlignment="1">
      <alignment vertical="top" wrapText="1"/>
    </xf>
    <xf numFmtId="44" fontId="4" fillId="5" borderId="18" xfId="0" applyNumberFormat="1" applyFont="1" applyFill="1" applyBorder="1" applyAlignment="1">
      <alignment vertical="top" wrapText="1"/>
    </xf>
    <xf numFmtId="164" fontId="7" fillId="2" borderId="19" xfId="0" applyNumberFormat="1" applyFont="1" applyFill="1" applyBorder="1" applyAlignment="1">
      <alignment horizontal="left" vertical="top" wrapText="1"/>
    </xf>
    <xf numFmtId="0" fontId="16" fillId="6" borderId="4" xfId="0" applyFont="1" applyFill="1" applyBorder="1" applyAlignment="1">
      <alignment horizontal="left" vertical="top" wrapText="1"/>
    </xf>
    <xf numFmtId="0" fontId="7" fillId="2" borderId="20" xfId="0" applyFont="1" applyFill="1" applyBorder="1" applyAlignment="1">
      <alignment horizontal="center" vertical="top" wrapText="1"/>
    </xf>
    <xf numFmtId="164" fontId="7" fillId="2" borderId="21" xfId="0" applyNumberFormat="1" applyFont="1" applyFill="1" applyBorder="1" applyAlignment="1">
      <alignment horizontal="center" vertical="top" wrapText="1"/>
    </xf>
    <xf numFmtId="164" fontId="7" fillId="4" borderId="22" xfId="0" applyNumberFormat="1" applyFont="1" applyFill="1" applyBorder="1" applyAlignment="1">
      <alignment horizontal="left" vertical="top" wrapText="1"/>
    </xf>
    <xf numFmtId="44" fontId="5" fillId="4" borderId="22" xfId="0" applyNumberFormat="1" applyFont="1" applyFill="1" applyBorder="1" applyAlignment="1">
      <alignment vertical="top" wrapText="1"/>
    </xf>
    <xf numFmtId="44" fontId="2" fillId="5" borderId="22" xfId="0" applyNumberFormat="1" applyFont="1" applyFill="1" applyBorder="1" applyAlignment="1">
      <alignment vertical="top" wrapText="1"/>
    </xf>
    <xf numFmtId="44" fontId="2" fillId="5" borderId="23" xfId="0" applyNumberFormat="1" applyFont="1" applyFill="1" applyBorder="1" applyAlignment="1">
      <alignment vertical="top" wrapText="1"/>
    </xf>
    <xf numFmtId="0" fontId="7" fillId="0" borderId="3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vertical="top" wrapText="1"/>
    </xf>
    <xf numFmtId="0" fontId="7" fillId="4" borderId="2" xfId="0" applyFont="1" applyFill="1" applyBorder="1" applyAlignment="1">
      <alignment vertical="top" wrapText="1"/>
    </xf>
    <xf numFmtId="0" fontId="4" fillId="5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top" wrapText="1"/>
    </xf>
    <xf numFmtId="9" fontId="7" fillId="4" borderId="6" xfId="2" applyFont="1" applyFill="1" applyBorder="1" applyAlignment="1">
      <alignment horizontal="center" vertical="top"/>
    </xf>
    <xf numFmtId="0" fontId="7" fillId="2" borderId="24" xfId="0" applyFont="1" applyFill="1" applyBorder="1" applyAlignment="1">
      <alignment horizontal="center" vertical="top" wrapText="1"/>
    </xf>
    <xf numFmtId="0" fontId="7" fillId="2" borderId="22" xfId="0" applyFont="1" applyFill="1" applyBorder="1" applyAlignment="1">
      <alignment horizontal="center" vertical="top" wrapText="1"/>
    </xf>
    <xf numFmtId="9" fontId="7" fillId="4" borderId="22" xfId="2" applyFont="1" applyFill="1" applyBorder="1" applyAlignment="1">
      <alignment horizontal="center" vertical="top"/>
    </xf>
    <xf numFmtId="0" fontId="4" fillId="4" borderId="22" xfId="0" applyFont="1" applyFill="1" applyBorder="1" applyAlignment="1">
      <alignment horizontal="center" vertical="top" wrapText="1"/>
    </xf>
    <xf numFmtId="0" fontId="4" fillId="0" borderId="22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13" xfId="0" applyFont="1" applyFill="1" applyBorder="1" applyAlignment="1">
      <alignment horizontal="center" vertical="top" wrapText="1"/>
    </xf>
    <xf numFmtId="0" fontId="4" fillId="3" borderId="8" xfId="0" applyFont="1" applyFill="1" applyBorder="1" applyAlignment="1">
      <alignment horizontal="center" vertical="top" wrapText="1"/>
    </xf>
    <xf numFmtId="0" fontId="4" fillId="3" borderId="9" xfId="0" applyFont="1" applyFill="1" applyBorder="1" applyAlignment="1">
      <alignment horizontal="center" vertical="top" wrapText="1"/>
    </xf>
    <xf numFmtId="0" fontId="4" fillId="3" borderId="10" xfId="0" applyFont="1" applyFill="1" applyBorder="1" applyAlignment="1">
      <alignment horizontal="center" vertical="top" wrapText="1"/>
    </xf>
    <xf numFmtId="0" fontId="3" fillId="6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wrapText="1"/>
    </xf>
    <xf numFmtId="14" fontId="3" fillId="0" borderId="7" xfId="0" applyNumberFormat="1" applyFont="1" applyFill="1" applyBorder="1" applyAlignment="1">
      <alignment horizontal="center" vertical="center"/>
    </xf>
    <xf numFmtId="1" fontId="3" fillId="6" borderId="7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3"/>
  <sheetViews>
    <sheetView showGridLines="0" tabSelected="1" zoomScale="70" zoomScaleNormal="70" workbookViewId="0">
      <selection activeCell="B3" sqref="B3"/>
    </sheetView>
  </sheetViews>
  <sheetFormatPr defaultColWidth="9.109375" defaultRowHeight="14.4" x14ac:dyDescent="0.3"/>
  <cols>
    <col min="1" max="1" width="10.77734375" style="43" customWidth="1"/>
    <col min="2" max="2" width="67.109375" style="42" customWidth="1"/>
    <col min="3" max="3" width="13.33203125" style="44" customWidth="1"/>
    <col min="4" max="4" width="13.6640625" style="64" bestFit="1" customWidth="1"/>
    <col min="5" max="6" width="19.44140625" style="42" customWidth="1"/>
    <col min="7" max="7" width="13.6640625" style="42" bestFit="1" customWidth="1"/>
    <col min="8" max="9" width="19.44140625" style="42" customWidth="1"/>
    <col min="10" max="10" width="13.6640625" style="42" bestFit="1" customWidth="1"/>
    <col min="11" max="12" width="19.44140625" style="42" customWidth="1"/>
    <col min="13" max="13" width="21.33203125" style="42" customWidth="1"/>
    <col min="14" max="14" width="32.77734375" style="42" customWidth="1"/>
    <col min="15" max="15" width="36.77734375" style="42" customWidth="1"/>
    <col min="16" max="16384" width="9.109375" style="42"/>
  </cols>
  <sheetData>
    <row r="1" spans="1:20" s="33" customFormat="1" ht="31.2" x14ac:dyDescent="0.6">
      <c r="A1" s="8"/>
      <c r="B1" s="3" t="s">
        <v>13</v>
      </c>
      <c r="C1" s="4"/>
      <c r="D1" s="57"/>
      <c r="E1" s="2"/>
      <c r="F1" s="2"/>
      <c r="G1" s="2"/>
      <c r="H1" s="2"/>
      <c r="I1" s="2"/>
      <c r="J1" s="2"/>
      <c r="K1" s="2"/>
      <c r="L1" s="6"/>
      <c r="M1" s="2"/>
      <c r="N1" s="2"/>
      <c r="O1" s="2"/>
    </row>
    <row r="2" spans="1:20" s="38" customFormat="1" ht="28.8" customHeight="1" x14ac:dyDescent="0.3">
      <c r="A2" s="35"/>
      <c r="B2" s="27" t="s">
        <v>27</v>
      </c>
      <c r="C2" s="5"/>
      <c r="D2" s="58"/>
      <c r="E2" s="36"/>
      <c r="F2" s="36"/>
      <c r="G2" s="36"/>
      <c r="H2" s="36"/>
      <c r="I2" s="36"/>
      <c r="J2" s="36"/>
      <c r="K2" s="36"/>
      <c r="L2" s="37"/>
      <c r="M2" s="36"/>
      <c r="N2" s="36"/>
      <c r="O2" s="36"/>
    </row>
    <row r="3" spans="1:20" s="40" customFormat="1" ht="15.6" x14ac:dyDescent="0.3">
      <c r="A3" s="22" t="s">
        <v>32</v>
      </c>
      <c r="B3" s="68" t="s">
        <v>51</v>
      </c>
      <c r="C3" s="26"/>
      <c r="D3" s="59"/>
      <c r="E3" s="25"/>
      <c r="F3" s="25"/>
      <c r="G3" s="25"/>
      <c r="H3" s="25"/>
      <c r="I3" s="25"/>
      <c r="J3" s="25"/>
      <c r="K3" s="25"/>
      <c r="L3" s="25"/>
      <c r="M3" s="39"/>
      <c r="N3" s="39"/>
      <c r="O3" s="39"/>
      <c r="P3" s="39"/>
      <c r="Q3" s="39"/>
      <c r="R3" s="39"/>
      <c r="S3" s="39"/>
      <c r="T3" s="39"/>
    </row>
    <row r="4" spans="1:20" s="40" customFormat="1" ht="46.8" x14ac:dyDescent="0.3">
      <c r="A4" s="45" t="s">
        <v>31</v>
      </c>
      <c r="B4" s="148" t="s">
        <v>50</v>
      </c>
      <c r="C4" s="26"/>
      <c r="D4" s="60"/>
      <c r="E4" s="28"/>
      <c r="F4" s="28"/>
      <c r="G4" s="28"/>
      <c r="H4" s="28"/>
      <c r="I4" s="28"/>
      <c r="J4" s="28"/>
      <c r="K4" s="28"/>
      <c r="L4" s="25"/>
      <c r="M4" s="39"/>
      <c r="N4" s="39"/>
      <c r="O4" s="39"/>
      <c r="P4" s="39"/>
      <c r="Q4" s="39"/>
      <c r="R4" s="39"/>
      <c r="S4" s="39"/>
      <c r="T4" s="39"/>
    </row>
    <row r="5" spans="1:20" s="40" customFormat="1" ht="31.2" x14ac:dyDescent="0.3">
      <c r="A5" s="56" t="s">
        <v>14</v>
      </c>
      <c r="B5" s="71"/>
      <c r="C5" s="26"/>
      <c r="D5" s="61"/>
      <c r="E5" s="17"/>
      <c r="F5" s="17"/>
      <c r="G5" s="17"/>
      <c r="H5" s="17"/>
      <c r="I5" s="17"/>
      <c r="J5" s="17"/>
      <c r="K5" s="17"/>
      <c r="L5" s="25"/>
      <c r="M5" s="39"/>
      <c r="N5" s="39"/>
      <c r="O5" s="39"/>
      <c r="P5" s="39"/>
      <c r="Q5" s="39"/>
      <c r="R5" s="39"/>
      <c r="S5" s="39"/>
      <c r="T5" s="39"/>
    </row>
    <row r="6" spans="1:20" s="38" customFormat="1" ht="15.6" x14ac:dyDescent="0.3">
      <c r="A6" s="46"/>
      <c r="B6" s="47"/>
      <c r="C6" s="26"/>
      <c r="D6" s="61"/>
      <c r="E6" s="17"/>
      <c r="F6" s="17"/>
      <c r="G6" s="17"/>
      <c r="H6" s="17"/>
      <c r="I6" s="17"/>
      <c r="J6" s="17"/>
      <c r="K6" s="17"/>
      <c r="L6" s="25"/>
      <c r="M6" s="39"/>
      <c r="N6" s="39"/>
      <c r="O6" s="39"/>
      <c r="P6" s="39"/>
      <c r="Q6" s="39"/>
      <c r="R6" s="39"/>
      <c r="S6" s="39"/>
      <c r="T6" s="39"/>
    </row>
    <row r="7" spans="1:20" s="39" customFormat="1" ht="15.6" x14ac:dyDescent="0.3">
      <c r="A7" s="18" t="s">
        <v>3</v>
      </c>
      <c r="B7" s="19"/>
      <c r="C7" s="65"/>
      <c r="D7" s="61"/>
      <c r="E7" s="17"/>
      <c r="F7" s="17"/>
      <c r="G7" s="17"/>
      <c r="H7" s="17"/>
      <c r="I7" s="17"/>
      <c r="J7" s="17"/>
      <c r="K7" s="17"/>
      <c r="L7" s="25"/>
    </row>
    <row r="8" spans="1:20" s="39" customFormat="1" ht="15.6" x14ac:dyDescent="0.3">
      <c r="A8" s="49" t="s">
        <v>28</v>
      </c>
      <c r="B8" s="20"/>
      <c r="C8" s="67"/>
      <c r="D8" s="61"/>
      <c r="E8" s="17"/>
      <c r="F8" s="17"/>
      <c r="G8" s="17"/>
      <c r="H8" s="17"/>
      <c r="I8" s="17"/>
      <c r="J8" s="17"/>
      <c r="K8" s="17"/>
      <c r="L8" s="25"/>
    </row>
    <row r="9" spans="1:20" s="39" customFormat="1" ht="15.6" x14ac:dyDescent="0.3">
      <c r="A9" s="24" t="s">
        <v>29</v>
      </c>
      <c r="B9" s="7"/>
      <c r="C9" s="66"/>
      <c r="D9" s="61"/>
      <c r="E9" s="17"/>
      <c r="F9" s="17"/>
      <c r="G9" s="17"/>
      <c r="H9" s="17"/>
      <c r="I9" s="17"/>
      <c r="J9" s="17"/>
      <c r="K9" s="17"/>
      <c r="L9" s="25"/>
    </row>
    <row r="10" spans="1:20" s="39" customFormat="1" ht="15.6" x14ac:dyDescent="0.3">
      <c r="A10" s="24" t="s">
        <v>30</v>
      </c>
      <c r="B10" s="7"/>
      <c r="C10" s="66"/>
      <c r="D10" s="61"/>
      <c r="E10" s="17"/>
      <c r="F10" s="17"/>
      <c r="G10" s="17"/>
      <c r="H10" s="17"/>
      <c r="I10" s="17"/>
      <c r="J10" s="17"/>
      <c r="K10" s="17"/>
      <c r="L10" s="25"/>
    </row>
    <row r="11" spans="1:20" s="39" customFormat="1" ht="16.2" thickBot="1" x14ac:dyDescent="0.35">
      <c r="A11" s="21"/>
      <c r="B11" s="16"/>
      <c r="C11" s="26"/>
      <c r="D11" s="61"/>
      <c r="E11" s="17"/>
      <c r="F11" s="17"/>
      <c r="G11" s="17"/>
      <c r="H11" s="17"/>
      <c r="I11" s="17"/>
      <c r="J11" s="17"/>
      <c r="K11" s="17"/>
      <c r="L11" s="25"/>
    </row>
    <row r="12" spans="1:20" s="40" customFormat="1" ht="15.6" x14ac:dyDescent="0.3">
      <c r="A12" s="9"/>
      <c r="B12" s="149"/>
      <c r="C12" s="155"/>
      <c r="D12" s="161" t="s">
        <v>4</v>
      </c>
      <c r="E12" s="162"/>
      <c r="F12" s="163"/>
      <c r="G12" s="161" t="s">
        <v>5</v>
      </c>
      <c r="H12" s="162"/>
      <c r="I12" s="163"/>
      <c r="J12" s="161" t="s">
        <v>6</v>
      </c>
      <c r="K12" s="162"/>
      <c r="L12" s="163"/>
      <c r="M12" s="142" t="s">
        <v>8</v>
      </c>
      <c r="N12" s="41"/>
    </row>
    <row r="13" spans="1:20" ht="31.2" x14ac:dyDescent="0.3">
      <c r="A13" s="9" t="s">
        <v>0</v>
      </c>
      <c r="B13" s="149" t="s">
        <v>15</v>
      </c>
      <c r="C13" s="156" t="s">
        <v>1</v>
      </c>
      <c r="D13" s="120" t="s">
        <v>7</v>
      </c>
      <c r="E13" s="12" t="s">
        <v>11</v>
      </c>
      <c r="F13" s="121" t="s">
        <v>22</v>
      </c>
      <c r="G13" s="132" t="s">
        <v>9</v>
      </c>
      <c r="H13" s="12" t="s">
        <v>11</v>
      </c>
      <c r="I13" s="121" t="s">
        <v>20</v>
      </c>
      <c r="J13" s="132" t="s">
        <v>9</v>
      </c>
      <c r="K13" s="12" t="s">
        <v>11</v>
      </c>
      <c r="L13" s="121" t="s">
        <v>21</v>
      </c>
      <c r="M13" s="143" t="s">
        <v>12</v>
      </c>
      <c r="N13" s="140" t="s">
        <v>24</v>
      </c>
      <c r="O13" s="34" t="s">
        <v>25</v>
      </c>
    </row>
    <row r="14" spans="1:20" s="1" customFormat="1" ht="15.6" x14ac:dyDescent="0.3">
      <c r="A14" s="72">
        <v>1</v>
      </c>
      <c r="B14" s="150" t="s">
        <v>40</v>
      </c>
      <c r="C14" s="157"/>
      <c r="D14" s="122"/>
      <c r="E14" s="29"/>
      <c r="F14" s="123">
        <f>SUM(F15:F19)</f>
        <v>0</v>
      </c>
      <c r="G14" s="133"/>
      <c r="H14" s="31"/>
      <c r="I14" s="123">
        <f>SUM(I15:I19)</f>
        <v>0</v>
      </c>
      <c r="J14" s="133"/>
      <c r="K14" s="30"/>
      <c r="L14" s="123">
        <f>SUM(L16:L19)</f>
        <v>0</v>
      </c>
      <c r="M14" s="144">
        <f>+F14+I14+L14</f>
        <v>0</v>
      </c>
      <c r="N14" s="141"/>
      <c r="O14" s="50"/>
    </row>
    <row r="15" spans="1:20" s="1" customFormat="1" ht="15.6" x14ac:dyDescent="0.3">
      <c r="A15" s="82" t="s">
        <v>10</v>
      </c>
      <c r="B15" s="151" t="s">
        <v>41</v>
      </c>
      <c r="C15" s="158"/>
      <c r="D15" s="124"/>
      <c r="E15" s="78"/>
      <c r="F15" s="125"/>
      <c r="G15" s="134"/>
      <c r="H15" s="78"/>
      <c r="I15" s="125"/>
      <c r="J15" s="134"/>
      <c r="K15" s="78"/>
      <c r="L15" s="136"/>
      <c r="M15" s="145"/>
      <c r="N15" s="141"/>
      <c r="O15" s="50"/>
    </row>
    <row r="16" spans="1:20" s="1" customFormat="1" ht="15.6" x14ac:dyDescent="0.3">
      <c r="A16" s="23"/>
      <c r="B16" s="152" t="s">
        <v>34</v>
      </c>
      <c r="C16" s="159" t="s">
        <v>33</v>
      </c>
      <c r="D16" s="126">
        <v>15000000</v>
      </c>
      <c r="E16" s="102"/>
      <c r="F16" s="127">
        <f t="shared" ref="F16:F19" si="0">D16*E16</f>
        <v>0</v>
      </c>
      <c r="G16" s="126">
        <v>12000000</v>
      </c>
      <c r="H16" s="102"/>
      <c r="I16" s="127">
        <f t="shared" ref="I16:I19" si="1">G16*H16</f>
        <v>0</v>
      </c>
      <c r="J16" s="126">
        <v>10000000</v>
      </c>
      <c r="K16" s="102"/>
      <c r="L16" s="137">
        <f t="shared" ref="L16:L19" si="2">J16*K16</f>
        <v>0</v>
      </c>
      <c r="M16" s="146">
        <f t="shared" ref="M16:M19" si="3">SUM(F16,I16,L16)</f>
        <v>0</v>
      </c>
      <c r="N16" s="141"/>
      <c r="O16" s="50"/>
    </row>
    <row r="17" spans="1:15" s="1" customFormat="1" ht="15.6" x14ac:dyDescent="0.3">
      <c r="A17" s="23"/>
      <c r="B17" s="152" t="s">
        <v>35</v>
      </c>
      <c r="C17" s="159" t="s">
        <v>33</v>
      </c>
      <c r="D17" s="126">
        <v>500000</v>
      </c>
      <c r="E17" s="102"/>
      <c r="F17" s="127">
        <f t="shared" si="0"/>
        <v>0</v>
      </c>
      <c r="G17" s="126">
        <v>500000</v>
      </c>
      <c r="H17" s="102"/>
      <c r="I17" s="127">
        <f t="shared" si="1"/>
        <v>0</v>
      </c>
      <c r="J17" s="126">
        <v>500000</v>
      </c>
      <c r="K17" s="102"/>
      <c r="L17" s="137">
        <f t="shared" si="2"/>
        <v>0</v>
      </c>
      <c r="M17" s="146">
        <f t="shared" si="3"/>
        <v>0</v>
      </c>
      <c r="N17" s="141"/>
      <c r="O17" s="50"/>
    </row>
    <row r="18" spans="1:15" s="1" customFormat="1" ht="15.6" x14ac:dyDescent="0.3">
      <c r="A18" s="23"/>
      <c r="B18" s="152" t="s">
        <v>36</v>
      </c>
      <c r="C18" s="159" t="s">
        <v>33</v>
      </c>
      <c r="D18" s="126">
        <v>5000000</v>
      </c>
      <c r="E18" s="102"/>
      <c r="F18" s="127">
        <f t="shared" si="0"/>
        <v>0</v>
      </c>
      <c r="G18" s="126">
        <v>4000000</v>
      </c>
      <c r="H18" s="102"/>
      <c r="I18" s="127">
        <f t="shared" si="1"/>
        <v>0</v>
      </c>
      <c r="J18" s="126">
        <v>3000000</v>
      </c>
      <c r="K18" s="102"/>
      <c r="L18" s="137">
        <f t="shared" si="2"/>
        <v>0</v>
      </c>
      <c r="M18" s="146">
        <f t="shared" si="3"/>
        <v>0</v>
      </c>
      <c r="N18" s="141"/>
      <c r="O18" s="50"/>
    </row>
    <row r="19" spans="1:15" s="1" customFormat="1" ht="15.6" x14ac:dyDescent="0.3">
      <c r="A19" s="23"/>
      <c r="B19" s="152" t="s">
        <v>37</v>
      </c>
      <c r="C19" s="159" t="s">
        <v>33</v>
      </c>
      <c r="D19" s="126">
        <v>500000</v>
      </c>
      <c r="E19" s="102"/>
      <c r="F19" s="127">
        <f t="shared" si="0"/>
        <v>0</v>
      </c>
      <c r="G19" s="126">
        <v>500000</v>
      </c>
      <c r="H19" s="102"/>
      <c r="I19" s="127">
        <f t="shared" si="1"/>
        <v>0</v>
      </c>
      <c r="J19" s="126">
        <v>500000</v>
      </c>
      <c r="K19" s="102"/>
      <c r="L19" s="137">
        <f t="shared" si="2"/>
        <v>0</v>
      </c>
      <c r="M19" s="146">
        <f t="shared" si="3"/>
        <v>0</v>
      </c>
      <c r="N19" s="141"/>
      <c r="O19" s="50"/>
    </row>
    <row r="20" spans="1:15" s="1" customFormat="1" ht="15.45" customHeight="1" x14ac:dyDescent="0.3">
      <c r="A20" s="76">
        <v>1.2</v>
      </c>
      <c r="B20" s="153" t="s">
        <v>42</v>
      </c>
      <c r="C20" s="158"/>
      <c r="D20" s="128"/>
      <c r="E20" s="104"/>
      <c r="F20" s="123">
        <f>SUM(F21:F24)</f>
        <v>0</v>
      </c>
      <c r="G20" s="135"/>
      <c r="H20" s="104"/>
      <c r="I20" s="123">
        <f>SUM(I21:I24)</f>
        <v>0</v>
      </c>
      <c r="J20" s="128"/>
      <c r="K20" s="104"/>
      <c r="L20" s="138">
        <f>SUM(L21:L24)</f>
        <v>0</v>
      </c>
      <c r="M20" s="145">
        <f>+F20+I20+L20</f>
        <v>0</v>
      </c>
      <c r="N20" s="141"/>
      <c r="O20" s="50"/>
    </row>
    <row r="21" spans="1:15" s="1" customFormat="1" ht="15.6" x14ac:dyDescent="0.3">
      <c r="A21" s="23"/>
      <c r="B21" s="152" t="s">
        <v>34</v>
      </c>
      <c r="C21" s="159" t="s">
        <v>33</v>
      </c>
      <c r="D21" s="126">
        <v>15000000</v>
      </c>
      <c r="E21" s="102"/>
      <c r="F21" s="127">
        <f t="shared" ref="F21:F24" si="4">D21*E21</f>
        <v>0</v>
      </c>
      <c r="G21" s="126">
        <v>12000000</v>
      </c>
      <c r="H21" s="102"/>
      <c r="I21" s="127">
        <f>+G21*H21</f>
        <v>0</v>
      </c>
      <c r="J21" s="126">
        <v>10000000</v>
      </c>
      <c r="K21" s="102"/>
      <c r="L21" s="137">
        <f t="shared" ref="L21:L24" si="5">J21*K21</f>
        <v>0</v>
      </c>
      <c r="M21" s="146">
        <f t="shared" ref="M21:M24" si="6">SUM(F21,I21,L21)</f>
        <v>0</v>
      </c>
      <c r="N21" s="141"/>
      <c r="O21" s="50"/>
    </row>
    <row r="22" spans="1:15" s="1" customFormat="1" ht="15.6" x14ac:dyDescent="0.3">
      <c r="A22" s="23"/>
      <c r="B22" s="152" t="s">
        <v>35</v>
      </c>
      <c r="C22" s="159" t="s">
        <v>33</v>
      </c>
      <c r="D22" s="126">
        <v>500000</v>
      </c>
      <c r="E22" s="102"/>
      <c r="F22" s="127">
        <f t="shared" si="4"/>
        <v>0</v>
      </c>
      <c r="G22" s="126">
        <v>500000</v>
      </c>
      <c r="H22" s="102"/>
      <c r="I22" s="127">
        <f t="shared" ref="I22:I24" si="7">G22*H22</f>
        <v>0</v>
      </c>
      <c r="J22" s="126">
        <v>500000</v>
      </c>
      <c r="K22" s="102"/>
      <c r="L22" s="137">
        <f t="shared" si="5"/>
        <v>0</v>
      </c>
      <c r="M22" s="146">
        <f t="shared" si="6"/>
        <v>0</v>
      </c>
      <c r="N22" s="141"/>
      <c r="O22" s="50"/>
    </row>
    <row r="23" spans="1:15" s="1" customFormat="1" ht="15.6" x14ac:dyDescent="0.3">
      <c r="A23" s="23"/>
      <c r="B23" s="152" t="s">
        <v>36</v>
      </c>
      <c r="C23" s="159" t="s">
        <v>33</v>
      </c>
      <c r="D23" s="126">
        <v>5000000</v>
      </c>
      <c r="E23" s="102"/>
      <c r="F23" s="127">
        <f t="shared" si="4"/>
        <v>0</v>
      </c>
      <c r="G23" s="126">
        <v>4000000</v>
      </c>
      <c r="H23" s="102"/>
      <c r="I23" s="127">
        <f t="shared" si="7"/>
        <v>0</v>
      </c>
      <c r="J23" s="126">
        <v>3000000</v>
      </c>
      <c r="K23" s="102"/>
      <c r="L23" s="137">
        <f t="shared" si="5"/>
        <v>0</v>
      </c>
      <c r="M23" s="146">
        <f t="shared" si="6"/>
        <v>0</v>
      </c>
      <c r="N23" s="141"/>
      <c r="O23" s="50"/>
    </row>
    <row r="24" spans="1:15" s="1" customFormat="1" ht="16.2" thickBot="1" x14ac:dyDescent="0.35">
      <c r="A24" s="23"/>
      <c r="B24" s="152" t="s">
        <v>37</v>
      </c>
      <c r="C24" s="160" t="s">
        <v>33</v>
      </c>
      <c r="D24" s="129">
        <v>500000</v>
      </c>
      <c r="E24" s="130"/>
      <c r="F24" s="131">
        <f t="shared" si="4"/>
        <v>0</v>
      </c>
      <c r="G24" s="129">
        <v>500000</v>
      </c>
      <c r="H24" s="130"/>
      <c r="I24" s="131">
        <f t="shared" si="7"/>
        <v>0</v>
      </c>
      <c r="J24" s="129">
        <v>500000</v>
      </c>
      <c r="K24" s="130"/>
      <c r="L24" s="139">
        <f t="shared" si="5"/>
        <v>0</v>
      </c>
      <c r="M24" s="147">
        <f t="shared" si="6"/>
        <v>0</v>
      </c>
      <c r="N24" s="141"/>
      <c r="O24" s="50"/>
    </row>
    <row r="25" spans="1:15" s="1" customFormat="1" ht="15.6" x14ac:dyDescent="0.3">
      <c r="A25" s="72">
        <v>2</v>
      </c>
      <c r="B25" s="73" t="s">
        <v>39</v>
      </c>
      <c r="C25" s="154"/>
      <c r="D25" s="117"/>
      <c r="E25" s="118"/>
      <c r="F25" s="119">
        <f>SUM(F27)</f>
        <v>0</v>
      </c>
      <c r="G25" s="117"/>
      <c r="H25" s="118"/>
      <c r="I25" s="119">
        <f>SUM(I27)</f>
        <v>0</v>
      </c>
      <c r="J25" s="117"/>
      <c r="K25" s="119"/>
      <c r="L25" s="119">
        <f>SUM(L27)</f>
        <v>0</v>
      </c>
      <c r="M25" s="119">
        <f>+F25+I25+L25</f>
        <v>0</v>
      </c>
      <c r="N25" s="52"/>
      <c r="O25" s="50"/>
    </row>
    <row r="26" spans="1:15" s="1" customFormat="1" ht="15.45" customHeight="1" x14ac:dyDescent="0.3">
      <c r="A26" s="23"/>
      <c r="B26" s="69" t="s">
        <v>43</v>
      </c>
      <c r="C26" s="77"/>
      <c r="D26" s="103"/>
      <c r="E26" s="104"/>
      <c r="F26" s="79"/>
      <c r="G26" s="103"/>
      <c r="H26" s="104"/>
      <c r="I26" s="79"/>
      <c r="J26" s="103"/>
      <c r="K26" s="104"/>
      <c r="L26" s="80"/>
      <c r="M26" s="81"/>
      <c r="N26" s="52"/>
      <c r="O26" s="50"/>
    </row>
    <row r="27" spans="1:15" s="1" customFormat="1" ht="15.6" x14ac:dyDescent="0.3">
      <c r="A27" s="23"/>
      <c r="B27" s="69" t="s">
        <v>38</v>
      </c>
      <c r="C27" s="14" t="s">
        <v>33</v>
      </c>
      <c r="D27" s="105">
        <v>1</v>
      </c>
      <c r="E27" s="106"/>
      <c r="F27" s="15">
        <f t="shared" ref="F27" si="8">D27*E27</f>
        <v>0</v>
      </c>
      <c r="G27" s="107">
        <v>1</v>
      </c>
      <c r="H27" s="102"/>
      <c r="I27" s="15">
        <f t="shared" ref="I27" si="9">G27*H27</f>
        <v>0</v>
      </c>
      <c r="J27" s="105">
        <v>1</v>
      </c>
      <c r="K27" s="102"/>
      <c r="L27" s="13">
        <f t="shared" ref="L27" si="10">J27*K27</f>
        <v>0</v>
      </c>
      <c r="M27" s="101">
        <f t="shared" ref="M27" si="11">SUM(F27,I27,L27)</f>
        <v>0</v>
      </c>
      <c r="N27" s="52"/>
      <c r="O27" s="50"/>
    </row>
    <row r="28" spans="1:15" s="1" customFormat="1" ht="15.6" x14ac:dyDescent="0.3">
      <c r="A28" s="72">
        <v>3</v>
      </c>
      <c r="B28" s="73" t="s">
        <v>45</v>
      </c>
      <c r="C28" s="32"/>
      <c r="D28" s="62"/>
      <c r="E28" s="86"/>
      <c r="F28" s="30">
        <f>SUBTOTAL(9, F27:F27)</f>
        <v>0</v>
      </c>
      <c r="G28" s="87"/>
      <c r="H28" s="31"/>
      <c r="I28" s="30">
        <f>SUM(I29)</f>
        <v>0</v>
      </c>
      <c r="J28" s="62"/>
      <c r="K28" s="30"/>
      <c r="L28" s="30">
        <f>SUM(L29)</f>
        <v>0</v>
      </c>
      <c r="M28" s="30">
        <f>+F28+I28+L28</f>
        <v>0</v>
      </c>
      <c r="N28" s="52"/>
      <c r="O28" s="50"/>
    </row>
    <row r="29" spans="1:15" s="1" customFormat="1" ht="15.6" x14ac:dyDescent="0.3">
      <c r="A29" s="23"/>
      <c r="B29" s="69" t="s">
        <v>46</v>
      </c>
      <c r="C29" s="14" t="s">
        <v>44</v>
      </c>
      <c r="D29" s="70">
        <v>1</v>
      </c>
      <c r="E29" s="84"/>
      <c r="F29" s="15">
        <f>SUM(F28)</f>
        <v>0</v>
      </c>
      <c r="G29" s="85">
        <v>1</v>
      </c>
      <c r="H29" s="48"/>
      <c r="I29" s="15">
        <f t="shared" ref="I29" si="12">G29*H29</f>
        <v>0</v>
      </c>
      <c r="J29" s="70">
        <v>1</v>
      </c>
      <c r="K29" s="48"/>
      <c r="L29" s="100">
        <f>+J29*K29</f>
        <v>0</v>
      </c>
      <c r="M29" s="100">
        <f t="shared" ref="M29" si="13">SUM(F29,I29,L29)</f>
        <v>0</v>
      </c>
      <c r="N29" s="52"/>
      <c r="O29" s="50"/>
    </row>
    <row r="30" spans="1:15" s="1" customFormat="1" ht="15.6" x14ac:dyDescent="0.3">
      <c r="A30" s="83"/>
      <c r="B30" s="11" t="s">
        <v>47</v>
      </c>
      <c r="C30" s="89"/>
      <c r="D30" s="91"/>
      <c r="E30" s="92"/>
      <c r="F30" s="30">
        <f>+F14+F20+F25+F28</f>
        <v>0</v>
      </c>
      <c r="G30" s="93"/>
      <c r="H30" s="92"/>
      <c r="I30" s="30">
        <f>+I14+I20+I25+I28</f>
        <v>0</v>
      </c>
      <c r="J30" s="93"/>
      <c r="K30" s="94"/>
      <c r="L30" s="88">
        <f>+L14+L20+L25+L28</f>
        <v>0</v>
      </c>
      <c r="M30" s="88">
        <f>+M14+M20+M25+M28</f>
        <v>0</v>
      </c>
      <c r="N30" s="52"/>
      <c r="O30" s="50"/>
    </row>
    <row r="31" spans="1:15" ht="15.6" x14ac:dyDescent="0.3">
      <c r="A31" s="74"/>
      <c r="B31" s="75" t="s">
        <v>2</v>
      </c>
      <c r="C31" s="89"/>
      <c r="D31" s="95"/>
      <c r="E31" s="96"/>
      <c r="F31" s="30">
        <f>+F30*0.15</f>
        <v>0</v>
      </c>
      <c r="G31" s="97"/>
      <c r="H31" s="98"/>
      <c r="I31" s="30">
        <f>+I30*0.15</f>
        <v>0</v>
      </c>
      <c r="J31" s="97"/>
      <c r="K31" s="99"/>
      <c r="L31" s="30">
        <f>+L30*0.15</f>
        <v>0</v>
      </c>
      <c r="M31" s="30">
        <f>+M30*0.15</f>
        <v>0</v>
      </c>
      <c r="N31" s="51"/>
      <c r="O31" s="50"/>
    </row>
    <row r="32" spans="1:15" ht="15.6" x14ac:dyDescent="0.3">
      <c r="A32" s="10"/>
      <c r="B32" s="11" t="s">
        <v>16</v>
      </c>
      <c r="C32" s="90"/>
      <c r="D32" s="95"/>
      <c r="E32" s="96"/>
      <c r="F32" s="30">
        <f>+F30+F31</f>
        <v>0</v>
      </c>
      <c r="G32" s="97"/>
      <c r="H32" s="98"/>
      <c r="I32" s="30">
        <f>+I30+I31</f>
        <v>0</v>
      </c>
      <c r="J32" s="97"/>
      <c r="K32" s="99"/>
      <c r="L32" s="30">
        <f>+L30+L31</f>
        <v>0</v>
      </c>
      <c r="M32" s="30">
        <f>+M30+M31</f>
        <v>0</v>
      </c>
      <c r="N32" s="51"/>
      <c r="O32" s="50"/>
    </row>
    <row r="33" spans="1:15" s="115" customFormat="1" ht="15.6" x14ac:dyDescent="0.3">
      <c r="A33" s="108"/>
      <c r="B33" s="109"/>
      <c r="C33" s="110"/>
      <c r="D33" s="111"/>
      <c r="E33" s="110"/>
      <c r="F33" s="112"/>
      <c r="G33" s="113"/>
      <c r="H33" s="113"/>
      <c r="I33" s="112"/>
      <c r="J33" s="113"/>
      <c r="K33" s="113"/>
      <c r="L33" s="112"/>
      <c r="M33" s="112"/>
      <c r="N33" s="114"/>
      <c r="O33" s="114"/>
    </row>
    <row r="34" spans="1:15" s="115" customFormat="1" ht="15.6" x14ac:dyDescent="0.3">
      <c r="A34" s="108"/>
      <c r="B34" s="116" t="s">
        <v>48</v>
      </c>
      <c r="C34" s="110"/>
      <c r="D34" s="111"/>
      <c r="E34" s="110"/>
      <c r="F34" s="112"/>
      <c r="G34" s="113"/>
      <c r="H34" s="113"/>
      <c r="I34" s="112"/>
      <c r="J34" s="113"/>
      <c r="K34" s="113"/>
      <c r="L34" s="112"/>
      <c r="M34" s="112"/>
      <c r="N34" s="114"/>
      <c r="O34" s="114"/>
    </row>
    <row r="35" spans="1:15" s="115" customFormat="1" ht="15.6" x14ac:dyDescent="0.3">
      <c r="A35" s="108"/>
      <c r="B35" s="116"/>
      <c r="C35" s="110"/>
      <c r="D35" s="111"/>
      <c r="E35" s="110"/>
      <c r="F35" s="112"/>
      <c r="G35" s="113"/>
      <c r="H35" s="113"/>
      <c r="I35" s="112"/>
      <c r="J35" s="113"/>
      <c r="K35" s="113"/>
      <c r="L35" s="112"/>
      <c r="M35" s="112"/>
      <c r="N35" s="114"/>
      <c r="O35" s="114"/>
    </row>
    <row r="36" spans="1:15" ht="15.6" x14ac:dyDescent="0.3">
      <c r="A36" s="53"/>
      <c r="B36" s="116" t="s">
        <v>49</v>
      </c>
      <c r="C36" s="54"/>
      <c r="D36" s="63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</row>
    <row r="37" spans="1:15" ht="15" thickBot="1" x14ac:dyDescent="0.35">
      <c r="A37" s="53"/>
      <c r="B37" s="55"/>
      <c r="C37" s="54"/>
      <c r="D37" s="63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</row>
    <row r="38" spans="1:15" ht="37.049999999999997" customHeight="1" x14ac:dyDescent="0.3">
      <c r="A38" s="53"/>
      <c r="B38" s="164" t="s">
        <v>23</v>
      </c>
      <c r="C38" s="169"/>
      <c r="D38" s="169"/>
      <c r="E38" s="169"/>
      <c r="F38" s="169"/>
      <c r="G38" s="169"/>
      <c r="H38" s="169"/>
      <c r="I38" s="55"/>
      <c r="J38" s="55"/>
      <c r="K38" s="55"/>
      <c r="L38" s="55"/>
      <c r="M38" s="55"/>
      <c r="N38" s="55"/>
      <c r="O38" s="55"/>
    </row>
    <row r="39" spans="1:15" ht="17.55" customHeight="1" x14ac:dyDescent="0.3">
      <c r="A39" s="53"/>
      <c r="B39" s="165"/>
      <c r="C39" s="167" t="s">
        <v>17</v>
      </c>
      <c r="D39" s="167"/>
      <c r="E39" s="167"/>
      <c r="F39" s="172" t="s">
        <v>19</v>
      </c>
      <c r="G39" s="172"/>
      <c r="H39" s="172"/>
      <c r="I39" s="55"/>
      <c r="J39" s="55"/>
      <c r="K39" s="55"/>
      <c r="L39" s="55"/>
      <c r="M39" s="55"/>
      <c r="N39" s="55"/>
      <c r="O39" s="55"/>
    </row>
    <row r="40" spans="1:15" ht="48" customHeight="1" x14ac:dyDescent="0.3">
      <c r="A40" s="53"/>
      <c r="B40" s="165"/>
      <c r="C40" s="168"/>
      <c r="D40" s="168"/>
      <c r="E40" s="168"/>
      <c r="F40" s="171"/>
      <c r="G40" s="171"/>
      <c r="H40" s="171"/>
      <c r="I40" s="55"/>
      <c r="J40" s="55"/>
      <c r="K40" s="55"/>
      <c r="L40" s="55"/>
      <c r="M40" s="55"/>
      <c r="N40" s="55"/>
      <c r="O40" s="55"/>
    </row>
    <row r="41" spans="1:15" ht="19.2" customHeight="1" thickBot="1" x14ac:dyDescent="0.35">
      <c r="A41" s="53"/>
      <c r="B41" s="166"/>
      <c r="C41" s="167" t="s">
        <v>26</v>
      </c>
      <c r="D41" s="167"/>
      <c r="E41" s="167"/>
      <c r="F41" s="170" t="s">
        <v>18</v>
      </c>
      <c r="G41" s="170"/>
      <c r="H41" s="170"/>
      <c r="I41" s="55"/>
      <c r="J41" s="55"/>
      <c r="K41" s="55"/>
      <c r="L41" s="55"/>
      <c r="M41" s="55"/>
      <c r="N41" s="55"/>
      <c r="O41" s="55"/>
    </row>
    <row r="42" spans="1:15" x14ac:dyDescent="0.3">
      <c r="A42" s="53"/>
      <c r="B42" s="55"/>
      <c r="C42" s="54"/>
      <c r="D42" s="63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</row>
    <row r="43" spans="1:15" x14ac:dyDescent="0.3">
      <c r="A43" s="53"/>
      <c r="B43" s="55"/>
      <c r="C43" s="54"/>
      <c r="D43" s="63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</row>
  </sheetData>
  <sheetProtection formatCells="0" formatColumns="0" formatRows="0" insertRows="0" deleteRows="0"/>
  <protectedRanges>
    <protectedRange sqref="F38:G41 C38:C40" name="Range7"/>
    <protectedRange sqref="N14:O35" name="Range6"/>
    <protectedRange sqref="J14:K14 K15:K30" name="Range5"/>
    <protectedRange sqref="G14:H14 H15:H30" name="Range4"/>
    <protectedRange sqref="A27 A14:B15 A20:B20 A16:A19 A26:B26 A21:A24 D26:E27 A29:A30 D29:E30 J15:J30 G15:G30 D15:E24 A28:E28 A25:E25 C14:E14" name="Range3"/>
    <protectedRange sqref="B3:B5" name="Range1"/>
    <protectedRange sqref="B16:B19" name="Range3_1"/>
    <protectedRange sqref="B21:B24" name="Range3_2"/>
    <protectedRange sqref="B27 B29" name="Range3_3"/>
  </protectedRanges>
  <mergeCells count="12">
    <mergeCell ref="D12:F12"/>
    <mergeCell ref="J12:L12"/>
    <mergeCell ref="B38:B41"/>
    <mergeCell ref="C41:E41"/>
    <mergeCell ref="C40:E40"/>
    <mergeCell ref="C39:E39"/>
    <mergeCell ref="C38:E38"/>
    <mergeCell ref="F41:H41"/>
    <mergeCell ref="F40:H40"/>
    <mergeCell ref="F39:H39"/>
    <mergeCell ref="F38:H38"/>
    <mergeCell ref="G12:I12"/>
  </mergeCells>
  <phoneticPr fontId="14" type="noConversion"/>
  <dataValidations count="1">
    <dataValidation type="decimal" operator="greaterThanOrEqual" allowBlank="1" showInputMessage="1" showErrorMessage="1" sqref="G14:H30 J14:K30 D14:E30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SCHEDULE_01</vt:lpstr>
      <vt:lpstr>'PRICING SCHEDULE_01'!Print_Area</vt:lpstr>
      <vt:lpstr>'PRICING SCHEDULE_01'!Print_Titles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Tebogo Moloisane</cp:lastModifiedBy>
  <cp:lastPrinted>2020-07-02T18:44:36Z</cp:lastPrinted>
  <dcterms:created xsi:type="dcterms:W3CDTF">2017-06-15T23:28:53Z</dcterms:created>
  <dcterms:modified xsi:type="dcterms:W3CDTF">2022-10-18T05:54:34Z</dcterms:modified>
</cp:coreProperties>
</file>