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93D0F595-16F6-4AB7-8DE5-20462A2147BF}" xr6:coauthVersionLast="47" xr6:coauthVersionMax="47" xr10:uidLastSave="{00000000-0000-0000-0000-000000000000}"/>
  <bookViews>
    <workbookView xWindow="-108" yWindow="-108" windowWidth="23256" windowHeight="12456" tabRatio="940" firstSheet="1" activeTab="21" xr2:uid="{00000000-000D-0000-FFFF-FFFF00000000}"/>
  </bookViews>
  <sheets>
    <sheet name="C1.2" sheetId="10" r:id="rId1"/>
    <sheet name="C1.3" sheetId="11" r:id="rId2"/>
    <sheet name="C1.5" sheetId="2" r:id="rId3"/>
    <sheet name="C1.6" sheetId="24" r:id="rId4"/>
    <sheet name="C1.7" sheetId="3" r:id="rId5"/>
    <sheet name="C2.1" sheetId="34" r:id="rId6"/>
    <sheet name="C3.1" sheetId="25" r:id="rId7"/>
    <sheet name="C3.2" sheetId="26" r:id="rId8"/>
    <sheet name="C3.3" sheetId="6" r:id="rId9"/>
    <sheet name="C4.2" sheetId="37" r:id="rId10"/>
    <sheet name="C4.4" sheetId="49" r:id="rId11"/>
    <sheet name="C5.1" sheetId="7" r:id="rId12"/>
    <sheet name="C5.3" sheetId="40" r:id="rId13"/>
    <sheet name="C5.2" sheetId="39" r:id="rId14"/>
    <sheet name="C9" sheetId="51" r:id="rId15"/>
    <sheet name="C11.4" sheetId="42" r:id="rId16"/>
    <sheet name="C11.9" sheetId="20" r:id="rId17"/>
    <sheet name="C11.2" sheetId="29" r:id="rId18"/>
    <sheet name="C20.1" sheetId="9" r:id="rId19"/>
    <sheet name="Part G" sheetId="52" r:id="rId20"/>
    <sheet name="Section Summary" sheetId="15" r:id="rId21"/>
    <sheet name="Summary" sheetId="16" r:id="rId22"/>
    <sheet name="Calculations" sheetId="21" state="hidden" r:id="rId23"/>
  </sheets>
  <definedNames>
    <definedName name="_Backfill" localSheetId="17">#REF!</definedName>
    <definedName name="_Backfill" localSheetId="15">#REF!</definedName>
    <definedName name="_Backfill" localSheetId="16">#REF!</definedName>
    <definedName name="_Backfill" localSheetId="20">#REF!</definedName>
    <definedName name="_Backfill" localSheetId="21">#REF!</definedName>
    <definedName name="_Backfill">#REF!</definedName>
    <definedName name="_Benching" localSheetId="17">#REF!</definedName>
    <definedName name="_Benching" localSheetId="15">#REF!</definedName>
    <definedName name="_Benching" localSheetId="16">#REF!</definedName>
    <definedName name="_Benching" localSheetId="20">#REF!</definedName>
    <definedName name="_Benching" localSheetId="21">#REF!</definedName>
    <definedName name="_Benching">#REF!</definedName>
    <definedName name="_Brickwork" localSheetId="17">#REF!</definedName>
    <definedName name="_Brickwork" localSheetId="15">#REF!</definedName>
    <definedName name="_Brickwork" localSheetId="16">#REF!</definedName>
    <definedName name="_Brickwork" localSheetId="20">#REF!</definedName>
    <definedName name="_Brickwork" localSheetId="21">#REF!</definedName>
    <definedName name="_Brickwork">#REF!</definedName>
    <definedName name="_Clearing" localSheetId="17">#REF!</definedName>
    <definedName name="_Clearing" localSheetId="15">#REF!</definedName>
    <definedName name="_Clearing" localSheetId="16">#REF!</definedName>
    <definedName name="_Clearing" localSheetId="20">#REF!</definedName>
    <definedName name="_Clearing" localSheetId="21">#REF!</definedName>
    <definedName name="_Clearing">#REF!</definedName>
    <definedName name="_Client1" localSheetId="17">#REF!</definedName>
    <definedName name="_Client1" localSheetId="15">#REF!</definedName>
    <definedName name="_Client1" localSheetId="16">#REF!</definedName>
    <definedName name="_Client1" localSheetId="20">#REF!</definedName>
    <definedName name="_Client1" localSheetId="21">#REF!</definedName>
    <definedName name="_Client1">#REF!</definedName>
    <definedName name="_Client2" localSheetId="17">#REF!</definedName>
    <definedName name="_Client2" localSheetId="15">#REF!</definedName>
    <definedName name="_Client2" localSheetId="16">#REF!</definedName>
    <definedName name="_Client2" localSheetId="20">#REF!</definedName>
    <definedName name="_Client2" localSheetId="21">#REF!</definedName>
    <definedName name="_Client2">#REF!</definedName>
    <definedName name="_ContractNo" localSheetId="17">#REF!</definedName>
    <definedName name="_ContractNo" localSheetId="15">#REF!</definedName>
    <definedName name="_ContractNo" localSheetId="16">#REF!</definedName>
    <definedName name="_ContractNo" localSheetId="20">#REF!</definedName>
    <definedName name="_ContractNo" localSheetId="21">#REF!</definedName>
    <definedName name="_ContractNo">#REF!</definedName>
    <definedName name="_ContractPeriod" localSheetId="17">#REF!</definedName>
    <definedName name="_ContractPeriod" localSheetId="15">#REF!</definedName>
    <definedName name="_ContractPeriod" localSheetId="16">#REF!</definedName>
    <definedName name="_ContractPeriod" localSheetId="20">#REF!</definedName>
    <definedName name="_ContractPeriod" localSheetId="21">#REF!</definedName>
    <definedName name="_ContractPeriod">#REF!</definedName>
    <definedName name="_Description" localSheetId="17">#REF!</definedName>
    <definedName name="_Description" localSheetId="15">#REF!</definedName>
    <definedName name="_Description" localSheetId="16">#REF!</definedName>
    <definedName name="_Description" localSheetId="20">#REF!</definedName>
    <definedName name="_Description" localSheetId="21">#REF!</definedName>
    <definedName name="_Description">#REF!</definedName>
    <definedName name="_Excavation" localSheetId="17">#REF!</definedName>
    <definedName name="_Excavation" localSheetId="15">#REF!</definedName>
    <definedName name="_Excavation" localSheetId="16">#REF!</definedName>
    <definedName name="_Excavation" localSheetId="20">#REF!</definedName>
    <definedName name="_Excavation" localSheetId="21">#REF!</definedName>
    <definedName name="_Excavation">#REF!</definedName>
    <definedName name="_Expansion" localSheetId="17">#REF!</definedName>
    <definedName name="_Expansion" localSheetId="15">#REF!</definedName>
    <definedName name="_Expansion" localSheetId="16">#REF!</definedName>
    <definedName name="_Expansion" localSheetId="20">#REF!</definedName>
    <definedName name="_Expansion" localSheetId="21">#REF!</definedName>
    <definedName name="_Expansion">#REF!</definedName>
    <definedName name="_Formwork" localSheetId="17">#REF!</definedName>
    <definedName name="_Formwork" localSheetId="15">#REF!</definedName>
    <definedName name="_Formwork" localSheetId="16">#REF!</definedName>
    <definedName name="_Formwork" localSheetId="20">#REF!</definedName>
    <definedName name="_Formwork" localSheetId="21">#REF!</definedName>
    <definedName name="_Formwork">#REF!</definedName>
    <definedName name="_Gabion" localSheetId="17">#REF!</definedName>
    <definedName name="_Gabion" localSheetId="15">#REF!</definedName>
    <definedName name="_Gabion" localSheetId="16">#REF!</definedName>
    <definedName name="_Gabion" localSheetId="20">#REF!</definedName>
    <definedName name="_Gabion" localSheetId="21">#REF!</definedName>
    <definedName name="_Gabion">#REF!</definedName>
    <definedName name="_Geofabric" localSheetId="17">#REF!</definedName>
    <definedName name="_Geofabric" localSheetId="15">#REF!</definedName>
    <definedName name="_Geofabric" localSheetId="16">#REF!</definedName>
    <definedName name="_Geofabric" localSheetId="20">#REF!</definedName>
    <definedName name="_Geofabric" localSheetId="21">#REF!</definedName>
    <definedName name="_Geofabric">#REF!</definedName>
    <definedName name="_GPost" localSheetId="17">#REF!</definedName>
    <definedName name="_GPost" localSheetId="15">#REF!</definedName>
    <definedName name="_GPost" localSheetId="16">#REF!</definedName>
    <definedName name="_GPost" localSheetId="20">#REF!</definedName>
    <definedName name="_GPost" localSheetId="21">#REF!</definedName>
    <definedName name="_GPost">#REF!</definedName>
    <definedName name="_GRail" localSheetId="17">#REF!</definedName>
    <definedName name="_GRail" localSheetId="15">#REF!</definedName>
    <definedName name="_GRail" localSheetId="16">#REF!</definedName>
    <definedName name="_GRail" localSheetId="20">#REF!</definedName>
    <definedName name="_GRail" localSheetId="21">#REF!</definedName>
    <definedName name="_GRail">#REF!</definedName>
    <definedName name="_Haul" localSheetId="17">#REF!</definedName>
    <definedName name="_Haul" localSheetId="15">#REF!</definedName>
    <definedName name="_Haul" localSheetId="16">#REF!</definedName>
    <definedName name="_Haul" localSheetId="20">#REF!</definedName>
    <definedName name="_Haul" localSheetId="21">#REF!</definedName>
    <definedName name="_Haul">#REF!</definedName>
    <definedName name="_HaulPerMetre" localSheetId="17">#REF!</definedName>
    <definedName name="_HaulPerMetre" localSheetId="15">#REF!</definedName>
    <definedName name="_HaulPerMetre" localSheetId="16">#REF!</definedName>
    <definedName name="_HaulPerMetre" localSheetId="20">#REF!</definedName>
    <definedName name="_HaulPerMetre" localSheetId="21">#REF!</definedName>
    <definedName name="_HaulPerMetre">#REF!</definedName>
    <definedName name="_KandC" localSheetId="17">#REF!</definedName>
    <definedName name="_KandC" localSheetId="15">#REF!</definedName>
    <definedName name="_KandC" localSheetId="16">#REF!</definedName>
    <definedName name="_KandC" localSheetId="20">#REF!</definedName>
    <definedName name="_KandC" localSheetId="21">#REF!</definedName>
    <definedName name="_KandC">#REF!</definedName>
    <definedName name="_Kerb" localSheetId="17">#REF!</definedName>
    <definedName name="_Kerb" localSheetId="15">#REF!</definedName>
    <definedName name="_Kerb" localSheetId="16">#REF!</definedName>
    <definedName name="_Kerb" localSheetId="20">#REF!</definedName>
    <definedName name="_Kerb" localSheetId="21">#REF!</definedName>
    <definedName name="_Kerb">#REF!</definedName>
    <definedName name="_LabourDaily" localSheetId="17">#REF!</definedName>
    <definedName name="_LabourDaily" localSheetId="15">#REF!</definedName>
    <definedName name="_LabourDaily" localSheetId="16">#REF!</definedName>
    <definedName name="_LabourDaily" localSheetId="20">#REF!</definedName>
    <definedName name="_LabourDaily" localSheetId="21">#REF!</definedName>
    <definedName name="_LabourDaily">#REF!</definedName>
    <definedName name="_LabourHours" localSheetId="17">#REF!</definedName>
    <definedName name="_LabourHours" localSheetId="15">#REF!</definedName>
    <definedName name="_LabourHours" localSheetId="16">#REF!</definedName>
    <definedName name="_LabourHours" localSheetId="20">#REF!</definedName>
    <definedName name="_LabourHours" localSheetId="21">#REF!</definedName>
    <definedName name="_LabourHours">#REF!</definedName>
    <definedName name="_LabourRate" localSheetId="17">#REF!</definedName>
    <definedName name="_LabourRate" localSheetId="15">#REF!</definedName>
    <definedName name="_LabourRate" localSheetId="16">#REF!</definedName>
    <definedName name="_LabourRate" localSheetId="20">#REF!</definedName>
    <definedName name="_LabourRate" localSheetId="21">#REF!</definedName>
    <definedName name="_LabourRate">#REF!</definedName>
    <definedName name="_Markup" localSheetId="17">#REF!</definedName>
    <definedName name="_Markup" localSheetId="15">#REF!</definedName>
    <definedName name="_Markup" localSheetId="16">#REF!</definedName>
    <definedName name="_Markup" localSheetId="20">#REF!</definedName>
    <definedName name="_Markup" localSheetId="21">#REF!</definedName>
    <definedName name="_Markup">#REF!</definedName>
    <definedName name="_Mesh" localSheetId="17">#REF!</definedName>
    <definedName name="_Mesh" localSheetId="15">#REF!</definedName>
    <definedName name="_Mesh" localSheetId="16">#REF!</definedName>
    <definedName name="_Mesh" localSheetId="20">#REF!</definedName>
    <definedName name="_Mesh" localSheetId="21">#REF!</definedName>
    <definedName name="_Mesh">#REF!</definedName>
    <definedName name="_Mix" localSheetId="17">#REF!</definedName>
    <definedName name="_Mix" localSheetId="15">#REF!</definedName>
    <definedName name="_Mix" localSheetId="16">#REF!</definedName>
    <definedName name="_Mix" localSheetId="20">#REF!</definedName>
    <definedName name="_Mix" localSheetId="21">#REF!</definedName>
    <definedName name="_Mix">#REF!</definedName>
    <definedName name="_Place" localSheetId="17">#REF!</definedName>
    <definedName name="_Place" localSheetId="15">#REF!</definedName>
    <definedName name="_Place" localSheetId="16">#REF!</definedName>
    <definedName name="_Place" localSheetId="20">#REF!</definedName>
    <definedName name="_Place" localSheetId="21">#REF!</definedName>
    <definedName name="_Place">#REF!</definedName>
    <definedName name="_Plaster" localSheetId="17">#REF!</definedName>
    <definedName name="_Plaster" localSheetId="15">#REF!</definedName>
    <definedName name="_Plaster" localSheetId="16">#REF!</definedName>
    <definedName name="_Plaster" localSheetId="20">#REF!</definedName>
    <definedName name="_Plaster" localSheetId="21">#REF!</definedName>
    <definedName name="_Plaster">#REF!</definedName>
    <definedName name="_RoadLength" localSheetId="17">#REF!</definedName>
    <definedName name="_RoadLength" localSheetId="15">#REF!</definedName>
    <definedName name="_RoadLength" localSheetId="16">#REF!</definedName>
    <definedName name="_RoadLength" localSheetId="20">#REF!</definedName>
    <definedName name="_RoadLength" localSheetId="21">#REF!</definedName>
    <definedName name="_RoadLength">#REF!</definedName>
    <definedName name="_Roadmarkings" localSheetId="17">#REF!</definedName>
    <definedName name="_Roadmarkings" localSheetId="15">#REF!</definedName>
    <definedName name="_Roadmarkings" localSheetId="16">#REF!</definedName>
    <definedName name="_Roadmarkings" localSheetId="20">#REF!</definedName>
    <definedName name="_Roadmarkings" localSheetId="21">#REF!</definedName>
    <definedName name="_Roadmarkings">#REF!</definedName>
    <definedName name="_RoadstudSpc" localSheetId="17">#REF!</definedName>
    <definedName name="_RoadstudSpc" localSheetId="15">#REF!</definedName>
    <definedName name="_RoadstudSpc" localSheetId="16">#REF!</definedName>
    <definedName name="_RoadstudSpc" localSheetId="20">#REF!</definedName>
    <definedName name="_RoadstudSpc" localSheetId="21">#REF!</definedName>
    <definedName name="_RoadstudSpc">#REF!</definedName>
    <definedName name="_Sheeting" localSheetId="17">#REF!</definedName>
    <definedName name="_Sheeting" localSheetId="15">#REF!</definedName>
    <definedName name="_Sheeting" localSheetId="16">#REF!</definedName>
    <definedName name="_Sheeting" localSheetId="20">#REF!</definedName>
    <definedName name="_Sheeting" localSheetId="21">#REF!</definedName>
    <definedName name="_Sheeting">#REF!</definedName>
    <definedName name="_Sign" localSheetId="17">#REF!</definedName>
    <definedName name="_Sign" localSheetId="15">#REF!</definedName>
    <definedName name="_Sign" localSheetId="16">#REF!</definedName>
    <definedName name="_Sign" localSheetId="20">#REF!</definedName>
    <definedName name="_Sign" localSheetId="21">#REF!</definedName>
    <definedName name="_Sign">#REF!</definedName>
    <definedName name="_Spread" localSheetId="17">#REF!</definedName>
    <definedName name="_Spread" localSheetId="15">#REF!</definedName>
    <definedName name="_Spread" localSheetId="16">#REF!</definedName>
    <definedName name="_Spread" localSheetId="20">#REF!</definedName>
    <definedName name="_Spread" localSheetId="21">#REF!</definedName>
    <definedName name="_Spread">#REF!</definedName>
    <definedName name="_Stamp" localSheetId="17">#REF!</definedName>
    <definedName name="_Stamp" localSheetId="15">#REF!</definedName>
    <definedName name="_Stamp" localSheetId="16">#REF!</definedName>
    <definedName name="_Stamp" localSheetId="20">#REF!</definedName>
    <definedName name="_Stamp" localSheetId="21">#REF!</definedName>
    <definedName name="_Stamp">#REF!</definedName>
    <definedName name="_Subsoil" localSheetId="17">#REF!</definedName>
    <definedName name="_Subsoil" localSheetId="15">#REF!</definedName>
    <definedName name="_Subsoil" localSheetId="16">#REF!</definedName>
    <definedName name="_Subsoil" localSheetId="20">#REF!</definedName>
    <definedName name="_Subsoil" localSheetId="21">#REF!</definedName>
    <definedName name="_Subsoil">#REF!</definedName>
    <definedName name="_Summary" localSheetId="17">#REF!</definedName>
    <definedName name="_Summary" localSheetId="15">#REF!</definedName>
    <definedName name="_Summary" localSheetId="16">#REF!</definedName>
    <definedName name="_Summary" localSheetId="20">#REF!</definedName>
    <definedName name="_Summary" localSheetId="21">#REF!</definedName>
    <definedName name="_Summary">#REF!</definedName>
    <definedName name="_Wacker" localSheetId="17">#REF!</definedName>
    <definedName name="_Wacker" localSheetId="15">#REF!</definedName>
    <definedName name="_Wacker" localSheetId="16">#REF!</definedName>
    <definedName name="_Wacker" localSheetId="20">#REF!</definedName>
    <definedName name="_Wacker" localSheetId="21">#REF!</definedName>
    <definedName name="_Wacker">#REF!</definedName>
    <definedName name="C7.3" localSheetId="17">#REF!</definedName>
    <definedName name="C7.3" localSheetId="15">#REF!</definedName>
    <definedName name="C7.3" localSheetId="16">#REF!</definedName>
    <definedName name="C7.3" localSheetId="20">#REF!</definedName>
    <definedName name="C7.3" localSheetId="21">#REF!</definedName>
    <definedName name="C7.3">#REF!</definedName>
    <definedName name="Client1">#REF!</definedName>
    <definedName name="Client2">#REF!</definedName>
    <definedName name="ContractDescription">#REF!</definedName>
    <definedName name="ContractNo">#REF!</definedName>
    <definedName name="d">#REF!</definedName>
    <definedName name="DELETE">#REF!</definedName>
    <definedName name="Items_01">#REF!</definedName>
    <definedName name="lori" localSheetId="17">#REF!</definedName>
    <definedName name="lori" localSheetId="15">#REF!</definedName>
    <definedName name="lori" localSheetId="16">#REF!</definedName>
    <definedName name="lori" localSheetId="20">#REF!</definedName>
    <definedName name="lori" localSheetId="21">#REF!</definedName>
    <definedName name="lori">#REF!</definedName>
    <definedName name="lorin" localSheetId="17">#REF!</definedName>
    <definedName name="lorin" localSheetId="15">#REF!</definedName>
    <definedName name="lorin" localSheetId="16">#REF!</definedName>
    <definedName name="lorin" localSheetId="20">#REF!</definedName>
    <definedName name="lorin" localSheetId="21">#REF!</definedName>
    <definedName name="lorin">#REF!</definedName>
    <definedName name="lorinda" localSheetId="17">#REF!</definedName>
    <definedName name="lorinda" localSheetId="15">#REF!</definedName>
    <definedName name="lorinda" localSheetId="16">#REF!</definedName>
    <definedName name="lorinda" localSheetId="20">#REF!</definedName>
    <definedName name="lorinda" localSheetId="21">#REF!</definedName>
    <definedName name="lorinda">#REF!</definedName>
    <definedName name="ntha" localSheetId="20">#REF!</definedName>
    <definedName name="ntha" localSheetId="21">#REF!</definedName>
    <definedName name="ntha">#REF!</definedName>
    <definedName name="nthab" localSheetId="20">#REF!</definedName>
    <definedName name="nthab" localSheetId="21">#REF!</definedName>
    <definedName name="nthab">#REF!</definedName>
    <definedName name="nthabi" localSheetId="20">#REF!</definedName>
    <definedName name="nthabi" localSheetId="21">#REF!</definedName>
    <definedName name="nthabi">#REF!</definedName>
    <definedName name="nthabz" localSheetId="20">#REF!</definedName>
    <definedName name="nthabz" localSheetId="21">#REF!</definedName>
    <definedName name="nthabz">#REF!</definedName>
    <definedName name="Page_A" localSheetId="17">#REF!</definedName>
    <definedName name="Page_A" localSheetId="15">#REF!</definedName>
    <definedName name="Page_A" localSheetId="16">#REF!</definedName>
    <definedName name="Page_A" localSheetId="20">#REF!</definedName>
    <definedName name="Page_A" localSheetId="21">#REF!</definedName>
    <definedName name="Page_A">#REF!</definedName>
    <definedName name="Page_D" localSheetId="17">#REF!</definedName>
    <definedName name="Page_D" localSheetId="15">#REF!</definedName>
    <definedName name="Page_D" localSheetId="16">#REF!</definedName>
    <definedName name="Page_D" localSheetId="20">#REF!</definedName>
    <definedName name="Page_D" localSheetId="21">#REF!</definedName>
    <definedName name="Page_D">#REF!</definedName>
    <definedName name="Page_F" localSheetId="17">#REF!</definedName>
    <definedName name="Page_F" localSheetId="15">#REF!</definedName>
    <definedName name="Page_F" localSheetId="16">#REF!</definedName>
    <definedName name="Page_F" localSheetId="20">#REF!</definedName>
    <definedName name="Page_F" localSheetId="21">#REF!</definedName>
    <definedName name="Page_F">#REF!</definedName>
    <definedName name="Page_G" localSheetId="17">#REF!</definedName>
    <definedName name="Page_G" localSheetId="15">#REF!</definedName>
    <definedName name="Page_G" localSheetId="16">#REF!</definedName>
    <definedName name="Page_G" localSheetId="20">#REF!</definedName>
    <definedName name="Page_G" localSheetId="21">#REF!</definedName>
    <definedName name="Page_G">#REF!</definedName>
    <definedName name="_xlnm.Print_Area" localSheetId="0">'C1.2'!$A$1:$G$71</definedName>
    <definedName name="_xlnm.Print_Area" localSheetId="1">'C1.3'!$A$1:$H$69</definedName>
    <definedName name="_xlnm.Print_Area" localSheetId="2">'C1.5'!$A$1:$H$73</definedName>
    <definedName name="_xlnm.Print_Area" localSheetId="3">'C1.6'!$A$1:$H$73</definedName>
    <definedName name="_xlnm.Print_Area" localSheetId="4">'C1.7'!$A$1:$I$72</definedName>
    <definedName name="_xlnm.Print_Area" localSheetId="17">'C11.2'!$A$1:$H$66</definedName>
    <definedName name="_xlnm.Print_Area" localSheetId="15">'C11.4'!$A$1:$G$67</definedName>
    <definedName name="_xlnm.Print_Area" localSheetId="16">'C11.9'!$A$1:$H$73</definedName>
    <definedName name="_xlnm.Print_Area" localSheetId="5">'C2.1'!$A$1:$I$128</definedName>
    <definedName name="_xlnm.Print_Area" localSheetId="18">'C20.1'!$A$1:$I$69</definedName>
    <definedName name="_xlnm.Print_Area" localSheetId="6">'C3.1'!$A$1:$H$58</definedName>
    <definedName name="_xlnm.Print_Area" localSheetId="7">'C3.2'!$A$1:$I$69</definedName>
    <definedName name="_xlnm.Print_Area" localSheetId="8">'C3.3'!$A$1:$I$65</definedName>
    <definedName name="_xlnm.Print_Area" localSheetId="9">'C4.2'!$A$1:$I$70</definedName>
    <definedName name="_xlnm.Print_Area" localSheetId="10">'C4.4'!$A$1:$I$70</definedName>
    <definedName name="_xlnm.Print_Area" localSheetId="11">'C5.1'!$A$1:$I$73</definedName>
    <definedName name="_xlnm.Print_Area" localSheetId="13">'C5.2'!$A$1:$H$72</definedName>
    <definedName name="_xlnm.Print_Area" localSheetId="12">'C5.3'!$A$1:$H$72</definedName>
    <definedName name="_xlnm.Print_Area" localSheetId="14">'C9'!$A$1:$H$68</definedName>
    <definedName name="_xlnm.Print_Area" localSheetId="19">'Part G'!$A$1:$I$67</definedName>
    <definedName name="_xlnm.Print_Area" localSheetId="20">'Section Summary'!$A$1:$C$39</definedName>
    <definedName name="_xlnm.Print_Area" localSheetId="21">Summary!$A$1:$I$43</definedName>
    <definedName name="_xlnm.Print_Titles" localSheetId="17">'C11.2'!$4:$5</definedName>
    <definedName name="_xlnm.Print_Titles" localSheetId="15">'C11.4'!$4:$5</definedName>
    <definedName name="_xlnm.Print_Titles" localSheetId="16">'C11.9'!$4:$5</definedName>
    <definedName name="tbl_Un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" i="52" l="1"/>
  <c r="F1" i="9"/>
  <c r="F1" i="29"/>
  <c r="F1" i="20"/>
  <c r="F1" i="42"/>
  <c r="F1" i="51"/>
  <c r="L16" i="40"/>
  <c r="M18" i="40"/>
  <c r="L21" i="40"/>
  <c r="K16" i="39"/>
  <c r="K27" i="39"/>
  <c r="K14" i="51"/>
  <c r="F21" i="52"/>
  <c r="H19" i="52"/>
  <c r="H142" i="52"/>
  <c r="H141" i="52"/>
  <c r="H140" i="52"/>
  <c r="H139" i="52"/>
  <c r="H138" i="52"/>
  <c r="H137" i="52"/>
  <c r="H136" i="52"/>
  <c r="H135" i="52"/>
  <c r="H134" i="52"/>
  <c r="H132" i="52"/>
  <c r="H131" i="52"/>
  <c r="H129" i="52"/>
  <c r="H128" i="52"/>
  <c r="H127" i="52"/>
  <c r="H126" i="52"/>
  <c r="H125" i="52"/>
  <c r="H124" i="52"/>
  <c r="H123" i="52"/>
  <c r="H122" i="52"/>
  <c r="H121" i="52"/>
  <c r="H120" i="52"/>
  <c r="H119" i="52"/>
  <c r="H118" i="52"/>
  <c r="H117" i="52"/>
  <c r="H116" i="52"/>
  <c r="H115" i="52"/>
  <c r="H114" i="52"/>
  <c r="H113" i="52"/>
  <c r="H112" i="52"/>
  <c r="H111" i="52"/>
  <c r="H110" i="52"/>
  <c r="H109" i="52"/>
  <c r="H108" i="52"/>
  <c r="H107" i="52"/>
  <c r="H106" i="52"/>
  <c r="H105" i="52"/>
  <c r="H104" i="52"/>
  <c r="H103" i="52"/>
  <c r="H102" i="52"/>
  <c r="H101" i="52"/>
  <c r="H100" i="52"/>
  <c r="H99" i="52"/>
  <c r="H98" i="52"/>
  <c r="H97" i="52"/>
  <c r="H96" i="52"/>
  <c r="H95" i="52"/>
  <c r="H94" i="52"/>
  <c r="H93" i="52"/>
  <c r="H92" i="52"/>
  <c r="H91" i="52"/>
  <c r="H90" i="52"/>
  <c r="H89" i="52"/>
  <c r="H88" i="52"/>
  <c r="H87" i="52"/>
  <c r="H86" i="52"/>
  <c r="H85" i="52"/>
  <c r="B67" i="52"/>
  <c r="H66" i="52"/>
  <c r="H11" i="52"/>
  <c r="H10" i="52"/>
  <c r="H9" i="52"/>
  <c r="H8" i="52"/>
  <c r="H7" i="52"/>
  <c r="H6" i="52"/>
  <c r="H14" i="34" l="1"/>
  <c r="H24" i="11" l="1"/>
  <c r="H22" i="11"/>
  <c r="F1" i="34"/>
  <c r="F1" i="25" s="1"/>
  <c r="F1" i="26" s="1"/>
  <c r="F1" i="6" s="1"/>
  <c r="F1" i="37" s="1"/>
  <c r="F1" i="49" s="1"/>
  <c r="F1" i="7" s="1"/>
  <c r="F1" i="39" s="1"/>
  <c r="F1" i="40" s="1"/>
  <c r="F1" i="3"/>
  <c r="F1" i="24"/>
  <c r="F1" i="2"/>
  <c r="F1" i="11"/>
  <c r="B68" i="51"/>
  <c r="G8" i="51"/>
  <c r="G7" i="51"/>
  <c r="G5" i="51"/>
  <c r="F32" i="6"/>
  <c r="H38" i="34"/>
  <c r="F40" i="34" s="1"/>
  <c r="F12" i="3"/>
  <c r="B13" i="16" l="1"/>
  <c r="B70" i="49" l="1"/>
  <c r="H69" i="49"/>
  <c r="H10" i="49"/>
  <c r="H9" i="49"/>
  <c r="H4" i="49"/>
  <c r="H18" i="34" l="1"/>
  <c r="H16" i="34"/>
  <c r="F20" i="34" s="1"/>
  <c r="H20" i="11" l="1"/>
  <c r="F26" i="11" s="1"/>
  <c r="B67" i="42"/>
  <c r="G66" i="42"/>
  <c r="G65" i="42"/>
  <c r="G64" i="42"/>
  <c r="G63" i="42"/>
  <c r="G62" i="42"/>
  <c r="H24" i="42"/>
  <c r="H22" i="42"/>
  <c r="G12" i="42"/>
  <c r="G11" i="42"/>
  <c r="G10" i="42"/>
  <c r="G9" i="42"/>
  <c r="G8" i="42"/>
  <c r="G7" i="42"/>
  <c r="G6" i="42"/>
  <c r="G67" i="42" l="1"/>
  <c r="H98" i="34" l="1"/>
  <c r="H96" i="34"/>
  <c r="H39" i="2"/>
  <c r="F41" i="2" s="1"/>
  <c r="G58" i="10"/>
  <c r="E60" i="10" s="1"/>
  <c r="H4" i="26"/>
  <c r="G4" i="25"/>
  <c r="G4" i="10"/>
  <c r="A2" i="15"/>
  <c r="A1" i="15"/>
  <c r="C1" i="15"/>
  <c r="B72" i="40"/>
  <c r="G12" i="40"/>
  <c r="G11" i="40"/>
  <c r="G10" i="40"/>
  <c r="G9" i="40"/>
  <c r="G4" i="40"/>
  <c r="B72" i="39"/>
  <c r="H10" i="39"/>
  <c r="H9" i="39"/>
  <c r="H4" i="39"/>
  <c r="F100" i="34" l="1"/>
  <c r="H23" i="29" l="1"/>
  <c r="H4" i="37"/>
  <c r="H73" i="34"/>
  <c r="H10" i="37"/>
  <c r="B70" i="37"/>
  <c r="H69" i="37"/>
  <c r="H9" i="37"/>
  <c r="H21" i="29" l="1"/>
  <c r="H101" i="34" l="1"/>
  <c r="H78" i="34"/>
  <c r="B128" i="34"/>
  <c r="H27" i="34"/>
  <c r="H11" i="34"/>
  <c r="H10" i="34"/>
  <c r="H9" i="34"/>
  <c r="H8" i="34"/>
  <c r="H7" i="34"/>
  <c r="H4" i="34"/>
  <c r="H61" i="24" l="1"/>
  <c r="H8" i="24"/>
  <c r="H29" i="11"/>
  <c r="H13" i="11"/>
  <c r="H12" i="11"/>
  <c r="H11" i="11"/>
  <c r="H10" i="11"/>
  <c r="G16" i="10"/>
  <c r="G15" i="10"/>
  <c r="E19" i="10" l="1"/>
  <c r="B66" i="29"/>
  <c r="G65" i="29"/>
  <c r="G64" i="29"/>
  <c r="G12" i="29"/>
  <c r="G11" i="29"/>
  <c r="G10" i="29"/>
  <c r="G9" i="29"/>
  <c r="G8" i="29"/>
  <c r="G7" i="29"/>
  <c r="G6" i="29"/>
  <c r="B73" i="24"/>
  <c r="H12" i="26"/>
  <c r="H11" i="26"/>
  <c r="H10" i="26"/>
  <c r="H9" i="26"/>
  <c r="G15" i="25"/>
  <c r="G13" i="25"/>
  <c r="G9" i="25"/>
  <c r="G66" i="29" l="1"/>
  <c r="H7" i="24"/>
  <c r="H4" i="24"/>
  <c r="B73" i="20" l="1"/>
  <c r="H72" i="20"/>
  <c r="H71" i="20"/>
  <c r="H70" i="20"/>
  <c r="H69" i="20"/>
  <c r="H68" i="20"/>
  <c r="H67" i="20"/>
  <c r="H66" i="20"/>
  <c r="H65" i="20"/>
  <c r="H64" i="20"/>
  <c r="H63" i="20"/>
  <c r="H62" i="20"/>
  <c r="H52" i="20"/>
  <c r="H51" i="20"/>
  <c r="H50" i="20"/>
  <c r="H49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0" i="20"/>
  <c r="H9" i="20"/>
  <c r="H8" i="20"/>
  <c r="H7" i="20"/>
  <c r="H6" i="20"/>
  <c r="H13" i="9"/>
  <c r="H12" i="9"/>
  <c r="F14" i="9" s="1"/>
  <c r="H11" i="9"/>
  <c r="H7" i="6"/>
  <c r="B69" i="11" l="1"/>
  <c r="H9" i="11"/>
  <c r="H4" i="11"/>
  <c r="H144" i="9"/>
  <c r="H143" i="9"/>
  <c r="H142" i="9"/>
  <c r="H141" i="9"/>
  <c r="H140" i="9"/>
  <c r="H139" i="9"/>
  <c r="H138" i="9"/>
  <c r="H137" i="9"/>
  <c r="H136" i="9"/>
  <c r="H134" i="9"/>
  <c r="H133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H110" i="9"/>
  <c r="H109" i="9"/>
  <c r="H108" i="9"/>
  <c r="H107" i="9"/>
  <c r="H106" i="9"/>
  <c r="H105" i="9"/>
  <c r="H104" i="9"/>
  <c r="H103" i="9"/>
  <c r="H102" i="9"/>
  <c r="H101" i="9"/>
  <c r="H100" i="9"/>
  <c r="H99" i="9"/>
  <c r="H98" i="9"/>
  <c r="H97" i="9"/>
  <c r="H96" i="9"/>
  <c r="H95" i="9"/>
  <c r="H94" i="9"/>
  <c r="H93" i="9"/>
  <c r="H92" i="9"/>
  <c r="H91" i="9"/>
  <c r="H90" i="9"/>
  <c r="H89" i="9"/>
  <c r="H88" i="9"/>
  <c r="H87" i="9"/>
  <c r="B69" i="9"/>
  <c r="H68" i="9"/>
  <c r="H10" i="9"/>
  <c r="H9" i="9"/>
  <c r="H8" i="9"/>
  <c r="H7" i="9"/>
  <c r="H6" i="9"/>
  <c r="B73" i="7"/>
  <c r="H9" i="7"/>
  <c r="H4" i="7"/>
  <c r="H6" i="6"/>
  <c r="H5" i="6"/>
  <c r="B72" i="3"/>
  <c r="H70" i="3"/>
  <c r="H69" i="3"/>
  <c r="H68" i="3"/>
  <c r="H67" i="3"/>
  <c r="H66" i="3"/>
  <c r="H65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27" i="3"/>
  <c r="H25" i="3"/>
  <c r="H10" i="3"/>
  <c r="H9" i="3"/>
  <c r="H8" i="3"/>
  <c r="H7" i="3"/>
  <c r="H4" i="3"/>
  <c r="B73" i="2"/>
  <c r="H10" i="2"/>
  <c r="H9" i="2"/>
  <c r="H4" i="2"/>
</calcChain>
</file>

<file path=xl/sharedStrings.xml><?xml version="1.0" encoding="utf-8"?>
<sst xmlns="http://schemas.openxmlformats.org/spreadsheetml/2006/main" count="999" uniqueCount="531">
  <si>
    <t>SCHEDULE A: ROADWORKS</t>
  </si>
  <si>
    <t>ITEM NO</t>
  </si>
  <si>
    <t>DESCRIPTION</t>
  </si>
  <si>
    <t>UNIT</t>
  </si>
  <si>
    <t>LI</t>
  </si>
  <si>
    <t>QUANTITY</t>
  </si>
  <si>
    <t>RATE</t>
  </si>
  <si>
    <t>AMOUNT</t>
  </si>
  <si>
    <t>C1.5</t>
  </si>
  <si>
    <t>ACCOMMODATION OF TRAFFIC</t>
  </si>
  <si>
    <t>month</t>
  </si>
  <si>
    <t>(a)</t>
  </si>
  <si>
    <r>
      <t>m</t>
    </r>
    <r>
      <rPr>
        <vertAlign val="superscript"/>
        <sz val="10"/>
        <rFont val="Arial"/>
        <family val="2"/>
      </rPr>
      <t>2</t>
    </r>
  </si>
  <si>
    <t>(b)</t>
  </si>
  <si>
    <t>(c)</t>
  </si>
  <si>
    <t>km</t>
  </si>
  <si>
    <r>
      <t>m</t>
    </r>
    <r>
      <rPr>
        <vertAlign val="superscript"/>
        <sz val="10"/>
        <rFont val="Arial"/>
        <family val="2"/>
      </rPr>
      <t>3</t>
    </r>
  </si>
  <si>
    <t>Prov Sum</t>
  </si>
  <si>
    <t>%</t>
  </si>
  <si>
    <t>C1.5.7</t>
  </si>
  <si>
    <t>Temporary traffic control facilities</t>
  </si>
  <si>
    <t>TOTAL CARRIED FORWARD</t>
  </si>
  <si>
    <t>TOTAL BROUGHT FORWARD</t>
  </si>
  <si>
    <t>C1.5.7.1</t>
  </si>
  <si>
    <t>Delineators including mounting bases and ballast:</t>
  </si>
  <si>
    <t>Single sided, reversible left or right (size indicated)</t>
  </si>
  <si>
    <t>No</t>
  </si>
  <si>
    <t>C1.5.7.3</t>
  </si>
  <si>
    <t>Flagmen</t>
  </si>
  <si>
    <t>man-shift</t>
  </si>
  <si>
    <t>(d)</t>
  </si>
  <si>
    <t>C1.5.7.6</t>
  </si>
  <si>
    <t>Maintenance of illimuniated traffic signs:</t>
  </si>
  <si>
    <t>C1.5.12</t>
  </si>
  <si>
    <t>Additional traffic accommodation facilities ordered by the Engineer:</t>
  </si>
  <si>
    <t>C1.5.12.1</t>
  </si>
  <si>
    <t>C1.5.12.2</t>
  </si>
  <si>
    <t>Handling cost, profit and all other charges in respect of item C1.5.12.1</t>
  </si>
  <si>
    <t>TOTAL CARRIED FORWARD TO SUMMARY</t>
  </si>
  <si>
    <t>C1.7</t>
  </si>
  <si>
    <t>LOADING AND HAULING</t>
  </si>
  <si>
    <t>C1.7.1</t>
  </si>
  <si>
    <t>Loading</t>
  </si>
  <si>
    <t>C1.7.1.1</t>
  </si>
  <si>
    <t>C1.7.2</t>
  </si>
  <si>
    <t>Hauling</t>
  </si>
  <si>
    <t>C1.7.2.1</t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</si>
  <si>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- km</t>
    </r>
  </si>
  <si>
    <t>Soft excavation</t>
  </si>
  <si>
    <t>Hard excavation (other than by blasting)</t>
  </si>
  <si>
    <t xml:space="preserve">(c) </t>
  </si>
  <si>
    <t>Personnel</t>
  </si>
  <si>
    <t>Lump Sum</t>
  </si>
  <si>
    <t>C5.1</t>
  </si>
  <si>
    <t>ROADBED</t>
  </si>
  <si>
    <t>C5.1.1</t>
  </si>
  <si>
    <t>Roadbed construction and compaction</t>
  </si>
  <si>
    <t>C5.1.1.2</t>
  </si>
  <si>
    <t>C5.1.4</t>
  </si>
  <si>
    <t>C5.1.4.1</t>
  </si>
  <si>
    <t>C5.1.5</t>
  </si>
  <si>
    <t>C5.1.5.1</t>
  </si>
  <si>
    <t>In-situ treatment by ripping</t>
  </si>
  <si>
    <t>(e)</t>
  </si>
  <si>
    <t>(f)</t>
  </si>
  <si>
    <t>(g)</t>
  </si>
  <si>
    <t>C20.1</t>
  </si>
  <si>
    <t>TESTING MATERIALS AND JUDGEMENT OF WORKMANSHIP</t>
  </si>
  <si>
    <t>C20.1.2</t>
  </si>
  <si>
    <t>Special tests requested by the Engineer</t>
  </si>
  <si>
    <t>C20.1.2.2</t>
  </si>
  <si>
    <t>Employer’s contribution to other special tests</t>
  </si>
  <si>
    <t>C1.2.5</t>
  </si>
  <si>
    <t>Safety</t>
  </si>
  <si>
    <t>C1.2.5.1</t>
  </si>
  <si>
    <t>C1.2.5.2</t>
  </si>
  <si>
    <t>Implementation of health and safety plan</t>
  </si>
  <si>
    <t>C1.2.8</t>
  </si>
  <si>
    <t>Dayworks</t>
  </si>
  <si>
    <t>C1.2.8.1</t>
  </si>
  <si>
    <t>Unskilled labourer</t>
  </si>
  <si>
    <t>hour</t>
  </si>
  <si>
    <t>Semi-skilled labourer</t>
  </si>
  <si>
    <t>Foreman</t>
  </si>
  <si>
    <t>C1.2.8.2</t>
  </si>
  <si>
    <t>TOTAL CARRIED TO SUMMARY</t>
  </si>
  <si>
    <t>C1.3</t>
  </si>
  <si>
    <t>CONTRACTOR'S SITE ESTABLISHMENT AND GENERAL OBLIGATIONS</t>
  </si>
  <si>
    <t>C1.3.1</t>
  </si>
  <si>
    <t>The Contractor's general obligations</t>
  </si>
  <si>
    <t>C1.3.1.1</t>
  </si>
  <si>
    <t>Fixed obligations</t>
  </si>
  <si>
    <t>C1.3.1.3</t>
  </si>
  <si>
    <t>Time-related obligations</t>
  </si>
  <si>
    <t>C1.3.2</t>
  </si>
  <si>
    <t>Contract sign boards</t>
  </si>
  <si>
    <t>SCHEDULE A: ROADWORKS - SUMMARY</t>
  </si>
  <si>
    <t>CHAPTER</t>
  </si>
  <si>
    <t>C2.3 SUMMARY OF BILL OF QUANTITIES</t>
  </si>
  <si>
    <t>SCHEDULE</t>
  </si>
  <si>
    <t>SUBTOTAL 1</t>
  </si>
  <si>
    <t>SUBTOTAL 2</t>
  </si>
  <si>
    <t>TOTAL CARRIED FORWARD TO FORM OF OFFER</t>
  </si>
  <si>
    <t>Signed on behalf of the Tenderer: ……………………………………………………. (Signature)
Date: …………………………………………………..
Tenderer’s Name: ………………………………………………………………. (Company Name)</t>
  </si>
  <si>
    <t>hr</t>
  </si>
  <si>
    <t/>
  </si>
  <si>
    <t>C1.2</t>
  </si>
  <si>
    <t>GENERAL REQUIREMENTS AND PAYMENT</t>
  </si>
  <si>
    <t>Illuminated road sign - R &amp; TR series 1200mm</t>
  </si>
  <si>
    <t>C11.9</t>
  </si>
  <si>
    <t>FINISHING THE ROAD AND ROAD RESERVE AND TREATING OLD ROADS</t>
  </si>
  <si>
    <t>C11.9.1</t>
  </si>
  <si>
    <t>C11.9.1.2</t>
  </si>
  <si>
    <t>Single carriageway road</t>
  </si>
  <si>
    <t>CALCULATION SHEET</t>
  </si>
  <si>
    <r>
      <t xml:space="preserve">PROJECT NAME:  </t>
    </r>
    <r>
      <rPr>
        <b/>
        <sz val="12"/>
        <rFont val="Arial"/>
        <family val="2"/>
      </rPr>
      <t>BETTERMENT AND RE-GRAVELLING ON ROAD D504 (KM 0+000 TO KM 3+000) IN THE DUNDEE  AREA</t>
    </r>
  </si>
  <si>
    <r>
      <t xml:space="preserve">CONTRACT NO:  </t>
    </r>
    <r>
      <rPr>
        <b/>
        <sz val="12"/>
        <rFont val="Arial"/>
        <family val="2"/>
      </rPr>
      <t>ZNB00369/00000/00/DUN/INF/21/T</t>
    </r>
  </si>
  <si>
    <r>
      <t xml:space="preserve">Calculations by: </t>
    </r>
    <r>
      <rPr>
        <b/>
        <sz val="12"/>
        <rFont val="Arial"/>
        <family val="2"/>
      </rPr>
      <t xml:space="preserve">MK MTHETHWA            </t>
    </r>
    <r>
      <rPr>
        <b/>
        <i/>
        <sz val="12"/>
        <rFont val="Arial"/>
        <family val="2"/>
      </rPr>
      <t>Pr. Techni Engin</t>
    </r>
    <r>
      <rPr>
        <b/>
        <sz val="12"/>
        <rFont val="Arial"/>
        <family val="2"/>
      </rPr>
      <t>.</t>
    </r>
  </si>
  <si>
    <r>
      <t xml:space="preserve">Checked by: </t>
    </r>
    <r>
      <rPr>
        <b/>
        <sz val="12"/>
        <rFont val="Arial"/>
        <family val="2"/>
      </rPr>
      <t xml:space="preserve">Mr N Zulu     </t>
    </r>
    <r>
      <rPr>
        <b/>
        <i/>
        <sz val="12"/>
        <rFont val="Arial"/>
        <family val="2"/>
      </rPr>
      <t xml:space="preserve"> Pr. Tecni. Engin</t>
    </r>
  </si>
  <si>
    <t>CALCULATIONS</t>
  </si>
  <si>
    <t>(22 x 3) working days x 2 people</t>
  </si>
  <si>
    <t>132.</t>
  </si>
  <si>
    <t>FINAL QUANTITY</t>
  </si>
  <si>
    <t>Excavator</t>
  </si>
  <si>
    <t>Double sided, reversible left or right (800x200)</t>
  </si>
  <si>
    <t>C1.5.7.5</t>
  </si>
  <si>
    <t>Provision of illuminated traffic signs</t>
  </si>
  <si>
    <t>Illuminated road sign - R &amp; TR series (1200mm)</t>
  </si>
  <si>
    <t>Illuminated road sign - TW series (1500mm)</t>
  </si>
  <si>
    <t>Provision of additional traffic accomodation facilities</t>
  </si>
  <si>
    <t>Compaction of in-situ material to 93% of MDD (150mm thickness)</t>
  </si>
  <si>
    <t>C1.6</t>
  </si>
  <si>
    <t>CLEARING AND GRUBBING</t>
  </si>
  <si>
    <t>C1.6.1</t>
  </si>
  <si>
    <t>Clearing with machines and some hand labour where necessary</t>
  </si>
  <si>
    <t>VAT (15% of Subtotal 2)</t>
  </si>
  <si>
    <t>No.</t>
  </si>
  <si>
    <t>m³</t>
  </si>
  <si>
    <t>m²</t>
  </si>
  <si>
    <t>C3.1</t>
  </si>
  <si>
    <t>DRAINS</t>
  </si>
  <si>
    <t>C3.1.4</t>
  </si>
  <si>
    <t>Excavation and disposal of material for subsoil drainage systems:</t>
  </si>
  <si>
    <r>
      <rPr>
        <sz val="10"/>
        <rFont val="Arial MT"/>
        <family val="2"/>
      </rPr>
      <t>C3.1.4.1</t>
    </r>
  </si>
  <si>
    <r>
      <rPr>
        <sz val="10"/>
        <rFont val="Arial MT"/>
        <family val="2"/>
      </rPr>
      <t>Excavating in all material situated within the following depth</t>
    </r>
    <r>
      <rPr>
        <sz val="10"/>
        <rFont val="Arial MT"/>
      </rPr>
      <t xml:space="preserve"> ranges below the surface:</t>
    </r>
  </si>
  <si>
    <r>
      <rPr>
        <sz val="10"/>
        <rFont val="Arial MT"/>
        <family val="2"/>
      </rPr>
      <t>(a) 0 m to 1,5 m</t>
    </r>
  </si>
  <si>
    <t>C3.1.5</t>
  </si>
  <si>
    <t>Impermeable backfilling to subsoil drainage systems:</t>
  </si>
  <si>
    <r>
      <rPr>
        <sz val="10"/>
        <rFont val="Arial MT"/>
        <family val="2"/>
      </rPr>
      <t>C3.1.5.1</t>
    </r>
  </si>
  <si>
    <r>
      <rPr>
        <sz val="10"/>
        <rFont val="Arial MT"/>
        <family val="2"/>
      </rPr>
      <t>Un-stabilised natural gravel obtained from approved sources</t>
    </r>
    <r>
      <rPr>
        <sz val="10"/>
        <rFont val="Arial MT"/>
      </rPr>
      <t xml:space="preserve"> on the site</t>
    </r>
  </si>
  <si>
    <t>C3.1.5.2</t>
  </si>
  <si>
    <t>G5 material obtained from commercial sources</t>
  </si>
  <si>
    <t>C3.1.7.2</t>
  </si>
  <si>
    <t>Crushed stone obtained from commercial sources (coarse- grade, 20mm)</t>
  </si>
  <si>
    <t>C3.1.8</t>
  </si>
  <si>
    <t>Natural permeable material in subsoil drainage systems (approved natural sand):</t>
  </si>
  <si>
    <t>C3.1.8.2</t>
  </si>
  <si>
    <t>Natural sand from commercial sources (washed sand)</t>
  </si>
  <si>
    <t>C3.1.9</t>
  </si>
  <si>
    <t>Pipes in subsoil drainage systems:</t>
  </si>
  <si>
    <t>C3.1.9.1</t>
  </si>
  <si>
    <t>m</t>
  </si>
  <si>
    <t>C3.1.11</t>
  </si>
  <si>
    <t>Geotextiles (grade 2)</t>
  </si>
  <si>
    <r>
      <t>m</t>
    </r>
    <r>
      <rPr>
        <sz val="10"/>
        <rFont val="Calibri"/>
        <family val="2"/>
      </rPr>
      <t>²</t>
    </r>
  </si>
  <si>
    <t>C3.1.13</t>
  </si>
  <si>
    <t>Concrete outlet structures, manhole boxes, junction boxes and cleaning eyes for subsoil drainage systems:</t>
  </si>
  <si>
    <t>C3.1.13.1</t>
  </si>
  <si>
    <t xml:space="preserve">Outlet structures Type A &amp; Type B </t>
  </si>
  <si>
    <t>C3.1.16</t>
  </si>
  <si>
    <t>Loading and hauling of material in excess of 1,0 km</t>
  </si>
  <si>
    <t>C3.1.22</t>
  </si>
  <si>
    <t>Test flushing of subsoil drain pipe systems</t>
  </si>
  <si>
    <t>C3.1.23</t>
  </si>
  <si>
    <t>Subsoil drain outlet marker as shown on the typical detail</t>
  </si>
  <si>
    <t>C3.2</t>
  </si>
  <si>
    <t>CULVERTS</t>
  </si>
  <si>
    <t>C3.2.1</t>
  </si>
  <si>
    <t>Excavation for culvert structures:</t>
  </si>
  <si>
    <t>C3.2.1.1</t>
  </si>
  <si>
    <r>
      <t>Excavating all material situated within the following depth</t>
    </r>
    <r>
      <rPr>
        <sz val="10"/>
        <rFont val="Arial MT"/>
      </rPr>
      <t xml:space="preserve"> ranges below the surface level:</t>
    </r>
  </si>
  <si>
    <t>(b) Exceeding 1,5m and up to 3,0m</t>
  </si>
  <si>
    <t>C3.2.1.4</t>
  </si>
  <si>
    <r>
      <t>Extra over sub-item C3.2.1.1 for excavation in hard and</t>
    </r>
    <r>
      <rPr>
        <sz val="10"/>
        <rFont val="Arial MT"/>
      </rPr>
      <t xml:space="preserve"> boulder material irrespective of depth</t>
    </r>
  </si>
  <si>
    <t>C3.2.2</t>
  </si>
  <si>
    <t>Backfilling:</t>
  </si>
  <si>
    <t>C3.2.2.1</t>
  </si>
  <si>
    <t>Using the excavated material</t>
  </si>
  <si>
    <t>C3.2.2.2</t>
  </si>
  <si>
    <t>Using imported selected material:</t>
  </si>
  <si>
    <t>(a) From commercial source (type G7 material)</t>
  </si>
  <si>
    <t>(b) From sources on site (type G7 material)</t>
  </si>
  <si>
    <t>C3.2.3</t>
  </si>
  <si>
    <t>Concrete pipe culverts:</t>
  </si>
  <si>
    <t>C3.2.3.3</t>
  </si>
  <si>
    <t>On Class C bedding</t>
  </si>
  <si>
    <t>C3.2.16</t>
  </si>
  <si>
    <t>C3.2.16.1</t>
  </si>
  <si>
    <t>230mm thick</t>
  </si>
  <si>
    <t>C3.1.1</t>
  </si>
  <si>
    <t>Excavation for open drains:</t>
  </si>
  <si>
    <t>Excavating all material situated within the following depth ranges below the surface level using conventional methods:</t>
  </si>
  <si>
    <t>C3.1.1.1</t>
  </si>
  <si>
    <t>GENERAL REQUIREMENTS AND TRENCHING FOR SERVICES</t>
  </si>
  <si>
    <t>C3.1.18</t>
  </si>
  <si>
    <t>Backfilling of drains with selected material compacted to 93 % of MDD prior to construction of concrete lining and/or stone pitched lining</t>
  </si>
  <si>
    <t>(a) 600mm diameter, type Spigot and Socket Class 100D</t>
  </si>
  <si>
    <t>Removal of unsuitable material to spoil:</t>
  </si>
  <si>
    <t>In layer thicknesses of 200 mm and less:</t>
  </si>
  <si>
    <t>(a) Stable material</t>
  </si>
  <si>
    <t>(b) Unstable material</t>
  </si>
  <si>
    <t>In-situ treatment of roadbed in hard material:</t>
  </si>
  <si>
    <t>C11.2</t>
  </si>
  <si>
    <t>NON-STRUCTURAL GABIONS</t>
  </si>
  <si>
    <t>C11.2.1</t>
  </si>
  <si>
    <t>Foundation trench excavation:</t>
  </si>
  <si>
    <t>C11.2.1.1</t>
  </si>
  <si>
    <t>Excavating all material situated within the following depth ranges below the surface level:</t>
  </si>
  <si>
    <t>(a) 0 m to 1,5 m</t>
  </si>
  <si>
    <t>(b) Exceeding 1,5 m and up to 3,0 m</t>
  </si>
  <si>
    <t>C11.2.2</t>
  </si>
  <si>
    <t>Surface preparation for bedding the earth retaining systems</t>
  </si>
  <si>
    <t>C11.2.4</t>
  </si>
  <si>
    <t>Geotextile (Grade 2)</t>
  </si>
  <si>
    <t>CONCRETE KERBING AND CHANNELING, ASPHALT BERMS, CHUTES, DOWNPIPES, AS WELL AS CONCRETE, STONE PITCHED AND GABION LININGS FOR OPEN DRAINS</t>
  </si>
  <si>
    <t>C3.3</t>
  </si>
  <si>
    <t>C1.2.1</t>
  </si>
  <si>
    <t>Environmental Management</t>
  </si>
  <si>
    <t>C1.2.1.1</t>
  </si>
  <si>
    <t>Monitoring of compliance with and reporting on the EMP</t>
  </si>
  <si>
    <t>Handling cost, profit and all other charges in respect of item C1.2.5.1</t>
  </si>
  <si>
    <t>Skilled labourer</t>
  </si>
  <si>
    <t>Gang leader</t>
  </si>
  <si>
    <t>Skilled Artisan</t>
  </si>
  <si>
    <t>Construction Equipment (specify size and/or model number)</t>
  </si>
  <si>
    <t>Motor grader</t>
  </si>
  <si>
    <t>Front end loader backhoe</t>
  </si>
  <si>
    <t>Pedestrain roller (Bomag BW 90 or similar approved).</t>
  </si>
  <si>
    <t>C1.2.8.3</t>
  </si>
  <si>
    <t>Vehicles (specify size)</t>
  </si>
  <si>
    <t>Water truck (5000L)</t>
  </si>
  <si>
    <t>Tipper Truck 6m3</t>
  </si>
  <si>
    <t>C1.2.8.4</t>
  </si>
  <si>
    <t>Materials</t>
  </si>
  <si>
    <t>Procurement of materials</t>
  </si>
  <si>
    <t>Contractor's handling costs, profit and all other charges in respect of item C1.2.8.4(a)</t>
  </si>
  <si>
    <t>C1.3.1.2</t>
  </si>
  <si>
    <t>Value-related obligations</t>
  </si>
  <si>
    <t>C1.5.1</t>
  </si>
  <si>
    <t>Accommodation of traffic and maintaining of by passes</t>
  </si>
  <si>
    <t>C1.5.2</t>
  </si>
  <si>
    <t>Accommodation of vehicular traffic</t>
  </si>
  <si>
    <t>C1.6.2</t>
  </si>
  <si>
    <t>Grubbing</t>
  </si>
  <si>
    <t>C2.1</t>
  </si>
  <si>
    <t>C2.1.1</t>
  </si>
  <si>
    <t>Location, Identification and relocation of existing services</t>
  </si>
  <si>
    <t>C2.1.1.1</t>
  </si>
  <si>
    <t>Contractors' obligations</t>
  </si>
  <si>
    <t>lump sum</t>
  </si>
  <si>
    <t>C2.1.1.2</t>
  </si>
  <si>
    <t>C2.1.1.3</t>
  </si>
  <si>
    <t>Using hand excavation to locate, expose and verify services</t>
  </si>
  <si>
    <t>C2.1.3</t>
  </si>
  <si>
    <t>Obtaining construction or work permits</t>
  </si>
  <si>
    <t>Trench excavations (in soft material)</t>
  </si>
  <si>
    <t>C2.1.7</t>
  </si>
  <si>
    <t>C2.1.7.1</t>
  </si>
  <si>
    <t>Hard material irrespective of depth</t>
  </si>
  <si>
    <t>C2.1.11</t>
  </si>
  <si>
    <t>Backfill of trenches</t>
  </si>
  <si>
    <t>C2.1.11.1</t>
  </si>
  <si>
    <t>Backfill compacted to 93 % (100 % for sand) of MDD (areas subject to traffic loads) using material:</t>
  </si>
  <si>
    <t>(a) From the excavated trench material</t>
  </si>
  <si>
    <t>(b) From other excavations on Site</t>
  </si>
  <si>
    <t>Backfill compacted to 90 % (100 % for sand) of MDD or complying with the DCP requirements of Clause A2.1.8.2c) (areas not subject to traffic loads) using material:</t>
  </si>
  <si>
    <t>(e) From commercial sources (G7 material type)</t>
  </si>
  <si>
    <t>C2.1.12</t>
  </si>
  <si>
    <t>Backfilling additional excavations in trench floors due to poor founding conditions using:</t>
  </si>
  <si>
    <t>C2.1.12.3</t>
  </si>
  <si>
    <t>Concrete (class 15/20)</t>
  </si>
  <si>
    <t>C2.1.16</t>
  </si>
  <si>
    <t>C2.1.17</t>
  </si>
  <si>
    <t>Removal and disposal of spoil material from trench excavations:</t>
  </si>
  <si>
    <t>C2.1.17.2</t>
  </si>
  <si>
    <t>To spoil sites or dumping areas provided by the Contractor</t>
  </si>
  <si>
    <t>C2.1.19</t>
  </si>
  <si>
    <t>Dealing with water during services work:</t>
  </si>
  <si>
    <t>C2.1.19.1</t>
  </si>
  <si>
    <t>Dealing with surface water</t>
  </si>
  <si>
    <t>C2.1.19.2</t>
  </si>
  <si>
    <t>Dealing with subsurface water</t>
  </si>
  <si>
    <t>(a) 900mm diameter, type Spigot and Socket Class 100D</t>
  </si>
  <si>
    <t>C4.2</t>
  </si>
  <si>
    <t>CUT MATERIALS</t>
  </si>
  <si>
    <t>C4.2.3.1</t>
  </si>
  <si>
    <t>C4.2.3.2</t>
  </si>
  <si>
    <t>Boulder A</t>
  </si>
  <si>
    <t>C4.2.3.3</t>
  </si>
  <si>
    <t>Boulder B</t>
  </si>
  <si>
    <t>C4.2.3.4</t>
  </si>
  <si>
    <t>C4.2.7</t>
  </si>
  <si>
    <t>Removal of unsuitable stable cut material to spoil</t>
  </si>
  <si>
    <t>C4.2.7.1</t>
  </si>
  <si>
    <t>In layer thickness of 200mm or less</t>
  </si>
  <si>
    <t>PSC4.2.8</t>
  </si>
  <si>
    <t>Excavate material to spoil in sites designated by the Employer, material obtained from.</t>
  </si>
  <si>
    <t>C4.2.8.1</t>
  </si>
  <si>
    <t>C4.2.8.2</t>
  </si>
  <si>
    <t>Boulder excavation class A</t>
  </si>
  <si>
    <t>C4.2.8.3</t>
  </si>
  <si>
    <t>Boulder excavation class B</t>
  </si>
  <si>
    <t>C4.2.8.4</t>
  </si>
  <si>
    <t>Hard excavation (other than blasting)</t>
  </si>
  <si>
    <t>C4.2.12</t>
  </si>
  <si>
    <t>Finishing the side slopes:</t>
  </si>
  <si>
    <t>C4.2.12.1</t>
  </si>
  <si>
    <t>Cuttings:</t>
  </si>
  <si>
    <t>(d) In soft material using labour enhanced methods of construction</t>
  </si>
  <si>
    <t>C11.2.3</t>
  </si>
  <si>
    <t>Gabion boxes and mattresses:</t>
  </si>
  <si>
    <t>C11.2.3.1</t>
  </si>
  <si>
    <t>Galvanized gabion boxes ( 1m long x2m wide x 1m deep) (Mesh = 80mm x 100mm x 2,7mm )</t>
  </si>
  <si>
    <r>
      <t>m</t>
    </r>
    <r>
      <rPr>
        <sz val="10"/>
        <rFont val="Calibri"/>
        <family val="2"/>
      </rPr>
      <t>³</t>
    </r>
  </si>
  <si>
    <t>C11.2.3.2</t>
  </si>
  <si>
    <t>Galvanized gabion boxes ( 2m long x2m wide x 1m deep) (Mesh = 80mm x 100mm x 2,7mm )</t>
  </si>
  <si>
    <t>C5.3</t>
  </si>
  <si>
    <t>ROAD PAVEMENT LAYERS</t>
  </si>
  <si>
    <t>C5.3.2</t>
  </si>
  <si>
    <t>Construction of pavement layers:</t>
  </si>
  <si>
    <t>C5.3.2.1</t>
  </si>
  <si>
    <t>C5.2</t>
  </si>
  <si>
    <t>FILL</t>
  </si>
  <si>
    <t>TOTAL SCHEDULE A: ROADWORKS</t>
  </si>
  <si>
    <t>Month</t>
  </si>
  <si>
    <t>C5.2.1</t>
  </si>
  <si>
    <t>Fill construction:</t>
  </si>
  <si>
    <t>C5.2.1.1</t>
  </si>
  <si>
    <t>Normal fill material in compacted layer thicknesses of 200 mm and less:</t>
  </si>
  <si>
    <t>(c) Roller-pass compaction</t>
  </si>
  <si>
    <t>C5.2.2.5</t>
  </si>
  <si>
    <t>Rock fill embankment toe</t>
  </si>
  <si>
    <t>C5.2.2.6</t>
  </si>
  <si>
    <t xml:space="preserve">Sand filter layer </t>
  </si>
  <si>
    <t>C5.2.3</t>
  </si>
  <si>
    <t>Side-cut to fill compacted to 93 % of MDD in compacted layer thicknesses of 200 mm and less</t>
  </si>
  <si>
    <t>C5.2.6</t>
  </si>
  <si>
    <t>Fill in shoulder widening</t>
  </si>
  <si>
    <t>C5.2.6.1</t>
  </si>
  <si>
    <t>Fill material in shoulder widening compacted to 93% of MDD</t>
  </si>
  <si>
    <t>C5.2.11</t>
  </si>
  <si>
    <t>Finishing-off fill slopes, medians and interchange areas:</t>
  </si>
  <si>
    <t>C5.2.11.1</t>
  </si>
  <si>
    <t>Fill slopes</t>
  </si>
  <si>
    <t>man-day</t>
  </si>
  <si>
    <t>Permanent services relocation or protection work by the Contractor</t>
  </si>
  <si>
    <t>Relocation of Fences</t>
  </si>
  <si>
    <t>U-PVC pipes and fittings, normal duty, complete with couplings (110mm internal diameter, perforated)</t>
  </si>
  <si>
    <t>a) 450 mm dia class 100D</t>
  </si>
  <si>
    <t>material , density test</t>
  </si>
  <si>
    <t>Rate Only</t>
  </si>
  <si>
    <t>Construction of layers using conventional construction methods:</t>
  </si>
  <si>
    <t>C11.4</t>
  </si>
  <si>
    <t>Complete galvanized system compliant to SANS 1350:</t>
  </si>
  <si>
    <t>C11.4.1</t>
  </si>
  <si>
    <t>C11.4.1.1</t>
  </si>
  <si>
    <t>ROAD RESTRAINT SYSTEMS</t>
  </si>
  <si>
    <t>Erecting of guardrails at 3,81m spacing:</t>
  </si>
  <si>
    <t>C11.4.4</t>
  </si>
  <si>
    <t>Extra over for horizontally curved guard rails</t>
  </si>
  <si>
    <t>Extra over C11.4.1 and C11.4.11 for horizontally curved guard rails factory bent to a radius of less than 45 m</t>
  </si>
  <si>
    <t>C11.4.4.1</t>
  </si>
  <si>
    <t>C1.3.1.3d)</t>
  </si>
  <si>
    <t xml:space="preserve">Accredited Training </t>
  </si>
  <si>
    <t>Handling costs and profit in respect of items C1.3.1.3d to C1.3.1.3e</t>
  </si>
  <si>
    <t>C.1.3.1.4</t>
  </si>
  <si>
    <t>(a) On timber posts (Details as per DOT Standard Drawings)</t>
  </si>
  <si>
    <t>(d) Extra over C11.4.1.1(a) for excavating holes of posts using labour enhanced methods (soft and intermediate)</t>
  </si>
  <si>
    <t>C11.4.1.2</t>
  </si>
  <si>
    <t>Terminal sections for 3,81 guardrails comprising of:</t>
  </si>
  <si>
    <t>(a) End wings to SANS 1350</t>
  </si>
  <si>
    <t>C2.1.1.4</t>
  </si>
  <si>
    <t>C2.1.2.7</t>
  </si>
  <si>
    <t>Handling cost, profit and all other charges in respect of item C2.1.1.2-C.2.1.1.4</t>
  </si>
  <si>
    <t>Student @6000 per month</t>
  </si>
  <si>
    <t>C1.3.1.3e)</t>
  </si>
  <si>
    <t>C1.3.1.3f)</t>
  </si>
  <si>
    <t>C4.4</t>
  </si>
  <si>
    <t>COMMERCIAL MATERIALS</t>
  </si>
  <si>
    <t>C4.4.1</t>
  </si>
  <si>
    <t>Commercial materials identified by the Employer from commercial sources</t>
  </si>
  <si>
    <t>C4.4.1.1</t>
  </si>
  <si>
    <t>Type G5 material</t>
  </si>
  <si>
    <t>C3.3.9</t>
  </si>
  <si>
    <t>To sides with formwork on both internal and external faces (each face measured)</t>
  </si>
  <si>
    <t>C3.3.9.1</t>
  </si>
  <si>
    <t>C 3.3.12</t>
  </si>
  <si>
    <t>Reinforcement</t>
  </si>
  <si>
    <t>C3.3.12.3</t>
  </si>
  <si>
    <t>Welded steel fabric Ref 193</t>
  </si>
  <si>
    <t>C20.1.3</t>
  </si>
  <si>
    <t>Handling cost, profit and all other charges in respect of item C20.1.2.2</t>
  </si>
  <si>
    <t>Health and Safety requirements (Independent Health and Safety Officer)</t>
  </si>
  <si>
    <t>Prov.Sum</t>
  </si>
  <si>
    <t>Handling cost, profit and all other charges in respect of item C2.1.19.1-C.2.1.19.2</t>
  </si>
  <si>
    <t>C2.1.19.3</t>
  </si>
  <si>
    <t>Company Stamp</t>
  </si>
  <si>
    <t>Loading from stockpile using machines and some hand labour where necessary</t>
  </si>
  <si>
    <t>Hauling material for use in the Works and off-loading it on the site of the Works and hauling of spoil off the site:</t>
  </si>
  <si>
    <t>GREATER KOKSTAD MUNICIPALITY</t>
  </si>
  <si>
    <t>UPGRADING OF FRANKLIN ROADS IN WARD 2</t>
  </si>
  <si>
    <t xml:space="preserve">Bill of Quantities </t>
  </si>
  <si>
    <t>C1.2.6</t>
  </si>
  <si>
    <t>Work adjacent to properties</t>
  </si>
  <si>
    <t>C1.2.6.2</t>
  </si>
  <si>
    <t>Accommodation of pedestrian and non-motorised traffic</t>
  </si>
  <si>
    <t>C1.5.1.1</t>
  </si>
  <si>
    <t>Clearing</t>
  </si>
  <si>
    <t>Clearing with hand labour only when labour enhanced work is specified</t>
  </si>
  <si>
    <t>Clearing for fence lines (over a width of 2,0m)</t>
  </si>
  <si>
    <t>Clearing for service trenches (over the agreed width required)</t>
  </si>
  <si>
    <t>Grubbing with hand labour when labour enhancement work is specified or it is not practical to use a machine</t>
  </si>
  <si>
    <t>Grubbing by hand for new fence lines (over a width of 2,0m)</t>
  </si>
  <si>
    <t>ha</t>
  </si>
  <si>
    <t>Removal and grubbing of large trees and tree stumps:</t>
  </si>
  <si>
    <t>Girth equal to or exceeding 1,0m up to and including 2,0m</t>
  </si>
  <si>
    <t>C1.6.3</t>
  </si>
  <si>
    <t>m³.km</t>
  </si>
  <si>
    <t>C2.1.5</t>
  </si>
  <si>
    <t>(b) Extra over sub-item C3.1.1.1 for excavation in hard and boulder material, irrespective of depth</t>
  </si>
  <si>
    <t>(c ) Extra over sub-item C3.1.1.1 for excavation in stabilised existing road layers, irrespective of depth</t>
  </si>
  <si>
    <t>Concrete kerbing-channeling combination:</t>
  </si>
  <si>
    <t>C3.3.2</t>
  </si>
  <si>
    <t>C3.3.13</t>
  </si>
  <si>
    <t>Polymer film sheeting (thickness specified) for concrete-lined open drains</t>
  </si>
  <si>
    <t>Fig 6 kerb and channel including bedding as per drawing</t>
  </si>
  <si>
    <t xml:space="preserve">Prefabricated kerbing- and precast channeling </t>
  </si>
  <si>
    <t>C3.3.3</t>
  </si>
  <si>
    <t>Extra over items C3.3.1 and C3.3.2 for concrete kerbing or concrete kerbing and channeling on curves</t>
  </si>
  <si>
    <t>On curves of radii more than or equal to 5,0m but less than 20m</t>
  </si>
  <si>
    <t>On curves with radii more than or equal to 1,0m but less than 5,0m</t>
  </si>
  <si>
    <t>On curves with radii less than 1,0m</t>
  </si>
  <si>
    <t>C3.3.4</t>
  </si>
  <si>
    <t>Extra over item C3.3.2 for drop kerbs at pedestrian crossings and driveways</t>
  </si>
  <si>
    <t xml:space="preserve">Cast in situ concrete lining class 25mpa </t>
  </si>
  <si>
    <t>C3.3.8</t>
  </si>
  <si>
    <t>C4.2.15</t>
  </si>
  <si>
    <t>Stockpiling of road layer materials</t>
  </si>
  <si>
    <t>Crushed stone and natural gravel (G7) materials</t>
  </si>
  <si>
    <t>Pavement layer material:</t>
  </si>
  <si>
    <t>Type G2 material</t>
  </si>
  <si>
    <t>Type G7 material</t>
  </si>
  <si>
    <t>G7 crushed rock/boulder subbase layer (layer thickness indicated) compacted to 97% of MDD</t>
  </si>
  <si>
    <t>Chemical stabilisation:</t>
  </si>
  <si>
    <t xml:space="preserve">Chemical stabilisation (layer thickness indicated) of pavement layers (layer to be stabilised indicated) </t>
  </si>
  <si>
    <t>C5.4.2</t>
  </si>
  <si>
    <t>C5.4.5</t>
  </si>
  <si>
    <t>Cementitious stabilisation agents for pavement layers:</t>
  </si>
  <si>
    <t>Addition of cementitious stabilisation agents (specify agent separately) for pavement layers</t>
  </si>
  <si>
    <t>Cement (for pavement layer)</t>
  </si>
  <si>
    <t>ton</t>
  </si>
  <si>
    <t>Provision and application of water for curing</t>
  </si>
  <si>
    <t>kilolitre (kℓ)</t>
  </si>
  <si>
    <t>Application of bond coat</t>
  </si>
  <si>
    <t xml:space="preserve">Stable–grade 30% net bitumen emulsion as specified.  Applied with a calibrated distributer </t>
  </si>
  <si>
    <t>litre (ℓ)</t>
  </si>
  <si>
    <t xml:space="preserve">Applied in restricted areas using a portable pressure sprayer </t>
  </si>
  <si>
    <t xml:space="preserve">Asphalt base </t>
  </si>
  <si>
    <t>New Construction</t>
  </si>
  <si>
    <t xml:space="preserve">40mm graded asphalt surfacing  – continuously graded as defined </t>
  </si>
  <si>
    <t xml:space="preserve">Coring of asphalt layers  </t>
  </si>
  <si>
    <t>100mm diameter</t>
  </si>
  <si>
    <t>C9.1 ASPHALT LAYERS</t>
  </si>
  <si>
    <t>C9</t>
  </si>
  <si>
    <t>C9.1.3</t>
  </si>
  <si>
    <t>C9.1.4</t>
  </si>
  <si>
    <t>C9.1.13</t>
  </si>
  <si>
    <t xml:space="preserve">GREATER KOKSTAD MUNICIPALITY </t>
  </si>
  <si>
    <t>UPGRADING OF FRANKLIN ROADS IN WARD 2 PHASE 1</t>
  </si>
  <si>
    <t>ASPHALT LAYERS</t>
  </si>
  <si>
    <t>CONTINGENCIES (10% of Subtotal 1)</t>
  </si>
  <si>
    <t>SUBTOTAL 1: TOTAL SCHEDULE A: ROADWORKS</t>
  </si>
  <si>
    <t>TOTAL CONSTRUCTION COSTS</t>
  </si>
  <si>
    <t>GKM 06-26/27</t>
  </si>
  <si>
    <t>Provision of As-Built  drawings and applicable survey data including shapefiles by Button and Connor Land Surveyors</t>
  </si>
  <si>
    <t>Preventive and/or mitigation measures to property damage</t>
  </si>
  <si>
    <t>C2.1.5.1</t>
  </si>
  <si>
    <t>Handling cost, profit and all other charges in respect of item C2.1.5</t>
  </si>
  <si>
    <t xml:space="preserve">Subsurface drains in the trench bottoms </t>
  </si>
  <si>
    <t>C3.2.13</t>
  </si>
  <si>
    <t>Removing and re-laying existing culverts</t>
  </si>
  <si>
    <t>Removing and re-laying existing culverts without stacking  of up to 600mm diameter, G7 material)</t>
  </si>
  <si>
    <t>C3.2.13.1</t>
  </si>
  <si>
    <t>Community liason offier(C.L.O) @6500 per month</t>
  </si>
  <si>
    <t>C2.1.1.5</t>
  </si>
  <si>
    <t>Dealing with Sewer and Water Mains</t>
  </si>
  <si>
    <t>All pipes to cleaned and inspected by Engineer before relaying</t>
  </si>
  <si>
    <t>C5.1.10</t>
  </si>
  <si>
    <t>Construction of roadbed comprising active clay</t>
  </si>
  <si>
    <t>C5.1.10.1</t>
  </si>
  <si>
    <t>Roadbed construction using Lime</t>
  </si>
  <si>
    <t>G5 crushed rock/boulder subbase layer (layer thickness indicated) compacted to 95% of MDD</t>
  </si>
  <si>
    <t>Addition of lime stabilisation agents (specify agent separately) for clay section</t>
  </si>
  <si>
    <t xml:space="preserve">Chemical stabilisation (150mm ) of pavement layers (roadbed layer) </t>
  </si>
  <si>
    <t>G2 crushed stone base layer (layer thickness indicated) compacted to 88% of MDD</t>
  </si>
  <si>
    <t>(a) G7 Compacted to 95 % of MDD</t>
  </si>
  <si>
    <t>C3.2.15.1</t>
  </si>
  <si>
    <t>C3.2.15</t>
  </si>
  <si>
    <t>Manholes, catchpits, precast inlet and outlet structures complete as per drawing BII421/09/SD002</t>
  </si>
  <si>
    <t>Single Splay Inlet in kerb and channel as per drawing</t>
  </si>
  <si>
    <t>C3.2.15.2</t>
  </si>
  <si>
    <t>Double Splay Inlet in kerb and channel as per drawing</t>
  </si>
  <si>
    <t>Brickwork (Engineering bricks) as per standard detail BII421/09/SD007):</t>
  </si>
  <si>
    <t>C3.2.15.3</t>
  </si>
  <si>
    <t>Heavy duty precast manhole cover and frame to all manholes</t>
  </si>
  <si>
    <t>Linings for open drains and vehicle scoops:</t>
  </si>
  <si>
    <t>Formwork to cast in situ concrete lining for open drains, (Class F2 surface finish)</t>
  </si>
  <si>
    <t>C3.3.8.1</t>
  </si>
  <si>
    <t>SMALL CONTRACTOR DEVELOPMENT</t>
  </si>
  <si>
    <t>Procurement of Targeted Enterprises:</t>
  </si>
  <si>
    <t>(a) Management and execution of Targeted Enterprise procurement process:</t>
  </si>
  <si>
    <t>Construction Works for Targeted Enterprise subcontractors:</t>
  </si>
  <si>
    <t>(a) Payments associated with the construction Works carried out by Targeted Enterprise subcontractors</t>
  </si>
  <si>
    <t>(b) Handling costs and profit in respect of subitem F10.02(a)</t>
  </si>
  <si>
    <t>(e) Management of the Targeted Enterprise subcontractors</t>
  </si>
  <si>
    <t>Part G</t>
  </si>
  <si>
    <t>G10.1</t>
  </si>
  <si>
    <t>Finishing the road and road reserve (including cleaning and landscaping:</t>
  </si>
  <si>
    <t>(i) Procurement process for the appointment of CIDB contractor grading designation 1 Targeted Enterprise subcontractor (50 copies of the tender document required for each individual tender)</t>
  </si>
  <si>
    <t>(ii) Procurement process for the appointment of CIDB contractor grading designation 2 Targeted Enterprise subcontractor (50 copies of the tender document required for each individual tender)</t>
  </si>
  <si>
    <t>PART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</si>
</sst>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&quot;R&quot;\ * #,##0.00_ ;_ &quot;R&quot;\ * \-#,##0.00_ ;_ &quot;R&quot;\ * &quot;-&quot;??_ ;_ @_ 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R&quot;\ #,##0.00"/>
    <numFmt numFmtId="168" formatCode="0.0%"/>
    <numFmt numFmtId="169" formatCode="#,##0.000"/>
    <numFmt numFmtId="170" formatCode="&quot;R&quot;#,##0.00"/>
    <numFmt numFmtId="171" formatCode="#,##0.0"/>
    <numFmt numFmtId="172" formatCode="&quot;$&quot;#,##0.00"/>
    <numFmt numFmtId="173" formatCode="#,##0.00000"/>
    <numFmt numFmtId="174" formatCode="0.0"/>
    <numFmt numFmtId="175" formatCode="&quot;R&quot;\ #,##0"/>
    <numFmt numFmtId="176" formatCode="General&quot; &quot;"/>
    <numFmt numFmtId="177" formatCode="General\ "/>
    <numFmt numFmtId="178" formatCode="_ * #,##0.00_ ;_ * \-#,##0.00_ ;_ * &quot;-&quot;??_ ;_ @_ "/>
    <numFmt numFmtId="179" formatCode="\$#,##0.00\ ;\(\$#,##0.00\)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0"/>
      <name val="Arial MT"/>
    </font>
    <font>
      <sz val="10"/>
      <name val="Arial MT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.5"/>
      <name val="Arial MT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1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MS Sans Serif"/>
    </font>
    <font>
      <sz val="8"/>
      <name val="Arial"/>
      <family val="2"/>
    </font>
    <font>
      <sz val="12"/>
      <color indexed="24"/>
      <name val="Arial"/>
      <family val="2"/>
    </font>
    <font>
      <sz val="10"/>
      <color theme="1"/>
      <name val="Arial"/>
      <charset val="13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58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4" fillId="0" borderId="0"/>
    <xf numFmtId="0" fontId="23" fillId="0" borderId="0"/>
    <xf numFmtId="3" fontId="1" fillId="0" borderId="23" applyProtection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25" fillId="0" borderId="0"/>
    <xf numFmtId="43" fontId="8" fillId="0" borderId="0" applyFont="0" applyFill="0" applyBorder="0" applyAlignment="0" applyProtection="0"/>
    <xf numFmtId="0" fontId="11" fillId="0" borderId="0"/>
    <xf numFmtId="0" fontId="28" fillId="0" borderId="0"/>
    <xf numFmtId="178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31" fillId="0" borderId="0"/>
    <xf numFmtId="178" fontId="23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0" borderId="0"/>
    <xf numFmtId="0" fontId="1" fillId="0" borderId="0"/>
    <xf numFmtId="44" fontId="11" fillId="0" borderId="0" applyFont="0" applyFill="0" applyBorder="0" applyAlignment="0" applyProtection="0"/>
    <xf numFmtId="0" fontId="14" fillId="0" borderId="0"/>
    <xf numFmtId="0" fontId="30" fillId="0" borderId="0"/>
    <xf numFmtId="0" fontId="30" fillId="0" borderId="0"/>
    <xf numFmtId="4" fontId="30" fillId="0" borderId="0" applyFill="0" applyBorder="0" applyAlignment="0" applyProtection="0"/>
    <xf numFmtId="179" fontId="1" fillId="0" borderId="24" applyProtection="0">
      <alignment horizontal="right"/>
    </xf>
    <xf numFmtId="4" fontId="1" fillId="0" borderId="24" applyProtection="0"/>
    <xf numFmtId="0" fontId="14" fillId="0" borderId="0"/>
    <xf numFmtId="4" fontId="1" fillId="0" borderId="24" applyProtection="0"/>
    <xf numFmtId="9" fontId="1" fillId="0" borderId="24" applyProtection="0">
      <alignment horizontal="right"/>
    </xf>
    <xf numFmtId="0" fontId="8" fillId="0" borderId="0"/>
    <xf numFmtId="9" fontId="8" fillId="0" borderId="0" applyFont="0" applyFill="0" applyBorder="0" applyAlignment="0" applyProtection="0"/>
    <xf numFmtId="0" fontId="1" fillId="0" borderId="0"/>
    <xf numFmtId="0" fontId="30" fillId="0" borderId="0"/>
    <xf numFmtId="178" fontId="29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29" fillId="0" borderId="0"/>
    <xf numFmtId="0" fontId="1" fillId="0" borderId="0"/>
    <xf numFmtId="0" fontId="1" fillId="0" borderId="0"/>
    <xf numFmtId="0" fontId="29" fillId="0" borderId="0"/>
  </cellStyleXfs>
  <cellXfs count="470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horizontal="left" vertical="top"/>
    </xf>
    <xf numFmtId="0" fontId="1" fillId="0" borderId="1" xfId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49" fontId="2" fillId="0" borderId="0" xfId="1" applyNumberFormat="1" applyFont="1" applyAlignment="1">
      <alignment horizontal="left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49" fontId="1" fillId="0" borderId="7" xfId="1" applyNumberFormat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7" xfId="1" applyBorder="1" applyAlignment="1">
      <alignment horizontal="center" wrapText="1"/>
    </xf>
    <xf numFmtId="0" fontId="1" fillId="0" borderId="7" xfId="1" applyBorder="1" applyAlignment="1">
      <alignment wrapText="1"/>
    </xf>
    <xf numFmtId="167" fontId="1" fillId="0" borderId="7" xfId="2" applyNumberFormat="1" applyBorder="1" applyAlignment="1">
      <alignment horizontal="right" wrapText="1"/>
    </xf>
    <xf numFmtId="167" fontId="1" fillId="0" borderId="0" xfId="2" applyNumberFormat="1" applyAlignment="1">
      <alignment horizontal="right" wrapText="1"/>
    </xf>
    <xf numFmtId="49" fontId="2" fillId="0" borderId="7" xfId="1" applyNumberFormat="1" applyFont="1" applyBorder="1" applyAlignment="1">
      <alignment horizontal="right" vertical="center" wrapText="1"/>
    </xf>
    <xf numFmtId="0" fontId="2" fillId="0" borderId="7" xfId="1" applyFont="1" applyBorder="1" applyAlignment="1">
      <alignment horizontal="left" vertical="center" wrapText="1"/>
    </xf>
    <xf numFmtId="0" fontId="1" fillId="0" borderId="7" xfId="1" applyBorder="1" applyAlignment="1">
      <alignment horizontal="center" vertical="center" wrapText="1"/>
    </xf>
    <xf numFmtId="0" fontId="1" fillId="0" borderId="7" xfId="1" applyBorder="1" applyAlignment="1">
      <alignment vertical="center" wrapText="1"/>
    </xf>
    <xf numFmtId="167" fontId="1" fillId="0" borderId="0" xfId="2" applyNumberFormat="1" applyAlignment="1">
      <alignment horizontal="right" vertical="center" wrapText="1"/>
    </xf>
    <xf numFmtId="49" fontId="1" fillId="0" borderId="7" xfId="1" applyNumberFormat="1" applyBorder="1" applyAlignment="1">
      <alignment horizontal="right" vertical="center" wrapText="1"/>
    </xf>
    <xf numFmtId="3" fontId="1" fillId="0" borderId="7" xfId="3" applyNumberFormat="1" applyBorder="1" applyAlignment="1">
      <alignment horizontal="center" vertical="center" wrapText="1"/>
    </xf>
    <xf numFmtId="166" fontId="1" fillId="0" borderId="7" xfId="3" applyBorder="1" applyAlignment="1">
      <alignment horizontal="center" vertical="center" wrapText="1"/>
    </xf>
    <xf numFmtId="167" fontId="1" fillId="0" borderId="0" xfId="3" applyNumberFormat="1" applyAlignment="1">
      <alignment horizontal="right" vertical="center" wrapText="1"/>
    </xf>
    <xf numFmtId="168" fontId="1" fillId="0" borderId="7" xfId="4" applyNumberFormat="1" applyBorder="1" applyAlignment="1">
      <alignment vertical="center" wrapText="1"/>
    </xf>
    <xf numFmtId="167" fontId="1" fillId="0" borderId="0" xfId="2" applyNumberFormat="1" applyAlignment="1">
      <alignment vertical="center" wrapText="1"/>
    </xf>
    <xf numFmtId="0" fontId="1" fillId="0" borderId="7" xfId="1" applyBorder="1" applyAlignment="1">
      <alignment horizontal="center" vertical="center"/>
    </xf>
    <xf numFmtId="0" fontId="1" fillId="0" borderId="7" xfId="1" applyBorder="1" applyAlignment="1">
      <alignment vertical="center"/>
    </xf>
    <xf numFmtId="166" fontId="1" fillId="0" borderId="7" xfId="3" applyBorder="1" applyAlignment="1">
      <alignment vertical="center" wrapText="1"/>
    </xf>
    <xf numFmtId="0" fontId="1" fillId="0" borderId="8" xfId="1" applyBorder="1" applyAlignment="1">
      <alignment horizontal="left" vertical="center" wrapText="1"/>
    </xf>
    <xf numFmtId="3" fontId="1" fillId="0" borderId="7" xfId="3" applyNumberFormat="1" applyBorder="1" applyAlignment="1">
      <alignment horizontal="center" wrapText="1"/>
    </xf>
    <xf numFmtId="168" fontId="1" fillId="0" borderId="7" xfId="1" applyNumberFormat="1" applyBorder="1" applyAlignment="1">
      <alignment wrapText="1"/>
    </xf>
    <xf numFmtId="0" fontId="1" fillId="0" borderId="0" xfId="1"/>
    <xf numFmtId="168" fontId="1" fillId="0" borderId="7" xfId="1" applyNumberFormat="1" applyBorder="1" applyAlignment="1">
      <alignment vertical="center" wrapText="1"/>
    </xf>
    <xf numFmtId="49" fontId="2" fillId="0" borderId="6" xfId="1" applyNumberFormat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49" fontId="2" fillId="0" borderId="9" xfId="1" applyNumberFormat="1" applyFont="1" applyBorder="1" applyAlignment="1">
      <alignment vertical="center"/>
    </xf>
    <xf numFmtId="49" fontId="2" fillId="0" borderId="9" xfId="1" applyNumberFormat="1" applyFont="1" applyBorder="1" applyAlignment="1">
      <alignment horizontal="center" vertical="center"/>
    </xf>
    <xf numFmtId="167" fontId="2" fillId="0" borderId="6" xfId="3" applyNumberFormat="1" applyFont="1" applyBorder="1" applyAlignment="1">
      <alignment horizontal="right" vertical="center" wrapText="1"/>
    </xf>
    <xf numFmtId="167" fontId="2" fillId="0" borderId="0" xfId="3" applyNumberFormat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49" fontId="2" fillId="0" borderId="6" xfId="1" applyNumberFormat="1" applyFont="1" applyBorder="1" applyAlignment="1">
      <alignment vertical="center" wrapText="1"/>
    </xf>
    <xf numFmtId="166" fontId="1" fillId="0" borderId="0" xfId="1" applyNumberFormat="1" applyAlignment="1">
      <alignment horizontal="right" vertical="center"/>
    </xf>
    <xf numFmtId="0" fontId="1" fillId="0" borderId="8" xfId="1" applyBorder="1" applyAlignment="1">
      <alignment horizontal="left" vertical="center"/>
    </xf>
    <xf numFmtId="167" fontId="1" fillId="0" borderId="7" xfId="2" applyNumberFormat="1" applyBorder="1" applyAlignment="1">
      <alignment horizontal="right" vertical="center" wrapText="1"/>
    </xf>
    <xf numFmtId="49" fontId="2" fillId="0" borderId="10" xfId="1" applyNumberFormat="1" applyFont="1" applyBorder="1" applyAlignment="1">
      <alignment horizontal="right" vertical="center"/>
    </xf>
    <xf numFmtId="49" fontId="1" fillId="0" borderId="0" xfId="1" applyNumberFormat="1" applyAlignment="1">
      <alignment horizontal="left" vertical="center"/>
    </xf>
    <xf numFmtId="49" fontId="1" fillId="0" borderId="7" xfId="1" applyNumberFormat="1" applyBorder="1" applyAlignment="1">
      <alignment horizontal="right" vertical="top" wrapText="1"/>
    </xf>
    <xf numFmtId="168" fontId="1" fillId="0" borderId="7" xfId="4" applyNumberFormat="1" applyBorder="1" applyAlignment="1">
      <alignment wrapText="1"/>
    </xf>
    <xf numFmtId="167" fontId="1" fillId="0" borderId="0" xfId="2" applyNumberFormat="1" applyAlignment="1">
      <alignment wrapText="1"/>
    </xf>
    <xf numFmtId="0" fontId="1" fillId="0" borderId="7" xfId="1" applyBorder="1" applyAlignment="1">
      <alignment horizontal="center"/>
    </xf>
    <xf numFmtId="0" fontId="1" fillId="0" borderId="7" xfId="1" applyBorder="1"/>
    <xf numFmtId="0" fontId="1" fillId="0" borderId="0" xfId="1" applyAlignment="1">
      <alignment horizontal="right"/>
    </xf>
    <xf numFmtId="166" fontId="1" fillId="0" borderId="7" xfId="3" applyBorder="1" applyAlignment="1">
      <alignment wrapText="1"/>
    </xf>
    <xf numFmtId="49" fontId="2" fillId="0" borderId="6" xfId="1" applyNumberFormat="1" applyFont="1" applyBorder="1" applyAlignment="1">
      <alignment horizontal="right" vertical="center"/>
    </xf>
    <xf numFmtId="0" fontId="1" fillId="0" borderId="0" xfId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49" fontId="1" fillId="0" borderId="11" xfId="1" applyNumberFormat="1" applyBorder="1" applyAlignment="1">
      <alignment horizontal="right" vertical="center"/>
    </xf>
    <xf numFmtId="0" fontId="1" fillId="0" borderId="3" xfId="1" applyBorder="1" applyAlignment="1">
      <alignment horizontal="left" vertical="center" wrapText="1"/>
    </xf>
    <xf numFmtId="0" fontId="1" fillId="0" borderId="11" xfId="1" applyBorder="1" applyAlignment="1">
      <alignment horizontal="center" vertical="center" wrapText="1"/>
    </xf>
    <xf numFmtId="49" fontId="1" fillId="0" borderId="7" xfId="1" applyNumberFormat="1" applyBorder="1" applyAlignment="1">
      <alignment horizontal="right" vertical="center"/>
    </xf>
    <xf numFmtId="0" fontId="1" fillId="0" borderId="7" xfId="1" applyBorder="1" applyAlignment="1">
      <alignment horizontal="right"/>
    </xf>
    <xf numFmtId="0" fontId="1" fillId="0" borderId="0" xfId="1" applyAlignment="1">
      <alignment wrapText="1"/>
    </xf>
    <xf numFmtId="49" fontId="1" fillId="0" borderId="0" xfId="1" applyNumberForma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right" vertical="center" wrapText="1"/>
    </xf>
    <xf numFmtId="0" fontId="1" fillId="0" borderId="0" xfId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49" fontId="1" fillId="0" borderId="7" xfId="1" applyNumberFormat="1" applyBorder="1" applyAlignment="1">
      <alignment vertical="center" wrapText="1"/>
    </xf>
    <xf numFmtId="49" fontId="2" fillId="0" borderId="10" xfId="1" applyNumberFormat="1" applyFont="1" applyBorder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0" fontId="1" fillId="0" borderId="0" xfId="1" applyAlignment="1">
      <alignment horizontal="left" vertical="center" wrapText="1" indent="1"/>
    </xf>
    <xf numFmtId="49" fontId="1" fillId="0" borderId="7" xfId="1" applyNumberFormat="1" applyBorder="1" applyAlignment="1">
      <alignment horizontal="center" vertical="center" wrapText="1"/>
    </xf>
    <xf numFmtId="164" fontId="0" fillId="0" borderId="0" xfId="2" applyNumberFormat="1" applyFont="1" applyAlignment="1">
      <alignment vertical="center" wrapText="1"/>
    </xf>
    <xf numFmtId="9" fontId="1" fillId="0" borderId="0" xfId="1" applyNumberFormat="1" applyAlignment="1">
      <alignment vertical="center"/>
    </xf>
    <xf numFmtId="0" fontId="5" fillId="0" borderId="0" xfId="1" applyFont="1" applyAlignment="1">
      <alignment horizontal="left" vertical="center" wrapText="1"/>
    </xf>
    <xf numFmtId="0" fontId="1" fillId="2" borderId="0" xfId="1" applyFill="1" applyAlignment="1">
      <alignment vertical="center"/>
    </xf>
    <xf numFmtId="3" fontId="1" fillId="0" borderId="7" xfId="3" applyNumberFormat="1" applyFill="1" applyBorder="1" applyAlignment="1">
      <alignment horizontal="center" vertical="center" wrapText="1"/>
    </xf>
    <xf numFmtId="167" fontId="1" fillId="0" borderId="0" xfId="2" applyNumberFormat="1" applyFill="1" applyAlignment="1">
      <alignment horizontal="right" vertical="center" wrapText="1"/>
    </xf>
    <xf numFmtId="0" fontId="14" fillId="0" borderId="18" xfId="0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6" xfId="1" applyFont="1" applyBorder="1" applyAlignment="1">
      <alignment vertical="center" wrapText="1"/>
    </xf>
    <xf numFmtId="166" fontId="1" fillId="0" borderId="7" xfId="3" applyFont="1" applyBorder="1" applyAlignment="1">
      <alignment vertical="center" wrapText="1"/>
    </xf>
    <xf numFmtId="167" fontId="1" fillId="0" borderId="7" xfId="1" applyNumberFormat="1" applyBorder="1" applyAlignment="1">
      <alignment horizontal="center" vertical="center" wrapText="1"/>
    </xf>
    <xf numFmtId="9" fontId="1" fillId="0" borderId="7" xfId="6" applyFont="1" applyBorder="1" applyAlignment="1">
      <alignment vertical="center" wrapText="1"/>
    </xf>
    <xf numFmtId="169" fontId="1" fillId="0" borderId="7" xfId="3" applyNumberFormat="1" applyBorder="1" applyAlignment="1">
      <alignment horizontal="center" wrapText="1"/>
    </xf>
    <xf numFmtId="2" fontId="1" fillId="0" borderId="7" xfId="4" applyNumberFormat="1" applyBorder="1" applyAlignment="1">
      <alignment wrapText="1"/>
    </xf>
    <xf numFmtId="167" fontId="1" fillId="0" borderId="7" xfId="2" applyNumberFormat="1" applyFont="1" applyBorder="1" applyAlignment="1">
      <alignment horizontal="right" vertical="center" wrapText="1"/>
    </xf>
    <xf numFmtId="167" fontId="1" fillId="0" borderId="0" xfId="2" applyNumberFormat="1" applyFont="1" applyBorder="1" applyAlignment="1">
      <alignment horizontal="right" wrapText="1"/>
    </xf>
    <xf numFmtId="167" fontId="1" fillId="0" borderId="0" xfId="2" applyNumberFormat="1" applyFont="1" applyBorder="1" applyAlignment="1">
      <alignment horizontal="right" vertical="center" wrapText="1"/>
    </xf>
    <xf numFmtId="3" fontId="1" fillId="0" borderId="7" xfId="3" applyNumberFormat="1" applyFont="1" applyBorder="1" applyAlignment="1">
      <alignment horizontal="center" vertical="center" wrapText="1"/>
    </xf>
    <xf numFmtId="166" fontId="1" fillId="0" borderId="7" xfId="3" applyFont="1" applyBorder="1" applyAlignment="1">
      <alignment horizontal="center" vertical="center" wrapText="1"/>
    </xf>
    <xf numFmtId="167" fontId="1" fillId="0" borderId="0" xfId="3" applyNumberFormat="1" applyFont="1" applyBorder="1" applyAlignment="1">
      <alignment horizontal="right" vertical="center" wrapText="1"/>
    </xf>
    <xf numFmtId="167" fontId="1" fillId="0" borderId="0" xfId="2" applyNumberFormat="1" applyFont="1" applyBorder="1" applyAlignment="1">
      <alignment vertical="center" wrapText="1"/>
    </xf>
    <xf numFmtId="166" fontId="1" fillId="0" borderId="7" xfId="3" applyFont="1" applyFill="1" applyBorder="1" applyAlignment="1">
      <alignment vertical="center" wrapText="1"/>
    </xf>
    <xf numFmtId="170" fontId="2" fillId="0" borderId="0" xfId="1" applyNumberFormat="1" applyFont="1" applyAlignment="1">
      <alignment vertical="center"/>
    </xf>
    <xf numFmtId="44" fontId="1" fillId="0" borderId="7" xfId="1" applyNumberFormat="1" applyBorder="1" applyAlignment="1">
      <alignment vertical="center" wrapText="1"/>
    </xf>
    <xf numFmtId="44" fontId="1" fillId="0" borderId="0" xfId="1" applyNumberFormat="1" applyAlignment="1">
      <alignment horizontal="right" vertical="center"/>
    </xf>
    <xf numFmtId="44" fontId="2" fillId="0" borderId="6" xfId="1" applyNumberFormat="1" applyFont="1" applyBorder="1" applyAlignment="1">
      <alignment horizontal="center" vertical="center" wrapText="1"/>
    </xf>
    <xf numFmtId="44" fontId="1" fillId="0" borderId="7" xfId="9" applyNumberFormat="1" applyFont="1" applyFill="1" applyBorder="1" applyAlignment="1">
      <alignment horizontal="right" vertical="center" wrapText="1"/>
    </xf>
    <xf numFmtId="0" fontId="2" fillId="0" borderId="19" xfId="0" applyFont="1" applyBorder="1" applyAlignment="1">
      <alignment horizontal="right" wrapText="1"/>
    </xf>
    <xf numFmtId="0" fontId="2" fillId="0" borderId="19" xfId="0" applyFont="1" applyBorder="1" applyAlignment="1">
      <alignment horizontal="left" vertical="top" wrapText="1"/>
    </xf>
    <xf numFmtId="3" fontId="2" fillId="0" borderId="7" xfId="8" applyNumberFormat="1" applyFont="1" applyFill="1" applyBorder="1" applyAlignment="1">
      <alignment horizontal="center" vertical="center" wrapText="1"/>
    </xf>
    <xf numFmtId="44" fontId="2" fillId="0" borderId="7" xfId="4" applyNumberFormat="1" applyFont="1" applyFill="1" applyBorder="1" applyAlignment="1">
      <alignment vertical="center" wrapText="1"/>
    </xf>
    <xf numFmtId="0" fontId="1" fillId="0" borderId="19" xfId="0" applyFont="1" applyBorder="1" applyAlignment="1">
      <alignment horizontal="right" wrapText="1"/>
    </xf>
    <xf numFmtId="0" fontId="2" fillId="0" borderId="19" xfId="0" applyFont="1" applyBorder="1" applyAlignment="1">
      <alignment horizontal="right" vertical="top" wrapText="1"/>
    </xf>
    <xf numFmtId="3" fontId="1" fillId="0" borderId="7" xfId="8" applyNumberFormat="1" applyFont="1" applyFill="1" applyBorder="1" applyAlignment="1">
      <alignment horizontal="center" vertical="center" wrapText="1"/>
    </xf>
    <xf numFmtId="44" fontId="1" fillId="0" borderId="7" xfId="4" applyNumberFormat="1" applyFont="1" applyFill="1" applyBorder="1" applyAlignment="1">
      <alignment vertical="center" wrapText="1"/>
    </xf>
    <xf numFmtId="0" fontId="16" fillId="0" borderId="19" xfId="0" applyFont="1" applyBorder="1" applyAlignment="1">
      <alignment horizontal="right" vertical="top" wrapText="1"/>
    </xf>
    <xf numFmtId="0" fontId="17" fillId="0" borderId="19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right" vertical="center" wrapText="1"/>
    </xf>
    <xf numFmtId="167" fontId="1" fillId="0" borderId="0" xfId="8" applyNumberFormat="1" applyFont="1" applyFill="1" applyAlignment="1">
      <alignment horizontal="right" vertical="center" wrapText="1"/>
    </xf>
    <xf numFmtId="44" fontId="2" fillId="0" borderId="7" xfId="9" applyNumberFormat="1" applyFont="1" applyFill="1" applyBorder="1" applyAlignment="1">
      <alignment horizontal="right" vertical="center" wrapText="1"/>
    </xf>
    <xf numFmtId="44" fontId="1" fillId="0" borderId="7" xfId="1" applyNumberFormat="1" applyBorder="1" applyAlignment="1">
      <alignment vertical="center"/>
    </xf>
    <xf numFmtId="0" fontId="17" fillId="0" borderId="19" xfId="0" applyFont="1" applyBorder="1" applyAlignment="1">
      <alignment horizontal="right" vertical="top" wrapText="1"/>
    </xf>
    <xf numFmtId="0" fontId="1" fillId="0" borderId="19" xfId="0" applyFont="1" applyBorder="1" applyAlignment="1">
      <alignment horizontal="right" vertical="top" wrapText="1"/>
    </xf>
    <xf numFmtId="0" fontId="1" fillId="0" borderId="19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right" vertical="center" wrapText="1"/>
    </xf>
    <xf numFmtId="0" fontId="16" fillId="0" borderId="19" xfId="0" applyFont="1" applyBorder="1" applyAlignment="1">
      <alignment horizontal="left" vertical="center" wrapText="1"/>
    </xf>
    <xf numFmtId="0" fontId="18" fillId="0" borderId="7" xfId="1" applyFont="1" applyBorder="1" applyAlignment="1">
      <alignment horizontal="center" vertical="center" wrapText="1"/>
    </xf>
    <xf numFmtId="3" fontId="18" fillId="0" borderId="7" xfId="8" applyNumberFormat="1" applyFont="1" applyFill="1" applyBorder="1" applyAlignment="1">
      <alignment horizontal="center" vertical="center" wrapText="1"/>
    </xf>
    <xf numFmtId="44" fontId="18" fillId="0" borderId="7" xfId="4" applyNumberFormat="1" applyFont="1" applyFill="1" applyBorder="1" applyAlignment="1">
      <alignment vertical="center" wrapText="1"/>
    </xf>
    <xf numFmtId="44" fontId="18" fillId="0" borderId="7" xfId="9" applyNumberFormat="1" applyFont="1" applyFill="1" applyBorder="1" applyAlignment="1">
      <alignment horizontal="right" vertical="center" wrapText="1"/>
    </xf>
    <xf numFmtId="44" fontId="2" fillId="0" borderId="7" xfId="1" applyNumberFormat="1" applyFont="1" applyBorder="1" applyAlignment="1">
      <alignment vertical="center"/>
    </xf>
    <xf numFmtId="167" fontId="2" fillId="0" borderId="0" xfId="9" applyNumberFormat="1" applyFont="1" applyFill="1" applyAlignment="1">
      <alignment vertical="center" wrapText="1"/>
    </xf>
    <xf numFmtId="49" fontId="1" fillId="0" borderId="7" xfId="1" applyNumberFormat="1" applyBorder="1" applyAlignment="1">
      <alignment horizontal="left" vertical="center"/>
    </xf>
    <xf numFmtId="44" fontId="1" fillId="0" borderId="7" xfId="1" applyNumberFormat="1" applyBorder="1" applyAlignment="1">
      <alignment horizontal="right" vertical="center"/>
    </xf>
    <xf numFmtId="0" fontId="2" fillId="0" borderId="7" xfId="1" applyFont="1" applyBorder="1" applyAlignment="1">
      <alignment vertical="center"/>
    </xf>
    <xf numFmtId="0" fontId="19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44" fontId="2" fillId="0" borderId="6" xfId="3" applyNumberFormat="1" applyFont="1" applyBorder="1" applyAlignment="1">
      <alignment horizontal="right" vertical="center"/>
    </xf>
    <xf numFmtId="167" fontId="2" fillId="0" borderId="0" xfId="3" applyNumberFormat="1" applyFont="1" applyFill="1" applyBorder="1" applyAlignment="1">
      <alignment horizontal="right" vertical="center" wrapText="1"/>
    </xf>
    <xf numFmtId="0" fontId="2" fillId="0" borderId="3" xfId="1" applyFont="1" applyBorder="1" applyAlignment="1">
      <alignment horizontal="left" vertical="top"/>
    </xf>
    <xf numFmtId="44" fontId="18" fillId="0" borderId="7" xfId="1" applyNumberFormat="1" applyFont="1" applyBorder="1" applyAlignment="1">
      <alignment vertical="center"/>
    </xf>
    <xf numFmtId="0" fontId="19" fillId="0" borderId="7" xfId="1" applyFont="1" applyBorder="1" applyAlignment="1">
      <alignment horizontal="center" vertical="center" wrapText="1"/>
    </xf>
    <xf numFmtId="3" fontId="19" fillId="0" borderId="7" xfId="8" applyNumberFormat="1" applyFont="1" applyFill="1" applyBorder="1" applyAlignment="1">
      <alignment horizontal="center" vertical="center" wrapText="1"/>
    </xf>
    <xf numFmtId="44" fontId="19" fillId="0" borderId="7" xfId="4" applyNumberFormat="1" applyFont="1" applyFill="1" applyBorder="1" applyAlignment="1">
      <alignment vertical="center" wrapText="1"/>
    </xf>
    <xf numFmtId="0" fontId="0" fillId="0" borderId="19" xfId="0" applyBorder="1" applyAlignment="1">
      <alignment horizontal="right" wrapText="1"/>
    </xf>
    <xf numFmtId="0" fontId="20" fillId="0" borderId="19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center" wrapText="1"/>
    </xf>
    <xf numFmtId="44" fontId="1" fillId="0" borderId="7" xfId="8" applyNumberFormat="1" applyFont="1" applyFill="1" applyBorder="1" applyAlignment="1">
      <alignment vertical="center" wrapText="1"/>
    </xf>
    <xf numFmtId="44" fontId="1" fillId="0" borderId="8" xfId="1" applyNumberFormat="1" applyBorder="1" applyAlignment="1">
      <alignment horizontal="right" vertical="center"/>
    </xf>
    <xf numFmtId="0" fontId="1" fillId="0" borderId="5" xfId="1" applyBorder="1" applyAlignment="1">
      <alignment horizontal="left" vertical="center"/>
    </xf>
    <xf numFmtId="44" fontId="1" fillId="0" borderId="13" xfId="1" applyNumberFormat="1" applyBorder="1" applyAlignment="1">
      <alignment horizontal="right" vertical="center"/>
    </xf>
    <xf numFmtId="0" fontId="2" fillId="0" borderId="19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wrapText="1"/>
    </xf>
    <xf numFmtId="0" fontId="18" fillId="0" borderId="19" xfId="0" applyFont="1" applyBorder="1" applyAlignment="1">
      <alignment horizontal="right" vertical="top" wrapText="1"/>
    </xf>
    <xf numFmtId="0" fontId="18" fillId="0" borderId="19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center" wrapText="1"/>
    </xf>
    <xf numFmtId="0" fontId="18" fillId="2" borderId="0" xfId="1" applyFont="1" applyFill="1" applyAlignment="1">
      <alignment vertical="center"/>
    </xf>
    <xf numFmtId="0" fontId="18" fillId="0" borderId="19" xfId="0" applyFont="1" applyBorder="1" applyAlignment="1">
      <alignment horizontal="right" vertical="center" wrapText="1"/>
    </xf>
    <xf numFmtId="0" fontId="19" fillId="2" borderId="0" xfId="1" applyFont="1" applyFill="1" applyAlignment="1">
      <alignment vertical="center"/>
    </xf>
    <xf numFmtId="0" fontId="1" fillId="0" borderId="19" xfId="0" applyFont="1" applyBorder="1" applyAlignment="1">
      <alignment horizontal="center" vertical="top" wrapText="1"/>
    </xf>
    <xf numFmtId="167" fontId="1" fillId="0" borderId="7" xfId="2" applyNumberFormat="1" applyFont="1" applyFill="1" applyBorder="1" applyAlignment="1">
      <alignment horizontal="right"/>
    </xf>
    <xf numFmtId="167" fontId="1" fillId="0" borderId="0" xfId="2" applyNumberFormat="1" applyFont="1" applyFill="1" applyBorder="1" applyAlignment="1">
      <alignment horizontal="right" wrapText="1"/>
    </xf>
    <xf numFmtId="166" fontId="1" fillId="0" borderId="7" xfId="3" applyFont="1" applyFill="1" applyBorder="1" applyAlignment="1">
      <alignment wrapText="1"/>
    </xf>
    <xf numFmtId="3" fontId="1" fillId="0" borderId="7" xfId="1" applyNumberFormat="1" applyBorder="1" applyAlignment="1">
      <alignment horizontal="center" vertical="center" wrapText="1"/>
    </xf>
    <xf numFmtId="164" fontId="1" fillId="0" borderId="7" xfId="3" applyNumberFormat="1" applyFont="1" applyFill="1" applyBorder="1" applyAlignment="1">
      <alignment horizontal="center" vertical="center" wrapText="1"/>
    </xf>
    <xf numFmtId="164" fontId="1" fillId="0" borderId="7" xfId="2" applyNumberFormat="1" applyFont="1" applyFill="1" applyBorder="1" applyAlignment="1">
      <alignment horizontal="center" vertical="center"/>
    </xf>
    <xf numFmtId="167" fontId="1" fillId="0" borderId="0" xfId="2" applyNumberFormat="1" applyFont="1" applyFill="1" applyBorder="1" applyAlignment="1">
      <alignment horizontal="center" vertical="center" wrapText="1"/>
    </xf>
    <xf numFmtId="2" fontId="1" fillId="0" borderId="7" xfId="1" applyNumberFormat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right" vertical="top" wrapText="1"/>
    </xf>
    <xf numFmtId="164" fontId="1" fillId="0" borderId="7" xfId="1" applyNumberFormat="1" applyBorder="1" applyAlignment="1">
      <alignment horizontal="center" vertical="center" wrapText="1"/>
    </xf>
    <xf numFmtId="2" fontId="1" fillId="0" borderId="7" xfId="3" applyNumberFormat="1" applyFont="1" applyFill="1" applyBorder="1" applyAlignment="1">
      <alignment horizontal="center" vertical="center" wrapText="1"/>
    </xf>
    <xf numFmtId="4" fontId="1" fillId="0" borderId="7" xfId="1" applyNumberFormat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right" vertical="top"/>
    </xf>
    <xf numFmtId="3" fontId="1" fillId="0" borderId="7" xfId="3" applyNumberFormat="1" applyFont="1" applyFill="1" applyBorder="1" applyAlignment="1">
      <alignment horizontal="center" wrapText="1"/>
    </xf>
    <xf numFmtId="49" fontId="11" fillId="0" borderId="7" xfId="0" applyNumberFormat="1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49" fontId="1" fillId="0" borderId="7" xfId="1" applyNumberFormat="1" applyBorder="1" applyAlignment="1">
      <alignment horizontal="right" wrapText="1"/>
    </xf>
    <xf numFmtId="168" fontId="1" fillId="0" borderId="7" xfId="4" applyNumberFormat="1" applyFont="1" applyFill="1" applyBorder="1" applyAlignment="1">
      <alignment wrapText="1"/>
    </xf>
    <xf numFmtId="3" fontId="1" fillId="0" borderId="15" xfId="3" applyNumberFormat="1" applyFont="1" applyFill="1" applyBorder="1" applyAlignment="1">
      <alignment horizontal="center" wrapText="1"/>
    </xf>
    <xf numFmtId="164" fontId="2" fillId="0" borderId="6" xfId="3" applyNumberFormat="1" applyFont="1" applyFill="1" applyBorder="1" applyAlignment="1">
      <alignment horizontal="right" vertical="center"/>
    </xf>
    <xf numFmtId="49" fontId="1" fillId="0" borderId="0" xfId="1" applyNumberFormat="1" applyAlignment="1">
      <alignment horizontal="center" vertical="center"/>
    </xf>
    <xf numFmtId="168" fontId="1" fillId="0" borderId="7" xfId="4" applyNumberFormat="1" applyFont="1" applyFill="1" applyBorder="1" applyAlignment="1">
      <alignment vertical="center" wrapText="1"/>
    </xf>
    <xf numFmtId="44" fontId="1" fillId="0" borderId="0" xfId="1" applyNumberFormat="1" applyAlignment="1">
      <alignment vertical="center" wrapText="1"/>
    </xf>
    <xf numFmtId="170" fontId="1" fillId="0" borderId="0" xfId="1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3" fontId="1" fillId="0" borderId="7" xfId="3" applyNumberFormat="1" applyFont="1" applyFill="1" applyBorder="1" applyAlignment="1">
      <alignment horizontal="center" vertical="center" wrapText="1"/>
    </xf>
    <xf numFmtId="166" fontId="1" fillId="0" borderId="7" xfId="1" applyNumberFormat="1" applyBorder="1" applyAlignment="1">
      <alignment horizontal="center" vertical="center" wrapText="1"/>
    </xf>
    <xf numFmtId="9" fontId="1" fillId="0" borderId="7" xfId="3" applyNumberFormat="1" applyFont="1" applyBorder="1" applyAlignment="1">
      <alignment vertical="center" wrapText="1"/>
    </xf>
    <xf numFmtId="167" fontId="1" fillId="0" borderId="7" xfId="2" applyNumberFormat="1" applyFont="1" applyFill="1" applyBorder="1" applyAlignment="1">
      <alignment horizontal="right" vertical="center" wrapText="1"/>
    </xf>
    <xf numFmtId="0" fontId="11" fillId="0" borderId="8" xfId="0" applyFont="1" applyBorder="1" applyAlignment="1">
      <alignment horizontal="left" vertical="center" wrapText="1"/>
    </xf>
    <xf numFmtId="167" fontId="1" fillId="0" borderId="7" xfId="2" applyNumberFormat="1" applyFont="1" applyBorder="1" applyAlignment="1">
      <alignment horizontal="right" wrapText="1"/>
    </xf>
    <xf numFmtId="166" fontId="1" fillId="0" borderId="7" xfId="3" applyFont="1" applyFill="1" applyBorder="1" applyAlignment="1">
      <alignment horizontal="center" vertical="center" wrapText="1"/>
    </xf>
    <xf numFmtId="3" fontId="1" fillId="0" borderId="7" xfId="3" applyNumberFormat="1" applyFont="1" applyBorder="1" applyAlignment="1">
      <alignment horizontal="center" wrapText="1"/>
    </xf>
    <xf numFmtId="167" fontId="1" fillId="0" borderId="7" xfId="9" applyNumberFormat="1" applyBorder="1" applyAlignment="1">
      <alignment horizontal="right" vertical="center" wrapText="1"/>
    </xf>
    <xf numFmtId="3" fontId="1" fillId="0" borderId="7" xfId="8" applyNumberFormat="1" applyBorder="1" applyAlignment="1">
      <alignment horizontal="center" vertical="center" wrapText="1"/>
    </xf>
    <xf numFmtId="44" fontId="1" fillId="0" borderId="7" xfId="9" applyNumberFormat="1" applyBorder="1" applyAlignment="1">
      <alignment horizontal="right" vertical="center" wrapText="1"/>
    </xf>
    <xf numFmtId="0" fontId="2" fillId="0" borderId="8" xfId="1" applyFont="1" applyBorder="1" applyAlignment="1">
      <alignment horizontal="left" vertical="center" wrapText="1"/>
    </xf>
    <xf numFmtId="3" fontId="2" fillId="0" borderId="7" xfId="8" applyNumberFormat="1" applyFont="1" applyBorder="1" applyAlignment="1">
      <alignment horizontal="center" vertical="center" wrapText="1"/>
    </xf>
    <xf numFmtId="167" fontId="1" fillId="0" borderId="7" xfId="9" applyNumberFormat="1" applyFont="1" applyBorder="1" applyAlignment="1">
      <alignment horizontal="right" vertical="center" wrapText="1"/>
    </xf>
    <xf numFmtId="3" fontId="1" fillId="0" borderId="7" xfId="10" applyNumberFormat="1" applyFill="1" applyBorder="1" applyAlignment="1">
      <alignment horizontal="center" vertical="center" wrapText="1"/>
    </xf>
    <xf numFmtId="167" fontId="1" fillId="0" borderId="7" xfId="9" applyNumberFormat="1" applyFill="1" applyBorder="1" applyAlignment="1">
      <alignment horizontal="right" vertical="center" wrapText="1"/>
    </xf>
    <xf numFmtId="3" fontId="1" fillId="0" borderId="7" xfId="8" applyNumberFormat="1" applyFont="1" applyBorder="1" applyAlignment="1">
      <alignment horizontal="center" vertical="center" wrapText="1"/>
    </xf>
    <xf numFmtId="44" fontId="1" fillId="0" borderId="7" xfId="9" applyNumberFormat="1" applyFont="1" applyBorder="1" applyAlignment="1">
      <alignment horizontal="right" vertical="center" wrapText="1"/>
    </xf>
    <xf numFmtId="44" fontId="2" fillId="0" borderId="7" xfId="4" applyNumberFormat="1" applyFont="1" applyBorder="1" applyAlignment="1">
      <alignment vertical="center" wrapText="1"/>
    </xf>
    <xf numFmtId="44" fontId="2" fillId="0" borderId="7" xfId="9" applyNumberFormat="1" applyFont="1" applyBorder="1" applyAlignment="1">
      <alignment horizontal="right" vertical="center" wrapText="1"/>
    </xf>
    <xf numFmtId="44" fontId="1" fillId="0" borderId="7" xfId="4" applyNumberFormat="1" applyFont="1" applyBorder="1" applyAlignment="1">
      <alignment vertical="center" wrapText="1"/>
    </xf>
    <xf numFmtId="3" fontId="21" fillId="0" borderId="19" xfId="0" applyNumberFormat="1" applyFont="1" applyBorder="1" applyAlignment="1">
      <alignment horizontal="center" vertical="top" shrinkToFit="1"/>
    </xf>
    <xf numFmtId="171" fontId="21" fillId="0" borderId="19" xfId="0" applyNumberFormat="1" applyFont="1" applyBorder="1" applyAlignment="1">
      <alignment horizontal="right" vertical="top" shrinkToFit="1"/>
    </xf>
    <xf numFmtId="171" fontId="21" fillId="0" borderId="19" xfId="0" applyNumberFormat="1" applyFont="1" applyBorder="1" applyAlignment="1">
      <alignment horizontal="center" vertical="top" shrinkToFit="1"/>
    </xf>
    <xf numFmtId="166" fontId="1" fillId="0" borderId="7" xfId="8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166" fontId="1" fillId="0" borderId="7" xfId="8" applyBorder="1" applyAlignment="1">
      <alignment vertical="center" wrapText="1"/>
    </xf>
    <xf numFmtId="1" fontId="1" fillId="0" borderId="7" xfId="1" applyNumberForma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0" fontId="1" fillId="0" borderId="7" xfId="1" applyNumberFormat="1" applyBorder="1" applyAlignment="1">
      <alignment vertical="center" wrapText="1"/>
    </xf>
    <xf numFmtId="170" fontId="1" fillId="0" borderId="7" xfId="8" applyNumberFormat="1" applyBorder="1" applyAlignment="1">
      <alignment vertical="center" wrapText="1"/>
    </xf>
    <xf numFmtId="170" fontId="1" fillId="0" borderId="7" xfId="8" applyNumberFormat="1" applyFill="1" applyBorder="1" applyAlignment="1">
      <alignment vertical="center" wrapText="1"/>
    </xf>
    <xf numFmtId="167" fontId="1" fillId="0" borderId="7" xfId="9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44" fontId="19" fillId="0" borderId="7" xfId="9" applyNumberFormat="1" applyFont="1" applyFill="1" applyBorder="1" applyAlignment="1">
      <alignment horizontal="right" vertical="center" wrapText="1"/>
    </xf>
    <xf numFmtId="49" fontId="12" fillId="0" borderId="7" xfId="0" applyNumberFormat="1" applyFont="1" applyBorder="1" applyAlignment="1">
      <alignment horizontal="right" vertical="top" wrapText="1"/>
    </xf>
    <xf numFmtId="49" fontId="12" fillId="0" borderId="7" xfId="0" applyNumberFormat="1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170" fontId="12" fillId="0" borderId="7" xfId="0" applyNumberFormat="1" applyFont="1" applyBorder="1" applyAlignment="1">
      <alignment vertical="top" wrapText="1"/>
    </xf>
    <xf numFmtId="0" fontId="1" fillId="0" borderId="19" xfId="1" applyBorder="1" applyAlignment="1">
      <alignment vertical="center"/>
    </xf>
    <xf numFmtId="0" fontId="1" fillId="0" borderId="20" xfId="1" applyBorder="1" applyAlignment="1">
      <alignment vertical="center"/>
    </xf>
    <xf numFmtId="0" fontId="1" fillId="0" borderId="7" xfId="1" applyBorder="1" applyAlignment="1">
      <alignment vertical="justify" wrapText="1"/>
    </xf>
    <xf numFmtId="171" fontId="1" fillId="0" borderId="7" xfId="3" applyNumberFormat="1" applyFont="1" applyBorder="1" applyAlignment="1">
      <alignment horizontal="center" vertical="center" wrapText="1"/>
    </xf>
    <xf numFmtId="166" fontId="1" fillId="0" borderId="7" xfId="3" applyFont="1" applyFill="1" applyBorder="1" applyAlignment="1">
      <alignment horizontal="center" wrapText="1"/>
    </xf>
    <xf numFmtId="0" fontId="1" fillId="0" borderId="8" xfId="1" applyBorder="1" applyAlignment="1">
      <alignment vertical="center" wrapText="1"/>
    </xf>
    <xf numFmtId="168" fontId="1" fillId="0" borderId="7" xfId="1" applyNumberFormat="1" applyBorder="1" applyAlignment="1">
      <alignment horizontal="center" vertical="center" wrapText="1"/>
    </xf>
    <xf numFmtId="167" fontId="1" fillId="0" borderId="7" xfId="2" applyNumberFormat="1" applyFont="1" applyFill="1" applyBorder="1" applyAlignment="1">
      <alignment horizontal="center"/>
    </xf>
    <xf numFmtId="0" fontId="2" fillId="0" borderId="10" xfId="1" applyFont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20" xfId="0" applyFont="1" applyBorder="1" applyAlignment="1">
      <alignment horizontal="left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172" fontId="1" fillId="0" borderId="0" xfId="1" applyNumberFormat="1" applyAlignment="1">
      <alignment vertical="center"/>
    </xf>
    <xf numFmtId="166" fontId="1" fillId="0" borderId="0" xfId="1" applyNumberFormat="1" applyAlignment="1">
      <alignment vertical="center" wrapText="1"/>
    </xf>
    <xf numFmtId="166" fontId="1" fillId="0" borderId="0" xfId="1" applyNumberFormat="1" applyAlignment="1">
      <alignment vertical="center"/>
    </xf>
    <xf numFmtId="2" fontId="1" fillId="0" borderId="7" xfId="4" applyNumberFormat="1" applyBorder="1" applyAlignment="1">
      <alignment vertical="center" wrapText="1"/>
    </xf>
    <xf numFmtId="167" fontId="1" fillId="0" borderId="7" xfId="8" applyNumberFormat="1" applyFont="1" applyFill="1" applyBorder="1" applyAlignment="1">
      <alignment horizontal="right" vertical="center" wrapText="1"/>
    </xf>
    <xf numFmtId="171" fontId="1" fillId="0" borderId="7" xfId="8" applyNumberFormat="1" applyBorder="1" applyAlignment="1">
      <alignment horizontal="center" vertical="center" wrapText="1"/>
    </xf>
    <xf numFmtId="0" fontId="1" fillId="0" borderId="10" xfId="1" applyBorder="1" applyAlignment="1">
      <alignment horizontal="left" vertical="center" wrapText="1"/>
    </xf>
    <xf numFmtId="2" fontId="1" fillId="0" borderId="7" xfId="8" applyNumberFormat="1" applyFont="1" applyFill="1" applyBorder="1" applyAlignment="1">
      <alignment horizontal="center" vertical="center" wrapText="1"/>
    </xf>
    <xf numFmtId="2" fontId="2" fillId="0" borderId="7" xfId="8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" fillId="0" borderId="6" xfId="1" applyBorder="1" applyAlignment="1">
      <alignment horizontal="center" vertical="center" wrapText="1"/>
    </xf>
    <xf numFmtId="49" fontId="1" fillId="0" borderId="6" xfId="1" applyNumberFormat="1" applyBorder="1" applyAlignment="1">
      <alignment horizontal="center" vertical="center" wrapText="1"/>
    </xf>
    <xf numFmtId="0" fontId="1" fillId="0" borderId="0" xfId="1" applyAlignment="1">
      <alignment vertical="justify" wrapText="1"/>
    </xf>
    <xf numFmtId="0" fontId="1" fillId="0" borderId="7" xfId="1" applyBorder="1" applyAlignment="1">
      <alignment horizontal="justify" vertical="center" wrapText="1"/>
    </xf>
    <xf numFmtId="3" fontId="21" fillId="0" borderId="7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right" vertical="top" wrapText="1"/>
    </xf>
    <xf numFmtId="49" fontId="1" fillId="0" borderId="5" xfId="1" applyNumberForma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15" xfId="1" applyBorder="1" applyAlignment="1">
      <alignment horizontal="left" vertical="center" wrapText="1"/>
    </xf>
    <xf numFmtId="0" fontId="2" fillId="0" borderId="4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49" fontId="1" fillId="0" borderId="4" xfId="1" applyNumberFormat="1" applyBorder="1" applyAlignment="1">
      <alignment vertical="center"/>
    </xf>
    <xf numFmtId="49" fontId="1" fillId="0" borderId="1" xfId="1" applyNumberFormat="1" applyBorder="1" applyAlignment="1">
      <alignment vertical="center"/>
    </xf>
    <xf numFmtId="0" fontId="1" fillId="0" borderId="21" xfId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4" xfId="1" applyFont="1" applyBorder="1" applyAlignment="1">
      <alignment horizontal="center" vertical="center" wrapText="1"/>
    </xf>
    <xf numFmtId="0" fontId="1" fillId="0" borderId="10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49" fontId="1" fillId="0" borderId="3" xfId="1" applyNumberFormat="1" applyBorder="1" applyAlignment="1">
      <alignment vertical="center"/>
    </xf>
    <xf numFmtId="49" fontId="1" fillId="0" borderId="0" xfId="1" applyNumberFormat="1" applyAlignment="1">
      <alignment vertical="center"/>
    </xf>
    <xf numFmtId="167" fontId="1" fillId="0" borderId="4" xfId="2" applyNumberFormat="1" applyFont="1" applyBorder="1" applyAlignment="1">
      <alignment horizontal="right" vertical="center" wrapText="1"/>
    </xf>
    <xf numFmtId="167" fontId="1" fillId="0" borderId="0" xfId="9" applyNumberFormat="1" applyFont="1" applyFill="1" applyBorder="1" applyAlignment="1">
      <alignment horizontal="right" wrapText="1"/>
    </xf>
    <xf numFmtId="167" fontId="1" fillId="0" borderId="0" xfId="9" applyNumberFormat="1" applyFont="1" applyFill="1" applyBorder="1" applyAlignment="1">
      <alignment horizontal="right" vertical="center" wrapText="1"/>
    </xf>
    <xf numFmtId="167" fontId="1" fillId="0" borderId="0" xfId="8" applyNumberFormat="1" applyFont="1" applyFill="1" applyBorder="1" applyAlignment="1">
      <alignment horizontal="right" vertical="center" wrapText="1"/>
    </xf>
    <xf numFmtId="0" fontId="19" fillId="0" borderId="0" xfId="1" applyFont="1" applyAlignment="1">
      <alignment horizontal="right" vertical="center"/>
    </xf>
    <xf numFmtId="167" fontId="19" fillId="0" borderId="0" xfId="8" applyNumberFormat="1" applyFont="1" applyFill="1" applyBorder="1" applyAlignment="1">
      <alignment horizontal="right" vertical="center" wrapText="1"/>
    </xf>
    <xf numFmtId="167" fontId="2" fillId="0" borderId="0" xfId="9" applyNumberFormat="1" applyFont="1" applyFill="1" applyBorder="1" applyAlignment="1">
      <alignment vertical="center" wrapText="1"/>
    </xf>
    <xf numFmtId="167" fontId="18" fillId="0" borderId="0" xfId="8" applyNumberFormat="1" applyFont="1" applyFill="1" applyBorder="1" applyAlignment="1">
      <alignment horizontal="right" vertical="center" wrapText="1"/>
    </xf>
    <xf numFmtId="167" fontId="19" fillId="0" borderId="0" xfId="9" applyNumberFormat="1" applyFont="1" applyFill="1" applyBorder="1" applyAlignment="1">
      <alignment vertical="center" wrapText="1"/>
    </xf>
    <xf numFmtId="0" fontId="2" fillId="0" borderId="7" xfId="1" applyFont="1" applyBorder="1" applyAlignment="1">
      <alignment horizontal="justify" vertical="center" wrapText="1"/>
    </xf>
    <xf numFmtId="167" fontId="1" fillId="0" borderId="4" xfId="2" applyNumberFormat="1" applyFont="1" applyFill="1" applyBorder="1" applyAlignment="1">
      <alignment horizontal="right" wrapText="1"/>
    </xf>
    <xf numFmtId="0" fontId="1" fillId="0" borderId="19" xfId="0" applyFont="1" applyBorder="1" applyAlignment="1">
      <alignment horizontal="left" vertical="top"/>
    </xf>
    <xf numFmtId="0" fontId="1" fillId="0" borderId="19" xfId="0" applyFont="1" applyBorder="1" applyAlignment="1">
      <alignment horizontal="justify" vertical="top" wrapText="1"/>
    </xf>
    <xf numFmtId="164" fontId="2" fillId="0" borderId="6" xfId="5" applyFont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164" fontId="2" fillId="0" borderId="11" xfId="5" applyFont="1" applyBorder="1" applyAlignment="1">
      <alignment vertical="center" wrapText="1"/>
    </xf>
    <xf numFmtId="0" fontId="1" fillId="0" borderId="15" xfId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right" vertical="top" wrapText="1"/>
    </xf>
    <xf numFmtId="3" fontId="1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righ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center" wrapText="1"/>
    </xf>
    <xf numFmtId="2" fontId="1" fillId="0" borderId="7" xfId="3" applyNumberFormat="1" applyFont="1" applyBorder="1" applyAlignment="1">
      <alignment vertical="center" wrapText="1"/>
    </xf>
    <xf numFmtId="0" fontId="1" fillId="0" borderId="0" xfId="1" applyAlignment="1">
      <alignment horizontal="justify" vertical="center" wrapText="1"/>
    </xf>
    <xf numFmtId="0" fontId="1" fillId="0" borderId="0" xfId="1" applyAlignment="1">
      <alignment horizontal="justify" wrapText="1"/>
    </xf>
    <xf numFmtId="167" fontId="1" fillId="0" borderId="7" xfId="2" applyNumberFormat="1" applyFont="1" applyFill="1" applyBorder="1" applyAlignment="1">
      <alignment horizontal="right" wrapText="1"/>
    </xf>
    <xf numFmtId="2" fontId="1" fillId="0" borderId="7" xfId="1" applyNumberFormat="1" applyBorder="1" applyAlignment="1">
      <alignment wrapText="1"/>
    </xf>
    <xf numFmtId="44" fontId="1" fillId="0" borderId="7" xfId="3" applyNumberFormat="1" applyFont="1" applyBorder="1" applyAlignment="1">
      <alignment vertical="center" wrapText="1"/>
    </xf>
    <xf numFmtId="44" fontId="1" fillId="0" borderId="7" xfId="2" applyNumberFormat="1" applyFont="1" applyBorder="1" applyAlignment="1">
      <alignment horizontal="right" wrapText="1"/>
    </xf>
    <xf numFmtId="49" fontId="1" fillId="0" borderId="6" xfId="1" applyNumberFormat="1" applyBorder="1" applyAlignment="1">
      <alignment horizontal="right" vertical="center"/>
    </xf>
    <xf numFmtId="167" fontId="1" fillId="0" borderId="6" xfId="3" applyNumberFormat="1" applyFont="1" applyBorder="1" applyAlignment="1">
      <alignment horizontal="right" vertical="center"/>
    </xf>
    <xf numFmtId="170" fontId="11" fillId="0" borderId="7" xfId="0" applyNumberFormat="1" applyFont="1" applyBorder="1" applyAlignment="1">
      <alignment vertical="top" wrapText="1"/>
    </xf>
    <xf numFmtId="164" fontId="1" fillId="0" borderId="0" xfId="1" applyNumberFormat="1" applyAlignment="1">
      <alignment vertical="center" wrapText="1"/>
    </xf>
    <xf numFmtId="173" fontId="5" fillId="0" borderId="0" xfId="1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167" fontId="2" fillId="0" borderId="0" xfId="0" applyNumberFormat="1" applyFont="1" applyAlignment="1">
      <alignment horizontal="center" vertical="top"/>
    </xf>
    <xf numFmtId="0" fontId="9" fillId="0" borderId="0" xfId="0" applyFont="1" applyProtection="1">
      <protection locked="0"/>
    </xf>
    <xf numFmtId="0" fontId="1" fillId="0" borderId="0" xfId="0" applyFont="1" applyAlignment="1">
      <alignment horizontal="center"/>
    </xf>
    <xf numFmtId="167" fontId="2" fillId="0" borderId="0" xfId="0" applyNumberFormat="1" applyFont="1" applyAlignment="1">
      <alignment horizontal="center"/>
    </xf>
    <xf numFmtId="4" fontId="0" fillId="0" borderId="0" xfId="0" applyNumberFormat="1" applyAlignment="1" applyProtection="1">
      <alignment horizontal="center"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" fillId="0" borderId="0" xfId="0" applyFont="1"/>
    <xf numFmtId="49" fontId="2" fillId="0" borderId="7" xfId="1" applyNumberFormat="1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4" fontId="1" fillId="0" borderId="7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horizontal="left" vertical="top" wrapText="1"/>
    </xf>
    <xf numFmtId="0" fontId="1" fillId="0" borderId="22" xfId="0" applyFont="1" applyBorder="1" applyAlignment="1">
      <alignment horizontal="right" vertical="top" wrapText="1"/>
    </xf>
    <xf numFmtId="0" fontId="1" fillId="0" borderId="7" xfId="11" applyFont="1" applyBorder="1" applyAlignment="1">
      <alignment horizontal="left" vertical="top" wrapText="1"/>
    </xf>
    <xf numFmtId="0" fontId="1" fillId="0" borderId="22" xfId="11" applyFont="1" applyBorder="1" applyAlignment="1">
      <alignment horizontal="center" vertical="top"/>
    </xf>
    <xf numFmtId="0" fontId="1" fillId="0" borderId="7" xfId="11" applyFont="1" applyBorder="1" applyAlignment="1">
      <alignment horizontal="center" vertical="top"/>
    </xf>
    <xf numFmtId="174" fontId="1" fillId="0" borderId="7" xfId="11" applyNumberFormat="1" applyFont="1" applyBorder="1" applyAlignment="1">
      <alignment horizontal="right" vertical="top"/>
    </xf>
    <xf numFmtId="2" fontId="1" fillId="0" borderId="7" xfId="13" applyNumberFormat="1" applyFont="1" applyBorder="1" applyAlignment="1">
      <alignment horizontal="left" vertical="top" wrapText="1"/>
    </xf>
    <xf numFmtId="2" fontId="1" fillId="0" borderId="7" xfId="13" applyNumberFormat="1" applyFont="1" applyBorder="1" applyAlignment="1">
      <alignment horizontal="center" vertical="top" wrapText="1"/>
    </xf>
    <xf numFmtId="1" fontId="1" fillId="0" borderId="7" xfId="13" applyNumberFormat="1" applyFont="1" applyBorder="1" applyAlignment="1">
      <alignment horizontal="center" vertical="top"/>
    </xf>
    <xf numFmtId="9" fontId="1" fillId="0" borderId="7" xfId="6" applyFont="1" applyFill="1" applyBorder="1" applyAlignment="1">
      <alignment horizontal="center" vertical="center" wrapText="1"/>
    </xf>
    <xf numFmtId="175" fontId="1" fillId="0" borderId="7" xfId="9" applyNumberFormat="1" applyBorder="1" applyAlignment="1">
      <alignment horizontal="right" vertical="center" wrapText="1"/>
    </xf>
    <xf numFmtId="49" fontId="1" fillId="0" borderId="8" xfId="1" applyNumberFormat="1" applyBorder="1" applyAlignment="1">
      <alignment horizontal="right" vertical="center" wrapText="1"/>
    </xf>
    <xf numFmtId="167" fontId="18" fillId="0" borderId="0" xfId="2" applyNumberFormat="1" applyFont="1" applyAlignment="1">
      <alignment horizontal="right" vertical="center" wrapText="1"/>
    </xf>
    <xf numFmtId="170" fontId="1" fillId="0" borderId="7" xfId="1" applyNumberFormat="1" applyBorder="1" applyAlignment="1">
      <alignment horizontal="center" vertical="center" wrapText="1"/>
    </xf>
    <xf numFmtId="0" fontId="2" fillId="0" borderId="0" xfId="1" applyFont="1" applyAlignment="1">
      <alignment horizontal="justify" vertical="center" wrapText="1"/>
    </xf>
    <xf numFmtId="0" fontId="2" fillId="0" borderId="15" xfId="1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2" fillId="0" borderId="13" xfId="1" applyFont="1" applyBorder="1" applyAlignment="1">
      <alignment horizontal="center" vertical="center" wrapText="1"/>
    </xf>
    <xf numFmtId="4" fontId="1" fillId="0" borderId="7" xfId="3" applyNumberFormat="1" applyFont="1" applyBorder="1" applyAlignment="1">
      <alignment horizontal="center" vertical="center" wrapText="1"/>
    </xf>
    <xf numFmtId="4" fontId="1" fillId="0" borderId="7" xfId="3" applyNumberFormat="1" applyFont="1" applyBorder="1" applyAlignment="1">
      <alignment vertical="center" wrapText="1"/>
    </xf>
    <xf numFmtId="49" fontId="12" fillId="0" borderId="7" xfId="18" applyNumberFormat="1" applyFont="1" applyBorder="1" applyAlignment="1">
      <alignment horizontal="left" vertical="top" wrapText="1"/>
    </xf>
    <xf numFmtId="49" fontId="11" fillId="0" borderId="7" xfId="18" applyNumberFormat="1" applyFont="1" applyBorder="1" applyAlignment="1">
      <alignment horizontal="left" vertical="top" wrapText="1"/>
    </xf>
    <xf numFmtId="49" fontId="11" fillId="0" borderId="7" xfId="18" applyNumberFormat="1" applyFont="1" applyBorder="1" applyAlignment="1">
      <alignment horizontal="right" vertical="top" wrapText="1"/>
    </xf>
    <xf numFmtId="49" fontId="11" fillId="0" borderId="7" xfId="18" applyNumberFormat="1" applyFont="1" applyBorder="1" applyAlignment="1">
      <alignment horizontal="center" vertical="top" wrapText="1"/>
    </xf>
    <xf numFmtId="4" fontId="11" fillId="0" borderId="7" xfId="19" applyNumberFormat="1" applyFont="1" applyBorder="1" applyAlignment="1">
      <alignment horizontal="right" vertical="top"/>
    </xf>
    <xf numFmtId="177" fontId="11" fillId="0" borderId="7" xfId="18" applyNumberFormat="1" applyFont="1" applyBorder="1" applyAlignment="1">
      <alignment horizontal="center" vertical="top" wrapText="1"/>
    </xf>
    <xf numFmtId="167" fontId="1" fillId="0" borderId="7" xfId="2" applyNumberFormat="1" applyFont="1" applyBorder="1" applyAlignment="1">
      <alignment vertical="center" wrapText="1"/>
    </xf>
    <xf numFmtId="49" fontId="12" fillId="0" borderId="7" xfId="20" applyNumberFormat="1" applyFont="1" applyBorder="1" applyAlignment="1">
      <alignment horizontal="left" vertical="top" wrapText="1"/>
    </xf>
    <xf numFmtId="49" fontId="11" fillId="0" borderId="7" xfId="20" applyNumberFormat="1" applyBorder="1" applyAlignment="1">
      <alignment horizontal="left" vertical="top" wrapText="1"/>
    </xf>
    <xf numFmtId="49" fontId="11" fillId="0" borderId="7" xfId="20" applyNumberFormat="1" applyBorder="1" applyAlignment="1">
      <alignment horizontal="center" vertical="top" wrapText="1"/>
    </xf>
    <xf numFmtId="176" fontId="11" fillId="0" borderId="7" xfId="20" applyNumberFormat="1" applyBorder="1" applyAlignment="1">
      <alignment horizontal="center" vertical="top" wrapText="1"/>
    </xf>
    <xf numFmtId="177" fontId="11" fillId="0" borderId="7" xfId="20" applyNumberFormat="1" applyBorder="1" applyAlignment="1">
      <alignment horizontal="center" vertical="top" wrapText="1"/>
    </xf>
    <xf numFmtId="49" fontId="26" fillId="0" borderId="4" xfId="20" applyNumberFormat="1" applyFont="1" applyBorder="1" applyAlignment="1">
      <alignment horizontal="right" vertical="top" wrapText="1"/>
    </xf>
    <xf numFmtId="49" fontId="27" fillId="0" borderId="7" xfId="20" applyNumberFormat="1" applyFont="1" applyBorder="1" applyAlignment="1">
      <alignment horizontal="left" vertical="top" wrapText="1"/>
    </xf>
    <xf numFmtId="49" fontId="26" fillId="0" borderId="7" xfId="20" applyNumberFormat="1" applyFont="1" applyBorder="1" applyAlignment="1">
      <alignment horizontal="center" vertical="top" wrapText="1"/>
    </xf>
    <xf numFmtId="0" fontId="2" fillId="0" borderId="0" xfId="1" applyFont="1" applyAlignment="1">
      <alignment horizontal="justify" wrapText="1"/>
    </xf>
    <xf numFmtId="2" fontId="2" fillId="0" borderId="7" xfId="8" applyNumberFormat="1" applyFont="1" applyFill="1" applyBorder="1" applyAlignment="1">
      <alignment horizontal="left" vertical="top" wrapText="1"/>
    </xf>
    <xf numFmtId="49" fontId="26" fillId="0" borderId="7" xfId="20" applyNumberFormat="1" applyFont="1" applyBorder="1" applyAlignment="1">
      <alignment horizontal="left" vertical="top" wrapText="1"/>
    </xf>
    <xf numFmtId="2" fontId="1" fillId="0" borderId="7" xfId="8" applyNumberFormat="1" applyFont="1" applyFill="1" applyBorder="1" applyAlignment="1">
      <alignment horizontal="left" vertical="top" wrapText="1"/>
    </xf>
    <xf numFmtId="0" fontId="2" fillId="0" borderId="6" xfId="1" applyFont="1" applyBorder="1" applyAlignment="1">
      <alignment horizontal="left" vertical="center" wrapText="1"/>
    </xf>
    <xf numFmtId="164" fontId="1" fillId="0" borderId="6" xfId="5" applyFont="1" applyBorder="1" applyAlignment="1">
      <alignment vertical="center" wrapText="1"/>
    </xf>
    <xf numFmtId="164" fontId="1" fillId="0" borderId="6" xfId="5" applyFont="1" applyBorder="1" applyAlignment="1">
      <alignment horizontal="right" vertical="center" wrapText="1"/>
    </xf>
    <xf numFmtId="164" fontId="1" fillId="0" borderId="11" xfId="5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21" quotePrefix="1" applyFont="1" applyAlignment="1">
      <alignment vertical="center" wrapText="1"/>
    </xf>
    <xf numFmtId="0" fontId="1" fillId="0" borderId="7" xfId="21" quotePrefix="1" applyFont="1" applyBorder="1" applyAlignment="1">
      <alignment vertical="center" wrapText="1"/>
    </xf>
    <xf numFmtId="0" fontId="2" fillId="0" borderId="7" xfId="21" quotePrefix="1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49" fontId="26" fillId="0" borderId="7" xfId="20" applyNumberFormat="1" applyFont="1" applyBorder="1" applyAlignment="1">
      <alignment horizontal="right" vertical="top" wrapText="1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1" fillId="0" borderId="7" xfId="21" applyFont="1" applyBorder="1" applyAlignment="1">
      <alignment vertical="center" wrapText="1"/>
    </xf>
    <xf numFmtId="0" fontId="1" fillId="0" borderId="0" xfId="21" applyFont="1" applyAlignment="1">
      <alignment wrapText="1"/>
    </xf>
    <xf numFmtId="0" fontId="1" fillId="0" borderId="7" xfId="21" applyFont="1" applyBorder="1" applyAlignment="1">
      <alignment horizontal="center" vertical="center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12" xfId="1" applyFont="1" applyBorder="1" applyAlignment="1">
      <alignment horizontal="center" vertical="top"/>
    </xf>
    <xf numFmtId="0" fontId="2" fillId="0" borderId="13" xfId="1" applyFont="1" applyBorder="1" applyAlignment="1">
      <alignment horizontal="center" vertical="top"/>
    </xf>
    <xf numFmtId="0" fontId="2" fillId="0" borderId="5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right" vertical="top"/>
    </xf>
    <xf numFmtId="0" fontId="2" fillId="0" borderId="1" xfId="1" applyFont="1" applyBorder="1" applyAlignment="1">
      <alignment horizontal="right" vertical="top"/>
    </xf>
    <xf numFmtId="0" fontId="2" fillId="0" borderId="8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11" xfId="1" applyFont="1" applyBorder="1" applyAlignment="1">
      <alignment horizontal="center" vertical="top"/>
    </xf>
    <xf numFmtId="0" fontId="2" fillId="0" borderId="7" xfId="1" applyFont="1" applyBorder="1" applyAlignment="1">
      <alignment horizontal="center" vertical="top"/>
    </xf>
    <xf numFmtId="0" fontId="2" fillId="0" borderId="15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0" fontId="2" fillId="0" borderId="0" xfId="1" applyFont="1" applyAlignment="1">
      <alignment horizontal="left" vertical="top"/>
    </xf>
    <xf numFmtId="44" fontId="2" fillId="0" borderId="11" xfId="1" applyNumberFormat="1" applyFont="1" applyBorder="1" applyAlignment="1">
      <alignment horizontal="center" vertical="top" wrapText="1"/>
    </xf>
    <xf numFmtId="44" fontId="2" fillId="0" borderId="15" xfId="1" applyNumberFormat="1" applyFont="1" applyBorder="1" applyAlignment="1">
      <alignment horizontal="center" vertical="top" wrapText="1"/>
    </xf>
    <xf numFmtId="0" fontId="2" fillId="0" borderId="10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top"/>
    </xf>
    <xf numFmtId="0" fontId="2" fillId="0" borderId="3" xfId="1" applyFont="1" applyBorder="1" applyAlignment="1">
      <alignment horizontal="left" vertical="top"/>
    </xf>
    <xf numFmtId="0" fontId="2" fillId="0" borderId="3" xfId="1" applyFont="1" applyBorder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2" fillId="0" borderId="0" xfId="1" applyFont="1" applyAlignment="1">
      <alignment horizontal="center" vertical="top"/>
    </xf>
    <xf numFmtId="0" fontId="2" fillId="0" borderId="12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1" fillId="0" borderId="10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14" xfId="1" applyBorder="1" applyAlignment="1">
      <alignment horizontal="left" vertical="center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0" borderId="13" xfId="1" applyFont="1" applyBorder="1" applyAlignment="1">
      <alignment horizontal="center" vertical="top" wrapText="1"/>
    </xf>
    <xf numFmtId="0" fontId="2" fillId="0" borderId="0" xfId="1" applyFont="1" applyAlignment="1">
      <alignment horizontal="right" vertical="top"/>
    </xf>
    <xf numFmtId="0" fontId="1" fillId="0" borderId="1" xfId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167" fontId="2" fillId="0" borderId="10" xfId="3" applyNumberFormat="1" applyFont="1" applyBorder="1" applyAlignment="1">
      <alignment horizontal="right" vertical="center" wrapText="1"/>
    </xf>
    <xf numFmtId="167" fontId="2" fillId="0" borderId="14" xfId="3" applyNumberFormat="1" applyFont="1" applyBorder="1" applyAlignment="1">
      <alignment horizontal="right" vertical="center" wrapText="1"/>
    </xf>
    <xf numFmtId="0" fontId="1" fillId="0" borderId="5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1" fillId="0" borderId="10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14" xfId="1" applyBorder="1" applyAlignment="1">
      <alignment horizontal="left" vertical="center" wrapText="1"/>
    </xf>
    <xf numFmtId="44" fontId="2" fillId="0" borderId="10" xfId="1" applyNumberFormat="1" applyFont="1" applyBorder="1" applyAlignment="1">
      <alignment horizontal="center" vertical="center" wrapText="1"/>
    </xf>
    <xf numFmtId="44" fontId="2" fillId="0" borderId="14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167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</cellXfs>
  <cellStyles count="58">
    <cellStyle name="Comma 2" xfId="3" xr:uid="{8AD3FC17-1A66-4AD7-B988-C927B1D20789}"/>
    <cellStyle name="Comma 2 2" xfId="8" xr:uid="{4A0E60DD-D8EE-4A28-8078-F1624DF777D8}"/>
    <cellStyle name="Comma 2 2 2" xfId="26" xr:uid="{B02CD334-4741-4AF5-8DB3-64C975045E68}"/>
    <cellStyle name="Comma 2 2 3" xfId="10" xr:uid="{498471F2-23BC-4864-940C-EE265A598B80}"/>
    <cellStyle name="Comma 2 2 3 2" xfId="15" xr:uid="{3FE93584-F67D-44CC-A7BA-609F615CF0DB}"/>
    <cellStyle name="Comma 2 3" xfId="33" xr:uid="{37D03818-CACA-4542-8F13-BADE2F1029E4}"/>
    <cellStyle name="Comma 2 3 2" xfId="44" xr:uid="{9F079D2E-9487-4885-A4F0-2C96D6572C47}"/>
    <cellStyle name="Comma 2 4" xfId="42" xr:uid="{08DFB6ED-D82A-4253-A68E-9E2C521678F2}"/>
    <cellStyle name="Comma 2 5" xfId="24" xr:uid="{AF4E0843-8481-41B9-982F-95E8824A9F3B}"/>
    <cellStyle name="Comma 3" xfId="17" xr:uid="{0039885A-04D1-4D3B-948B-73F4C96A8AD0}"/>
    <cellStyle name="Comma 3 2" xfId="46" xr:uid="{915BAAE4-5044-49DF-AEEB-2857A554C6F6}"/>
    <cellStyle name="Comma 3 3" xfId="29" xr:uid="{56F6ADE4-B1E7-4479-B75F-96E6C403A670}"/>
    <cellStyle name="Comma 4" xfId="19" xr:uid="{F4D5CFAF-367E-402E-82B2-7B40FACBD85C}"/>
    <cellStyle name="Comma 4 2" xfId="30" xr:uid="{E2272FAF-8E9D-448E-8EE0-9B207515F1D0}"/>
    <cellStyle name="Comma 5" xfId="32" xr:uid="{04DF2594-1910-4A05-BF4A-A21CC066FE4A}"/>
    <cellStyle name="Comma 5 2" xfId="52" xr:uid="{7C49A4C2-AEEB-4356-ACFD-829AA5961A85}"/>
    <cellStyle name="Comma 6" xfId="22" xr:uid="{9EA058AF-D016-42F7-99E9-B7F05C7269CF}"/>
    <cellStyle name="Comma 7" xfId="28" xr:uid="{FE188840-0B96-419F-911E-1B4F69FED21D}"/>
    <cellStyle name="Comma0" xfId="14" xr:uid="{4EC86844-59FF-415D-AA19-A3DD1A813177}"/>
    <cellStyle name="Currency" xfId="5" builtinId="4"/>
    <cellStyle name="Currency 11 2 4" xfId="53" xr:uid="{65126E54-BEF5-4C79-A417-EB48BD057116}"/>
    <cellStyle name="Currency 2" xfId="2" xr:uid="{B2C58DE8-60A9-4381-BA53-A75F7DD8582F}"/>
    <cellStyle name="Currency 2 2" xfId="9" xr:uid="{692AACAB-DFB4-4FFA-8CFD-8FA96DF940D8}"/>
    <cellStyle name="Currency 2 2 2" xfId="35" xr:uid="{0F2860B9-47A7-4F01-9C4A-C4014DAD7A78}"/>
    <cellStyle name="Currency 2 3" xfId="43" xr:uid="{D0386DF3-4514-4C9C-B36A-6497F9E9BC01}"/>
    <cellStyle name="Currency 2 4" xfId="27" xr:uid="{BB672510-8A24-4AF1-A8E0-1EFD9C153160}"/>
    <cellStyle name="Currency 3" xfId="34" xr:uid="{29F0E950-C3B4-49CC-8891-B56B8B7D97B4}"/>
    <cellStyle name="Currency 4" xfId="38" xr:uid="{B8E39675-941D-4D7B-8922-16FFA7471D03}"/>
    <cellStyle name="Normal" xfId="0" builtinId="0"/>
    <cellStyle name="Normal 13" xfId="1" xr:uid="{E7EA4E37-09D9-464C-B8BD-51E148AC831E}"/>
    <cellStyle name="Normal 2" xfId="7" xr:uid="{6ED08CAE-09D2-4BEB-91CC-F6291AAA67C9}"/>
    <cellStyle name="Normal 2 2" xfId="37" xr:uid="{727CD597-E577-4785-B4C2-B0BE82D0A257}"/>
    <cellStyle name="Normal 2 2 2" xfId="50" xr:uid="{66488162-1618-45CC-B80F-268CBE57A17B}"/>
    <cellStyle name="Normal 2 3" xfId="36" xr:uid="{23732378-5A6D-482B-A2BC-986926DB91D1}"/>
    <cellStyle name="Normal 2 4" xfId="40" xr:uid="{1518782F-7225-4A41-9800-CE68A6FC5B9D}"/>
    <cellStyle name="Normal 3" xfId="12" xr:uid="{2FF0D1CF-955B-4C1A-8B6C-CD4299905473}"/>
    <cellStyle name="Normal 3 2" xfId="16" xr:uid="{249FEE5E-9D56-4EEB-979C-3B92D2133E68}"/>
    <cellStyle name="Normal 3 2 2" xfId="45" xr:uid="{639BC9D9-3028-402D-9D7C-6489233678DA}"/>
    <cellStyle name="Normal 3 2 3" xfId="39" xr:uid="{F1DB831C-FE3E-4C31-83B5-773DD34F1E9C}"/>
    <cellStyle name="Normal 4" xfId="18" xr:uid="{752C815F-9DE7-4B93-A135-CA36C352E161}"/>
    <cellStyle name="Normal 4 2" xfId="25" xr:uid="{8845C10D-9DA3-4982-ACC0-06222FADEF0A}"/>
    <cellStyle name="Normal 4 3" xfId="54" xr:uid="{523A08E1-AE6F-44C9-976E-A5542FD9A4CA}"/>
    <cellStyle name="Normal 5" xfId="20" xr:uid="{4A55B06A-D7EF-4D8E-B3DC-D9F0BBBB978E}"/>
    <cellStyle name="Normal 5 2" xfId="51" xr:uid="{D9A7FA8E-0EB1-4683-8D78-36BE8870429C}"/>
    <cellStyle name="Normal 5 2 2" xfId="55" xr:uid="{1FBA46ED-89B9-4F23-90B5-C008C460A1B6}"/>
    <cellStyle name="Normal 5 3" xfId="41" xr:uid="{45C4C043-D734-433D-84FC-B95AD9B32EB7}"/>
    <cellStyle name="Normal 6" xfId="48" xr:uid="{6B84000D-84ED-4579-83FE-3F53DE1A3A6C}"/>
    <cellStyle name="Normal 6 2" xfId="56" xr:uid="{F14092D0-16E1-42FA-B6B6-0833B749CD34}"/>
    <cellStyle name="Normal 7" xfId="21" xr:uid="{D6B8D06C-0B4D-4EC9-BBBA-5D05060BB128}"/>
    <cellStyle name="Normal 7 2" xfId="57" xr:uid="{00F79BE6-780E-43BE-8BF6-4F545B05653F}"/>
    <cellStyle name="Normal 8" xfId="31" xr:uid="{C7108455-17E9-4E26-9B7F-06FCF0B1B103}"/>
    <cellStyle name="Normal_Bridge Schedule of Quantities" xfId="11" xr:uid="{26C269E0-91DA-4E54-81EE-79CCEF7E6F28}"/>
    <cellStyle name="Normal_Colto in Excel" xfId="13" xr:uid="{A46DE0AD-DEA4-48EC-9971-BE8F526BE9DD}"/>
    <cellStyle name="Percent" xfId="6" builtinId="5"/>
    <cellStyle name="Percent 2" xfId="4" xr:uid="{0F224381-3266-45D9-B7BF-F76CE95E1B7F}"/>
    <cellStyle name="Percent 2 2" xfId="47" xr:uid="{D55EFB60-5A92-443D-A983-06E39BFFD5C6}"/>
    <cellStyle name="Percent 3" xfId="49" xr:uid="{A3477581-96D9-49CA-B59C-651B69BBE5D5}"/>
    <cellStyle name="Percent 4" xfId="23" xr:uid="{4BD18D37-2F11-42E2-AF61-EEFFCD038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EF57-D114-4516-859A-8363228AA0F7}">
  <dimension ref="A1:H74"/>
  <sheetViews>
    <sheetView view="pageBreakPreview" zoomScale="90" zoomScaleNormal="85" zoomScaleSheetLayoutView="90" workbookViewId="0">
      <selection activeCell="F17" sqref="F17"/>
    </sheetView>
  </sheetViews>
  <sheetFormatPr defaultColWidth="6.88671875" defaultRowHeight="13.2"/>
  <cols>
    <col min="1" max="1" width="13.33203125" style="268" customWidth="1"/>
    <col min="2" max="2" width="50.6640625" style="2" customWidth="1"/>
    <col min="3" max="3" width="13.6640625" style="3" customWidth="1"/>
    <col min="4" max="4" width="5.6640625" style="3" customWidth="1"/>
    <col min="5" max="5" width="15.6640625" style="3" customWidth="1"/>
    <col min="6" max="6" width="14.109375" style="5" customWidth="1"/>
    <col min="7" max="7" width="15.6640625" style="4" customWidth="1"/>
    <col min="8" max="8" width="4.44140625" style="4" customWidth="1"/>
    <col min="9" max="16384" width="6.88671875" style="5"/>
  </cols>
  <sheetData>
    <row r="1" spans="1:8">
      <c r="A1" s="1" t="s">
        <v>409</v>
      </c>
      <c r="E1" s="391" t="s">
        <v>483</v>
      </c>
      <c r="F1" s="392"/>
      <c r="G1" s="392"/>
    </row>
    <row r="2" spans="1:8">
      <c r="A2" s="6" t="s">
        <v>410</v>
      </c>
      <c r="G2" s="11" t="s">
        <v>411</v>
      </c>
    </row>
    <row r="3" spans="1:8">
      <c r="A3" s="269"/>
      <c r="B3" s="7"/>
      <c r="C3" s="8"/>
      <c r="D3" s="8"/>
      <c r="E3" s="8"/>
      <c r="F3" s="9"/>
      <c r="G3" s="10"/>
    </row>
    <row r="4" spans="1:8">
      <c r="A4" s="393" t="s">
        <v>0</v>
      </c>
      <c r="B4" s="394"/>
      <c r="C4" s="394"/>
      <c r="D4" s="394"/>
      <c r="E4" s="394"/>
      <c r="F4" s="394"/>
      <c r="G4" s="399" t="str">
        <f>"CHAPTER "&amp;A7</f>
        <v>CHAPTER C1.2</v>
      </c>
      <c r="H4" s="11"/>
    </row>
    <row r="5" spans="1:8">
      <c r="A5" s="397"/>
      <c r="B5" s="398"/>
      <c r="C5" s="398"/>
      <c r="D5" s="398"/>
      <c r="E5" s="398"/>
      <c r="F5" s="398"/>
      <c r="G5" s="400"/>
      <c r="H5" s="12"/>
    </row>
    <row r="6" spans="1:8" s="16" customFormat="1" ht="24.9" customHeight="1">
      <c r="A6" s="49" t="s">
        <v>1</v>
      </c>
      <c r="B6" s="14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5"/>
    </row>
    <row r="7" spans="1:8">
      <c r="A7" s="23" t="s">
        <v>106</v>
      </c>
      <c r="B7" s="24" t="s">
        <v>107</v>
      </c>
      <c r="C7" s="25"/>
      <c r="D7" s="25"/>
      <c r="E7" s="25"/>
      <c r="F7" s="26"/>
      <c r="G7" s="98"/>
      <c r="H7" s="27"/>
    </row>
    <row r="8" spans="1:8">
      <c r="A8" s="28"/>
      <c r="B8" s="18"/>
      <c r="C8" s="25"/>
      <c r="D8" s="25"/>
      <c r="E8" s="25"/>
      <c r="F8" s="26"/>
      <c r="G8" s="98"/>
      <c r="H8" s="27"/>
    </row>
    <row r="9" spans="1:8">
      <c r="A9" s="28" t="s">
        <v>226</v>
      </c>
      <c r="B9" s="18" t="s">
        <v>227</v>
      </c>
      <c r="C9" s="25"/>
      <c r="D9" s="25"/>
      <c r="E9" s="25"/>
      <c r="F9" s="26"/>
      <c r="G9" s="98"/>
      <c r="H9" s="27"/>
    </row>
    <row r="10" spans="1:8">
      <c r="A10" s="28"/>
      <c r="B10" s="18"/>
      <c r="C10" s="25"/>
      <c r="D10" s="25"/>
      <c r="E10" s="25"/>
      <c r="F10" s="26"/>
      <c r="G10" s="98"/>
      <c r="H10" s="27"/>
    </row>
    <row r="11" spans="1:8">
      <c r="A11" s="28" t="s">
        <v>228</v>
      </c>
      <c r="B11" s="18" t="s">
        <v>229</v>
      </c>
      <c r="C11" s="25" t="s">
        <v>334</v>
      </c>
      <c r="D11" s="25"/>
      <c r="E11" s="101">
        <v>8</v>
      </c>
      <c r="F11" s="102"/>
      <c r="G11" s="98"/>
      <c r="H11" s="27"/>
    </row>
    <row r="12" spans="1:8">
      <c r="A12" s="28"/>
      <c r="B12" s="18"/>
      <c r="C12" s="25"/>
      <c r="D12" s="25"/>
      <c r="E12" s="101"/>
      <c r="F12" s="26"/>
      <c r="G12" s="98"/>
      <c r="H12" s="27"/>
    </row>
    <row r="13" spans="1:8">
      <c r="A13" s="23" t="s">
        <v>72</v>
      </c>
      <c r="B13" s="24" t="s">
        <v>73</v>
      </c>
      <c r="C13" s="25"/>
      <c r="D13" s="25"/>
      <c r="E13" s="25"/>
      <c r="F13" s="93"/>
      <c r="G13" s="98"/>
      <c r="H13" s="27"/>
    </row>
    <row r="14" spans="1:8">
      <c r="A14" s="28"/>
      <c r="B14" s="18"/>
      <c r="C14" s="25"/>
      <c r="D14" s="25"/>
      <c r="E14" s="25"/>
      <c r="F14" s="93"/>
      <c r="G14" s="98"/>
      <c r="H14" s="27"/>
    </row>
    <row r="15" spans="1:8" ht="26.4">
      <c r="A15" s="28" t="s">
        <v>74</v>
      </c>
      <c r="B15" s="18" t="s">
        <v>402</v>
      </c>
      <c r="C15" s="25" t="s">
        <v>17</v>
      </c>
      <c r="D15" s="25"/>
      <c r="E15" s="25">
        <v>1</v>
      </c>
      <c r="F15" s="93">
        <v>80000</v>
      </c>
      <c r="G15" s="98">
        <f t="shared" ref="G15:G16" si="0">IF(C15="","",E15*F15)</f>
        <v>80000</v>
      </c>
      <c r="H15" s="27"/>
    </row>
    <row r="16" spans="1:8">
      <c r="A16" s="28"/>
      <c r="B16" s="18"/>
      <c r="C16" s="25"/>
      <c r="D16" s="25"/>
      <c r="E16" s="25"/>
      <c r="F16" s="93"/>
      <c r="G16" s="98" t="str">
        <f t="shared" si="0"/>
        <v/>
      </c>
      <c r="H16" s="27"/>
    </row>
    <row r="17" spans="1:8">
      <c r="A17" s="28" t="s">
        <v>75</v>
      </c>
      <c r="B17" s="18" t="s">
        <v>76</v>
      </c>
      <c r="C17" s="25" t="s">
        <v>334</v>
      </c>
      <c r="D17" s="25"/>
      <c r="E17" s="25">
        <v>8</v>
      </c>
      <c r="F17" s="93"/>
      <c r="G17" s="98"/>
      <c r="H17" s="27"/>
    </row>
    <row r="18" spans="1:8">
      <c r="A18" s="28"/>
      <c r="B18" s="18"/>
      <c r="C18" s="25"/>
      <c r="D18" s="25"/>
      <c r="E18" s="25"/>
      <c r="F18" s="93"/>
      <c r="G18" s="98"/>
      <c r="H18" s="27"/>
    </row>
    <row r="19" spans="1:8" ht="26.4">
      <c r="A19" s="28" t="s">
        <v>74</v>
      </c>
      <c r="B19" s="18" t="s">
        <v>230</v>
      </c>
      <c r="C19" s="25" t="s">
        <v>18</v>
      </c>
      <c r="D19" s="25"/>
      <c r="E19" s="194">
        <f>G15</f>
        <v>80000</v>
      </c>
      <c r="F19" s="195"/>
      <c r="G19" s="98"/>
      <c r="H19" s="27"/>
    </row>
    <row r="20" spans="1:8">
      <c r="A20" s="28"/>
      <c r="B20" s="37"/>
      <c r="C20" s="25"/>
      <c r="D20" s="25"/>
      <c r="E20" s="194"/>
      <c r="F20" s="195"/>
      <c r="G20" s="98"/>
      <c r="H20" s="27"/>
    </row>
    <row r="21" spans="1:8">
      <c r="A21" s="28" t="s">
        <v>412</v>
      </c>
      <c r="B21" s="357" t="s">
        <v>413</v>
      </c>
      <c r="C21" s="25"/>
      <c r="D21" s="25"/>
      <c r="E21" s="194"/>
      <c r="F21" s="195"/>
      <c r="G21" s="98"/>
      <c r="H21" s="27"/>
    </row>
    <row r="22" spans="1:8" ht="21.6" customHeight="1">
      <c r="A22" s="359" t="s">
        <v>414</v>
      </c>
      <c r="B22" s="358" t="s">
        <v>485</v>
      </c>
      <c r="C22" s="360" t="s">
        <v>52</v>
      </c>
      <c r="D22" s="362"/>
      <c r="E22" s="361">
        <v>1</v>
      </c>
      <c r="F22" s="93"/>
      <c r="G22" s="98"/>
      <c r="H22" s="27"/>
    </row>
    <row r="23" spans="1:8">
      <c r="A23" s="28"/>
      <c r="B23" s="358"/>
      <c r="C23" s="25"/>
      <c r="D23" s="25"/>
      <c r="E23" s="194"/>
      <c r="F23" s="195"/>
      <c r="G23" s="98"/>
      <c r="H23" s="27"/>
    </row>
    <row r="24" spans="1:8">
      <c r="A24" s="28" t="s">
        <v>77</v>
      </c>
      <c r="B24" s="18" t="s">
        <v>78</v>
      </c>
      <c r="C24" s="25"/>
      <c r="D24" s="25"/>
      <c r="E24" s="25"/>
      <c r="F24" s="105"/>
      <c r="G24" s="196"/>
      <c r="H24" s="27"/>
    </row>
    <row r="25" spans="1:8">
      <c r="A25" s="28"/>
      <c r="B25" s="18"/>
      <c r="C25" s="25"/>
      <c r="D25" s="25"/>
      <c r="E25" s="25"/>
      <c r="F25" s="105"/>
      <c r="G25" s="196"/>
      <c r="H25" s="27"/>
    </row>
    <row r="26" spans="1:8">
      <c r="A26" s="28" t="s">
        <v>79</v>
      </c>
      <c r="B26" s="18" t="s">
        <v>51</v>
      </c>
      <c r="C26" s="25"/>
      <c r="D26" s="25"/>
      <c r="E26" s="25"/>
      <c r="F26" s="105"/>
      <c r="G26" s="196"/>
      <c r="H26" s="27"/>
    </row>
    <row r="27" spans="1:8">
      <c r="A27" s="28"/>
      <c r="B27" s="18"/>
      <c r="C27" s="25"/>
      <c r="D27" s="25"/>
      <c r="E27" s="25"/>
      <c r="F27" s="105"/>
      <c r="G27" s="196"/>
      <c r="H27" s="27"/>
    </row>
    <row r="28" spans="1:8">
      <c r="A28" s="28" t="s">
        <v>11</v>
      </c>
      <c r="B28" s="18" t="s">
        <v>80</v>
      </c>
      <c r="C28" s="25" t="s">
        <v>81</v>
      </c>
      <c r="D28" s="25"/>
      <c r="E28" s="177">
        <v>8</v>
      </c>
      <c r="F28" s="105"/>
      <c r="G28" s="98"/>
      <c r="H28" s="27"/>
    </row>
    <row r="29" spans="1:8">
      <c r="A29" s="28"/>
      <c r="B29" s="18"/>
      <c r="C29" s="25"/>
      <c r="D29" s="25"/>
      <c r="E29" s="25"/>
      <c r="F29" s="105"/>
      <c r="G29" s="196"/>
      <c r="H29" s="27"/>
    </row>
    <row r="30" spans="1:8">
      <c r="A30" s="28" t="s">
        <v>13</v>
      </c>
      <c r="B30" s="18" t="s">
        <v>82</v>
      </c>
      <c r="C30" s="25" t="s">
        <v>81</v>
      </c>
      <c r="D30" s="25"/>
      <c r="E30" s="177">
        <v>8</v>
      </c>
      <c r="F30" s="105"/>
      <c r="G30" s="98"/>
      <c r="H30" s="27"/>
    </row>
    <row r="31" spans="1:8">
      <c r="A31" s="28"/>
      <c r="B31" s="18"/>
      <c r="C31" s="25"/>
      <c r="D31" s="25"/>
      <c r="E31" s="25"/>
      <c r="F31" s="105"/>
      <c r="G31" s="196"/>
      <c r="H31" s="27"/>
    </row>
    <row r="32" spans="1:8">
      <c r="A32" s="28" t="s">
        <v>50</v>
      </c>
      <c r="B32" s="18" t="s">
        <v>231</v>
      </c>
      <c r="C32" s="25" t="s">
        <v>81</v>
      </c>
      <c r="D32" s="25"/>
      <c r="E32" s="177">
        <v>8</v>
      </c>
      <c r="F32" s="105"/>
      <c r="G32" s="98"/>
      <c r="H32" s="27"/>
    </row>
    <row r="33" spans="1:8">
      <c r="A33" s="28"/>
      <c r="B33" s="18"/>
      <c r="C33" s="25"/>
      <c r="D33" s="25"/>
      <c r="E33" s="25"/>
      <c r="F33" s="105"/>
      <c r="G33" s="196"/>
      <c r="H33" s="27"/>
    </row>
    <row r="34" spans="1:8">
      <c r="A34" s="28" t="s">
        <v>30</v>
      </c>
      <c r="B34" s="18" t="s">
        <v>232</v>
      </c>
      <c r="C34" s="25" t="s">
        <v>81</v>
      </c>
      <c r="D34" s="25"/>
      <c r="E34" s="177">
        <v>8</v>
      </c>
      <c r="F34" s="105"/>
      <c r="G34" s="98"/>
      <c r="H34" s="27"/>
    </row>
    <row r="35" spans="1:8">
      <c r="A35" s="28"/>
      <c r="B35" s="18"/>
      <c r="C35" s="25"/>
      <c r="D35" s="25"/>
      <c r="E35" s="25"/>
      <c r="F35" s="105"/>
      <c r="G35" s="196"/>
      <c r="H35" s="27"/>
    </row>
    <row r="36" spans="1:8">
      <c r="A36" s="28" t="s">
        <v>63</v>
      </c>
      <c r="B36" s="18" t="s">
        <v>83</v>
      </c>
      <c r="C36" s="25" t="s">
        <v>81</v>
      </c>
      <c r="D36" s="25"/>
      <c r="E36" s="25">
        <v>8</v>
      </c>
      <c r="F36" s="105"/>
      <c r="G36" s="98"/>
      <c r="H36" s="27"/>
    </row>
    <row r="37" spans="1:8">
      <c r="A37" s="28"/>
      <c r="B37" s="18"/>
      <c r="C37" s="25"/>
      <c r="D37" s="25"/>
      <c r="E37" s="25"/>
      <c r="F37" s="105"/>
      <c r="G37" s="196"/>
      <c r="H37" s="27"/>
    </row>
    <row r="38" spans="1:8">
      <c r="A38" s="28" t="s">
        <v>64</v>
      </c>
      <c r="B38" s="18" t="s">
        <v>233</v>
      </c>
      <c r="C38" s="25" t="s">
        <v>81</v>
      </c>
      <c r="D38" s="25"/>
      <c r="E38" s="25">
        <v>8</v>
      </c>
      <c r="F38" s="105"/>
      <c r="G38" s="98"/>
      <c r="H38" s="27"/>
    </row>
    <row r="39" spans="1:8">
      <c r="A39" s="28"/>
      <c r="B39" s="18"/>
      <c r="C39" s="25"/>
      <c r="D39" s="25"/>
      <c r="E39" s="25"/>
      <c r="F39" s="105"/>
      <c r="G39" s="196"/>
      <c r="H39" s="27"/>
    </row>
    <row r="40" spans="1:8" ht="26.4">
      <c r="A40" s="28" t="s">
        <v>84</v>
      </c>
      <c r="B40" s="18" t="s">
        <v>234</v>
      </c>
      <c r="C40" s="25"/>
      <c r="D40" s="25"/>
      <c r="E40" s="25"/>
      <c r="F40" s="105"/>
      <c r="G40" s="196"/>
      <c r="H40" s="27"/>
    </row>
    <row r="41" spans="1:8">
      <c r="A41" s="28"/>
      <c r="B41" s="18"/>
      <c r="C41" s="25"/>
      <c r="D41" s="25"/>
      <c r="E41" s="25"/>
      <c r="F41" s="105"/>
      <c r="G41" s="196"/>
      <c r="H41" s="27"/>
    </row>
    <row r="42" spans="1:8">
      <c r="A42" s="28" t="s">
        <v>11</v>
      </c>
      <c r="B42" s="18" t="s">
        <v>235</v>
      </c>
      <c r="C42" s="25" t="s">
        <v>81</v>
      </c>
      <c r="D42" s="25"/>
      <c r="E42" s="25">
        <v>8</v>
      </c>
      <c r="F42" s="105"/>
      <c r="G42" s="98"/>
      <c r="H42" s="27"/>
    </row>
    <row r="43" spans="1:8">
      <c r="A43" s="28"/>
      <c r="B43" s="18"/>
      <c r="C43" s="25"/>
      <c r="D43" s="25"/>
      <c r="E43" s="25">
        <v>8</v>
      </c>
      <c r="F43" s="105"/>
      <c r="G43" s="196"/>
      <c r="H43" s="27"/>
    </row>
    <row r="44" spans="1:8">
      <c r="A44" s="28" t="s">
        <v>30</v>
      </c>
      <c r="B44" s="18" t="s">
        <v>236</v>
      </c>
      <c r="C44" s="25" t="s">
        <v>81</v>
      </c>
      <c r="D44" s="25"/>
      <c r="E44" s="25">
        <v>8</v>
      </c>
      <c r="F44" s="105"/>
      <c r="G44" s="98"/>
      <c r="H44" s="27"/>
    </row>
    <row r="45" spans="1:8">
      <c r="A45" s="28"/>
      <c r="B45" s="18"/>
      <c r="C45" s="25"/>
      <c r="D45" s="25"/>
      <c r="E45" s="25"/>
      <c r="F45" s="105"/>
      <c r="G45" s="196"/>
      <c r="H45" s="27"/>
    </row>
    <row r="46" spans="1:8">
      <c r="A46" s="28" t="s">
        <v>63</v>
      </c>
      <c r="B46" s="18" t="s">
        <v>123</v>
      </c>
      <c r="C46" s="25" t="s">
        <v>81</v>
      </c>
      <c r="D46" s="25"/>
      <c r="E46" s="25">
        <v>8</v>
      </c>
      <c r="F46" s="105"/>
      <c r="G46" s="98"/>
      <c r="H46" s="27"/>
    </row>
    <row r="47" spans="1:8">
      <c r="A47" s="28"/>
      <c r="B47" s="18"/>
      <c r="C47" s="25"/>
      <c r="D47" s="25"/>
      <c r="E47" s="25"/>
      <c r="F47" s="105"/>
      <c r="G47" s="196"/>
      <c r="H47" s="27"/>
    </row>
    <row r="48" spans="1:8">
      <c r="A48" s="28" t="s">
        <v>65</v>
      </c>
      <c r="B48" s="18" t="s">
        <v>237</v>
      </c>
      <c r="C48" s="25" t="s">
        <v>81</v>
      </c>
      <c r="D48" s="25"/>
      <c r="E48" s="25">
        <v>8</v>
      </c>
      <c r="F48" s="105"/>
      <c r="G48" s="98"/>
      <c r="H48" s="27"/>
    </row>
    <row r="49" spans="1:8">
      <c r="A49" s="28"/>
      <c r="B49" s="18"/>
      <c r="C49" s="25"/>
      <c r="D49" s="25"/>
      <c r="E49" s="25"/>
      <c r="F49" s="105"/>
      <c r="G49" s="98"/>
      <c r="H49" s="27"/>
    </row>
    <row r="50" spans="1:8">
      <c r="A50" s="79" t="s">
        <v>238</v>
      </c>
      <c r="B50" s="18" t="s">
        <v>239</v>
      </c>
      <c r="C50" s="25"/>
      <c r="D50" s="25"/>
      <c r="E50" s="25"/>
      <c r="F50" s="93"/>
      <c r="G50" s="98"/>
      <c r="H50" s="27"/>
    </row>
    <row r="51" spans="1:8">
      <c r="A51" s="79"/>
      <c r="B51" s="18"/>
      <c r="C51" s="25"/>
      <c r="D51" s="25"/>
      <c r="E51" s="25"/>
      <c r="F51" s="93"/>
      <c r="G51" s="98"/>
      <c r="H51" s="27"/>
    </row>
    <row r="52" spans="1:8">
      <c r="A52" s="79" t="s">
        <v>13</v>
      </c>
      <c r="B52" s="18" t="s">
        <v>240</v>
      </c>
      <c r="C52" s="25" t="s">
        <v>104</v>
      </c>
      <c r="D52" s="25"/>
      <c r="E52" s="25">
        <v>8</v>
      </c>
      <c r="F52" s="93"/>
      <c r="G52" s="98"/>
      <c r="H52" s="27"/>
    </row>
    <row r="53" spans="1:8">
      <c r="A53" s="79"/>
      <c r="B53" s="18"/>
      <c r="C53" s="25"/>
      <c r="D53" s="25"/>
      <c r="E53" s="25"/>
      <c r="F53" s="93"/>
      <c r="G53" s="98"/>
      <c r="H53" s="27"/>
    </row>
    <row r="54" spans="1:8">
      <c r="A54" s="79" t="s">
        <v>14</v>
      </c>
      <c r="B54" s="18" t="s">
        <v>241</v>
      </c>
      <c r="C54" s="25" t="s">
        <v>104</v>
      </c>
      <c r="D54" s="25"/>
      <c r="E54" s="25">
        <v>8</v>
      </c>
      <c r="F54" s="93"/>
      <c r="G54" s="98"/>
      <c r="H54" s="27"/>
    </row>
    <row r="55" spans="1:8">
      <c r="A55" s="79"/>
      <c r="B55" s="18"/>
      <c r="C55" s="25"/>
      <c r="D55" s="25"/>
      <c r="E55" s="25"/>
      <c r="F55" s="93"/>
      <c r="G55" s="98"/>
      <c r="H55" s="27"/>
    </row>
    <row r="56" spans="1:8">
      <c r="A56" s="79" t="s">
        <v>242</v>
      </c>
      <c r="B56" s="18" t="s">
        <v>243</v>
      </c>
      <c r="C56" s="25"/>
      <c r="D56" s="25"/>
      <c r="E56" s="25"/>
      <c r="F56" s="93"/>
      <c r="G56" s="98"/>
      <c r="H56" s="27"/>
    </row>
    <row r="57" spans="1:8">
      <c r="A57" s="79"/>
      <c r="B57" s="18"/>
      <c r="C57" s="25"/>
      <c r="D57" s="25"/>
      <c r="E57" s="25"/>
      <c r="F57" s="93"/>
      <c r="G57" s="98"/>
      <c r="H57" s="27"/>
    </row>
    <row r="58" spans="1:8">
      <c r="A58" s="79" t="s">
        <v>11</v>
      </c>
      <c r="B58" s="18" t="s">
        <v>244</v>
      </c>
      <c r="C58" s="25" t="s">
        <v>17</v>
      </c>
      <c r="D58" s="25"/>
      <c r="E58" s="25">
        <v>1</v>
      </c>
      <c r="F58" s="93">
        <v>50000</v>
      </c>
      <c r="G58" s="98">
        <f>IF(C58="","",E58*F58)</f>
        <v>50000</v>
      </c>
      <c r="H58" s="27"/>
    </row>
    <row r="59" spans="1:8">
      <c r="A59" s="79"/>
      <c r="B59" s="18"/>
      <c r="C59" s="25"/>
      <c r="D59" s="25"/>
      <c r="E59" s="25"/>
      <c r="F59" s="93"/>
      <c r="G59" s="98"/>
      <c r="H59" s="27"/>
    </row>
    <row r="60" spans="1:8" ht="26.4">
      <c r="A60" s="79" t="s">
        <v>13</v>
      </c>
      <c r="B60" s="18" t="s">
        <v>245</v>
      </c>
      <c r="C60" s="25" t="s">
        <v>18</v>
      </c>
      <c r="D60" s="25"/>
      <c r="E60" s="93">
        <f>G58</f>
        <v>50000</v>
      </c>
      <c r="F60" s="195"/>
      <c r="G60" s="98"/>
      <c r="H60" s="27"/>
    </row>
    <row r="61" spans="1:8" ht="15" customHeight="1">
      <c r="A61" s="79"/>
      <c r="B61" s="18"/>
      <c r="C61" s="25"/>
      <c r="D61" s="25"/>
      <c r="E61" s="93"/>
      <c r="F61" s="195"/>
      <c r="G61" s="98"/>
      <c r="H61" s="27"/>
    </row>
    <row r="62" spans="1:8" ht="15" customHeight="1">
      <c r="A62" s="296"/>
      <c r="B62" s="297"/>
      <c r="C62" s="298"/>
      <c r="D62" s="298"/>
      <c r="E62" s="298"/>
      <c r="F62" s="195"/>
      <c r="G62" s="98"/>
      <c r="H62" s="27"/>
    </row>
    <row r="63" spans="1:8" ht="15" customHeight="1">
      <c r="A63" s="299"/>
      <c r="B63" s="263"/>
      <c r="C63" s="298"/>
      <c r="D63" s="298"/>
      <c r="E63" s="298"/>
      <c r="F63" s="195"/>
      <c r="G63" s="98"/>
      <c r="H63" s="27"/>
    </row>
    <row r="64" spans="1:8" ht="15" customHeight="1">
      <c r="A64" s="299"/>
      <c r="B64" s="263"/>
      <c r="C64" s="298"/>
      <c r="D64" s="298"/>
      <c r="E64" s="300"/>
      <c r="F64" s="305"/>
      <c r="G64" s="98"/>
      <c r="H64" s="27"/>
    </row>
    <row r="65" spans="1:8" ht="15" customHeight="1">
      <c r="A65" s="299"/>
      <c r="B65" s="263"/>
      <c r="C65" s="298"/>
      <c r="D65" s="298"/>
      <c r="E65" s="298"/>
      <c r="F65" s="195"/>
      <c r="G65" s="98"/>
      <c r="H65" s="27"/>
    </row>
    <row r="66" spans="1:8" ht="15" customHeight="1">
      <c r="A66" s="299"/>
      <c r="B66" s="301"/>
      <c r="C66" s="298"/>
      <c r="D66" s="298"/>
      <c r="E66" s="300"/>
      <c r="F66" s="305"/>
      <c r="G66" s="98"/>
      <c r="H66" s="27"/>
    </row>
    <row r="67" spans="1:8" ht="15" customHeight="1">
      <c r="A67" s="302"/>
      <c r="B67" s="303"/>
      <c r="C67" s="304"/>
      <c r="D67" s="304"/>
      <c r="E67" s="304"/>
      <c r="F67" s="195"/>
      <c r="G67" s="98"/>
      <c r="H67" s="27"/>
    </row>
    <row r="68" spans="1:8" ht="15" customHeight="1">
      <c r="A68" s="79"/>
      <c r="B68" s="18"/>
      <c r="C68" s="25"/>
      <c r="D68" s="25"/>
      <c r="E68" s="93"/>
      <c r="F68" s="195"/>
      <c r="G68" s="98"/>
      <c r="H68" s="27"/>
    </row>
    <row r="69" spans="1:8" ht="15" customHeight="1">
      <c r="A69" s="79"/>
      <c r="B69" s="18"/>
      <c r="C69" s="25"/>
      <c r="D69" s="25"/>
      <c r="E69" s="93"/>
      <c r="F69" s="195"/>
      <c r="G69" s="98"/>
      <c r="H69" s="27"/>
    </row>
    <row r="70" spans="1:8" ht="15" customHeight="1">
      <c r="A70" s="79"/>
      <c r="B70" s="18"/>
      <c r="C70" s="25"/>
      <c r="D70" s="25"/>
      <c r="E70" s="25"/>
      <c r="F70" s="36"/>
      <c r="G70" s="52"/>
      <c r="H70" s="27"/>
    </row>
    <row r="71" spans="1:8" s="48" customFormat="1" ht="36.75" customHeight="1">
      <c r="A71" s="80" t="s">
        <v>106</v>
      </c>
      <c r="B71" s="43" t="s">
        <v>85</v>
      </c>
      <c r="C71" s="44"/>
      <c r="D71" s="44"/>
      <c r="E71" s="45"/>
      <c r="F71" s="44"/>
      <c r="G71" s="46"/>
      <c r="H71" s="47"/>
    </row>
    <row r="72" spans="1:8">
      <c r="A72" s="277"/>
    </row>
    <row r="73" spans="1:8">
      <c r="A73" s="278"/>
    </row>
    <row r="74" spans="1:8">
      <c r="A74" s="278"/>
    </row>
  </sheetData>
  <mergeCells count="4">
    <mergeCell ref="A4:F4"/>
    <mergeCell ref="G4:G5"/>
    <mergeCell ref="A5:F5"/>
    <mergeCell ref="E1:G1"/>
  </mergeCells>
  <printOptions horizontalCentered="1"/>
  <pageMargins left="0.43307086614173229" right="0.11811023622047245" top="0.43307086614173229" bottom="0.62992125984251968" header="0.35433070866141736" footer="0.31496062992125984"/>
  <pageSetup paperSize="9" scale="72" firstPageNumber="6" fitToHeight="0" orientation="portrait" cellComments="asDisplayed" useFirstPageNumber="1" r:id="rId1"/>
  <headerFooter>
    <oddFooter>&amp;CPD.&amp;P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BA6D-D4C7-498A-AA71-B1B7F8588193}">
  <dimension ref="B1:I70"/>
  <sheetViews>
    <sheetView view="pageBreakPreview" topLeftCell="A2" zoomScaleNormal="125" zoomScaleSheetLayoutView="100" workbookViewId="0">
      <selection activeCell="H70" sqref="H70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50.6640625" style="63" customWidth="1"/>
    <col min="4" max="4" width="12.6640625" style="3" customWidth="1"/>
    <col min="5" max="5" width="5.6640625" style="3" customWidth="1"/>
    <col min="6" max="6" width="10.88671875" style="3" customWidth="1"/>
    <col min="7" max="7" width="15.6640625" style="5" customWidth="1"/>
    <col min="8" max="8" width="15.6640625" style="4" customWidth="1"/>
    <col min="9" max="9" width="0.88671875" style="4" customWidth="1"/>
    <col min="10" max="16384" width="6.88671875" style="5"/>
  </cols>
  <sheetData>
    <row r="1" spans="2:9" ht="13.2" customHeight="1">
      <c r="B1" s="1" t="s">
        <v>409</v>
      </c>
      <c r="C1" s="2"/>
      <c r="F1" s="391" t="str">
        <f>'C3.3'!F1</f>
        <v>GKM 06-26/27</v>
      </c>
      <c r="G1" s="392"/>
      <c r="H1" s="392"/>
    </row>
    <row r="2" spans="2:9">
      <c r="B2" s="6" t="s">
        <v>410</v>
      </c>
      <c r="C2" s="2"/>
      <c r="H2" s="11" t="s">
        <v>411</v>
      </c>
    </row>
    <row r="3" spans="2:9">
      <c r="B3" s="7"/>
      <c r="C3" s="64"/>
      <c r="D3" s="8"/>
      <c r="E3" s="8"/>
      <c r="F3" s="8"/>
      <c r="G3" s="9"/>
      <c r="H3" s="10"/>
    </row>
    <row r="4" spans="2:9">
      <c r="B4" s="393" t="s">
        <v>0</v>
      </c>
      <c r="C4" s="394"/>
      <c r="D4" s="394"/>
      <c r="E4" s="394"/>
      <c r="F4" s="394"/>
      <c r="G4" s="394"/>
      <c r="H4" s="395" t="str">
        <f>"CHAPTER "&amp;B10</f>
        <v>CHAPTER C4.2</v>
      </c>
      <c r="I4" s="11"/>
    </row>
    <row r="5" spans="2:9" ht="7.5" customHeight="1">
      <c r="B5" s="402"/>
      <c r="C5" s="403"/>
      <c r="D5" s="403"/>
      <c r="E5" s="403"/>
      <c r="F5" s="403"/>
      <c r="G5" s="403"/>
      <c r="H5" s="401"/>
      <c r="I5" s="12"/>
    </row>
    <row r="6" spans="2:9" ht="12.75" customHeight="1">
      <c r="B6" s="402"/>
      <c r="C6" s="403"/>
      <c r="D6" s="403"/>
      <c r="E6" s="403"/>
      <c r="F6" s="403"/>
      <c r="G6" s="403"/>
      <c r="H6" s="401"/>
      <c r="I6" s="12"/>
    </row>
    <row r="7" spans="2:9" ht="7.5" customHeight="1">
      <c r="B7" s="397"/>
      <c r="C7" s="398"/>
      <c r="D7" s="398"/>
      <c r="E7" s="398"/>
      <c r="F7" s="398"/>
      <c r="G7" s="398"/>
      <c r="H7" s="396"/>
      <c r="I7" s="12"/>
    </row>
    <row r="8" spans="2:9" s="16" customFormat="1" ht="24.9" customHeight="1">
      <c r="B8" s="13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5"/>
    </row>
    <row r="9" spans="2:9">
      <c r="B9" s="65"/>
      <c r="C9" s="66"/>
      <c r="D9" s="67"/>
      <c r="E9" s="19"/>
      <c r="F9" s="19"/>
      <c r="G9" s="20"/>
      <c r="H9" s="21" t="str">
        <f>IF(D9="","",F9*G9)</f>
        <v/>
      </c>
      <c r="I9" s="22"/>
    </row>
    <row r="10" spans="2:9">
      <c r="B10" s="23" t="s">
        <v>293</v>
      </c>
      <c r="C10" s="24" t="s">
        <v>294</v>
      </c>
      <c r="D10" s="25"/>
      <c r="E10" s="25"/>
      <c r="F10" s="25"/>
      <c r="G10" s="26"/>
      <c r="H10" s="110" t="str">
        <f>IF(D10="","",F10*G10)</f>
        <v/>
      </c>
      <c r="I10" s="22"/>
    </row>
    <row r="11" spans="2:9">
      <c r="B11" s="116"/>
      <c r="C11" s="112"/>
      <c r="D11" s="81"/>
      <c r="E11" s="81"/>
      <c r="F11" s="113"/>
      <c r="G11" s="114"/>
      <c r="H11" s="110"/>
      <c r="I11" s="27"/>
    </row>
    <row r="12" spans="2:9">
      <c r="B12" s="127" t="s">
        <v>295</v>
      </c>
      <c r="C12" s="128" t="s">
        <v>48</v>
      </c>
      <c r="D12" s="25" t="s">
        <v>137</v>
      </c>
      <c r="E12" s="25"/>
      <c r="F12" s="117">
        <v>1500</v>
      </c>
      <c r="G12" s="125"/>
      <c r="H12" s="110"/>
      <c r="I12" s="27"/>
    </row>
    <row r="13" spans="2:9">
      <c r="B13" s="127"/>
      <c r="C13" s="128"/>
      <c r="D13" s="25"/>
      <c r="E13" s="25"/>
      <c r="F13" s="117"/>
      <c r="G13" s="125"/>
      <c r="H13" s="110"/>
      <c r="I13" s="27"/>
    </row>
    <row r="14" spans="2:9">
      <c r="B14" s="127" t="s">
        <v>296</v>
      </c>
      <c r="C14" s="128" t="s">
        <v>297</v>
      </c>
      <c r="D14" s="25" t="s">
        <v>137</v>
      </c>
      <c r="E14" s="25"/>
      <c r="F14" s="117">
        <v>50</v>
      </c>
      <c r="G14" s="118"/>
      <c r="H14" s="110"/>
      <c r="I14" s="31"/>
    </row>
    <row r="15" spans="2:9">
      <c r="B15" s="127"/>
      <c r="C15" s="128"/>
      <c r="D15" s="25"/>
      <c r="E15" s="25"/>
      <c r="F15" s="117"/>
      <c r="G15" s="125"/>
      <c r="H15" s="110"/>
      <c r="I15" s="31"/>
    </row>
    <row r="16" spans="2:9">
      <c r="B16" s="122" t="s">
        <v>298</v>
      </c>
      <c r="C16" s="128" t="s">
        <v>299</v>
      </c>
      <c r="D16" s="25" t="s">
        <v>137</v>
      </c>
      <c r="E16" s="25"/>
      <c r="F16" s="117">
        <v>50</v>
      </c>
      <c r="G16" s="118"/>
      <c r="H16" s="110"/>
      <c r="I16" s="31"/>
    </row>
    <row r="17" spans="2:9">
      <c r="B17" s="127"/>
      <c r="C17" s="128"/>
      <c r="D17" s="25"/>
      <c r="E17" s="25"/>
      <c r="F17" s="117"/>
      <c r="G17" s="125"/>
      <c r="H17" s="110"/>
      <c r="I17" s="27"/>
    </row>
    <row r="18" spans="2:9">
      <c r="B18" s="122" t="s">
        <v>300</v>
      </c>
      <c r="C18" s="128" t="s">
        <v>49</v>
      </c>
      <c r="D18" s="25" t="s">
        <v>137</v>
      </c>
      <c r="E18" s="25"/>
      <c r="F18" s="117">
        <v>50</v>
      </c>
      <c r="G18" s="118"/>
      <c r="H18" s="110"/>
      <c r="I18" s="27"/>
    </row>
    <row r="19" spans="2:9">
      <c r="B19" s="122"/>
      <c r="C19" s="128"/>
      <c r="D19" s="25"/>
      <c r="E19" s="25"/>
      <c r="F19" s="117"/>
      <c r="G19" s="118"/>
      <c r="H19" s="110"/>
      <c r="I19" s="33"/>
    </row>
    <row r="20" spans="2:9">
      <c r="B20" s="116" t="s">
        <v>301</v>
      </c>
      <c r="C20" s="112" t="s">
        <v>302</v>
      </c>
      <c r="D20" s="81"/>
      <c r="E20" s="81"/>
      <c r="F20" s="147"/>
      <c r="G20" s="114"/>
      <c r="H20" s="110"/>
    </row>
    <row r="21" spans="2:9">
      <c r="B21" s="122" t="s">
        <v>303</v>
      </c>
      <c r="C21" s="128" t="s">
        <v>304</v>
      </c>
      <c r="D21" s="25" t="s">
        <v>137</v>
      </c>
      <c r="E21" s="25"/>
      <c r="F21" s="117">
        <v>500</v>
      </c>
      <c r="G21" s="125"/>
      <c r="H21" s="110"/>
    </row>
    <row r="22" spans="2:9">
      <c r="B22" s="127"/>
      <c r="C22" s="128"/>
      <c r="D22" s="25"/>
      <c r="E22" s="25"/>
      <c r="F22" s="132"/>
      <c r="G22" s="145"/>
      <c r="H22" s="110"/>
      <c r="I22" s="31"/>
    </row>
    <row r="23" spans="2:9" ht="26.4">
      <c r="B23" s="116" t="s">
        <v>305</v>
      </c>
      <c r="C23" s="112" t="s">
        <v>306</v>
      </c>
      <c r="D23" s="25"/>
      <c r="E23" s="25"/>
      <c r="F23" s="132"/>
      <c r="G23" s="133"/>
      <c r="H23" s="110"/>
      <c r="I23" s="31"/>
    </row>
    <row r="24" spans="2:9">
      <c r="B24" s="122"/>
      <c r="C24" s="128"/>
      <c r="D24" s="25"/>
      <c r="E24" s="25"/>
      <c r="F24" s="132"/>
      <c r="G24" s="133"/>
      <c r="H24" s="110"/>
      <c r="I24" s="27"/>
    </row>
    <row r="25" spans="2:9">
      <c r="B25" s="127" t="s">
        <v>307</v>
      </c>
      <c r="C25" s="128" t="s">
        <v>48</v>
      </c>
      <c r="D25" s="25" t="s">
        <v>137</v>
      </c>
      <c r="E25" s="25"/>
      <c r="F25" s="117">
        <v>2500</v>
      </c>
      <c r="G25" s="110"/>
      <c r="H25" s="110"/>
      <c r="I25" s="27"/>
    </row>
    <row r="26" spans="2:9">
      <c r="B26" s="127"/>
      <c r="C26" s="128"/>
      <c r="D26" s="25"/>
      <c r="E26" s="25"/>
      <c r="F26" s="117"/>
      <c r="G26" s="125"/>
      <c r="H26" s="134"/>
      <c r="I26" s="27"/>
    </row>
    <row r="27" spans="2:9">
      <c r="B27" s="127" t="s">
        <v>308</v>
      </c>
      <c r="C27" s="128" t="s">
        <v>309</v>
      </c>
      <c r="D27" s="25" t="s">
        <v>137</v>
      </c>
      <c r="E27" s="25"/>
      <c r="F27" s="117">
        <v>100</v>
      </c>
      <c r="G27" s="118"/>
      <c r="H27" s="110"/>
      <c r="I27" s="89"/>
    </row>
    <row r="28" spans="2:9">
      <c r="B28" s="122"/>
      <c r="C28" s="128"/>
      <c r="D28" s="25"/>
      <c r="E28" s="25"/>
      <c r="F28" s="117"/>
      <c r="G28" s="125"/>
      <c r="H28" s="227"/>
      <c r="I28" s="89"/>
    </row>
    <row r="29" spans="2:9">
      <c r="B29" s="127" t="s">
        <v>310</v>
      </c>
      <c r="C29" s="128" t="s">
        <v>311</v>
      </c>
      <c r="D29" s="25" t="s">
        <v>137</v>
      </c>
      <c r="E29" s="25"/>
      <c r="F29" s="117">
        <v>100</v>
      </c>
      <c r="G29" s="125"/>
      <c r="H29" s="110"/>
      <c r="I29" s="89"/>
    </row>
    <row r="30" spans="2:9">
      <c r="B30" s="127"/>
      <c r="C30" s="128"/>
      <c r="D30" s="25"/>
      <c r="E30" s="25"/>
      <c r="F30" s="117"/>
      <c r="G30" s="114"/>
      <c r="H30" s="134"/>
      <c r="I30" s="89"/>
    </row>
    <row r="31" spans="2:9">
      <c r="B31" s="122" t="s">
        <v>312</v>
      </c>
      <c r="C31" s="128" t="s">
        <v>313</v>
      </c>
      <c r="D31" s="25" t="s">
        <v>137</v>
      </c>
      <c r="E31" s="25"/>
      <c r="F31" s="117">
        <v>100</v>
      </c>
      <c r="G31" s="118"/>
      <c r="H31" s="110"/>
      <c r="I31" s="89"/>
    </row>
    <row r="32" spans="2:9">
      <c r="B32" s="228"/>
      <c r="C32" s="229"/>
      <c r="D32" s="230"/>
      <c r="E32" s="230"/>
      <c r="F32" s="230"/>
      <c r="G32" s="230"/>
      <c r="H32" s="134"/>
      <c r="I32" s="89"/>
    </row>
    <row r="33" spans="2:9">
      <c r="B33" s="127"/>
      <c r="C33" s="128"/>
      <c r="D33" s="25"/>
      <c r="E33" s="25"/>
      <c r="F33" s="117"/>
      <c r="G33" s="118"/>
      <c r="H33" s="134"/>
      <c r="I33" s="27"/>
    </row>
    <row r="34" spans="2:9">
      <c r="B34" s="116" t="s">
        <v>314</v>
      </c>
      <c r="C34" s="112" t="s">
        <v>315</v>
      </c>
      <c r="D34" s="25"/>
      <c r="E34" s="25"/>
      <c r="F34" s="117"/>
      <c r="G34" s="118"/>
      <c r="H34" s="231"/>
      <c r="I34" s="27"/>
    </row>
    <row r="35" spans="2:9">
      <c r="B35" s="127"/>
      <c r="C35" s="128"/>
      <c r="D35" s="25"/>
      <c r="E35" s="25"/>
      <c r="F35" s="117"/>
      <c r="G35" s="118"/>
      <c r="H35" s="110"/>
      <c r="I35" s="27"/>
    </row>
    <row r="36" spans="2:9">
      <c r="B36" s="127" t="s">
        <v>316</v>
      </c>
      <c r="C36" s="128" t="s">
        <v>317</v>
      </c>
      <c r="D36" s="232"/>
      <c r="E36" s="232"/>
      <c r="F36" s="232"/>
      <c r="G36" s="233"/>
      <c r="H36" s="110"/>
    </row>
    <row r="37" spans="2:9">
      <c r="B37" s="35"/>
      <c r="C37" s="35"/>
      <c r="D37" s="35"/>
      <c r="E37" s="35"/>
      <c r="F37" s="35"/>
      <c r="G37" s="35"/>
      <c r="H37" s="110"/>
      <c r="I37" s="27"/>
    </row>
    <row r="38" spans="2:9" ht="26.4">
      <c r="B38" s="35"/>
      <c r="C38" s="234" t="s">
        <v>318</v>
      </c>
      <c r="D38" s="25" t="s">
        <v>164</v>
      </c>
      <c r="E38" s="25" t="s">
        <v>4</v>
      </c>
      <c r="F38" s="117">
        <v>1000</v>
      </c>
      <c r="G38" s="118"/>
      <c r="H38" s="110"/>
      <c r="I38" s="50"/>
    </row>
    <row r="39" spans="2:9">
      <c r="B39" s="35"/>
      <c r="C39" s="258"/>
      <c r="D39" s="25"/>
      <c r="E39" s="25"/>
      <c r="F39" s="117"/>
      <c r="G39" s="118"/>
      <c r="H39" s="110"/>
      <c r="I39" s="50"/>
    </row>
    <row r="40" spans="2:9" ht="13.8">
      <c r="B40" s="369" t="s">
        <v>446</v>
      </c>
      <c r="C40" s="112" t="s">
        <v>447</v>
      </c>
      <c r="D40" s="25"/>
      <c r="E40" s="25"/>
      <c r="F40" s="117"/>
      <c r="G40" s="118"/>
      <c r="H40" s="110"/>
      <c r="I40" s="50"/>
    </row>
    <row r="41" spans="2:9" ht="13.8">
      <c r="B41" s="35"/>
      <c r="C41" s="258" t="s">
        <v>448</v>
      </c>
      <c r="D41" s="371" t="s">
        <v>137</v>
      </c>
      <c r="E41" s="25"/>
      <c r="F41" s="117">
        <v>5100</v>
      </c>
      <c r="G41" s="118"/>
      <c r="H41" s="110"/>
      <c r="I41" s="50"/>
    </row>
    <row r="42" spans="2:9">
      <c r="B42" s="35"/>
      <c r="C42" s="258"/>
      <c r="D42" s="25"/>
      <c r="E42" s="25"/>
      <c r="F42" s="117"/>
      <c r="G42" s="118"/>
      <c r="H42" s="110"/>
      <c r="I42" s="50"/>
    </row>
    <row r="43" spans="2:9">
      <c r="B43" s="35"/>
      <c r="C43" s="258"/>
      <c r="D43" s="25"/>
      <c r="E43" s="25"/>
      <c r="F43" s="117"/>
      <c r="G43" s="118"/>
      <c r="H43" s="110"/>
      <c r="I43" s="50"/>
    </row>
    <row r="44" spans="2:9">
      <c r="B44" s="35"/>
      <c r="C44" s="258"/>
      <c r="D44" s="25"/>
      <c r="E44" s="25"/>
      <c r="F44" s="117"/>
      <c r="G44" s="118"/>
      <c r="H44" s="110"/>
      <c r="I44" s="50"/>
    </row>
    <row r="45" spans="2:9">
      <c r="B45" s="35"/>
      <c r="C45" s="258"/>
      <c r="D45" s="25"/>
      <c r="E45" s="25"/>
      <c r="F45" s="117"/>
      <c r="G45" s="118"/>
      <c r="H45" s="110"/>
      <c r="I45" s="50"/>
    </row>
    <row r="46" spans="2:9">
      <c r="B46" s="35"/>
      <c r="C46" s="258"/>
      <c r="D46" s="25"/>
      <c r="E46" s="25"/>
      <c r="F46" s="117"/>
      <c r="G46" s="118"/>
      <c r="H46" s="110"/>
      <c r="I46" s="50"/>
    </row>
    <row r="47" spans="2:9">
      <c r="B47" s="35"/>
      <c r="C47" s="258"/>
      <c r="D47" s="25"/>
      <c r="E47" s="25"/>
      <c r="F47" s="117"/>
      <c r="G47" s="118"/>
      <c r="H47" s="110"/>
      <c r="I47" s="50"/>
    </row>
    <row r="48" spans="2:9">
      <c r="B48" s="35"/>
      <c r="C48" s="258"/>
      <c r="D48" s="25"/>
      <c r="E48" s="25"/>
      <c r="F48" s="117"/>
      <c r="G48" s="118"/>
      <c r="H48" s="110"/>
      <c r="I48" s="50"/>
    </row>
    <row r="49" spans="2:9">
      <c r="B49" s="35"/>
      <c r="C49" s="258"/>
      <c r="D49" s="25"/>
      <c r="E49" s="25"/>
      <c r="F49" s="117"/>
      <c r="G49" s="118"/>
      <c r="H49" s="110"/>
      <c r="I49" s="50"/>
    </row>
    <row r="50" spans="2:9">
      <c r="B50" s="35"/>
      <c r="C50" s="258"/>
      <c r="D50" s="25"/>
      <c r="E50" s="25"/>
      <c r="F50" s="117"/>
      <c r="G50" s="118"/>
      <c r="H50" s="110"/>
      <c r="I50" s="50"/>
    </row>
    <row r="51" spans="2:9">
      <c r="B51" s="35"/>
      <c r="C51" s="258"/>
      <c r="D51" s="25"/>
      <c r="E51" s="25"/>
      <c r="F51" s="117"/>
      <c r="G51" s="118"/>
      <c r="H51" s="110"/>
      <c r="I51" s="50"/>
    </row>
    <row r="52" spans="2:9">
      <c r="B52" s="35"/>
      <c r="C52" s="258"/>
      <c r="D52" s="25"/>
      <c r="E52" s="25"/>
      <c r="F52" s="117"/>
      <c r="G52" s="118"/>
      <c r="H52" s="110"/>
      <c r="I52" s="50"/>
    </row>
    <row r="53" spans="2:9">
      <c r="B53" s="35"/>
      <c r="C53" s="258"/>
      <c r="D53" s="25"/>
      <c r="E53" s="25"/>
      <c r="F53" s="117"/>
      <c r="G53" s="118"/>
      <c r="H53" s="110"/>
      <c r="I53" s="50"/>
    </row>
    <row r="54" spans="2:9">
      <c r="B54" s="35"/>
      <c r="C54" s="258"/>
      <c r="D54" s="25"/>
      <c r="E54" s="25"/>
      <c r="F54" s="117"/>
      <c r="G54" s="118"/>
      <c r="H54" s="110"/>
      <c r="I54" s="50"/>
    </row>
    <row r="55" spans="2:9">
      <c r="B55" s="35"/>
      <c r="C55" s="258"/>
      <c r="D55" s="25"/>
      <c r="E55" s="25"/>
      <c r="F55" s="117"/>
      <c r="G55" s="118"/>
      <c r="H55" s="110"/>
      <c r="I55" s="50"/>
    </row>
    <row r="56" spans="2:9">
      <c r="B56" s="35"/>
      <c r="C56" s="258"/>
      <c r="D56" s="25"/>
      <c r="E56" s="25"/>
      <c r="F56" s="117"/>
      <c r="G56" s="118"/>
      <c r="H56" s="110"/>
      <c r="I56" s="50"/>
    </row>
    <row r="57" spans="2:9">
      <c r="B57" s="35"/>
      <c r="C57" s="258"/>
      <c r="D57" s="25"/>
      <c r="E57" s="25"/>
      <c r="F57" s="117"/>
      <c r="G57" s="118"/>
      <c r="H57" s="110"/>
      <c r="I57" s="50"/>
    </row>
    <row r="58" spans="2:9">
      <c r="B58" s="35"/>
      <c r="C58" s="258"/>
      <c r="D58" s="25"/>
      <c r="E58" s="25"/>
      <c r="F58" s="117"/>
      <c r="G58" s="118"/>
      <c r="H58" s="110"/>
      <c r="I58" s="50"/>
    </row>
    <row r="59" spans="2:9">
      <c r="B59" s="35"/>
      <c r="C59" s="258"/>
      <c r="D59" s="25"/>
      <c r="E59" s="25"/>
      <c r="F59" s="117"/>
      <c r="G59" s="118"/>
      <c r="H59" s="110"/>
      <c r="I59" s="50"/>
    </row>
    <row r="60" spans="2:9">
      <c r="B60" s="35"/>
      <c r="C60" s="258"/>
      <c r="D60" s="25"/>
      <c r="E60" s="25"/>
      <c r="F60" s="117"/>
      <c r="G60" s="118"/>
      <c r="H60" s="110"/>
      <c r="I60" s="50"/>
    </row>
    <row r="61" spans="2:9">
      <c r="B61" s="35"/>
      <c r="C61" s="258"/>
      <c r="D61" s="25"/>
      <c r="E61" s="25"/>
      <c r="F61" s="117"/>
      <c r="G61" s="118"/>
      <c r="H61" s="110"/>
      <c r="I61" s="50"/>
    </row>
    <row r="62" spans="2:9">
      <c r="B62" s="35"/>
      <c r="C62" s="258"/>
      <c r="D62" s="25"/>
      <c r="E62" s="25"/>
      <c r="F62" s="117"/>
      <c r="G62" s="118"/>
      <c r="H62" s="110"/>
      <c r="I62" s="50"/>
    </row>
    <row r="63" spans="2:9">
      <c r="B63" s="35"/>
      <c r="C63" s="258"/>
      <c r="D63" s="25"/>
      <c r="E63" s="25"/>
      <c r="F63" s="117"/>
      <c r="G63" s="118"/>
      <c r="H63" s="110"/>
      <c r="I63" s="50"/>
    </row>
    <row r="64" spans="2:9">
      <c r="B64" s="68"/>
      <c r="D64" s="34"/>
      <c r="E64" s="34"/>
      <c r="F64" s="34"/>
      <c r="G64" s="36"/>
      <c r="H64" s="21"/>
    </row>
    <row r="65" spans="2:9">
      <c r="B65" s="69"/>
      <c r="C65" s="70"/>
      <c r="D65" s="34"/>
      <c r="E65" s="25"/>
      <c r="F65" s="25"/>
      <c r="G65" s="36"/>
      <c r="H65" s="21"/>
      <c r="I65" s="27"/>
    </row>
    <row r="66" spans="2:9">
      <c r="B66" s="69"/>
      <c r="C66" s="70"/>
      <c r="D66" s="34"/>
      <c r="E66" s="25"/>
      <c r="F66" s="25"/>
      <c r="G66" s="36"/>
      <c r="H66" s="21"/>
      <c r="I66" s="27"/>
    </row>
    <row r="67" spans="2:9">
      <c r="B67" s="69"/>
      <c r="C67" s="70"/>
      <c r="D67" s="34"/>
      <c r="E67" s="25"/>
      <c r="F67" s="25"/>
      <c r="G67" s="36"/>
      <c r="H67" s="21"/>
      <c r="I67" s="27"/>
    </row>
    <row r="68" spans="2:9">
      <c r="B68" s="69"/>
      <c r="C68" s="70"/>
      <c r="D68" s="34"/>
      <c r="E68" s="25"/>
      <c r="F68" s="25"/>
      <c r="G68" s="36"/>
      <c r="H68" s="21"/>
      <c r="I68" s="27"/>
    </row>
    <row r="69" spans="2:9">
      <c r="B69" s="28"/>
      <c r="D69" s="25"/>
      <c r="E69" s="25"/>
      <c r="F69" s="25"/>
      <c r="G69" s="36"/>
      <c r="H69" s="21" t="str">
        <f t="shared" ref="H69" si="0">IF(D69="","",F69*G69)</f>
        <v/>
      </c>
      <c r="I69" s="27"/>
    </row>
    <row r="70" spans="2:9" s="48" customFormat="1" ht="26.25" customHeight="1">
      <c r="B70" s="62" t="str">
        <f>$B$10</f>
        <v>C4.2</v>
      </c>
      <c r="C70" s="43" t="s">
        <v>38</v>
      </c>
      <c r="D70" s="45"/>
      <c r="E70" s="44"/>
      <c r="F70" s="45"/>
      <c r="G70" s="44"/>
      <c r="H70" s="46"/>
      <c r="I70" s="47"/>
    </row>
  </sheetData>
  <mergeCells count="4">
    <mergeCell ref="F1:H1"/>
    <mergeCell ref="B4:G4"/>
    <mergeCell ref="H4:H7"/>
    <mergeCell ref="B5:G7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5" firstPageNumber="16" orientation="portrait" cellComments="asDisplayed" useFirstPageNumber="1" r:id="rId1"/>
  <headerFooter>
    <oddFooter>&amp;CPD.&amp;P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B3B4-5020-4D75-8700-6D56B804B234}">
  <dimension ref="B1:I70"/>
  <sheetViews>
    <sheetView view="pageBreakPreview" zoomScaleNormal="125" zoomScaleSheetLayoutView="100" workbookViewId="0">
      <selection activeCell="M15" sqref="M15:O22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50.6640625" style="63" customWidth="1"/>
    <col min="4" max="4" width="12.6640625" style="3" customWidth="1"/>
    <col min="5" max="5" width="5.6640625" style="3" customWidth="1"/>
    <col min="6" max="6" width="10.88671875" style="3" customWidth="1"/>
    <col min="7" max="7" width="15.6640625" style="5" customWidth="1"/>
    <col min="8" max="8" width="15.6640625" style="4" customWidth="1"/>
    <col min="9" max="9" width="0.88671875" style="4" customWidth="1"/>
    <col min="10" max="16384" width="6.88671875" style="5"/>
  </cols>
  <sheetData>
    <row r="1" spans="2:9" ht="13.2" customHeight="1">
      <c r="B1" s="1" t="s">
        <v>409</v>
      </c>
      <c r="C1" s="2"/>
      <c r="F1" s="391" t="str">
        <f>'C4.2'!F1</f>
        <v>GKM 06-26/27</v>
      </c>
      <c r="G1" s="392"/>
      <c r="H1" s="392"/>
    </row>
    <row r="2" spans="2:9">
      <c r="B2" s="6" t="s">
        <v>410</v>
      </c>
      <c r="C2" s="2"/>
      <c r="H2" s="11" t="s">
        <v>411</v>
      </c>
    </row>
    <row r="3" spans="2:9">
      <c r="B3" s="7"/>
      <c r="C3" s="64"/>
      <c r="D3" s="8"/>
      <c r="E3" s="8"/>
      <c r="F3" s="8"/>
      <c r="G3" s="9"/>
      <c r="H3" s="10"/>
    </row>
    <row r="4" spans="2:9">
      <c r="B4" s="393" t="s">
        <v>0</v>
      </c>
      <c r="C4" s="394"/>
      <c r="D4" s="394"/>
      <c r="E4" s="394"/>
      <c r="F4" s="394"/>
      <c r="G4" s="394"/>
      <c r="H4" s="395" t="str">
        <f>"CHAPTER "&amp;B10</f>
        <v>CHAPTER C4.4</v>
      </c>
      <c r="I4" s="11"/>
    </row>
    <row r="5" spans="2:9" ht="7.5" customHeight="1">
      <c r="B5" s="402"/>
      <c r="C5" s="403"/>
      <c r="D5" s="403"/>
      <c r="E5" s="403"/>
      <c r="F5" s="403"/>
      <c r="G5" s="403"/>
      <c r="H5" s="401"/>
      <c r="I5" s="12"/>
    </row>
    <row r="6" spans="2:9" ht="12.75" customHeight="1">
      <c r="B6" s="402"/>
      <c r="C6" s="403"/>
      <c r="D6" s="403"/>
      <c r="E6" s="403"/>
      <c r="F6" s="403"/>
      <c r="G6" s="403"/>
      <c r="H6" s="401"/>
      <c r="I6" s="12"/>
    </row>
    <row r="7" spans="2:9" ht="7.5" customHeight="1">
      <c r="B7" s="397"/>
      <c r="C7" s="398"/>
      <c r="D7" s="398"/>
      <c r="E7" s="398"/>
      <c r="F7" s="398"/>
      <c r="G7" s="398"/>
      <c r="H7" s="396"/>
      <c r="I7" s="12"/>
    </row>
    <row r="8" spans="2:9" s="16" customFormat="1" ht="24.9" customHeight="1">
      <c r="B8" s="13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5"/>
    </row>
    <row r="9" spans="2:9">
      <c r="B9" s="65"/>
      <c r="C9" s="66"/>
      <c r="D9" s="67"/>
      <c r="E9" s="19"/>
      <c r="F9" s="19"/>
      <c r="G9" s="20"/>
      <c r="H9" s="21" t="str">
        <f>IF(D9="","",F9*G9)</f>
        <v/>
      </c>
      <c r="I9" s="22"/>
    </row>
    <row r="10" spans="2:9">
      <c r="B10" s="23" t="s">
        <v>387</v>
      </c>
      <c r="C10" s="24" t="s">
        <v>388</v>
      </c>
      <c r="D10" s="25"/>
      <c r="E10" s="25"/>
      <c r="F10" s="25"/>
      <c r="G10" s="26"/>
      <c r="H10" s="110" t="str">
        <f>IF(D10="","",F10*G10)</f>
        <v/>
      </c>
      <c r="I10" s="22"/>
    </row>
    <row r="11" spans="2:9">
      <c r="B11" s="116"/>
      <c r="C11" s="112"/>
      <c r="D11" s="81"/>
      <c r="E11" s="81"/>
      <c r="F11" s="113"/>
      <c r="G11" s="114"/>
      <c r="H11" s="110"/>
      <c r="I11" s="27"/>
    </row>
    <row r="12" spans="2:9" ht="26.4">
      <c r="B12" s="127" t="s">
        <v>389</v>
      </c>
      <c r="C12" s="112" t="s">
        <v>390</v>
      </c>
      <c r="D12" s="25"/>
      <c r="E12" s="25"/>
      <c r="F12" s="117"/>
      <c r="G12" s="125"/>
      <c r="H12" s="110"/>
      <c r="I12" s="27"/>
    </row>
    <row r="13" spans="2:9">
      <c r="B13" s="127"/>
      <c r="C13" s="128"/>
      <c r="D13" s="25"/>
      <c r="E13" s="25"/>
      <c r="F13" s="117"/>
      <c r="G13" s="125"/>
      <c r="H13" s="110"/>
      <c r="I13" s="27"/>
    </row>
    <row r="14" spans="2:9" ht="13.8">
      <c r="B14" s="127" t="s">
        <v>391</v>
      </c>
      <c r="C14" s="374" t="s">
        <v>449</v>
      </c>
      <c r="D14" s="371" t="s">
        <v>105</v>
      </c>
      <c r="E14" s="25"/>
      <c r="F14" s="117"/>
      <c r="G14" s="118"/>
      <c r="H14" s="110"/>
      <c r="I14" s="31"/>
    </row>
    <row r="15" spans="2:9" ht="13.8">
      <c r="B15" s="127"/>
      <c r="C15" s="374"/>
      <c r="D15" s="371"/>
      <c r="E15" s="25"/>
      <c r="F15" s="117"/>
      <c r="G15" s="125"/>
      <c r="H15" s="110"/>
      <c r="I15" s="31"/>
    </row>
    <row r="16" spans="2:9" ht="13.8">
      <c r="B16" s="122"/>
      <c r="C16" s="374" t="s">
        <v>450</v>
      </c>
      <c r="D16" s="371" t="s">
        <v>137</v>
      </c>
      <c r="E16" s="25"/>
      <c r="F16" s="117">
        <v>1900</v>
      </c>
      <c r="G16" s="118"/>
      <c r="H16" s="110"/>
      <c r="I16" s="31"/>
    </row>
    <row r="17" spans="2:9" ht="13.8">
      <c r="B17" s="127"/>
      <c r="C17" s="374" t="s">
        <v>392</v>
      </c>
      <c r="D17" s="371" t="s">
        <v>137</v>
      </c>
      <c r="E17" s="25"/>
      <c r="F17" s="117">
        <v>1900</v>
      </c>
      <c r="G17" s="125"/>
      <c r="H17" s="110"/>
      <c r="I17" s="27"/>
    </row>
    <row r="18" spans="2:9" ht="13.8">
      <c r="B18" s="122"/>
      <c r="C18" s="374" t="s">
        <v>451</v>
      </c>
      <c r="D18" s="371" t="s">
        <v>137</v>
      </c>
      <c r="E18" s="25"/>
      <c r="F18" s="117">
        <v>1900</v>
      </c>
      <c r="G18" s="118"/>
      <c r="H18" s="110"/>
      <c r="I18" s="27"/>
    </row>
    <row r="19" spans="2:9">
      <c r="B19" s="122"/>
      <c r="C19" s="128"/>
      <c r="D19" s="25"/>
      <c r="E19" s="25"/>
      <c r="F19" s="117"/>
      <c r="G19" s="118"/>
      <c r="H19" s="110"/>
      <c r="I19" s="33"/>
    </row>
    <row r="20" spans="2:9">
      <c r="B20" s="116"/>
      <c r="C20" s="112"/>
      <c r="D20" s="81"/>
      <c r="E20" s="81"/>
      <c r="F20" s="147"/>
      <c r="G20" s="114"/>
      <c r="H20" s="110"/>
    </row>
    <row r="21" spans="2:9">
      <c r="B21" s="122"/>
      <c r="C21" s="128"/>
      <c r="D21" s="25"/>
      <c r="E21" s="25"/>
      <c r="F21" s="117"/>
      <c r="G21" s="125"/>
      <c r="H21" s="110"/>
    </row>
    <row r="22" spans="2:9">
      <c r="B22" s="127"/>
      <c r="C22" s="128"/>
      <c r="D22" s="25"/>
      <c r="E22" s="25"/>
      <c r="F22" s="132"/>
      <c r="G22" s="145"/>
      <c r="H22" s="110"/>
      <c r="I22" s="31"/>
    </row>
    <row r="23" spans="2:9">
      <c r="B23" s="116"/>
      <c r="C23" s="112"/>
      <c r="D23" s="25"/>
      <c r="E23" s="25"/>
      <c r="F23" s="132"/>
      <c r="G23" s="133"/>
      <c r="H23" s="110"/>
      <c r="I23" s="31"/>
    </row>
    <row r="24" spans="2:9">
      <c r="B24" s="122"/>
      <c r="C24" s="128"/>
      <c r="D24" s="25"/>
      <c r="E24" s="25"/>
      <c r="F24" s="132"/>
      <c r="G24" s="133"/>
      <c r="H24" s="110"/>
      <c r="I24" s="27"/>
    </row>
    <row r="25" spans="2:9">
      <c r="B25" s="127"/>
      <c r="C25" s="128"/>
      <c r="D25" s="25"/>
      <c r="E25" s="25"/>
      <c r="F25" s="117"/>
      <c r="G25" s="110"/>
      <c r="H25" s="110"/>
      <c r="I25" s="27"/>
    </row>
    <row r="26" spans="2:9">
      <c r="B26" s="127"/>
      <c r="C26" s="128"/>
      <c r="D26" s="25"/>
      <c r="E26" s="25"/>
      <c r="F26" s="117"/>
      <c r="G26" s="125"/>
      <c r="H26" s="134"/>
      <c r="I26" s="27"/>
    </row>
    <row r="27" spans="2:9">
      <c r="B27" s="127"/>
      <c r="C27" s="128"/>
      <c r="D27" s="25"/>
      <c r="E27" s="25"/>
      <c r="F27" s="117"/>
      <c r="G27" s="118"/>
      <c r="H27" s="110"/>
      <c r="I27" s="89"/>
    </row>
    <row r="28" spans="2:9">
      <c r="B28" s="122"/>
      <c r="C28" s="128"/>
      <c r="D28" s="25"/>
      <c r="E28" s="25"/>
      <c r="F28" s="117"/>
      <c r="G28" s="125"/>
      <c r="H28" s="227"/>
      <c r="I28" s="89"/>
    </row>
    <row r="29" spans="2:9">
      <c r="B29" s="127"/>
      <c r="C29" s="128"/>
      <c r="D29" s="25"/>
      <c r="E29" s="25"/>
      <c r="F29" s="117"/>
      <c r="G29" s="125"/>
      <c r="H29" s="110"/>
      <c r="I29" s="89"/>
    </row>
    <row r="30" spans="2:9">
      <c r="B30" s="127"/>
      <c r="C30" s="128"/>
      <c r="D30" s="25"/>
      <c r="E30" s="25"/>
      <c r="F30" s="117"/>
      <c r="G30" s="114"/>
      <c r="H30" s="134"/>
      <c r="I30" s="89"/>
    </row>
    <row r="31" spans="2:9">
      <c r="B31" s="122"/>
      <c r="C31" s="128"/>
      <c r="D31" s="25"/>
      <c r="E31" s="25"/>
      <c r="F31" s="117"/>
      <c r="G31" s="118"/>
      <c r="H31" s="110"/>
      <c r="I31" s="89"/>
    </row>
    <row r="32" spans="2:9">
      <c r="B32" s="228"/>
      <c r="C32" s="229"/>
      <c r="D32" s="230"/>
      <c r="E32" s="230"/>
      <c r="F32" s="230"/>
      <c r="G32" s="230"/>
      <c r="H32" s="134"/>
      <c r="I32" s="89"/>
    </row>
    <row r="33" spans="2:9">
      <c r="B33" s="127"/>
      <c r="C33" s="128"/>
      <c r="D33" s="25"/>
      <c r="E33" s="25"/>
      <c r="F33" s="117"/>
      <c r="G33" s="118"/>
      <c r="H33" s="134"/>
      <c r="I33" s="27"/>
    </row>
    <row r="34" spans="2:9">
      <c r="B34" s="116"/>
      <c r="C34" s="112"/>
      <c r="D34" s="25"/>
      <c r="E34" s="25"/>
      <c r="F34" s="117"/>
      <c r="G34" s="118"/>
      <c r="H34" s="231"/>
      <c r="I34" s="27"/>
    </row>
    <row r="35" spans="2:9">
      <c r="B35" s="127"/>
      <c r="C35" s="128"/>
      <c r="D35" s="25"/>
      <c r="E35" s="25"/>
      <c r="F35" s="117"/>
      <c r="G35" s="118"/>
      <c r="H35" s="110"/>
      <c r="I35" s="27"/>
    </row>
    <row r="36" spans="2:9">
      <c r="B36" s="127"/>
      <c r="C36" s="128"/>
      <c r="D36" s="232"/>
      <c r="E36" s="232"/>
      <c r="F36" s="232"/>
      <c r="G36" s="233"/>
      <c r="H36" s="110"/>
    </row>
    <row r="37" spans="2:9">
      <c r="B37" s="35"/>
      <c r="C37" s="35"/>
      <c r="D37" s="35"/>
      <c r="E37" s="35"/>
      <c r="F37" s="35"/>
      <c r="G37" s="35"/>
      <c r="H37" s="110"/>
      <c r="I37" s="27"/>
    </row>
    <row r="38" spans="2:9">
      <c r="B38" s="35"/>
      <c r="C38" s="234"/>
      <c r="D38" s="25"/>
      <c r="E38" s="25"/>
      <c r="F38" s="117"/>
      <c r="G38" s="118"/>
      <c r="H38" s="110"/>
      <c r="I38" s="50"/>
    </row>
    <row r="39" spans="2:9">
      <c r="B39" s="35"/>
      <c r="C39" s="258"/>
      <c r="D39" s="25"/>
      <c r="E39" s="25"/>
      <c r="F39" s="117"/>
      <c r="G39" s="118"/>
      <c r="H39" s="110"/>
      <c r="I39" s="50"/>
    </row>
    <row r="40" spans="2:9">
      <c r="B40" s="35"/>
      <c r="C40" s="258"/>
      <c r="D40" s="25"/>
      <c r="E40" s="25"/>
      <c r="F40" s="117"/>
      <c r="G40" s="118"/>
      <c r="H40" s="110"/>
      <c r="I40" s="50"/>
    </row>
    <row r="41" spans="2:9">
      <c r="B41" s="35"/>
      <c r="C41" s="258"/>
      <c r="D41" s="25"/>
      <c r="E41" s="25"/>
      <c r="F41" s="117"/>
      <c r="G41" s="118"/>
      <c r="H41" s="110"/>
      <c r="I41" s="50"/>
    </row>
    <row r="42" spans="2:9">
      <c r="B42" s="35"/>
      <c r="C42" s="258"/>
      <c r="D42" s="25"/>
      <c r="E42" s="25"/>
      <c r="F42" s="117"/>
      <c r="G42" s="118"/>
      <c r="H42" s="110"/>
      <c r="I42" s="50"/>
    </row>
    <row r="43" spans="2:9">
      <c r="B43" s="35"/>
      <c r="C43" s="258"/>
      <c r="D43" s="25"/>
      <c r="E43" s="25"/>
      <c r="F43" s="117"/>
      <c r="G43" s="118"/>
      <c r="H43" s="110"/>
      <c r="I43" s="50"/>
    </row>
    <row r="44" spans="2:9">
      <c r="B44" s="35"/>
      <c r="C44" s="258"/>
      <c r="D44" s="25"/>
      <c r="E44" s="25"/>
      <c r="F44" s="117"/>
      <c r="G44" s="118"/>
      <c r="H44" s="110"/>
      <c r="I44" s="50"/>
    </row>
    <row r="45" spans="2:9">
      <c r="B45" s="35"/>
      <c r="C45" s="258"/>
      <c r="D45" s="25"/>
      <c r="E45" s="25"/>
      <c r="F45" s="117"/>
      <c r="G45" s="118"/>
      <c r="H45" s="110"/>
      <c r="I45" s="50"/>
    </row>
    <row r="46" spans="2:9">
      <c r="B46" s="35"/>
      <c r="C46" s="258"/>
      <c r="D46" s="25"/>
      <c r="E46" s="25"/>
      <c r="F46" s="117"/>
      <c r="G46" s="118"/>
      <c r="H46" s="110"/>
      <c r="I46" s="50"/>
    </row>
    <row r="47" spans="2:9">
      <c r="B47" s="35"/>
      <c r="C47" s="258"/>
      <c r="D47" s="25"/>
      <c r="E47" s="25"/>
      <c r="F47" s="117"/>
      <c r="G47" s="118"/>
      <c r="H47" s="110"/>
      <c r="I47" s="50"/>
    </row>
    <row r="48" spans="2:9">
      <c r="B48" s="35"/>
      <c r="C48" s="258"/>
      <c r="D48" s="25"/>
      <c r="E48" s="25"/>
      <c r="F48" s="117"/>
      <c r="G48" s="118"/>
      <c r="H48" s="110"/>
      <c r="I48" s="50"/>
    </row>
    <row r="49" spans="2:9">
      <c r="B49" s="35"/>
      <c r="C49" s="258"/>
      <c r="D49" s="25"/>
      <c r="E49" s="25"/>
      <c r="F49" s="117"/>
      <c r="G49" s="118"/>
      <c r="H49" s="110"/>
      <c r="I49" s="50"/>
    </row>
    <row r="50" spans="2:9">
      <c r="B50" s="35"/>
      <c r="C50" s="258"/>
      <c r="D50" s="25"/>
      <c r="E50" s="25"/>
      <c r="F50" s="117"/>
      <c r="G50" s="118"/>
      <c r="H50" s="110"/>
      <c r="I50" s="50"/>
    </row>
    <row r="51" spans="2:9">
      <c r="B51" s="35"/>
      <c r="C51" s="258"/>
      <c r="D51" s="25"/>
      <c r="E51" s="25"/>
      <c r="F51" s="117"/>
      <c r="G51" s="118"/>
      <c r="H51" s="110"/>
      <c r="I51" s="50"/>
    </row>
    <row r="52" spans="2:9">
      <c r="B52" s="35"/>
      <c r="C52" s="258"/>
      <c r="D52" s="25"/>
      <c r="E52" s="25"/>
      <c r="F52" s="117"/>
      <c r="G52" s="118"/>
      <c r="H52" s="110"/>
      <c r="I52" s="50"/>
    </row>
    <row r="53" spans="2:9">
      <c r="B53" s="35"/>
      <c r="C53" s="258"/>
      <c r="D53" s="25"/>
      <c r="E53" s="25"/>
      <c r="F53" s="117"/>
      <c r="G53" s="118"/>
      <c r="H53" s="110"/>
      <c r="I53" s="50"/>
    </row>
    <row r="54" spans="2:9">
      <c r="B54" s="35"/>
      <c r="C54" s="258"/>
      <c r="D54" s="25"/>
      <c r="E54" s="25"/>
      <c r="F54" s="117"/>
      <c r="G54" s="118"/>
      <c r="H54" s="110"/>
      <c r="I54" s="50"/>
    </row>
    <row r="55" spans="2:9">
      <c r="B55" s="35"/>
      <c r="C55" s="258"/>
      <c r="D55" s="25"/>
      <c r="E55" s="25"/>
      <c r="F55" s="117"/>
      <c r="G55" s="118"/>
      <c r="H55" s="110"/>
      <c r="I55" s="50"/>
    </row>
    <row r="56" spans="2:9">
      <c r="B56" s="35"/>
      <c r="C56" s="258"/>
      <c r="D56" s="25"/>
      <c r="E56" s="25"/>
      <c r="F56" s="117"/>
      <c r="G56" s="118"/>
      <c r="H56" s="110"/>
      <c r="I56" s="50"/>
    </row>
    <row r="57" spans="2:9">
      <c r="B57" s="35"/>
      <c r="C57" s="258"/>
      <c r="D57" s="25"/>
      <c r="E57" s="25"/>
      <c r="F57" s="117"/>
      <c r="G57" s="118"/>
      <c r="H57" s="110"/>
      <c r="I57" s="50"/>
    </row>
    <row r="58" spans="2:9">
      <c r="B58" s="35"/>
      <c r="C58" s="258"/>
      <c r="D58" s="25"/>
      <c r="E58" s="25"/>
      <c r="F58" s="117"/>
      <c r="G58" s="118"/>
      <c r="H58" s="110"/>
      <c r="I58" s="50"/>
    </row>
    <row r="59" spans="2:9">
      <c r="B59" s="35"/>
      <c r="C59" s="258"/>
      <c r="D59" s="25"/>
      <c r="E59" s="25"/>
      <c r="F59" s="117"/>
      <c r="G59" s="118"/>
      <c r="H59" s="110"/>
      <c r="I59" s="50"/>
    </row>
    <row r="60" spans="2:9">
      <c r="B60" s="35"/>
      <c r="C60" s="258"/>
      <c r="D60" s="25"/>
      <c r="E60" s="25"/>
      <c r="F60" s="117"/>
      <c r="G60" s="118"/>
      <c r="H60" s="110"/>
      <c r="I60" s="50"/>
    </row>
    <row r="61" spans="2:9">
      <c r="B61" s="35"/>
      <c r="C61" s="258"/>
      <c r="D61" s="25"/>
      <c r="E61" s="25"/>
      <c r="F61" s="117"/>
      <c r="G61" s="118"/>
      <c r="H61" s="110"/>
      <c r="I61" s="50"/>
    </row>
    <row r="62" spans="2:9">
      <c r="B62" s="35"/>
      <c r="C62" s="258"/>
      <c r="D62" s="25"/>
      <c r="E62" s="25"/>
      <c r="F62" s="117"/>
      <c r="G62" s="118"/>
      <c r="H62" s="110"/>
      <c r="I62" s="50"/>
    </row>
    <row r="63" spans="2:9">
      <c r="B63" s="35"/>
      <c r="C63" s="258"/>
      <c r="D63" s="25"/>
      <c r="E63" s="25"/>
      <c r="F63" s="117"/>
      <c r="G63" s="118"/>
      <c r="H63" s="110"/>
      <c r="I63" s="50"/>
    </row>
    <row r="64" spans="2:9">
      <c r="B64" s="68"/>
      <c r="D64" s="34"/>
      <c r="E64" s="34"/>
      <c r="F64" s="34"/>
      <c r="G64" s="36"/>
      <c r="H64" s="21"/>
    </row>
    <row r="65" spans="2:9">
      <c r="B65" s="69"/>
      <c r="C65" s="70"/>
      <c r="D65" s="34"/>
      <c r="E65" s="25"/>
      <c r="F65" s="25"/>
      <c r="G65" s="36"/>
      <c r="H65" s="21"/>
      <c r="I65" s="27"/>
    </row>
    <row r="66" spans="2:9">
      <c r="B66" s="69"/>
      <c r="C66" s="70"/>
      <c r="D66" s="34"/>
      <c r="E66" s="25"/>
      <c r="F66" s="25"/>
      <c r="G66" s="36"/>
      <c r="H66" s="21"/>
      <c r="I66" s="27"/>
    </row>
    <row r="67" spans="2:9">
      <c r="B67" s="69"/>
      <c r="C67" s="70"/>
      <c r="D67" s="34"/>
      <c r="E67" s="25"/>
      <c r="F67" s="25"/>
      <c r="G67" s="36"/>
      <c r="H67" s="21"/>
      <c r="I67" s="27"/>
    </row>
    <row r="68" spans="2:9">
      <c r="B68" s="69"/>
      <c r="C68" s="70"/>
      <c r="D68" s="34"/>
      <c r="E68" s="25"/>
      <c r="F68" s="25"/>
      <c r="G68" s="36"/>
      <c r="H68" s="21"/>
      <c r="I68" s="27"/>
    </row>
    <row r="69" spans="2:9">
      <c r="B69" s="28"/>
      <c r="D69" s="25"/>
      <c r="E69" s="25"/>
      <c r="F69" s="25"/>
      <c r="G69" s="36"/>
      <c r="H69" s="21" t="str">
        <f t="shared" ref="H69" si="0">IF(D69="","",F69*G69)</f>
        <v/>
      </c>
      <c r="I69" s="27"/>
    </row>
    <row r="70" spans="2:9" s="48" customFormat="1" ht="26.25" customHeight="1">
      <c r="B70" s="62" t="str">
        <f>$B$10</f>
        <v>C4.4</v>
      </c>
      <c r="C70" s="43" t="s">
        <v>38</v>
      </c>
      <c r="D70" s="45"/>
      <c r="E70" s="44"/>
      <c r="F70" s="45"/>
      <c r="G70" s="44"/>
      <c r="H70" s="46"/>
      <c r="I70" s="47"/>
    </row>
  </sheetData>
  <mergeCells count="4">
    <mergeCell ref="F1:H1"/>
    <mergeCell ref="B4:G4"/>
    <mergeCell ref="H4:H7"/>
    <mergeCell ref="B5:G7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5" firstPageNumber="17" orientation="portrait" cellComments="asDisplayed" useFirstPageNumber="1" r:id="rId1"/>
  <headerFooter>
    <oddHeader xml:space="preserve">&amp;R&amp;"Arial,Bold Italic"
</oddHeader>
    <oddFooter>&amp;CPD.&amp;P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6130C-BBDE-4129-AE43-2E49964503D3}">
  <dimension ref="B1:I73"/>
  <sheetViews>
    <sheetView view="pageBreakPreview" zoomScaleNormal="125" zoomScaleSheetLayoutView="100" workbookViewId="0">
      <selection activeCell="O5" sqref="O5"/>
    </sheetView>
  </sheetViews>
  <sheetFormatPr defaultColWidth="6.88671875" defaultRowHeight="13.2"/>
  <cols>
    <col min="1" max="1" width="0.88671875" style="74" customWidth="1"/>
    <col min="2" max="2" width="11.6640625" style="71" customWidth="1"/>
    <col min="3" max="3" width="50.6640625" style="63" customWidth="1"/>
    <col min="4" max="4" width="12.6640625" style="72" customWidth="1"/>
    <col min="5" max="5" width="5.6640625" style="72" customWidth="1"/>
    <col min="6" max="6" width="12.33203125" style="72" customWidth="1"/>
    <col min="7" max="7" width="15.6640625" style="74" customWidth="1"/>
    <col min="8" max="8" width="15.6640625" style="73" customWidth="1"/>
    <col min="9" max="9" width="0.88671875" style="73" customWidth="1"/>
    <col min="10" max="10" width="6.88671875" style="74"/>
    <col min="11" max="11" width="8" style="74" bestFit="1" customWidth="1"/>
    <col min="12" max="12" width="7.5546875" style="74" bestFit="1" customWidth="1"/>
    <col min="13" max="16384" width="6.88671875" style="74"/>
  </cols>
  <sheetData>
    <row r="1" spans="2:9" s="5" customFormat="1">
      <c r="B1" s="1" t="s">
        <v>409</v>
      </c>
      <c r="C1" s="2"/>
      <c r="D1" s="3"/>
      <c r="E1" s="3"/>
      <c r="F1" s="391" t="str">
        <f>'C4.4'!F1</f>
        <v>GKM 06-26/27</v>
      </c>
      <c r="G1" s="392"/>
      <c r="H1" s="392"/>
      <c r="I1" s="4"/>
    </row>
    <row r="2" spans="2:9" s="5" customFormat="1">
      <c r="B2" s="6" t="s">
        <v>410</v>
      </c>
      <c r="C2" s="2"/>
      <c r="D2" s="3"/>
      <c r="E2" s="3"/>
      <c r="F2" s="3"/>
      <c r="H2" s="11" t="s">
        <v>411</v>
      </c>
      <c r="I2" s="4"/>
    </row>
    <row r="3" spans="2:9">
      <c r="B3" s="64"/>
      <c r="C3" s="64"/>
      <c r="D3" s="75"/>
      <c r="E3" s="75"/>
      <c r="F3" s="75"/>
      <c r="G3" s="76"/>
      <c r="H3" s="77"/>
    </row>
    <row r="4" spans="2:9" ht="12.75" customHeight="1">
      <c r="B4" s="428" t="s">
        <v>0</v>
      </c>
      <c r="C4" s="429"/>
      <c r="D4" s="429"/>
      <c r="E4" s="429"/>
      <c r="F4" s="429"/>
      <c r="G4" s="429"/>
      <c r="H4" s="430" t="str">
        <f>"CHAPTER "&amp;B10</f>
        <v>CHAPTER C5.1</v>
      </c>
      <c r="I4" s="78"/>
    </row>
    <row r="5" spans="2:9" ht="7.5" customHeight="1">
      <c r="B5" s="402"/>
      <c r="C5" s="403"/>
      <c r="D5" s="403"/>
      <c r="E5" s="403"/>
      <c r="F5" s="403"/>
      <c r="G5" s="403"/>
      <c r="H5" s="431"/>
      <c r="I5" s="12"/>
    </row>
    <row r="6" spans="2:9" ht="12.75" customHeight="1">
      <c r="B6" s="402"/>
      <c r="C6" s="403"/>
      <c r="D6" s="403"/>
      <c r="E6" s="403"/>
      <c r="F6" s="403"/>
      <c r="G6" s="403"/>
      <c r="H6" s="431"/>
      <c r="I6" s="12"/>
    </row>
    <row r="7" spans="2:9" ht="7.5" customHeight="1">
      <c r="B7" s="397"/>
      <c r="C7" s="398"/>
      <c r="D7" s="398"/>
      <c r="E7" s="398"/>
      <c r="F7" s="398"/>
      <c r="G7" s="398"/>
      <c r="H7" s="432"/>
      <c r="I7" s="12"/>
    </row>
    <row r="8" spans="2:9" s="15" customFormat="1" ht="24.9" customHeight="1">
      <c r="B8" s="13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</row>
    <row r="9" spans="2:9">
      <c r="B9" s="28"/>
      <c r="C9" s="18"/>
      <c r="D9" s="19"/>
      <c r="E9" s="19"/>
      <c r="F9" s="19"/>
      <c r="G9" s="20"/>
      <c r="H9" s="52" t="str">
        <f t="shared" ref="H9" si="0">IF(D9="","",F9*G9)</f>
        <v/>
      </c>
      <c r="I9" s="22"/>
    </row>
    <row r="10" spans="2:9">
      <c r="B10" s="23" t="s">
        <v>53</v>
      </c>
      <c r="C10" s="24" t="s">
        <v>54</v>
      </c>
      <c r="D10" s="25"/>
      <c r="E10" s="25"/>
      <c r="F10" s="25"/>
      <c r="G10" s="26"/>
      <c r="H10" s="52"/>
      <c r="I10" s="27"/>
    </row>
    <row r="11" spans="2:9">
      <c r="B11" s="28"/>
      <c r="C11" s="18"/>
      <c r="D11" s="25"/>
      <c r="E11" s="25"/>
      <c r="F11" s="25"/>
      <c r="G11" s="26"/>
      <c r="H11" s="52"/>
      <c r="I11" s="27"/>
    </row>
    <row r="12" spans="2:9">
      <c r="B12" s="23" t="s">
        <v>55</v>
      </c>
      <c r="C12" s="24" t="s">
        <v>56</v>
      </c>
      <c r="D12" s="25"/>
      <c r="E12" s="25"/>
      <c r="F12" s="25"/>
      <c r="G12" s="26"/>
      <c r="H12" s="52"/>
      <c r="I12" s="27"/>
    </row>
    <row r="13" spans="2:9">
      <c r="B13" s="28"/>
      <c r="C13" s="18"/>
      <c r="D13" s="25"/>
      <c r="E13" s="25"/>
      <c r="F13" s="25"/>
      <c r="G13" s="26"/>
      <c r="H13" s="52"/>
      <c r="I13" s="27"/>
    </row>
    <row r="14" spans="2:9" ht="26.4">
      <c r="B14" s="28" t="s">
        <v>57</v>
      </c>
      <c r="C14" s="18" t="s">
        <v>130</v>
      </c>
      <c r="D14" s="25" t="s">
        <v>16</v>
      </c>
      <c r="E14" s="25"/>
      <c r="F14" s="29">
        <v>1350</v>
      </c>
      <c r="G14" s="30"/>
      <c r="H14" s="52"/>
      <c r="I14" s="31"/>
    </row>
    <row r="15" spans="2:9">
      <c r="B15" s="28"/>
      <c r="C15" s="18"/>
      <c r="D15" s="25"/>
      <c r="E15" s="25"/>
      <c r="F15" s="29"/>
      <c r="G15" s="30"/>
      <c r="H15" s="52"/>
      <c r="I15" s="31"/>
    </row>
    <row r="16" spans="2:9" s="5" customFormat="1">
      <c r="B16" s="116" t="s">
        <v>58</v>
      </c>
      <c r="C16" s="112" t="s">
        <v>207</v>
      </c>
      <c r="D16" s="25"/>
      <c r="E16" s="117"/>
      <c r="F16" s="152"/>
      <c r="G16" s="110"/>
      <c r="H16" s="249"/>
    </row>
    <row r="17" spans="2:8" s="5" customFormat="1">
      <c r="B17" s="127"/>
      <c r="C17" s="128"/>
      <c r="D17" s="25"/>
      <c r="E17" s="117"/>
      <c r="F17" s="152"/>
      <c r="G17" s="110"/>
      <c r="H17" s="249"/>
    </row>
    <row r="18" spans="2:8" s="5" customFormat="1" ht="14.25" customHeight="1">
      <c r="B18" s="122" t="s">
        <v>59</v>
      </c>
      <c r="C18" s="128" t="s">
        <v>208</v>
      </c>
      <c r="D18" s="25"/>
      <c r="E18" s="117"/>
      <c r="F18" s="152"/>
      <c r="G18" s="110"/>
      <c r="H18" s="249"/>
    </row>
    <row r="19" spans="2:8" s="5" customFormat="1">
      <c r="B19" s="127"/>
      <c r="C19" s="128"/>
      <c r="D19" s="25"/>
      <c r="E19" s="117"/>
      <c r="F19" s="152"/>
      <c r="G19" s="110"/>
      <c r="H19" s="249"/>
    </row>
    <row r="20" spans="2:8" s="5" customFormat="1" ht="16.5" customHeight="1">
      <c r="B20" s="127"/>
      <c r="C20" s="128" t="s">
        <v>209</v>
      </c>
      <c r="D20" s="25" t="s">
        <v>137</v>
      </c>
      <c r="E20" s="117"/>
      <c r="F20" s="117">
        <v>500</v>
      </c>
      <c r="G20" s="110"/>
      <c r="H20" s="225"/>
    </row>
    <row r="21" spans="2:8" s="5" customFormat="1">
      <c r="B21" s="127"/>
      <c r="C21" s="128"/>
      <c r="D21" s="25"/>
      <c r="E21" s="117"/>
      <c r="F21" s="117"/>
      <c r="G21" s="110"/>
      <c r="H21" s="225"/>
    </row>
    <row r="22" spans="2:8" s="5" customFormat="1">
      <c r="B22" s="127"/>
      <c r="C22" s="128" t="s">
        <v>210</v>
      </c>
      <c r="D22" s="25" t="s">
        <v>137</v>
      </c>
      <c r="E22" s="117"/>
      <c r="F22" s="117">
        <v>500</v>
      </c>
      <c r="G22" s="110"/>
      <c r="H22" s="225"/>
    </row>
    <row r="23" spans="2:8" s="5" customFormat="1">
      <c r="B23" s="127"/>
      <c r="C23" s="128"/>
      <c r="D23" s="25"/>
      <c r="E23" s="117"/>
      <c r="F23" s="117"/>
      <c r="G23" s="110"/>
      <c r="H23" s="225"/>
    </row>
    <row r="24" spans="2:8" s="5" customFormat="1">
      <c r="B24" s="156" t="s">
        <v>60</v>
      </c>
      <c r="C24" s="112" t="s">
        <v>211</v>
      </c>
      <c r="D24" s="25"/>
      <c r="E24" s="117"/>
      <c r="F24" s="117"/>
      <c r="G24" s="110"/>
      <c r="H24" s="249"/>
    </row>
    <row r="25" spans="2:8" s="5" customFormat="1">
      <c r="B25" s="127"/>
      <c r="C25" s="128"/>
      <c r="D25" s="25"/>
      <c r="E25" s="117"/>
      <c r="F25" s="117"/>
      <c r="G25" s="110"/>
      <c r="H25" s="249"/>
    </row>
    <row r="26" spans="2:8" s="5" customFormat="1">
      <c r="B26" s="127" t="s">
        <v>61</v>
      </c>
      <c r="C26" s="128" t="s">
        <v>62</v>
      </c>
      <c r="D26" s="25" t="s">
        <v>137</v>
      </c>
      <c r="E26" s="117"/>
      <c r="F26" s="117">
        <v>450</v>
      </c>
      <c r="G26" s="110"/>
      <c r="H26" s="225"/>
    </row>
    <row r="27" spans="2:8" s="5" customFormat="1">
      <c r="B27" s="127"/>
      <c r="C27" s="128"/>
      <c r="D27" s="25"/>
      <c r="E27" s="117"/>
      <c r="F27" s="117"/>
      <c r="G27" s="110"/>
      <c r="H27" s="225"/>
    </row>
    <row r="28" spans="2:8" s="5" customFormat="1">
      <c r="B28" s="116" t="s">
        <v>497</v>
      </c>
      <c r="C28" s="112" t="s">
        <v>498</v>
      </c>
      <c r="D28" s="25"/>
      <c r="E28" s="117"/>
      <c r="F28" s="117"/>
      <c r="G28" s="110"/>
      <c r="H28" s="225"/>
    </row>
    <row r="29" spans="2:8" s="5" customFormat="1">
      <c r="B29" s="127"/>
      <c r="C29" s="128"/>
      <c r="D29" s="25"/>
      <c r="E29" s="117"/>
      <c r="F29" s="117"/>
      <c r="G29" s="110"/>
      <c r="H29" s="225"/>
    </row>
    <row r="30" spans="2:8" s="5" customFormat="1">
      <c r="B30" s="122" t="s">
        <v>499</v>
      </c>
      <c r="C30" s="128" t="s">
        <v>500</v>
      </c>
      <c r="D30" s="25" t="s">
        <v>137</v>
      </c>
      <c r="E30" s="117"/>
      <c r="F30" s="117">
        <v>900</v>
      </c>
      <c r="G30" s="110"/>
      <c r="H30" s="249"/>
    </row>
    <row r="31" spans="2:8" s="5" customFormat="1">
      <c r="B31" s="122"/>
      <c r="C31" s="128"/>
      <c r="D31" s="25"/>
      <c r="E31" s="117"/>
      <c r="F31" s="117"/>
      <c r="G31" s="110"/>
      <c r="H31" s="249"/>
    </row>
    <row r="32" spans="2:8" s="5" customFormat="1" ht="13.8">
      <c r="B32" s="116" t="s">
        <v>455</v>
      </c>
      <c r="C32" s="112" t="s">
        <v>453</v>
      </c>
      <c r="D32" s="371" t="s">
        <v>105</v>
      </c>
      <c r="E32" s="252"/>
      <c r="F32" s="117"/>
      <c r="G32" s="110"/>
      <c r="H32" s="225"/>
    </row>
    <row r="33" spans="2:9" s="48" customFormat="1" ht="26.4">
      <c r="B33" s="127"/>
      <c r="C33" s="291" t="s">
        <v>503</v>
      </c>
      <c r="D33" s="371" t="s">
        <v>137</v>
      </c>
      <c r="E33" s="252"/>
      <c r="F33" s="117">
        <v>900</v>
      </c>
      <c r="G33" s="110"/>
      <c r="H33" s="225"/>
    </row>
    <row r="34" spans="2:9" s="5" customFormat="1">
      <c r="B34" s="127"/>
      <c r="C34" s="291"/>
      <c r="D34" s="25"/>
      <c r="E34" s="252"/>
      <c r="F34" s="117"/>
      <c r="G34" s="110"/>
      <c r="H34" s="249"/>
    </row>
    <row r="35" spans="2:9" s="5" customFormat="1">
      <c r="B35" s="116" t="s">
        <v>456</v>
      </c>
      <c r="C35" s="112" t="s">
        <v>457</v>
      </c>
      <c r="D35" s="112" t="s">
        <v>105</v>
      </c>
      <c r="E35" s="252"/>
      <c r="F35" s="117"/>
      <c r="G35" s="110"/>
      <c r="H35" s="249"/>
    </row>
    <row r="36" spans="2:9" s="48" customFormat="1" ht="13.5" customHeight="1">
      <c r="B36" s="127"/>
      <c r="C36" s="291" t="s">
        <v>502</v>
      </c>
      <c r="D36" s="371" t="s">
        <v>137</v>
      </c>
      <c r="E36" s="252"/>
      <c r="F36" s="117">
        <v>200</v>
      </c>
      <c r="G36" s="110"/>
      <c r="H36" s="249"/>
    </row>
    <row r="37" spans="2:9" s="5" customFormat="1" ht="13.8">
      <c r="B37" s="127"/>
      <c r="C37" s="291"/>
      <c r="D37" s="371"/>
      <c r="E37" s="252"/>
      <c r="F37" s="117"/>
      <c r="G37" s="110"/>
      <c r="H37" s="249"/>
    </row>
    <row r="38" spans="2:9" s="5" customFormat="1">
      <c r="B38" s="127"/>
      <c r="C38" s="128"/>
      <c r="D38" s="25"/>
      <c r="E38" s="34"/>
      <c r="F38" s="34"/>
      <c r="G38" s="110"/>
      <c r="H38" s="249"/>
    </row>
    <row r="39" spans="2:9">
      <c r="B39" s="28"/>
      <c r="C39" s="18"/>
      <c r="D39" s="25"/>
      <c r="E39" s="25"/>
      <c r="F39" s="29"/>
      <c r="G39" s="26"/>
      <c r="H39" s="52"/>
      <c r="I39" s="27"/>
    </row>
    <row r="40" spans="2:9">
      <c r="B40" s="28"/>
      <c r="C40" s="18"/>
      <c r="D40" s="25"/>
      <c r="E40" s="25"/>
      <c r="F40" s="29"/>
      <c r="G40" s="36"/>
      <c r="H40" s="52"/>
      <c r="I40" s="31"/>
    </row>
    <row r="41" spans="2:9">
      <c r="B41" s="28"/>
      <c r="C41" s="18"/>
      <c r="D41" s="25"/>
      <c r="E41" s="25"/>
      <c r="F41" s="29"/>
      <c r="G41" s="36"/>
      <c r="H41" s="52"/>
      <c r="I41" s="31"/>
    </row>
    <row r="42" spans="2:9">
      <c r="B42" s="28"/>
      <c r="C42" s="18"/>
      <c r="D42" s="25"/>
      <c r="E42" s="25"/>
      <c r="F42" s="29"/>
      <c r="G42" s="36"/>
      <c r="H42" s="52"/>
      <c r="I42" s="31"/>
    </row>
    <row r="43" spans="2:9">
      <c r="B43" s="28"/>
      <c r="C43" s="18"/>
      <c r="D43" s="25"/>
      <c r="E43" s="25"/>
      <c r="F43" s="29"/>
      <c r="G43" s="36"/>
      <c r="H43" s="52"/>
      <c r="I43" s="31"/>
    </row>
    <row r="44" spans="2:9">
      <c r="B44" s="28"/>
      <c r="C44" s="18"/>
      <c r="D44" s="25"/>
      <c r="E44" s="25"/>
      <c r="F44" s="29"/>
      <c r="G44" s="36"/>
      <c r="H44" s="52"/>
      <c r="I44" s="31"/>
    </row>
    <row r="45" spans="2:9">
      <c r="B45" s="28"/>
      <c r="C45" s="18"/>
      <c r="D45" s="25"/>
      <c r="E45" s="25"/>
      <c r="F45" s="29"/>
      <c r="G45" s="36"/>
      <c r="H45" s="52"/>
      <c r="I45" s="31"/>
    </row>
    <row r="46" spans="2:9">
      <c r="B46" s="28"/>
      <c r="C46" s="18"/>
      <c r="D46" s="25"/>
      <c r="E46" s="25"/>
      <c r="F46" s="29"/>
      <c r="G46" s="36"/>
      <c r="H46" s="52"/>
      <c r="I46" s="31"/>
    </row>
    <row r="47" spans="2:9">
      <c r="B47" s="28"/>
      <c r="C47" s="18"/>
      <c r="D47" s="25"/>
      <c r="E47" s="25"/>
      <c r="F47" s="29"/>
      <c r="G47" s="36"/>
      <c r="H47" s="52"/>
      <c r="I47" s="31"/>
    </row>
    <row r="48" spans="2:9">
      <c r="B48" s="28"/>
      <c r="C48" s="18"/>
      <c r="D48" s="25"/>
      <c r="E48" s="25"/>
      <c r="F48" s="29"/>
      <c r="G48" s="36"/>
      <c r="H48" s="52"/>
      <c r="I48" s="31"/>
    </row>
    <row r="49" spans="2:9">
      <c r="B49" s="28"/>
      <c r="C49" s="18"/>
      <c r="D49" s="25"/>
      <c r="E49" s="25"/>
      <c r="F49" s="29"/>
      <c r="G49" s="36"/>
      <c r="H49" s="52"/>
      <c r="I49" s="31"/>
    </row>
    <row r="50" spans="2:9">
      <c r="B50" s="28"/>
      <c r="C50" s="18"/>
      <c r="D50" s="25"/>
      <c r="E50" s="25"/>
      <c r="F50" s="29"/>
      <c r="G50" s="36"/>
      <c r="H50" s="52"/>
      <c r="I50" s="31"/>
    </row>
    <row r="51" spans="2:9">
      <c r="B51" s="28"/>
      <c r="C51" s="18"/>
      <c r="D51" s="25"/>
      <c r="E51" s="25"/>
      <c r="F51" s="29"/>
      <c r="G51" s="36"/>
      <c r="H51" s="52"/>
      <c r="I51" s="31"/>
    </row>
    <row r="52" spans="2:9">
      <c r="B52" s="28"/>
      <c r="C52" s="18"/>
      <c r="D52" s="25"/>
      <c r="E52" s="19"/>
      <c r="F52" s="38"/>
      <c r="G52" s="39"/>
      <c r="H52" s="52"/>
      <c r="I52" s="22"/>
    </row>
    <row r="53" spans="2:9" s="70" customFormat="1">
      <c r="B53" s="28"/>
      <c r="C53" s="18"/>
      <c r="D53" s="19"/>
      <c r="E53" s="19"/>
      <c r="F53" s="38"/>
      <c r="G53" s="39"/>
      <c r="H53" s="52"/>
      <c r="I53" s="22"/>
    </row>
    <row r="54" spans="2:9" s="70" customFormat="1">
      <c r="B54" s="28"/>
      <c r="C54" s="18"/>
      <c r="D54" s="19"/>
      <c r="E54" s="19"/>
      <c r="F54" s="38"/>
      <c r="G54" s="39"/>
      <c r="H54" s="52"/>
      <c r="I54" s="22"/>
    </row>
    <row r="55" spans="2:9" s="70" customFormat="1">
      <c r="B55" s="28"/>
      <c r="C55" s="18"/>
      <c r="D55" s="19"/>
      <c r="E55" s="19"/>
      <c r="F55" s="38"/>
      <c r="G55" s="39"/>
      <c r="H55" s="52"/>
      <c r="I55" s="22"/>
    </row>
    <row r="56" spans="2:9" s="70" customFormat="1">
      <c r="B56" s="28"/>
      <c r="C56" s="18"/>
      <c r="D56" s="19"/>
      <c r="E56" s="19"/>
      <c r="F56" s="38"/>
      <c r="G56" s="39"/>
      <c r="H56" s="52"/>
      <c r="I56" s="22"/>
    </row>
    <row r="57" spans="2:9" s="70" customFormat="1">
      <c r="B57" s="28"/>
      <c r="C57" s="18"/>
      <c r="D57" s="19"/>
      <c r="E57" s="19"/>
      <c r="F57" s="38"/>
      <c r="G57" s="39"/>
      <c r="H57" s="52"/>
      <c r="I57" s="22"/>
    </row>
    <row r="58" spans="2:9" s="70" customFormat="1">
      <c r="B58" s="28"/>
      <c r="C58" s="18"/>
      <c r="D58" s="19"/>
      <c r="E58" s="19"/>
      <c r="F58" s="38"/>
      <c r="G58" s="39"/>
      <c r="H58" s="52"/>
      <c r="I58" s="22"/>
    </row>
    <row r="59" spans="2:9" s="70" customFormat="1">
      <c r="B59" s="28"/>
      <c r="C59" s="18"/>
      <c r="D59" s="19"/>
      <c r="E59" s="19"/>
      <c r="F59" s="38"/>
      <c r="G59" s="39"/>
      <c r="H59" s="52"/>
      <c r="I59" s="22"/>
    </row>
    <row r="60" spans="2:9">
      <c r="B60" s="28"/>
      <c r="C60" s="18"/>
      <c r="D60" s="25"/>
      <c r="E60" s="25"/>
      <c r="F60" s="29"/>
      <c r="G60" s="36"/>
      <c r="H60" s="52"/>
      <c r="I60" s="31"/>
    </row>
    <row r="61" spans="2:9">
      <c r="B61" s="28"/>
      <c r="C61" s="18"/>
      <c r="D61" s="25"/>
      <c r="E61" s="25"/>
      <c r="F61" s="29"/>
      <c r="G61" s="36"/>
      <c r="H61" s="52"/>
      <c r="I61" s="31"/>
    </row>
    <row r="62" spans="2:9">
      <c r="B62" s="28"/>
      <c r="C62" s="18"/>
      <c r="D62" s="25"/>
      <c r="E62" s="25"/>
      <c r="F62" s="29"/>
      <c r="G62" s="36"/>
      <c r="H62" s="52"/>
      <c r="I62" s="31"/>
    </row>
    <row r="63" spans="2:9">
      <c r="B63" s="28"/>
      <c r="C63" s="37"/>
      <c r="D63" s="25"/>
      <c r="E63" s="25"/>
      <c r="F63" s="29"/>
      <c r="G63" s="41"/>
      <c r="H63" s="52"/>
      <c r="I63" s="27"/>
    </row>
    <row r="64" spans="2:9">
      <c r="B64" s="28"/>
      <c r="C64" s="37"/>
      <c r="D64" s="25"/>
      <c r="E64" s="25"/>
      <c r="F64" s="29"/>
      <c r="G64" s="32"/>
      <c r="H64" s="52"/>
      <c r="I64" s="27"/>
    </row>
    <row r="65" spans="2:9">
      <c r="B65" s="28"/>
      <c r="C65" s="37"/>
      <c r="D65" s="25"/>
      <c r="E65" s="25"/>
      <c r="F65" s="29"/>
      <c r="G65" s="32"/>
      <c r="H65" s="52"/>
      <c r="I65" s="27"/>
    </row>
    <row r="66" spans="2:9">
      <c r="B66" s="28"/>
      <c r="C66" s="37"/>
      <c r="D66" s="25"/>
      <c r="E66" s="25"/>
      <c r="F66" s="29"/>
      <c r="G66" s="32"/>
      <c r="H66" s="52"/>
      <c r="I66" s="27"/>
    </row>
    <row r="67" spans="2:9">
      <c r="B67" s="28"/>
      <c r="C67" s="37"/>
      <c r="D67" s="25"/>
      <c r="E67" s="25"/>
      <c r="F67" s="29"/>
      <c r="G67" s="32"/>
      <c r="H67" s="52"/>
      <c r="I67" s="27"/>
    </row>
    <row r="68" spans="2:9">
      <c r="B68" s="28"/>
      <c r="C68" s="18"/>
      <c r="D68" s="25"/>
      <c r="E68" s="25"/>
      <c r="F68" s="25"/>
      <c r="G68" s="26"/>
      <c r="H68" s="52"/>
      <c r="I68" s="27"/>
    </row>
    <row r="69" spans="2:9">
      <c r="B69" s="28"/>
      <c r="C69" s="18"/>
      <c r="D69" s="25"/>
      <c r="E69" s="25"/>
      <c r="F69" s="25"/>
      <c r="G69" s="26"/>
      <c r="H69" s="52"/>
      <c r="I69" s="27"/>
    </row>
    <row r="70" spans="2:9">
      <c r="B70" s="28"/>
      <c r="C70" s="18"/>
      <c r="D70" s="25"/>
      <c r="E70" s="25"/>
      <c r="F70" s="25"/>
      <c r="G70" s="36"/>
      <c r="H70" s="52"/>
      <c r="I70" s="27"/>
    </row>
    <row r="71" spans="2:9">
      <c r="B71" s="28"/>
      <c r="C71" s="18"/>
      <c r="D71" s="25"/>
      <c r="E71" s="25"/>
      <c r="F71" s="25"/>
      <c r="G71" s="36"/>
      <c r="H71" s="52"/>
      <c r="I71" s="27"/>
    </row>
    <row r="72" spans="2:9">
      <c r="B72" s="28"/>
      <c r="C72" s="18"/>
      <c r="D72" s="25"/>
      <c r="E72" s="25"/>
      <c r="F72" s="25"/>
      <c r="G72" s="36"/>
      <c r="H72" s="52"/>
      <c r="I72" s="27"/>
    </row>
    <row r="73" spans="2:9" s="48" customFormat="1" ht="26.25" customHeight="1">
      <c r="B73" s="62" t="str">
        <f>$B$10</f>
        <v>C5.1</v>
      </c>
      <c r="C73" s="43" t="s">
        <v>38</v>
      </c>
      <c r="D73" s="44"/>
      <c r="E73" s="44"/>
      <c r="F73" s="45"/>
      <c r="G73" s="44"/>
      <c r="H73" s="46"/>
      <c r="I73" s="47"/>
    </row>
  </sheetData>
  <mergeCells count="4">
    <mergeCell ref="F1:H1"/>
    <mergeCell ref="B4:G4"/>
    <mergeCell ref="H4:H7"/>
    <mergeCell ref="B5:G7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5" firstPageNumber="18" orientation="portrait" cellComments="asDisplayed" useFirstPageNumber="1" r:id="rId1"/>
  <headerFooter>
    <oddFooter>&amp;CPD.&amp;P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818D6-B5EC-427D-997B-632DEEBBA8B8}">
  <dimension ref="B1:M72"/>
  <sheetViews>
    <sheetView view="pageBreakPreview" zoomScaleNormal="85" zoomScaleSheetLayoutView="100" workbookViewId="0">
      <selection activeCell="K14" sqref="K14:N21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45.6640625" style="63" customWidth="1"/>
    <col min="4" max="4" width="13.6640625" style="3" customWidth="1"/>
    <col min="5" max="5" width="11.44140625" style="3" customWidth="1"/>
    <col min="6" max="6" width="15.6640625" style="5" customWidth="1"/>
    <col min="7" max="7" width="15.6640625" style="4" customWidth="1"/>
    <col min="8" max="8" width="0.88671875" style="4" customWidth="1"/>
    <col min="9" max="11" width="6.88671875" style="5"/>
    <col min="12" max="12" width="8" style="5" bestFit="1" customWidth="1"/>
    <col min="13" max="16384" width="6.88671875" style="5"/>
  </cols>
  <sheetData>
    <row r="1" spans="2:12">
      <c r="B1" s="1" t="s">
        <v>409</v>
      </c>
      <c r="C1" s="2"/>
      <c r="F1" s="391" t="str">
        <f>'C5.2'!F1</f>
        <v>GKM 06-26/27</v>
      </c>
      <c r="G1" s="392"/>
      <c r="H1" s="392"/>
      <c r="I1" s="4"/>
    </row>
    <row r="2" spans="2:12">
      <c r="B2" s="6" t="s">
        <v>410</v>
      </c>
      <c r="C2" s="2"/>
      <c r="F2" s="3"/>
      <c r="G2" s="5"/>
      <c r="H2" s="11" t="s">
        <v>411</v>
      </c>
      <c r="I2" s="4"/>
    </row>
    <row r="3" spans="2:12">
      <c r="B3" s="7"/>
      <c r="C3" s="64"/>
      <c r="D3" s="8"/>
      <c r="E3" s="8"/>
      <c r="F3" s="9"/>
      <c r="G3" s="10"/>
    </row>
    <row r="4" spans="2:12">
      <c r="B4" s="393" t="s">
        <v>0</v>
      </c>
      <c r="C4" s="394"/>
      <c r="D4" s="394"/>
      <c r="E4" s="394"/>
      <c r="F4" s="394"/>
      <c r="G4" s="395" t="str">
        <f>"CHAPTER "&amp;B10</f>
        <v>CHAPTER C5.3</v>
      </c>
      <c r="H4" s="11"/>
    </row>
    <row r="5" spans="2:12" ht="7.5" customHeight="1">
      <c r="B5" s="402"/>
      <c r="C5" s="403"/>
      <c r="D5" s="403"/>
      <c r="E5" s="403"/>
      <c r="F5" s="403"/>
      <c r="G5" s="401"/>
      <c r="H5" s="12"/>
    </row>
    <row r="6" spans="2:12" ht="12.75" customHeight="1">
      <c r="B6" s="402"/>
      <c r="C6" s="403"/>
      <c r="D6" s="403"/>
      <c r="E6" s="403"/>
      <c r="F6" s="403"/>
      <c r="G6" s="401"/>
      <c r="H6" s="12"/>
    </row>
    <row r="7" spans="2:12" ht="7.5" customHeight="1">
      <c r="B7" s="397"/>
      <c r="C7" s="398"/>
      <c r="D7" s="398"/>
      <c r="E7" s="398"/>
      <c r="F7" s="398"/>
      <c r="G7" s="396"/>
      <c r="H7" s="12"/>
    </row>
    <row r="8" spans="2:12" s="16" customFormat="1" ht="24.9" customHeight="1">
      <c r="B8" s="13" t="s">
        <v>1</v>
      </c>
      <c r="C8" s="14" t="s">
        <v>2</v>
      </c>
      <c r="D8" s="14" t="s">
        <v>3</v>
      </c>
      <c r="E8" s="14" t="s">
        <v>5</v>
      </c>
      <c r="F8" s="14" t="s">
        <v>6</v>
      </c>
      <c r="G8" s="14" t="s">
        <v>7</v>
      </c>
      <c r="H8" s="15"/>
    </row>
    <row r="9" spans="2:12">
      <c r="B9" s="17"/>
      <c r="C9" s="18"/>
      <c r="D9" s="19"/>
      <c r="E9" s="19"/>
      <c r="F9" s="20"/>
      <c r="G9" s="21" t="str">
        <f>IF(D9="","",E9*F9)</f>
        <v/>
      </c>
      <c r="H9" s="22"/>
    </row>
    <row r="10" spans="2:12">
      <c r="B10" s="23" t="s">
        <v>326</v>
      </c>
      <c r="C10" s="24" t="s">
        <v>327</v>
      </c>
      <c r="D10" s="25"/>
      <c r="E10" s="173"/>
      <c r="F10" s="26"/>
      <c r="G10" s="110" t="str">
        <f>IF(D10="","",E10*F10)</f>
        <v/>
      </c>
      <c r="H10" s="27"/>
    </row>
    <row r="11" spans="2:12">
      <c r="B11" s="28"/>
      <c r="C11" s="18"/>
      <c r="D11" s="25"/>
      <c r="E11" s="173"/>
      <c r="F11" s="26"/>
      <c r="G11" s="110" t="str">
        <f>IF(D11="","",E11*F11)</f>
        <v/>
      </c>
      <c r="H11" s="27"/>
    </row>
    <row r="12" spans="2:12">
      <c r="B12" s="116" t="s">
        <v>328</v>
      </c>
      <c r="C12" s="112" t="s">
        <v>329</v>
      </c>
      <c r="D12" s="25"/>
      <c r="E12" s="252"/>
      <c r="F12" s="118"/>
      <c r="G12" s="110" t="str">
        <f>IF(D12="","",E12*F12)</f>
        <v/>
      </c>
      <c r="H12" s="31"/>
    </row>
    <row r="13" spans="2:12">
      <c r="B13" s="127"/>
      <c r="C13" s="128"/>
      <c r="D13" s="25"/>
      <c r="E13" s="253"/>
      <c r="F13" s="114"/>
      <c r="G13" s="110"/>
      <c r="H13" s="31"/>
    </row>
    <row r="14" spans="2:12" ht="26.4">
      <c r="B14" s="127" t="s">
        <v>330</v>
      </c>
      <c r="C14" s="291" t="s">
        <v>361</v>
      </c>
      <c r="D14" s="25"/>
      <c r="E14" s="252"/>
      <c r="F14" s="145"/>
      <c r="G14" s="110"/>
      <c r="H14" s="31"/>
    </row>
    <row r="15" spans="2:12">
      <c r="B15" s="127"/>
      <c r="C15" s="128"/>
      <c r="D15" s="25"/>
      <c r="E15" s="252"/>
      <c r="F15" s="145"/>
      <c r="G15" s="110"/>
      <c r="H15" s="31"/>
    </row>
    <row r="16" spans="2:12" ht="26.4">
      <c r="B16" s="127"/>
      <c r="C16" s="291" t="s">
        <v>452</v>
      </c>
      <c r="D16" s="371" t="s">
        <v>137</v>
      </c>
      <c r="E16" s="252">
        <v>1700</v>
      </c>
      <c r="F16" s="118"/>
      <c r="G16" s="110"/>
      <c r="H16" s="31"/>
      <c r="L16" s="5">
        <f>1710*6*0.15*1.1</f>
        <v>1692.9</v>
      </c>
    </row>
    <row r="17" spans="2:13" ht="31.2" customHeight="1">
      <c r="B17" s="127"/>
      <c r="C17" s="291" t="s">
        <v>501</v>
      </c>
      <c r="D17" s="371" t="s">
        <v>137</v>
      </c>
      <c r="E17" s="252">
        <v>2000</v>
      </c>
      <c r="F17" s="118"/>
      <c r="G17" s="110"/>
      <c r="H17" s="31"/>
    </row>
    <row r="18" spans="2:13" ht="32.4" customHeight="1">
      <c r="B18" s="122"/>
      <c r="C18" s="291" t="s">
        <v>504</v>
      </c>
      <c r="D18" s="371" t="s">
        <v>137</v>
      </c>
      <c r="E18" s="252">
        <v>1700</v>
      </c>
      <c r="F18" s="118"/>
      <c r="G18" s="110"/>
      <c r="H18" s="31"/>
      <c r="M18" s="5">
        <f>1710*0.15*1.5</f>
        <v>384.75</v>
      </c>
    </row>
    <row r="19" spans="2:13" ht="13.8">
      <c r="B19" s="127"/>
      <c r="C19" s="374"/>
      <c r="D19" s="371"/>
      <c r="E19" s="252"/>
      <c r="F19" s="118"/>
      <c r="G19" s="110"/>
      <c r="H19" s="31"/>
    </row>
    <row r="20" spans="2:13" ht="13.8">
      <c r="B20" s="112" t="s">
        <v>455</v>
      </c>
      <c r="C20" s="112" t="s">
        <v>453</v>
      </c>
      <c r="D20" s="371" t="s">
        <v>105</v>
      </c>
      <c r="E20" s="252"/>
      <c r="F20" s="118"/>
      <c r="G20" s="110"/>
      <c r="H20" s="31"/>
    </row>
    <row r="21" spans="2:13" ht="26.4">
      <c r="B21" s="127"/>
      <c r="C21" s="291" t="s">
        <v>454</v>
      </c>
      <c r="D21" s="371" t="s">
        <v>137</v>
      </c>
      <c r="E21" s="252">
        <v>1900</v>
      </c>
      <c r="F21" s="118"/>
      <c r="G21" s="110"/>
      <c r="H21" s="31"/>
      <c r="L21" s="5">
        <f>1700*2000</f>
        <v>3400000</v>
      </c>
    </row>
    <row r="22" spans="2:13">
      <c r="B22" s="127"/>
      <c r="C22" s="291"/>
      <c r="D22" s="25"/>
      <c r="E22" s="252"/>
      <c r="F22" s="118"/>
      <c r="G22" s="110"/>
      <c r="H22" s="31"/>
    </row>
    <row r="23" spans="2:13" ht="26.4">
      <c r="B23" s="112" t="s">
        <v>456</v>
      </c>
      <c r="C23" s="112" t="s">
        <v>457</v>
      </c>
      <c r="D23" s="112" t="s">
        <v>105</v>
      </c>
      <c r="E23" s="252"/>
      <c r="F23" s="118"/>
      <c r="G23" s="110"/>
      <c r="H23" s="31"/>
    </row>
    <row r="24" spans="2:13" ht="26.4">
      <c r="B24" s="127"/>
      <c r="C24" s="291" t="s">
        <v>458</v>
      </c>
      <c r="D24" s="371" t="s">
        <v>105</v>
      </c>
      <c r="E24" s="252"/>
      <c r="F24" s="118"/>
      <c r="G24" s="110"/>
      <c r="H24" s="31"/>
    </row>
    <row r="25" spans="2:13" ht="13.8">
      <c r="B25" s="127"/>
      <c r="C25" s="291" t="s">
        <v>459</v>
      </c>
      <c r="D25" s="371" t="s">
        <v>460</v>
      </c>
      <c r="E25" s="252">
        <v>200</v>
      </c>
      <c r="F25" s="118"/>
      <c r="G25" s="110"/>
      <c r="H25" s="31"/>
    </row>
    <row r="26" spans="2:13" ht="13.8">
      <c r="B26" s="127"/>
      <c r="C26" s="370"/>
      <c r="D26" s="371"/>
      <c r="E26" s="252"/>
      <c r="F26" s="118"/>
      <c r="G26" s="110"/>
      <c r="H26" s="31"/>
    </row>
    <row r="27" spans="2:13">
      <c r="B27" s="127"/>
      <c r="C27" s="112" t="s">
        <v>461</v>
      </c>
      <c r="D27" s="165" t="s">
        <v>462</v>
      </c>
      <c r="E27" s="252">
        <v>100</v>
      </c>
      <c r="F27" s="118"/>
      <c r="G27" s="110"/>
      <c r="H27" s="31"/>
    </row>
    <row r="28" spans="2:13">
      <c r="B28" s="127"/>
      <c r="C28" s="128"/>
      <c r="D28" s="25"/>
      <c r="E28" s="252"/>
      <c r="F28" s="118"/>
      <c r="G28" s="110"/>
      <c r="H28" s="31"/>
    </row>
    <row r="29" spans="2:13">
      <c r="B29" s="127"/>
      <c r="C29" s="128"/>
      <c r="D29" s="25"/>
      <c r="E29" s="252"/>
      <c r="F29" s="118"/>
      <c r="G29" s="110"/>
      <c r="H29" s="31"/>
    </row>
    <row r="30" spans="2:13">
      <c r="B30" s="127"/>
      <c r="C30" s="128"/>
      <c r="D30" s="25"/>
      <c r="E30" s="252"/>
      <c r="F30" s="118"/>
      <c r="G30" s="110"/>
      <c r="H30" s="31"/>
    </row>
    <row r="31" spans="2:13">
      <c r="B31" s="127"/>
      <c r="C31" s="128"/>
      <c r="D31" s="25"/>
      <c r="E31" s="252"/>
      <c r="F31" s="118"/>
      <c r="G31" s="110"/>
      <c r="H31" s="31"/>
    </row>
    <row r="32" spans="2:13">
      <c r="B32" s="127"/>
      <c r="C32" s="128"/>
      <c r="D32" s="25"/>
      <c r="E32" s="252"/>
      <c r="F32" s="118"/>
      <c r="G32" s="110"/>
      <c r="H32" s="31"/>
    </row>
    <row r="33" spans="2:8">
      <c r="B33" s="127"/>
      <c r="C33" s="128"/>
      <c r="D33" s="25"/>
      <c r="E33" s="252"/>
      <c r="F33" s="118"/>
      <c r="G33" s="110"/>
      <c r="H33" s="31"/>
    </row>
    <row r="34" spans="2:8">
      <c r="B34" s="127"/>
      <c r="C34" s="128"/>
      <c r="D34" s="25"/>
      <c r="E34" s="252"/>
      <c r="F34" s="118"/>
      <c r="G34" s="110"/>
      <c r="H34" s="31"/>
    </row>
    <row r="35" spans="2:8">
      <c r="B35" s="127"/>
      <c r="C35" s="128"/>
      <c r="D35" s="25"/>
      <c r="E35" s="252"/>
      <c r="F35" s="118"/>
      <c r="G35" s="110"/>
      <c r="H35" s="31"/>
    </row>
    <row r="36" spans="2:8">
      <c r="B36" s="127"/>
      <c r="C36" s="128"/>
      <c r="D36" s="25"/>
      <c r="E36" s="252"/>
      <c r="F36" s="118"/>
      <c r="G36" s="110"/>
      <c r="H36" s="31"/>
    </row>
    <row r="37" spans="2:8">
      <c r="B37" s="127"/>
      <c r="C37" s="128"/>
      <c r="D37" s="25"/>
      <c r="E37" s="252"/>
      <c r="F37" s="118"/>
      <c r="G37" s="110"/>
      <c r="H37" s="31"/>
    </row>
    <row r="38" spans="2:8">
      <c r="B38" s="127"/>
      <c r="C38" s="128"/>
      <c r="D38" s="25"/>
      <c r="E38" s="252"/>
      <c r="F38" s="118"/>
      <c r="G38" s="110"/>
      <c r="H38" s="31"/>
    </row>
    <row r="39" spans="2:8">
      <c r="B39" s="127"/>
      <c r="C39" s="128"/>
      <c r="D39" s="25"/>
      <c r="E39" s="252"/>
      <c r="F39" s="118"/>
      <c r="G39" s="110"/>
      <c r="H39" s="31"/>
    </row>
    <row r="40" spans="2:8">
      <c r="B40" s="127"/>
      <c r="C40" s="128"/>
      <c r="D40" s="25"/>
      <c r="E40" s="252"/>
      <c r="F40" s="118"/>
      <c r="G40" s="110"/>
      <c r="H40" s="33"/>
    </row>
    <row r="41" spans="2:8">
      <c r="B41" s="127"/>
      <c r="C41" s="128"/>
      <c r="D41" s="25"/>
      <c r="E41" s="252"/>
      <c r="F41" s="118"/>
      <c r="G41" s="110"/>
      <c r="H41" s="33"/>
    </row>
    <row r="42" spans="2:8">
      <c r="B42" s="127"/>
      <c r="C42" s="128"/>
      <c r="D42" s="25"/>
      <c r="E42" s="252"/>
      <c r="F42" s="118"/>
      <c r="G42" s="110"/>
    </row>
    <row r="43" spans="2:8">
      <c r="B43" s="127"/>
      <c r="C43" s="128"/>
      <c r="D43" s="25"/>
      <c r="E43" s="252"/>
      <c r="F43" s="118"/>
      <c r="G43" s="110"/>
    </row>
    <row r="44" spans="2:8">
      <c r="B44" s="127"/>
      <c r="C44" s="128"/>
      <c r="D44" s="25"/>
      <c r="E44" s="252"/>
      <c r="F44" s="118"/>
      <c r="G44" s="110"/>
    </row>
    <row r="45" spans="2:8">
      <c r="B45" s="122"/>
      <c r="C45" s="128"/>
      <c r="D45" s="25"/>
      <c r="E45" s="252"/>
      <c r="F45" s="118"/>
      <c r="G45" s="110"/>
    </row>
    <row r="46" spans="2:8">
      <c r="B46" s="127"/>
      <c r="C46" s="128"/>
      <c r="D46" s="25"/>
      <c r="E46" s="252"/>
      <c r="F46" s="118"/>
      <c r="G46" s="110"/>
    </row>
    <row r="47" spans="2:8">
      <c r="B47" s="127"/>
      <c r="C47" s="128"/>
      <c r="D47" s="25"/>
      <c r="E47" s="252"/>
      <c r="F47" s="118"/>
      <c r="G47" s="110"/>
    </row>
    <row r="48" spans="2:8">
      <c r="B48" s="127"/>
      <c r="C48" s="128"/>
      <c r="D48" s="25"/>
      <c r="E48" s="252"/>
      <c r="F48" s="118"/>
      <c r="G48" s="110"/>
    </row>
    <row r="49" spans="2:8">
      <c r="B49" s="127"/>
      <c r="C49" s="128"/>
      <c r="D49" s="25"/>
      <c r="E49" s="252"/>
      <c r="F49" s="118"/>
      <c r="G49" s="110"/>
    </row>
    <row r="50" spans="2:8">
      <c r="B50" s="127"/>
      <c r="C50" s="128"/>
      <c r="D50" s="25"/>
      <c r="E50" s="252"/>
      <c r="F50" s="145"/>
      <c r="G50" s="110"/>
    </row>
    <row r="51" spans="2:8">
      <c r="B51" s="127"/>
      <c r="C51" s="128"/>
      <c r="D51" s="25"/>
      <c r="E51" s="252"/>
      <c r="F51" s="145"/>
      <c r="G51" s="110"/>
    </row>
    <row r="52" spans="2:8">
      <c r="B52" s="127"/>
      <c r="C52" s="128"/>
      <c r="D52" s="25"/>
      <c r="E52" s="252"/>
      <c r="F52" s="145"/>
      <c r="G52" s="110"/>
    </row>
    <row r="53" spans="2:8">
      <c r="B53" s="127"/>
      <c r="C53" s="128"/>
      <c r="D53" s="25"/>
      <c r="E53" s="252"/>
      <c r="F53" s="145"/>
      <c r="G53" s="110"/>
    </row>
    <row r="54" spans="2:8">
      <c r="B54" s="127"/>
      <c r="C54" s="128"/>
      <c r="D54" s="25"/>
      <c r="E54" s="252"/>
      <c r="F54" s="145"/>
      <c r="G54" s="110"/>
    </row>
    <row r="55" spans="2:8">
      <c r="B55" s="127"/>
      <c r="C55" s="128"/>
      <c r="D55" s="25"/>
      <c r="E55" s="252"/>
      <c r="F55" s="145"/>
      <c r="G55" s="110"/>
    </row>
    <row r="56" spans="2:8">
      <c r="B56" s="127"/>
      <c r="C56" s="128"/>
      <c r="D56" s="25"/>
      <c r="E56" s="252"/>
      <c r="F56" s="145"/>
      <c r="G56" s="110"/>
    </row>
    <row r="57" spans="2:8">
      <c r="B57" s="127"/>
      <c r="C57" s="128"/>
      <c r="D57" s="25"/>
      <c r="E57" s="252"/>
      <c r="F57" s="145"/>
      <c r="G57" s="110"/>
    </row>
    <row r="58" spans="2:8">
      <c r="B58" s="127"/>
      <c r="C58" s="128"/>
      <c r="D58" s="25"/>
      <c r="E58" s="252"/>
      <c r="F58" s="145"/>
      <c r="G58" s="110"/>
    </row>
    <row r="59" spans="2:8">
      <c r="B59" s="156"/>
      <c r="C59" s="112"/>
      <c r="D59" s="25"/>
      <c r="E59" s="252"/>
      <c r="F59" s="133"/>
      <c r="G59" s="110"/>
    </row>
    <row r="60" spans="2:8">
      <c r="B60" s="122"/>
      <c r="C60" s="128"/>
      <c r="D60" s="25"/>
      <c r="E60" s="252"/>
      <c r="F60" s="118"/>
      <c r="G60" s="110"/>
    </row>
    <row r="61" spans="2:8">
      <c r="B61" s="127"/>
      <c r="C61" s="128"/>
      <c r="D61" s="25"/>
      <c r="E61" s="252"/>
      <c r="F61" s="118"/>
      <c r="G61" s="110"/>
    </row>
    <row r="62" spans="2:8">
      <c r="B62" s="127"/>
      <c r="C62" s="128"/>
      <c r="D62" s="25"/>
      <c r="E62" s="252"/>
      <c r="F62" s="118"/>
      <c r="G62" s="110"/>
      <c r="H62" s="27"/>
    </row>
    <row r="63" spans="2:8">
      <c r="B63" s="127"/>
      <c r="C63" s="128"/>
      <c r="D63" s="25"/>
      <c r="E63" s="252"/>
      <c r="F63" s="118"/>
      <c r="G63" s="110"/>
      <c r="H63" s="27"/>
    </row>
    <row r="64" spans="2:8">
      <c r="B64" s="127"/>
      <c r="C64" s="128"/>
      <c r="D64" s="25"/>
      <c r="E64" s="252"/>
      <c r="F64" s="118"/>
      <c r="G64" s="110"/>
      <c r="H64" s="27"/>
    </row>
    <row r="65" spans="2:8">
      <c r="B65" s="122"/>
      <c r="C65" s="128"/>
      <c r="D65" s="25"/>
      <c r="E65" s="252"/>
      <c r="F65" s="118"/>
      <c r="G65" s="110"/>
      <c r="H65" s="27"/>
    </row>
    <row r="66" spans="2:8">
      <c r="B66" s="28"/>
      <c r="C66" s="18"/>
      <c r="D66" s="25"/>
      <c r="E66" s="29"/>
      <c r="F66" s="36"/>
      <c r="G66" s="21"/>
      <c r="H66" s="31"/>
    </row>
    <row r="67" spans="2:8">
      <c r="B67" s="28"/>
      <c r="C67" s="18"/>
      <c r="D67" s="25"/>
      <c r="E67" s="29"/>
      <c r="F67" s="36"/>
      <c r="G67" s="21"/>
      <c r="H67" s="31"/>
    </row>
    <row r="68" spans="2:8">
      <c r="B68" s="28"/>
      <c r="C68" s="18"/>
      <c r="D68" s="25"/>
      <c r="E68" s="38"/>
      <c r="F68" s="39"/>
      <c r="G68" s="21"/>
      <c r="H68" s="22"/>
    </row>
    <row r="69" spans="2:8">
      <c r="B69" s="28"/>
      <c r="C69" s="18"/>
      <c r="D69" s="25"/>
      <c r="E69" s="38"/>
      <c r="F69" s="39"/>
      <c r="G69" s="21"/>
      <c r="H69" s="22"/>
    </row>
    <row r="70" spans="2:8" s="40" customFormat="1">
      <c r="B70" s="28"/>
      <c r="C70" s="18"/>
      <c r="D70" s="25"/>
      <c r="E70" s="38"/>
      <c r="F70" s="39"/>
      <c r="G70" s="21"/>
      <c r="H70" s="22"/>
    </row>
    <row r="71" spans="2:8" s="40" customFormat="1">
      <c r="B71" s="28"/>
      <c r="C71" s="18"/>
      <c r="D71" s="25"/>
      <c r="E71" s="38"/>
      <c r="F71" s="39"/>
      <c r="G71" s="21"/>
      <c r="H71" s="22"/>
    </row>
    <row r="72" spans="2:8" s="48" customFormat="1" ht="27.75" customHeight="1">
      <c r="B72" s="62" t="str">
        <f>$B$10</f>
        <v>C5.3</v>
      </c>
      <c r="C72" s="43" t="s">
        <v>38</v>
      </c>
      <c r="D72" s="44"/>
      <c r="E72" s="45"/>
      <c r="F72" s="44"/>
      <c r="G72" s="46"/>
      <c r="H72" s="47"/>
    </row>
  </sheetData>
  <mergeCells count="4">
    <mergeCell ref="F1:H1"/>
    <mergeCell ref="B4:F4"/>
    <mergeCell ref="G4:G7"/>
    <mergeCell ref="B5:F7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0" firstPageNumber="19" orientation="portrait" cellComments="asDisplayed" useFirstPageNumber="1" r:id="rId1"/>
  <headerFooter>
    <oddHeader xml:space="preserve">&amp;R&amp;"Arial,Bold Italic"
</oddHeader>
    <oddFooter>&amp;CPD.&amp;P</oddFooter>
  </headerFooter>
  <colBreaks count="1" manualBreakCount="1">
    <brk id="8" max="6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6BBB-53BF-4881-8B47-D861DDA12E87}">
  <dimension ref="B1:K72"/>
  <sheetViews>
    <sheetView view="pageBreakPreview" zoomScaleNormal="85" zoomScaleSheetLayoutView="100" workbookViewId="0">
      <selection activeCell="K14" sqref="K14:M33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50.6640625" style="63" customWidth="1"/>
    <col min="4" max="4" width="12.6640625" style="3" customWidth="1"/>
    <col min="5" max="5" width="5.6640625" style="3" customWidth="1"/>
    <col min="6" max="6" width="12.6640625" style="3" customWidth="1"/>
    <col min="7" max="7" width="15.6640625" style="5" customWidth="1"/>
    <col min="8" max="8" width="15.6640625" style="4" customWidth="1"/>
    <col min="9" max="9" width="7.109375" style="4" customWidth="1"/>
    <col min="10" max="16384" width="6.88671875" style="5"/>
  </cols>
  <sheetData>
    <row r="1" spans="2:11">
      <c r="B1" s="1" t="s">
        <v>409</v>
      </c>
      <c r="C1" s="2"/>
      <c r="F1" s="391" t="str">
        <f>'C5.1'!F1</f>
        <v>GKM 06-26/27</v>
      </c>
      <c r="G1" s="392"/>
      <c r="H1" s="392"/>
    </row>
    <row r="2" spans="2:11">
      <c r="B2" s="6" t="s">
        <v>410</v>
      </c>
      <c r="C2" s="2"/>
      <c r="H2" s="11" t="s">
        <v>411</v>
      </c>
    </row>
    <row r="3" spans="2:11">
      <c r="B3" s="7"/>
      <c r="C3" s="64"/>
      <c r="D3" s="8"/>
      <c r="E3" s="8"/>
      <c r="F3" s="8"/>
      <c r="G3" s="9"/>
      <c r="H3" s="10"/>
    </row>
    <row r="4" spans="2:11">
      <c r="B4" s="393" t="s">
        <v>0</v>
      </c>
      <c r="C4" s="394"/>
      <c r="D4" s="394"/>
      <c r="E4" s="394"/>
      <c r="F4" s="394"/>
      <c r="G4" s="394"/>
      <c r="H4" s="395" t="str">
        <f>"CHAPTER "&amp;B10</f>
        <v>CHAPTER C5.2</v>
      </c>
      <c r="I4" s="11"/>
    </row>
    <row r="5" spans="2:11" ht="7.5" customHeight="1">
      <c r="B5" s="402"/>
      <c r="C5" s="403"/>
      <c r="D5" s="403"/>
      <c r="E5" s="403"/>
      <c r="F5" s="403"/>
      <c r="G5" s="403"/>
      <c r="H5" s="401"/>
      <c r="I5" s="12"/>
    </row>
    <row r="6" spans="2:11" ht="12.75" customHeight="1">
      <c r="B6" s="402"/>
      <c r="C6" s="403"/>
      <c r="D6" s="403"/>
      <c r="E6" s="403"/>
      <c r="F6" s="403"/>
      <c r="G6" s="403"/>
      <c r="H6" s="401"/>
      <c r="I6" s="12"/>
    </row>
    <row r="7" spans="2:11" ht="7.5" customHeight="1">
      <c r="B7" s="397"/>
      <c r="C7" s="398"/>
      <c r="D7" s="398"/>
      <c r="E7" s="398"/>
      <c r="F7" s="398"/>
      <c r="G7" s="398"/>
      <c r="H7" s="396"/>
      <c r="I7" s="12"/>
    </row>
    <row r="8" spans="2:11" s="16" customFormat="1" ht="24.9" customHeight="1">
      <c r="B8" s="13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5"/>
    </row>
    <row r="9" spans="2:11">
      <c r="B9" s="65"/>
      <c r="C9" s="66"/>
      <c r="D9" s="67"/>
      <c r="E9" s="19"/>
      <c r="F9" s="19"/>
      <c r="G9" s="20"/>
      <c r="H9" s="21" t="str">
        <f>IF(D9="","",F9*G9)</f>
        <v/>
      </c>
      <c r="I9" s="22"/>
    </row>
    <row r="10" spans="2:11">
      <c r="B10" s="23" t="s">
        <v>331</v>
      </c>
      <c r="C10" s="24" t="s">
        <v>332</v>
      </c>
      <c r="D10" s="25"/>
      <c r="E10" s="25"/>
      <c r="F10" s="25"/>
      <c r="G10" s="26"/>
      <c r="H10" s="110" t="str">
        <f>IF(D10="","",F10*G10)</f>
        <v/>
      </c>
      <c r="I10" s="22"/>
    </row>
    <row r="11" spans="2:11">
      <c r="B11" s="116"/>
      <c r="C11" s="112"/>
      <c r="D11" s="81"/>
      <c r="E11" s="81"/>
      <c r="F11" s="113"/>
      <c r="G11" s="114"/>
      <c r="H11" s="110"/>
      <c r="I11" s="27"/>
    </row>
    <row r="12" spans="2:11">
      <c r="B12" s="127" t="s">
        <v>335</v>
      </c>
      <c r="C12" s="128" t="s">
        <v>336</v>
      </c>
      <c r="D12" s="25"/>
      <c r="E12" s="25"/>
      <c r="F12" s="117"/>
      <c r="G12" s="125"/>
      <c r="H12" s="110"/>
      <c r="I12" s="27"/>
    </row>
    <row r="13" spans="2:11">
      <c r="B13" s="127"/>
      <c r="C13" s="128"/>
      <c r="D13" s="25"/>
      <c r="E13" s="25"/>
      <c r="F13" s="117"/>
      <c r="G13" s="125"/>
      <c r="H13" s="110"/>
      <c r="I13" s="27"/>
    </row>
    <row r="14" spans="2:11" ht="26.4">
      <c r="B14" s="127" t="s">
        <v>337</v>
      </c>
      <c r="C14" s="128" t="s">
        <v>338</v>
      </c>
      <c r="D14" s="25"/>
      <c r="E14" s="25"/>
      <c r="F14" s="117"/>
      <c r="G14" s="118"/>
      <c r="H14" s="110"/>
      <c r="I14" s="31"/>
    </row>
    <row r="15" spans="2:11">
      <c r="B15" s="127"/>
      <c r="C15" s="128"/>
      <c r="D15" s="25"/>
      <c r="E15" s="25"/>
      <c r="F15" s="117"/>
      <c r="G15" s="125"/>
      <c r="H15" s="110"/>
      <c r="I15" s="31"/>
    </row>
    <row r="16" spans="2:11">
      <c r="B16" s="122"/>
      <c r="C16" s="128" t="s">
        <v>505</v>
      </c>
      <c r="D16" s="25" t="s">
        <v>137</v>
      </c>
      <c r="E16" s="25"/>
      <c r="F16" s="117">
        <v>1000</v>
      </c>
      <c r="G16" s="118"/>
      <c r="H16" s="110"/>
      <c r="I16" s="31"/>
      <c r="K16" s="5">
        <f>1700*0.5*6.5</f>
        <v>5525</v>
      </c>
    </row>
    <row r="17" spans="2:11">
      <c r="B17" s="127"/>
      <c r="C17" s="128"/>
      <c r="D17" s="25"/>
      <c r="E17" s="25"/>
      <c r="F17" s="117"/>
      <c r="G17" s="125"/>
      <c r="H17" s="110"/>
      <c r="I17" s="27"/>
    </row>
    <row r="18" spans="2:11">
      <c r="B18" s="122"/>
      <c r="C18" s="128" t="s">
        <v>339</v>
      </c>
      <c r="D18" s="25" t="s">
        <v>137</v>
      </c>
      <c r="E18" s="25"/>
      <c r="F18" s="117">
        <v>500</v>
      </c>
      <c r="G18" s="118"/>
      <c r="H18" s="110" t="s">
        <v>360</v>
      </c>
      <c r="I18" s="27"/>
    </row>
    <row r="19" spans="2:11">
      <c r="B19" s="122"/>
      <c r="C19" s="128"/>
      <c r="D19" s="25"/>
      <c r="E19" s="25"/>
      <c r="F19" s="117"/>
      <c r="G19" s="118"/>
      <c r="H19" s="110"/>
      <c r="I19" s="33"/>
    </row>
    <row r="20" spans="2:11">
      <c r="B20" s="127" t="s">
        <v>340</v>
      </c>
      <c r="C20" s="128" t="s">
        <v>341</v>
      </c>
      <c r="D20" s="25" t="s">
        <v>137</v>
      </c>
      <c r="E20" s="25"/>
      <c r="F20" s="117">
        <v>10</v>
      </c>
      <c r="G20" s="118"/>
      <c r="H20" s="110" t="s">
        <v>360</v>
      </c>
    </row>
    <row r="21" spans="2:11">
      <c r="B21" s="116"/>
      <c r="C21" s="112"/>
      <c r="D21" s="25"/>
      <c r="E21" s="25"/>
      <c r="F21" s="117"/>
      <c r="G21" s="114"/>
      <c r="H21" s="110"/>
    </row>
    <row r="22" spans="2:11">
      <c r="B22" s="122" t="s">
        <v>342</v>
      </c>
      <c r="C22" s="128" t="s">
        <v>343</v>
      </c>
      <c r="D22" s="25" t="s">
        <v>137</v>
      </c>
      <c r="E22" s="25"/>
      <c r="F22" s="117">
        <v>10</v>
      </c>
      <c r="G22" s="125"/>
      <c r="H22" s="110" t="s">
        <v>360</v>
      </c>
    </row>
    <row r="23" spans="2:11">
      <c r="B23" s="127"/>
      <c r="C23" s="128"/>
      <c r="D23" s="25"/>
      <c r="E23" s="25"/>
      <c r="F23" s="117"/>
      <c r="G23" s="145"/>
      <c r="H23" s="110"/>
      <c r="I23" s="31"/>
    </row>
    <row r="24" spans="2:11" ht="26.4">
      <c r="B24" s="116" t="s">
        <v>344</v>
      </c>
      <c r="C24" s="112" t="s">
        <v>345</v>
      </c>
      <c r="D24" s="81"/>
      <c r="E24" s="81"/>
      <c r="F24" s="147"/>
      <c r="G24" s="133"/>
      <c r="H24" s="110"/>
      <c r="I24" s="31"/>
    </row>
    <row r="25" spans="2:11">
      <c r="B25" s="122"/>
      <c r="C25" s="128"/>
      <c r="D25" s="81"/>
      <c r="E25" s="81"/>
      <c r="F25" s="147"/>
      <c r="G25" s="133"/>
      <c r="H25" s="110"/>
      <c r="I25" s="27"/>
    </row>
    <row r="26" spans="2:11">
      <c r="B26" s="127" t="s">
        <v>346</v>
      </c>
      <c r="C26" s="128" t="s">
        <v>347</v>
      </c>
      <c r="D26" s="25"/>
      <c r="E26" s="25"/>
      <c r="F26" s="117"/>
      <c r="G26" s="110"/>
      <c r="H26" s="110"/>
      <c r="I26" s="27"/>
    </row>
    <row r="27" spans="2:11">
      <c r="B27" s="127"/>
      <c r="C27" s="128"/>
      <c r="D27" s="25"/>
      <c r="E27" s="25"/>
      <c r="F27" s="132"/>
      <c r="G27" s="125"/>
      <c r="H27" s="134"/>
      <c r="I27" s="27"/>
      <c r="K27" s="5">
        <f>0.5*1700*0.2</f>
        <v>170</v>
      </c>
    </row>
    <row r="28" spans="2:11">
      <c r="B28" s="127" t="s">
        <v>348</v>
      </c>
      <c r="C28" s="290" t="s">
        <v>349</v>
      </c>
      <c r="D28" s="25" t="s">
        <v>137</v>
      </c>
      <c r="E28" s="25"/>
      <c r="F28" s="117">
        <v>150</v>
      </c>
      <c r="G28" s="118"/>
      <c r="H28" s="110"/>
      <c r="I28" s="89"/>
    </row>
    <row r="29" spans="2:11">
      <c r="B29" s="122"/>
      <c r="C29" s="128"/>
      <c r="D29" s="25"/>
      <c r="E29" s="25"/>
      <c r="F29" s="132"/>
      <c r="G29" s="125"/>
      <c r="H29" s="227"/>
      <c r="I29" s="89"/>
    </row>
    <row r="30" spans="2:11">
      <c r="B30" s="116" t="s">
        <v>350</v>
      </c>
      <c r="C30" s="112" t="s">
        <v>351</v>
      </c>
      <c r="D30" s="25"/>
      <c r="E30" s="25"/>
      <c r="F30" s="117"/>
      <c r="G30" s="125"/>
      <c r="H30" s="110"/>
      <c r="I30" s="89"/>
    </row>
    <row r="31" spans="2:11">
      <c r="B31" s="228"/>
      <c r="C31" s="229"/>
      <c r="D31" s="25"/>
      <c r="E31" s="25"/>
      <c r="F31" s="117"/>
      <c r="G31" s="230"/>
      <c r="H31" s="134"/>
      <c r="I31" s="89"/>
    </row>
    <row r="32" spans="2:11">
      <c r="B32" s="127" t="s">
        <v>352</v>
      </c>
      <c r="C32" s="128" t="s">
        <v>353</v>
      </c>
      <c r="D32" s="25" t="s">
        <v>137</v>
      </c>
      <c r="E32" s="25"/>
      <c r="F32" s="117">
        <v>200</v>
      </c>
      <c r="G32" s="118"/>
      <c r="H32" s="314"/>
      <c r="I32" s="27"/>
    </row>
    <row r="33" spans="2:9">
      <c r="B33" s="127"/>
      <c r="C33" s="128"/>
      <c r="D33" s="25"/>
      <c r="E33" s="25"/>
      <c r="F33" s="117"/>
      <c r="G33" s="118"/>
      <c r="H33" s="110"/>
      <c r="I33" s="27"/>
    </row>
    <row r="34" spans="2:9">
      <c r="B34" s="127"/>
      <c r="C34" s="128"/>
      <c r="D34" s="25"/>
      <c r="E34" s="25"/>
      <c r="F34" s="117"/>
      <c r="G34" s="233"/>
      <c r="H34" s="110"/>
    </row>
    <row r="35" spans="2:9">
      <c r="B35" s="35"/>
      <c r="C35" s="35"/>
      <c r="D35" s="230"/>
      <c r="E35" s="230"/>
      <c r="F35" s="230"/>
      <c r="G35" s="35"/>
      <c r="H35" s="110"/>
      <c r="I35" s="27"/>
    </row>
    <row r="36" spans="2:9">
      <c r="B36" s="35"/>
      <c r="C36" s="234"/>
      <c r="D36" s="25"/>
      <c r="E36" s="25"/>
      <c r="F36" s="117"/>
      <c r="G36" s="118"/>
      <c r="H36" s="110"/>
      <c r="I36" s="50"/>
    </row>
    <row r="37" spans="2:9">
      <c r="B37" s="35"/>
      <c r="C37" s="258"/>
      <c r="D37" s="25"/>
      <c r="E37" s="25"/>
      <c r="F37" s="117"/>
      <c r="G37" s="118"/>
      <c r="H37" s="110"/>
      <c r="I37" s="50"/>
    </row>
    <row r="38" spans="2:9">
      <c r="B38" s="35"/>
      <c r="C38" s="258"/>
      <c r="D38" s="232"/>
      <c r="E38" s="232"/>
      <c r="F38" s="232"/>
      <c r="G38" s="118"/>
      <c r="H38" s="110"/>
      <c r="I38" s="50"/>
    </row>
    <row r="39" spans="2:9">
      <c r="B39" s="35"/>
      <c r="C39" s="258"/>
      <c r="D39" s="35"/>
      <c r="E39" s="35"/>
      <c r="F39" s="35"/>
      <c r="G39" s="118"/>
      <c r="H39" s="110"/>
      <c r="I39" s="50"/>
    </row>
    <row r="40" spans="2:9">
      <c r="B40" s="35"/>
      <c r="C40" s="258"/>
      <c r="D40" s="25"/>
      <c r="E40" s="25"/>
      <c r="F40" s="117"/>
      <c r="G40" s="118"/>
      <c r="H40" s="110"/>
      <c r="I40" s="50"/>
    </row>
    <row r="41" spans="2:9">
      <c r="B41" s="35"/>
      <c r="C41" s="258"/>
      <c r="D41" s="25"/>
      <c r="E41" s="25"/>
      <c r="F41" s="117"/>
      <c r="G41" s="118"/>
      <c r="H41" s="110"/>
      <c r="I41" s="50"/>
    </row>
    <row r="42" spans="2:9">
      <c r="B42" s="35"/>
      <c r="C42" s="258"/>
      <c r="D42" s="25"/>
      <c r="E42" s="25"/>
      <c r="F42" s="117"/>
      <c r="G42" s="118"/>
      <c r="H42" s="110"/>
      <c r="I42" s="50"/>
    </row>
    <row r="43" spans="2:9">
      <c r="B43" s="35"/>
      <c r="C43" s="258"/>
      <c r="D43" s="25"/>
      <c r="E43" s="25"/>
      <c r="F43" s="117"/>
      <c r="G43" s="118"/>
      <c r="H43" s="110"/>
      <c r="I43" s="50"/>
    </row>
    <row r="44" spans="2:9">
      <c r="B44" s="35"/>
      <c r="C44" s="258"/>
      <c r="D44" s="25"/>
      <c r="E44" s="25"/>
      <c r="F44" s="117"/>
      <c r="G44" s="118"/>
      <c r="H44" s="110"/>
      <c r="I44" s="50"/>
    </row>
    <row r="45" spans="2:9">
      <c r="B45" s="35"/>
      <c r="C45" s="258"/>
      <c r="D45" s="25"/>
      <c r="E45" s="25"/>
      <c r="F45" s="117"/>
      <c r="G45" s="118"/>
      <c r="H45" s="110"/>
      <c r="I45" s="50"/>
    </row>
    <row r="46" spans="2:9">
      <c r="B46" s="35"/>
      <c r="C46" s="258"/>
      <c r="D46" s="25"/>
      <c r="E46" s="25"/>
      <c r="F46" s="117"/>
      <c r="G46" s="118"/>
      <c r="H46" s="110"/>
      <c r="I46" s="50"/>
    </row>
    <row r="47" spans="2:9">
      <c r="B47" s="35"/>
      <c r="C47" s="258"/>
      <c r="D47" s="25"/>
      <c r="E47" s="25"/>
      <c r="F47" s="117"/>
      <c r="G47" s="118"/>
      <c r="H47" s="110"/>
      <c r="I47" s="50"/>
    </row>
    <row r="48" spans="2:9">
      <c r="B48" s="35"/>
      <c r="C48" s="258"/>
      <c r="D48" s="25"/>
      <c r="E48" s="25"/>
      <c r="F48" s="117"/>
      <c r="G48" s="118"/>
      <c r="H48" s="110"/>
      <c r="I48" s="50"/>
    </row>
    <row r="49" spans="2:9">
      <c r="B49" s="35"/>
      <c r="C49" s="258"/>
      <c r="D49" s="25"/>
      <c r="E49" s="25"/>
      <c r="F49" s="117"/>
      <c r="G49" s="118"/>
      <c r="H49" s="110"/>
      <c r="I49" s="50"/>
    </row>
    <row r="50" spans="2:9">
      <c r="B50" s="35"/>
      <c r="C50" s="258"/>
      <c r="D50" s="25"/>
      <c r="E50" s="25"/>
      <c r="F50" s="117"/>
      <c r="G50" s="118"/>
      <c r="H50" s="110"/>
      <c r="I50" s="50"/>
    </row>
    <row r="51" spans="2:9">
      <c r="B51" s="35"/>
      <c r="C51" s="258"/>
      <c r="D51" s="25"/>
      <c r="E51" s="25"/>
      <c r="F51" s="117"/>
      <c r="G51" s="118"/>
      <c r="H51" s="110"/>
      <c r="I51" s="50"/>
    </row>
    <row r="52" spans="2:9">
      <c r="B52" s="35"/>
      <c r="C52" s="258"/>
      <c r="D52" s="25"/>
      <c r="E52" s="25"/>
      <c r="F52" s="117"/>
      <c r="G52" s="118"/>
      <c r="H52" s="110"/>
      <c r="I52" s="50"/>
    </row>
    <row r="53" spans="2:9">
      <c r="B53" s="35"/>
      <c r="C53" s="258"/>
      <c r="D53" s="25"/>
      <c r="E53" s="25"/>
      <c r="F53" s="117"/>
      <c r="G53" s="118"/>
      <c r="H53" s="110"/>
      <c r="I53" s="50"/>
    </row>
    <row r="54" spans="2:9">
      <c r="B54" s="35"/>
      <c r="C54" s="258"/>
      <c r="D54" s="25"/>
      <c r="E54" s="25"/>
      <c r="F54" s="117"/>
      <c r="G54" s="118"/>
      <c r="H54" s="110"/>
      <c r="I54" s="50"/>
    </row>
    <row r="55" spans="2:9">
      <c r="B55" s="35"/>
      <c r="C55" s="258"/>
      <c r="D55" s="25"/>
      <c r="E55" s="25"/>
      <c r="F55" s="117"/>
      <c r="G55" s="118"/>
      <c r="H55" s="110"/>
      <c r="I55" s="50"/>
    </row>
    <row r="56" spans="2:9">
      <c r="B56" s="35"/>
      <c r="C56" s="258"/>
      <c r="D56" s="25"/>
      <c r="E56" s="25"/>
      <c r="F56" s="117"/>
      <c r="G56" s="118"/>
      <c r="H56" s="110"/>
      <c r="I56" s="50"/>
    </row>
    <row r="57" spans="2:9">
      <c r="B57" s="35"/>
      <c r="C57" s="258"/>
      <c r="D57" s="25"/>
      <c r="E57" s="25"/>
      <c r="F57" s="117"/>
      <c r="G57" s="118"/>
      <c r="H57" s="110"/>
      <c r="I57" s="50"/>
    </row>
    <row r="58" spans="2:9">
      <c r="B58" s="35"/>
      <c r="C58" s="258"/>
      <c r="D58" s="25"/>
      <c r="E58" s="25"/>
      <c r="F58" s="117"/>
      <c r="G58" s="118"/>
      <c r="H58" s="110"/>
      <c r="I58" s="50"/>
    </row>
    <row r="59" spans="2:9">
      <c r="B59" s="35"/>
      <c r="C59" s="258"/>
      <c r="D59" s="25"/>
      <c r="E59" s="25"/>
      <c r="F59" s="117"/>
      <c r="G59" s="118"/>
      <c r="H59" s="110"/>
      <c r="I59" s="50"/>
    </row>
    <row r="60" spans="2:9">
      <c r="B60" s="35"/>
      <c r="C60" s="258"/>
      <c r="D60" s="25"/>
      <c r="E60" s="25"/>
      <c r="F60" s="117"/>
      <c r="G60" s="118"/>
      <c r="H60" s="110"/>
      <c r="I60" s="50"/>
    </row>
    <row r="61" spans="2:9">
      <c r="B61" s="35"/>
      <c r="C61" s="258"/>
      <c r="D61" s="25"/>
      <c r="E61" s="25"/>
      <c r="F61" s="117"/>
      <c r="G61" s="118"/>
      <c r="H61" s="110"/>
      <c r="I61" s="50"/>
    </row>
    <row r="62" spans="2:9">
      <c r="B62" s="35"/>
      <c r="C62" s="258"/>
      <c r="D62" s="25"/>
      <c r="E62" s="25"/>
      <c r="F62" s="117"/>
      <c r="G62" s="118"/>
      <c r="H62" s="110"/>
      <c r="I62" s="50"/>
    </row>
    <row r="63" spans="2:9">
      <c r="B63" s="35"/>
      <c r="C63" s="258"/>
      <c r="D63" s="25"/>
      <c r="E63" s="25"/>
      <c r="F63" s="117"/>
      <c r="G63" s="118"/>
      <c r="H63" s="110"/>
      <c r="I63" s="50"/>
    </row>
    <row r="64" spans="2:9">
      <c r="B64" s="35"/>
      <c r="C64" s="258"/>
      <c r="D64" s="25"/>
      <c r="E64" s="25"/>
      <c r="F64" s="117"/>
      <c r="G64" s="118"/>
      <c r="H64" s="110"/>
      <c r="I64" s="50"/>
    </row>
    <row r="65" spans="2:9">
      <c r="B65" s="35"/>
      <c r="C65" s="258"/>
      <c r="D65" s="25"/>
      <c r="E65" s="25"/>
      <c r="F65" s="117"/>
      <c r="G65" s="118"/>
      <c r="H65" s="110"/>
      <c r="I65" s="50"/>
    </row>
    <row r="66" spans="2:9">
      <c r="B66" s="35"/>
      <c r="C66" s="258"/>
      <c r="D66" s="25"/>
      <c r="E66" s="25"/>
      <c r="F66" s="117"/>
      <c r="G66" s="118"/>
      <c r="H66" s="110"/>
      <c r="I66" s="50"/>
    </row>
    <row r="67" spans="2:9">
      <c r="B67" s="35"/>
      <c r="C67" s="258"/>
      <c r="D67" s="25"/>
      <c r="E67" s="25"/>
      <c r="F67" s="117"/>
      <c r="G67" s="118"/>
      <c r="H67" s="110"/>
      <c r="I67" s="50"/>
    </row>
    <row r="68" spans="2:9">
      <c r="B68" s="35"/>
      <c r="C68" s="258"/>
      <c r="D68" s="25"/>
      <c r="E68" s="25"/>
      <c r="F68" s="117"/>
      <c r="G68" s="118"/>
      <c r="H68" s="110"/>
      <c r="I68" s="50"/>
    </row>
    <row r="69" spans="2:9">
      <c r="B69" s="35"/>
      <c r="C69" s="258"/>
      <c r="D69" s="25"/>
      <c r="E69" s="25"/>
      <c r="F69" s="117"/>
      <c r="G69" s="118"/>
      <c r="H69" s="110"/>
      <c r="I69" s="50"/>
    </row>
    <row r="70" spans="2:9">
      <c r="B70" s="35"/>
      <c r="C70" s="258"/>
      <c r="D70" s="25"/>
      <c r="E70" s="25"/>
      <c r="F70" s="117"/>
      <c r="G70" s="118"/>
      <c r="H70" s="110"/>
      <c r="I70" s="50"/>
    </row>
    <row r="71" spans="2:9">
      <c r="B71" s="35"/>
      <c r="C71" s="258"/>
      <c r="D71" s="25"/>
      <c r="E71" s="25"/>
      <c r="F71" s="117"/>
      <c r="G71" s="118"/>
      <c r="H71" s="110"/>
      <c r="I71" s="50"/>
    </row>
    <row r="72" spans="2:9" s="48" customFormat="1" ht="24.75" customHeight="1">
      <c r="B72" s="62" t="str">
        <f>$B$10</f>
        <v>C5.2</v>
      </c>
      <c r="C72" s="43" t="s">
        <v>38</v>
      </c>
      <c r="D72" s="45"/>
      <c r="E72" s="44"/>
      <c r="F72" s="45"/>
      <c r="G72" s="44"/>
      <c r="H72" s="46"/>
      <c r="I72" s="47"/>
    </row>
  </sheetData>
  <mergeCells count="4">
    <mergeCell ref="F1:H1"/>
    <mergeCell ref="B4:G4"/>
    <mergeCell ref="H4:H7"/>
    <mergeCell ref="B5:G7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5" firstPageNumber="20" orientation="portrait" cellComments="asDisplayed" useFirstPageNumber="1" r:id="rId1"/>
  <headerFooter>
    <oddHeader xml:space="preserve">&amp;R&amp;"Arial,Bold Italic"
</oddHeader>
    <oddFooter>&amp;CPD.&amp;P</oddFooter>
  </headerFooter>
  <colBreaks count="1" manualBreakCount="1">
    <brk id="8" max="79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D077-C72C-4752-8CF9-E9205668B282}">
  <dimension ref="B1:K68"/>
  <sheetViews>
    <sheetView view="pageBreakPreview" zoomScaleNormal="85" zoomScaleSheetLayoutView="100" workbookViewId="0">
      <selection activeCell="F1" sqref="F1:H1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45.6640625" style="63" customWidth="1"/>
    <col min="4" max="4" width="13.6640625" style="3" customWidth="1"/>
    <col min="5" max="5" width="11.44140625" style="3" customWidth="1"/>
    <col min="6" max="6" width="15.6640625" style="5" customWidth="1"/>
    <col min="7" max="7" width="15.6640625" style="4" customWidth="1"/>
    <col min="8" max="8" width="0.88671875" style="4" customWidth="1"/>
    <col min="9" max="16384" width="6.88671875" style="5"/>
  </cols>
  <sheetData>
    <row r="1" spans="2:11">
      <c r="B1" s="1" t="s">
        <v>409</v>
      </c>
      <c r="C1" s="2"/>
      <c r="F1" s="391" t="str">
        <f>'C5.2'!F1</f>
        <v>GKM 06-26/27</v>
      </c>
      <c r="G1" s="392"/>
      <c r="H1" s="392"/>
      <c r="I1" s="4"/>
    </row>
    <row r="2" spans="2:11">
      <c r="B2" s="6" t="s">
        <v>410</v>
      </c>
      <c r="C2" s="2"/>
      <c r="F2" s="3"/>
      <c r="G2" s="5"/>
      <c r="H2" s="11" t="s">
        <v>411</v>
      </c>
      <c r="I2" s="4"/>
    </row>
    <row r="3" spans="2:11">
      <c r="B3" s="7"/>
      <c r="C3" s="64"/>
      <c r="D3" s="8"/>
      <c r="E3" s="8"/>
      <c r="F3" s="9"/>
      <c r="G3" s="10"/>
    </row>
    <row r="4" spans="2:11" s="16" customFormat="1" ht="24.9" customHeight="1">
      <c r="B4" s="13" t="s">
        <v>1</v>
      </c>
      <c r="C4" s="14" t="s">
        <v>2</v>
      </c>
      <c r="D4" s="14" t="s">
        <v>3</v>
      </c>
      <c r="E4" s="14" t="s">
        <v>5</v>
      </c>
      <c r="F4" s="14" t="s">
        <v>6</v>
      </c>
      <c r="G4" s="14" t="s">
        <v>7</v>
      </c>
      <c r="H4" s="15"/>
    </row>
    <row r="5" spans="2:11">
      <c r="B5" s="17"/>
      <c r="C5" s="18"/>
      <c r="D5" s="19"/>
      <c r="E5" s="19"/>
      <c r="F5" s="20"/>
      <c r="G5" s="21" t="str">
        <f>IF(D5="","",E5*F5)</f>
        <v/>
      </c>
      <c r="H5" s="22"/>
    </row>
    <row r="6" spans="2:11">
      <c r="B6" s="23" t="s">
        <v>473</v>
      </c>
      <c r="C6" s="112" t="s">
        <v>472</v>
      </c>
      <c r="D6" s="112"/>
      <c r="E6" s="112"/>
      <c r="F6" s="112"/>
      <c r="G6" s="112"/>
      <c r="H6" s="27"/>
    </row>
    <row r="7" spans="2:11">
      <c r="B7" s="28"/>
      <c r="C7" s="18"/>
      <c r="D7" s="25"/>
      <c r="E7" s="173"/>
      <c r="F7" s="26"/>
      <c r="G7" s="110" t="str">
        <f>IF(D7="","",E7*F7)</f>
        <v/>
      </c>
      <c r="H7" s="27"/>
    </row>
    <row r="8" spans="2:11">
      <c r="B8" s="127" t="s">
        <v>474</v>
      </c>
      <c r="C8" s="373" t="s">
        <v>463</v>
      </c>
      <c r="D8" s="375" t="s">
        <v>105</v>
      </c>
      <c r="E8" s="252"/>
      <c r="F8" s="118"/>
      <c r="G8" s="110" t="str">
        <f>IF(D8="","",E8*F8)</f>
        <v/>
      </c>
      <c r="H8" s="31"/>
    </row>
    <row r="9" spans="2:11" ht="26.4">
      <c r="B9" s="127" t="s">
        <v>105</v>
      </c>
      <c r="C9" s="375" t="s">
        <v>464</v>
      </c>
      <c r="D9" s="375" t="s">
        <v>465</v>
      </c>
      <c r="E9" s="252">
        <v>400</v>
      </c>
      <c r="F9" s="252"/>
      <c r="G9" s="110"/>
      <c r="H9" s="31"/>
    </row>
    <row r="10" spans="2:11" ht="26.4" customHeight="1">
      <c r="B10" s="127"/>
      <c r="C10" s="375" t="s">
        <v>466</v>
      </c>
      <c r="D10" s="375" t="s">
        <v>465</v>
      </c>
      <c r="E10" s="252">
        <v>400</v>
      </c>
      <c r="F10" s="252"/>
      <c r="G10" s="110"/>
      <c r="H10" s="31"/>
    </row>
    <row r="11" spans="2:11">
      <c r="B11" s="127"/>
      <c r="C11" s="375"/>
      <c r="D11" s="375"/>
      <c r="E11" s="252"/>
      <c r="F11" s="252"/>
      <c r="G11" s="110"/>
      <c r="H11" s="31"/>
    </row>
    <row r="12" spans="2:11">
      <c r="B12" s="127" t="s">
        <v>475</v>
      </c>
      <c r="C12" s="373" t="s">
        <v>467</v>
      </c>
      <c r="D12" s="375" t="s">
        <v>105</v>
      </c>
      <c r="E12" s="252"/>
      <c r="F12" s="118"/>
      <c r="G12" s="110"/>
      <c r="H12" s="31"/>
    </row>
    <row r="13" spans="2:11">
      <c r="B13" s="127"/>
      <c r="C13" s="375" t="s">
        <v>468</v>
      </c>
      <c r="D13" s="375" t="s">
        <v>105</v>
      </c>
      <c r="E13" s="252"/>
      <c r="F13" s="118"/>
      <c r="G13" s="110"/>
      <c r="H13" s="31"/>
    </row>
    <row r="14" spans="2:11" ht="26.4">
      <c r="B14" s="127"/>
      <c r="C14" s="375" t="s">
        <v>469</v>
      </c>
      <c r="D14" s="375" t="s">
        <v>138</v>
      </c>
      <c r="E14" s="252">
        <v>10300</v>
      </c>
      <c r="F14" s="118"/>
      <c r="G14" s="110"/>
      <c r="H14" s="31"/>
      <c r="K14" s="5">
        <f>1710*6</f>
        <v>10260</v>
      </c>
    </row>
    <row r="15" spans="2:11">
      <c r="B15" s="127"/>
      <c r="C15" s="375"/>
      <c r="D15" s="375"/>
      <c r="E15" s="252"/>
      <c r="F15" s="118"/>
      <c r="G15" s="110"/>
      <c r="H15" s="31"/>
    </row>
    <row r="16" spans="2:11">
      <c r="B16" s="127" t="s">
        <v>476</v>
      </c>
      <c r="C16" s="375" t="s">
        <v>470</v>
      </c>
      <c r="D16" s="375" t="s">
        <v>105</v>
      </c>
      <c r="E16" s="252"/>
      <c r="F16" s="118"/>
      <c r="G16" s="110"/>
      <c r="H16" s="31"/>
    </row>
    <row r="17" spans="2:8">
      <c r="B17" s="127"/>
      <c r="C17" s="375" t="s">
        <v>471</v>
      </c>
      <c r="D17" s="375" t="s">
        <v>136</v>
      </c>
      <c r="E17" s="252">
        <v>15</v>
      </c>
      <c r="F17" s="118"/>
      <c r="G17" s="110"/>
      <c r="H17" s="31"/>
    </row>
    <row r="18" spans="2:8">
      <c r="B18" s="127"/>
      <c r="C18" s="291"/>
      <c r="D18" s="25"/>
      <c r="E18" s="252"/>
      <c r="F18" s="118"/>
      <c r="G18" s="110"/>
      <c r="H18" s="31"/>
    </row>
    <row r="19" spans="2:8">
      <c r="B19" s="112"/>
      <c r="C19" s="112"/>
      <c r="D19" s="112"/>
      <c r="E19" s="252"/>
      <c r="F19" s="118"/>
      <c r="G19" s="110"/>
      <c r="H19" s="31"/>
    </row>
    <row r="20" spans="2:8" ht="13.8">
      <c r="B20" s="127"/>
      <c r="C20" s="291"/>
      <c r="D20" s="371"/>
      <c r="E20" s="252"/>
      <c r="F20" s="118"/>
      <c r="G20" s="110"/>
      <c r="H20" s="31"/>
    </row>
    <row r="21" spans="2:8" ht="13.8">
      <c r="B21" s="127"/>
      <c r="C21" s="291"/>
      <c r="D21" s="371"/>
      <c r="E21" s="252"/>
      <c r="F21" s="118"/>
      <c r="G21" s="110"/>
      <c r="H21" s="31"/>
    </row>
    <row r="22" spans="2:8" ht="13.8">
      <c r="B22" s="127"/>
      <c r="C22" s="370"/>
      <c r="D22" s="371"/>
      <c r="E22" s="252"/>
      <c r="F22" s="118"/>
      <c r="G22" s="110"/>
      <c r="H22" s="31"/>
    </row>
    <row r="23" spans="2:8">
      <c r="B23" s="127"/>
      <c r="C23" s="112"/>
      <c r="D23" s="165"/>
      <c r="E23" s="252"/>
      <c r="F23" s="118"/>
      <c r="G23" s="110"/>
      <c r="H23" s="31"/>
    </row>
    <row r="24" spans="2:8">
      <c r="B24" s="127"/>
      <c r="C24" s="128"/>
      <c r="D24" s="25"/>
      <c r="E24" s="252"/>
      <c r="F24" s="118"/>
      <c r="G24" s="110"/>
      <c r="H24" s="31"/>
    </row>
    <row r="25" spans="2:8">
      <c r="B25" s="127"/>
      <c r="C25" s="128"/>
      <c r="D25" s="25"/>
      <c r="E25" s="252"/>
      <c r="F25" s="118"/>
      <c r="G25" s="110"/>
      <c r="H25" s="31"/>
    </row>
    <row r="26" spans="2:8">
      <c r="B26" s="127"/>
      <c r="C26" s="128"/>
      <c r="D26" s="25"/>
      <c r="E26" s="252"/>
      <c r="F26" s="118"/>
      <c r="G26" s="110"/>
      <c r="H26" s="31"/>
    </row>
    <row r="27" spans="2:8">
      <c r="B27" s="127"/>
      <c r="C27" s="128"/>
      <c r="D27" s="25"/>
      <c r="E27" s="252"/>
      <c r="F27" s="118"/>
      <c r="G27" s="110"/>
      <c r="H27" s="31"/>
    </row>
    <row r="28" spans="2:8">
      <c r="B28" s="127"/>
      <c r="C28" s="128"/>
      <c r="D28" s="25"/>
      <c r="E28" s="252"/>
      <c r="F28" s="118"/>
      <c r="G28" s="110"/>
      <c r="H28" s="31"/>
    </row>
    <row r="29" spans="2:8">
      <c r="B29" s="127"/>
      <c r="C29" s="128"/>
      <c r="D29" s="25"/>
      <c r="E29" s="252"/>
      <c r="F29" s="118"/>
      <c r="G29" s="110"/>
      <c r="H29" s="31"/>
    </row>
    <row r="30" spans="2:8">
      <c r="B30" s="127"/>
      <c r="C30" s="128"/>
      <c r="D30" s="25"/>
      <c r="E30" s="252"/>
      <c r="F30" s="118"/>
      <c r="G30" s="110"/>
      <c r="H30" s="31"/>
    </row>
    <row r="31" spans="2:8">
      <c r="B31" s="127"/>
      <c r="C31" s="128"/>
      <c r="D31" s="25"/>
      <c r="E31" s="252"/>
      <c r="F31" s="118"/>
      <c r="G31" s="110"/>
      <c r="H31" s="31"/>
    </row>
    <row r="32" spans="2:8">
      <c r="B32" s="127"/>
      <c r="C32" s="128"/>
      <c r="D32" s="25"/>
      <c r="E32" s="252"/>
      <c r="F32" s="118"/>
      <c r="G32" s="110"/>
      <c r="H32" s="31"/>
    </row>
    <row r="33" spans="2:8">
      <c r="B33" s="127"/>
      <c r="C33" s="128"/>
      <c r="D33" s="25"/>
      <c r="E33" s="252"/>
      <c r="F33" s="118"/>
      <c r="G33" s="110"/>
      <c r="H33" s="31"/>
    </row>
    <row r="34" spans="2:8">
      <c r="B34" s="127"/>
      <c r="C34" s="128"/>
      <c r="D34" s="25"/>
      <c r="E34" s="252"/>
      <c r="F34" s="118"/>
      <c r="G34" s="110"/>
      <c r="H34" s="31"/>
    </row>
    <row r="35" spans="2:8">
      <c r="B35" s="127"/>
      <c r="C35" s="128"/>
      <c r="D35" s="25"/>
      <c r="E35" s="252"/>
      <c r="F35" s="118"/>
      <c r="G35" s="110"/>
      <c r="H35" s="31"/>
    </row>
    <row r="36" spans="2:8">
      <c r="B36" s="127"/>
      <c r="C36" s="128"/>
      <c r="D36" s="25"/>
      <c r="E36" s="252"/>
      <c r="F36" s="118"/>
      <c r="G36" s="110"/>
      <c r="H36" s="33"/>
    </row>
    <row r="37" spans="2:8">
      <c r="B37" s="127"/>
      <c r="C37" s="128"/>
      <c r="D37" s="25"/>
      <c r="E37" s="252"/>
      <c r="F37" s="118"/>
      <c r="G37" s="110"/>
      <c r="H37" s="33"/>
    </row>
    <row r="38" spans="2:8">
      <c r="B38" s="127"/>
      <c r="C38" s="128"/>
      <c r="D38" s="25"/>
      <c r="E38" s="252"/>
      <c r="F38" s="118"/>
      <c r="G38" s="110"/>
    </row>
    <row r="39" spans="2:8">
      <c r="B39" s="127"/>
      <c r="C39" s="128"/>
      <c r="D39" s="25"/>
      <c r="E39" s="252"/>
      <c r="F39" s="118"/>
      <c r="G39" s="110"/>
    </row>
    <row r="40" spans="2:8">
      <c r="B40" s="127"/>
      <c r="C40" s="128"/>
      <c r="D40" s="25"/>
      <c r="E40" s="252"/>
      <c r="F40" s="118"/>
      <c r="G40" s="110"/>
    </row>
    <row r="41" spans="2:8">
      <c r="B41" s="122"/>
      <c r="C41" s="128"/>
      <c r="D41" s="25"/>
      <c r="E41" s="252"/>
      <c r="F41" s="118"/>
      <c r="G41" s="110"/>
    </row>
    <row r="42" spans="2:8">
      <c r="B42" s="127"/>
      <c r="C42" s="128"/>
      <c r="D42" s="25"/>
      <c r="E42" s="252"/>
      <c r="F42" s="118"/>
      <c r="G42" s="110"/>
    </row>
    <row r="43" spans="2:8">
      <c r="B43" s="127"/>
      <c r="C43" s="128"/>
      <c r="D43" s="25"/>
      <c r="E43" s="252"/>
      <c r="F43" s="118"/>
      <c r="G43" s="110"/>
    </row>
    <row r="44" spans="2:8">
      <c r="B44" s="127"/>
      <c r="C44" s="128"/>
      <c r="D44" s="25"/>
      <c r="E44" s="252"/>
      <c r="F44" s="118"/>
      <c r="G44" s="110"/>
    </row>
    <row r="45" spans="2:8">
      <c r="B45" s="127"/>
      <c r="C45" s="128"/>
      <c r="D45" s="25"/>
      <c r="E45" s="252"/>
      <c r="F45" s="118"/>
      <c r="G45" s="110"/>
    </row>
    <row r="46" spans="2:8">
      <c r="B46" s="127"/>
      <c r="C46" s="128"/>
      <c r="D46" s="25"/>
      <c r="E46" s="252"/>
      <c r="F46" s="145"/>
      <c r="G46" s="110"/>
    </row>
    <row r="47" spans="2:8">
      <c r="B47" s="127"/>
      <c r="C47" s="128"/>
      <c r="D47" s="25"/>
      <c r="E47" s="252"/>
      <c r="F47" s="145"/>
      <c r="G47" s="110"/>
    </row>
    <row r="48" spans="2:8">
      <c r="B48" s="127"/>
      <c r="C48" s="128"/>
      <c r="D48" s="25"/>
      <c r="E48" s="252"/>
      <c r="F48" s="145"/>
      <c r="G48" s="110"/>
    </row>
    <row r="49" spans="2:8">
      <c r="B49" s="127"/>
      <c r="C49" s="128"/>
      <c r="D49" s="25"/>
      <c r="E49" s="252"/>
      <c r="F49" s="145"/>
      <c r="G49" s="110"/>
    </row>
    <row r="50" spans="2:8">
      <c r="B50" s="127"/>
      <c r="C50" s="128"/>
      <c r="D50" s="25"/>
      <c r="E50" s="252"/>
      <c r="F50" s="145"/>
      <c r="G50" s="110"/>
    </row>
    <row r="51" spans="2:8">
      <c r="B51" s="127"/>
      <c r="C51" s="128"/>
      <c r="D51" s="25"/>
      <c r="E51" s="252"/>
      <c r="F51" s="145"/>
      <c r="G51" s="110"/>
    </row>
    <row r="52" spans="2:8">
      <c r="B52" s="127"/>
      <c r="C52" s="128"/>
      <c r="D52" s="25"/>
      <c r="E52" s="252"/>
      <c r="F52" s="145"/>
      <c r="G52" s="110"/>
    </row>
    <row r="53" spans="2:8">
      <c r="B53" s="127"/>
      <c r="C53" s="128"/>
      <c r="D53" s="25"/>
      <c r="E53" s="252"/>
      <c r="F53" s="145"/>
      <c r="G53" s="110"/>
    </row>
    <row r="54" spans="2:8">
      <c r="B54" s="127"/>
      <c r="C54" s="128"/>
      <c r="D54" s="25"/>
      <c r="E54" s="252"/>
      <c r="F54" s="145"/>
      <c r="G54" s="110"/>
    </row>
    <row r="55" spans="2:8">
      <c r="B55" s="156"/>
      <c r="C55" s="112"/>
      <c r="D55" s="25"/>
      <c r="E55" s="252"/>
      <c r="F55" s="133"/>
      <c r="G55" s="110"/>
    </row>
    <row r="56" spans="2:8">
      <c r="B56" s="122"/>
      <c r="C56" s="128"/>
      <c r="D56" s="25"/>
      <c r="E56" s="252"/>
      <c r="F56" s="118"/>
      <c r="G56" s="110"/>
    </row>
    <row r="57" spans="2:8">
      <c r="B57" s="127"/>
      <c r="C57" s="128"/>
      <c r="D57" s="25"/>
      <c r="E57" s="252"/>
      <c r="F57" s="118"/>
      <c r="G57" s="110"/>
    </row>
    <row r="58" spans="2:8">
      <c r="B58" s="127"/>
      <c r="C58" s="128"/>
      <c r="D58" s="25"/>
      <c r="E58" s="252"/>
      <c r="F58" s="118"/>
      <c r="G58" s="110"/>
      <c r="H58" s="27"/>
    </row>
    <row r="59" spans="2:8">
      <c r="B59" s="127"/>
      <c r="C59" s="128"/>
      <c r="D59" s="25"/>
      <c r="E59" s="252"/>
      <c r="F59" s="118"/>
      <c r="G59" s="110"/>
      <c r="H59" s="27"/>
    </row>
    <row r="60" spans="2:8">
      <c r="B60" s="127"/>
      <c r="C60" s="128"/>
      <c r="D60" s="25"/>
      <c r="E60" s="252"/>
      <c r="F60" s="118"/>
      <c r="G60" s="110"/>
      <c r="H60" s="27"/>
    </row>
    <row r="61" spans="2:8">
      <c r="B61" s="122"/>
      <c r="C61" s="128"/>
      <c r="D61" s="25"/>
      <c r="E61" s="252"/>
      <c r="F61" s="118"/>
      <c r="G61" s="110"/>
      <c r="H61" s="27"/>
    </row>
    <row r="62" spans="2:8">
      <c r="B62" s="28"/>
      <c r="C62" s="18"/>
      <c r="D62" s="25"/>
      <c r="E62" s="29"/>
      <c r="F62" s="36"/>
      <c r="G62" s="21"/>
      <c r="H62" s="31"/>
    </row>
    <row r="63" spans="2:8">
      <c r="B63" s="28"/>
      <c r="C63" s="18"/>
      <c r="D63" s="25"/>
      <c r="E63" s="29"/>
      <c r="F63" s="36"/>
      <c r="G63" s="21"/>
      <c r="H63" s="31"/>
    </row>
    <row r="64" spans="2:8">
      <c r="B64" s="28"/>
      <c r="C64" s="18"/>
      <c r="D64" s="25"/>
      <c r="E64" s="38"/>
      <c r="F64" s="39"/>
      <c r="G64" s="21"/>
      <c r="H64" s="22"/>
    </row>
    <row r="65" spans="2:8">
      <c r="B65" s="28"/>
      <c r="C65" s="18"/>
      <c r="D65" s="25"/>
      <c r="E65" s="38"/>
      <c r="F65" s="39"/>
      <c r="G65" s="21"/>
      <c r="H65" s="22"/>
    </row>
    <row r="66" spans="2:8" s="40" customFormat="1">
      <c r="B66" s="28"/>
      <c r="C66" s="18"/>
      <c r="D66" s="25"/>
      <c r="E66" s="38"/>
      <c r="F66" s="39"/>
      <c r="G66" s="21"/>
      <c r="H66" s="22"/>
    </row>
    <row r="67" spans="2:8" s="40" customFormat="1">
      <c r="B67" s="28"/>
      <c r="C67" s="18"/>
      <c r="D67" s="25"/>
      <c r="E67" s="38"/>
      <c r="F67" s="39"/>
      <c r="G67" s="21"/>
      <c r="H67" s="22"/>
    </row>
    <row r="68" spans="2:8" s="48" customFormat="1" ht="27.75" customHeight="1">
      <c r="B68" s="62" t="str">
        <f>$B$6</f>
        <v>C9</v>
      </c>
      <c r="C68" s="43" t="s">
        <v>38</v>
      </c>
      <c r="D68" s="44"/>
      <c r="E68" s="45"/>
      <c r="F68" s="44"/>
      <c r="G68" s="46"/>
      <c r="H68" s="47"/>
    </row>
  </sheetData>
  <mergeCells count="1">
    <mergeCell ref="F1:H1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1" firstPageNumber="21" orientation="portrait" cellComments="asDisplayed" useFirstPageNumber="1" r:id="rId1"/>
  <headerFooter>
    <oddHeader xml:space="preserve">&amp;R&amp;"Arial,Bold Italic"
</oddHeader>
    <oddFooter>&amp;CPD.&amp;P</oddFooter>
  </headerFooter>
  <colBreaks count="1" manualBreakCount="1">
    <brk id="8" max="6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4DB10-A24B-4728-BEB4-B598B048256C}">
  <dimension ref="B1:I67"/>
  <sheetViews>
    <sheetView view="pageBreakPreview" zoomScale="80" zoomScaleNormal="125" zoomScaleSheetLayoutView="80" workbookViewId="0">
      <selection activeCell="F1" sqref="F1:H1"/>
    </sheetView>
  </sheetViews>
  <sheetFormatPr defaultColWidth="8.88671875" defaultRowHeight="13.2"/>
  <cols>
    <col min="1" max="1" width="0.88671875" style="5" customWidth="1"/>
    <col min="2" max="2" width="15.33203125" style="186" customWidth="1"/>
    <col min="3" max="3" width="50.6640625" style="2" customWidth="1"/>
    <col min="4" max="5" width="13.6640625" style="3" customWidth="1"/>
    <col min="6" max="6" width="15.6640625" style="5" customWidth="1"/>
    <col min="7" max="7" width="18.21875" style="4" customWidth="1"/>
    <col min="8" max="8" width="1.88671875" style="4" customWidth="1"/>
    <col min="9" max="16384" width="8.88671875" style="5"/>
  </cols>
  <sheetData>
    <row r="1" spans="2:9">
      <c r="B1" s="1" t="s">
        <v>409</v>
      </c>
      <c r="F1" s="391" t="str">
        <f>'C5.2'!F1</f>
        <v>GKM 06-26/27</v>
      </c>
      <c r="G1" s="392"/>
      <c r="H1" s="392"/>
      <c r="I1" s="4"/>
    </row>
    <row r="2" spans="2:9">
      <c r="B2" s="6" t="s">
        <v>410</v>
      </c>
      <c r="F2" s="3"/>
      <c r="G2" s="11" t="s">
        <v>411</v>
      </c>
      <c r="I2" s="4"/>
    </row>
    <row r="3" spans="2:9">
      <c r="B3" s="7"/>
      <c r="C3" s="64"/>
      <c r="D3" s="8"/>
      <c r="E3" s="8"/>
      <c r="F3" s="8"/>
      <c r="G3" s="9"/>
      <c r="I3" s="4"/>
    </row>
    <row r="4" spans="2:9" ht="7.5" customHeight="1">
      <c r="B4" s="266"/>
      <c r="C4" s="267"/>
      <c r="D4" s="267"/>
      <c r="E4" s="267"/>
      <c r="F4" s="267"/>
      <c r="G4" s="352"/>
      <c r="H4" s="353"/>
      <c r="I4" s="12"/>
    </row>
    <row r="5" spans="2:9" s="16" customFormat="1" ht="24.9" customHeight="1">
      <c r="B5" s="13" t="s">
        <v>1</v>
      </c>
      <c r="C5" s="14" t="s">
        <v>2</v>
      </c>
      <c r="D5" s="14" t="s">
        <v>3</v>
      </c>
      <c r="E5" s="14" t="s">
        <v>5</v>
      </c>
      <c r="F5" s="14" t="s">
        <v>6</v>
      </c>
      <c r="G5" s="14" t="s">
        <v>7</v>
      </c>
      <c r="H5" s="15"/>
    </row>
    <row r="6" spans="2:9">
      <c r="B6" s="28"/>
      <c r="C6" s="18"/>
      <c r="D6" s="19"/>
      <c r="E6" s="19"/>
      <c r="F6" s="20"/>
      <c r="G6" s="166" t="str">
        <f t="shared" ref="G6:G12" si="0">IF(D6="","",E6*F6)</f>
        <v/>
      </c>
      <c r="H6" s="167"/>
    </row>
    <row r="7" spans="2:9">
      <c r="B7" s="23" t="s">
        <v>362</v>
      </c>
      <c r="C7" s="24" t="s">
        <v>366</v>
      </c>
      <c r="D7" s="19"/>
      <c r="E7" s="19"/>
      <c r="F7" s="20"/>
      <c r="G7" s="166" t="str">
        <f t="shared" si="0"/>
        <v/>
      </c>
      <c r="H7" s="167"/>
    </row>
    <row r="8" spans="2:9">
      <c r="B8" s="55"/>
      <c r="C8" s="18"/>
      <c r="D8" s="19"/>
      <c r="E8" s="19"/>
      <c r="F8" s="20"/>
      <c r="G8" s="166" t="str">
        <f t="shared" si="0"/>
        <v/>
      </c>
      <c r="H8" s="167"/>
    </row>
    <row r="9" spans="2:9">
      <c r="B9" s="23" t="s">
        <v>364</v>
      </c>
      <c r="C9" s="24" t="s">
        <v>367</v>
      </c>
      <c r="D9" s="19"/>
      <c r="E9" s="19"/>
      <c r="F9" s="168"/>
      <c r="G9" s="166" t="str">
        <f t="shared" si="0"/>
        <v/>
      </c>
      <c r="H9" s="167"/>
    </row>
    <row r="10" spans="2:9">
      <c r="B10" s="55"/>
      <c r="C10" s="18"/>
      <c r="D10" s="19"/>
      <c r="E10" s="19"/>
      <c r="F10" s="168"/>
      <c r="G10" s="166" t="str">
        <f t="shared" si="0"/>
        <v/>
      </c>
      <c r="H10" s="167"/>
    </row>
    <row r="11" spans="2:9" ht="25.2" customHeight="1">
      <c r="B11" s="28" t="s">
        <v>365</v>
      </c>
      <c r="C11" s="18" t="s">
        <v>363</v>
      </c>
      <c r="D11" s="25"/>
      <c r="E11" s="169"/>
      <c r="F11" s="170"/>
      <c r="G11" s="171" t="str">
        <f t="shared" si="0"/>
        <v/>
      </c>
      <c r="H11" s="172"/>
    </row>
    <row r="12" spans="2:9">
      <c r="B12" s="55"/>
      <c r="C12" s="18"/>
      <c r="D12" s="25"/>
      <c r="E12" s="173"/>
      <c r="F12" s="170"/>
      <c r="G12" s="171" t="str">
        <f t="shared" si="0"/>
        <v/>
      </c>
      <c r="H12" s="172"/>
    </row>
    <row r="13" spans="2:9" s="48" customFormat="1" ht="26.4">
      <c r="B13" s="174"/>
      <c r="C13" s="339" t="s">
        <v>376</v>
      </c>
      <c r="D13" s="25" t="s">
        <v>161</v>
      </c>
      <c r="E13" s="173">
        <v>500</v>
      </c>
      <c r="F13" s="175"/>
      <c r="G13" s="171" t="s">
        <v>360</v>
      </c>
      <c r="H13" s="16"/>
    </row>
    <row r="14" spans="2:9">
      <c r="B14" s="28"/>
      <c r="C14" s="18"/>
      <c r="D14" s="25"/>
      <c r="E14" s="176"/>
      <c r="F14" s="170"/>
      <c r="G14" s="171"/>
      <c r="H14" s="3"/>
    </row>
    <row r="15" spans="2:9" ht="26.4">
      <c r="B15" s="28"/>
      <c r="C15" s="339" t="s">
        <v>377</v>
      </c>
      <c r="D15" s="25" t="s">
        <v>161</v>
      </c>
      <c r="E15" s="176">
        <v>20</v>
      </c>
      <c r="F15" s="170"/>
      <c r="G15" s="171" t="s">
        <v>360</v>
      </c>
      <c r="H15" s="3"/>
    </row>
    <row r="16" spans="2:9">
      <c r="B16" s="55"/>
      <c r="C16" s="18"/>
      <c r="D16" s="25"/>
      <c r="E16" s="177"/>
      <c r="F16" s="170"/>
      <c r="G16" s="171"/>
      <c r="H16" s="3"/>
    </row>
    <row r="17" spans="2:8">
      <c r="B17" s="28" t="s">
        <v>368</v>
      </c>
      <c r="C17" s="334" t="s">
        <v>369</v>
      </c>
      <c r="D17" s="25"/>
      <c r="E17" s="173"/>
      <c r="F17" s="170"/>
      <c r="G17" s="171"/>
      <c r="H17" s="3"/>
    </row>
    <row r="18" spans="2:8" ht="28.5" customHeight="1">
      <c r="B18" s="178"/>
      <c r="C18" s="24"/>
      <c r="D18" s="25"/>
      <c r="E18" s="177"/>
      <c r="F18" s="170"/>
      <c r="G18" s="171"/>
      <c r="H18" s="3"/>
    </row>
    <row r="19" spans="2:8" ht="26.4">
      <c r="B19" s="28" t="s">
        <v>371</v>
      </c>
      <c r="C19" s="18" t="s">
        <v>370</v>
      </c>
      <c r="D19" s="25" t="s">
        <v>161</v>
      </c>
      <c r="E19" s="177">
        <v>100</v>
      </c>
      <c r="F19" s="170"/>
      <c r="G19" s="171" t="s">
        <v>360</v>
      </c>
      <c r="H19" s="3"/>
    </row>
    <row r="20" spans="2:8">
      <c r="B20" s="28"/>
      <c r="C20" s="18"/>
      <c r="D20" s="25"/>
      <c r="E20" s="25"/>
      <c r="F20" s="200"/>
      <c r="G20" s="39"/>
      <c r="H20" s="289"/>
    </row>
    <row r="21" spans="2:8">
      <c r="B21" s="340" t="s">
        <v>378</v>
      </c>
      <c r="C21" s="339" t="s">
        <v>379</v>
      </c>
      <c r="D21" s="341"/>
      <c r="E21" s="342"/>
      <c r="F21" s="200"/>
      <c r="G21" s="39"/>
      <c r="H21" s="289"/>
    </row>
    <row r="22" spans="2:8" ht="14.4" customHeight="1">
      <c r="B22" s="340"/>
      <c r="C22" s="339"/>
      <c r="D22" s="341"/>
      <c r="E22" s="342"/>
      <c r="F22" s="101"/>
      <c r="G22" s="199"/>
      <c r="H22" s="279" t="str">
        <f t="shared" ref="H22" si="1">IF(D22="","",F22*G22)</f>
        <v/>
      </c>
    </row>
    <row r="23" spans="2:8">
      <c r="B23" s="340"/>
      <c r="C23" s="339" t="s">
        <v>380</v>
      </c>
      <c r="D23" s="341" t="s">
        <v>26</v>
      </c>
      <c r="E23" s="342">
        <v>10</v>
      </c>
      <c r="F23" s="101"/>
      <c r="G23" s="171" t="s">
        <v>360</v>
      </c>
      <c r="H23" s="289"/>
    </row>
    <row r="24" spans="2:8" ht="28.5" customHeight="1">
      <c r="B24" s="28"/>
      <c r="C24" s="237"/>
      <c r="D24" s="25"/>
      <c r="E24" s="25"/>
      <c r="F24" s="101"/>
      <c r="G24" s="199"/>
      <c r="H24" s="279" t="str">
        <f t="shared" ref="H24" si="2">IF(D24="","",F24*G24)</f>
        <v/>
      </c>
    </row>
    <row r="25" spans="2:8">
      <c r="B25" s="55"/>
      <c r="C25" s="18"/>
      <c r="D25" s="19"/>
      <c r="E25" s="19"/>
      <c r="F25" s="19"/>
      <c r="G25" s="20"/>
      <c r="H25" s="289"/>
    </row>
    <row r="26" spans="2:8">
      <c r="B26" s="55"/>
      <c r="C26" s="18"/>
      <c r="D26" s="25"/>
      <c r="E26" s="173"/>
      <c r="F26" s="170"/>
      <c r="G26" s="171"/>
      <c r="H26" s="3"/>
    </row>
    <row r="27" spans="2:8">
      <c r="B27" s="174"/>
      <c r="C27" s="24"/>
      <c r="D27" s="25"/>
      <c r="E27" s="179"/>
      <c r="F27" s="170"/>
      <c r="G27" s="171"/>
    </row>
    <row r="28" spans="2:8">
      <c r="B28" s="55"/>
      <c r="C28" s="18"/>
      <c r="D28" s="19"/>
      <c r="E28" s="179"/>
      <c r="F28" s="236"/>
      <c r="G28" s="239"/>
    </row>
    <row r="29" spans="2:8">
      <c r="B29" s="116"/>
      <c r="C29" s="112"/>
      <c r="D29" s="25"/>
      <c r="E29" s="179"/>
      <c r="F29" s="236"/>
      <c r="G29" s="239"/>
    </row>
    <row r="30" spans="2:8">
      <c r="B30" s="116"/>
      <c r="C30" s="112"/>
      <c r="D30" s="25"/>
      <c r="E30" s="179"/>
      <c r="F30" s="236"/>
      <c r="G30" s="239"/>
    </row>
    <row r="31" spans="2:8">
      <c r="B31" s="116"/>
      <c r="C31" s="180"/>
      <c r="D31" s="181"/>
      <c r="E31" s="179"/>
      <c r="F31" s="236"/>
      <c r="G31" s="239"/>
    </row>
    <row r="32" spans="2:8">
      <c r="B32" s="55"/>
      <c r="C32" s="18"/>
      <c r="D32" s="19"/>
      <c r="E32" s="179"/>
      <c r="F32" s="236"/>
      <c r="G32" s="239"/>
    </row>
    <row r="33" spans="2:7">
      <c r="B33" s="55"/>
      <c r="C33" s="18"/>
      <c r="D33" s="19"/>
      <c r="E33" s="179"/>
      <c r="F33" s="170"/>
      <c r="G33" s="171"/>
    </row>
    <row r="34" spans="2:7">
      <c r="B34" s="55"/>
      <c r="C34" s="18"/>
      <c r="D34" s="19"/>
      <c r="E34" s="179"/>
      <c r="F34" s="170"/>
      <c r="G34" s="171"/>
    </row>
    <row r="35" spans="2:7">
      <c r="B35" s="55"/>
      <c r="C35" s="18"/>
      <c r="D35" s="19"/>
      <c r="E35" s="179"/>
      <c r="F35" s="170"/>
      <c r="G35" s="171"/>
    </row>
    <row r="36" spans="2:7">
      <c r="B36" s="55"/>
      <c r="C36" s="18"/>
      <c r="D36" s="19"/>
      <c r="E36" s="179"/>
      <c r="F36" s="170"/>
      <c r="G36" s="171"/>
    </row>
    <row r="37" spans="2:7">
      <c r="B37" s="55"/>
      <c r="C37" s="18"/>
      <c r="D37" s="19"/>
      <c r="E37" s="179"/>
      <c r="F37" s="170"/>
      <c r="G37" s="171"/>
    </row>
    <row r="38" spans="2:7">
      <c r="B38" s="55"/>
      <c r="C38" s="18"/>
      <c r="D38" s="19"/>
      <c r="E38" s="179"/>
      <c r="F38" s="170"/>
      <c r="G38" s="171"/>
    </row>
    <row r="39" spans="2:7">
      <c r="B39" s="55"/>
      <c r="C39" s="18"/>
      <c r="D39" s="19"/>
      <c r="E39" s="179"/>
      <c r="F39" s="170"/>
      <c r="G39" s="171"/>
    </row>
    <row r="40" spans="2:7">
      <c r="B40" s="55"/>
      <c r="C40" s="18"/>
      <c r="D40" s="19"/>
      <c r="E40" s="179"/>
      <c r="F40" s="170"/>
      <c r="G40" s="171"/>
    </row>
    <row r="41" spans="2:7">
      <c r="B41" s="55"/>
      <c r="C41" s="18"/>
      <c r="D41" s="19"/>
      <c r="E41" s="179"/>
      <c r="F41" s="170"/>
      <c r="G41" s="171"/>
    </row>
    <row r="42" spans="2:7">
      <c r="B42" s="55"/>
      <c r="C42" s="18"/>
      <c r="D42" s="19"/>
      <c r="E42" s="179"/>
      <c r="F42" s="170"/>
      <c r="G42" s="171"/>
    </row>
    <row r="43" spans="2:7">
      <c r="B43" s="55"/>
      <c r="C43" s="18"/>
      <c r="D43" s="19"/>
      <c r="E43" s="179"/>
      <c r="F43" s="170"/>
      <c r="G43" s="171"/>
    </row>
    <row r="44" spans="2:7">
      <c r="B44" s="55"/>
      <c r="C44" s="18"/>
      <c r="D44" s="19"/>
      <c r="E44" s="179"/>
      <c r="F44" s="170"/>
      <c r="G44" s="171"/>
    </row>
    <row r="45" spans="2:7">
      <c r="B45" s="55"/>
      <c r="C45" s="18"/>
      <c r="D45" s="19"/>
      <c r="E45" s="179"/>
      <c r="F45" s="170"/>
      <c r="G45" s="171"/>
    </row>
    <row r="46" spans="2:7">
      <c r="B46" s="55"/>
      <c r="C46" s="18"/>
      <c r="D46" s="19"/>
      <c r="E46" s="179"/>
      <c r="F46" s="170"/>
      <c r="G46" s="171"/>
    </row>
    <row r="47" spans="2:7">
      <c r="B47" s="55"/>
      <c r="C47" s="18"/>
      <c r="D47" s="19"/>
      <c r="E47" s="179"/>
      <c r="F47" s="170"/>
      <c r="G47" s="171"/>
    </row>
    <row r="48" spans="2:7">
      <c r="B48" s="55"/>
      <c r="C48" s="18"/>
      <c r="D48" s="19"/>
      <c r="E48" s="179"/>
      <c r="F48" s="170"/>
      <c r="G48" s="171"/>
    </row>
    <row r="49" spans="2:7">
      <c r="B49" s="55"/>
      <c r="C49" s="18"/>
      <c r="D49" s="19"/>
      <c r="E49" s="179"/>
      <c r="F49" s="170"/>
      <c r="G49" s="171"/>
    </row>
    <row r="50" spans="2:7">
      <c r="B50" s="55"/>
      <c r="C50" s="18"/>
      <c r="D50" s="19"/>
      <c r="E50" s="179"/>
      <c r="F50" s="170"/>
      <c r="G50" s="171"/>
    </row>
    <row r="51" spans="2:7">
      <c r="B51" s="55"/>
      <c r="C51" s="18"/>
      <c r="D51" s="19"/>
      <c r="E51" s="179"/>
      <c r="F51" s="170"/>
      <c r="G51" s="171"/>
    </row>
    <row r="52" spans="2:7">
      <c r="B52" s="55"/>
      <c r="C52" s="18"/>
      <c r="D52" s="19"/>
      <c r="E52" s="179"/>
      <c r="F52" s="170"/>
      <c r="G52" s="171"/>
    </row>
    <row r="53" spans="2:7">
      <c r="B53" s="55"/>
      <c r="C53" s="18"/>
      <c r="D53" s="19"/>
      <c r="E53" s="179"/>
      <c r="F53" s="170"/>
      <c r="G53" s="171"/>
    </row>
    <row r="54" spans="2:7">
      <c r="B54" s="55"/>
      <c r="C54" s="18"/>
      <c r="D54" s="19"/>
      <c r="E54" s="179"/>
      <c r="F54" s="170"/>
      <c r="G54" s="171"/>
    </row>
    <row r="55" spans="2:7">
      <c r="B55" s="55"/>
      <c r="C55" s="18"/>
      <c r="D55" s="19"/>
      <c r="E55" s="179"/>
      <c r="F55" s="170"/>
      <c r="G55" s="171"/>
    </row>
    <row r="56" spans="2:7">
      <c r="B56" s="55"/>
      <c r="C56" s="18"/>
      <c r="D56" s="19"/>
      <c r="E56" s="179"/>
      <c r="F56" s="170"/>
      <c r="G56" s="171"/>
    </row>
    <row r="57" spans="2:7">
      <c r="B57" s="55"/>
      <c r="C57" s="18"/>
      <c r="D57" s="19"/>
      <c r="E57" s="179"/>
      <c r="F57" s="170"/>
      <c r="G57" s="171"/>
    </row>
    <row r="58" spans="2:7">
      <c r="B58" s="55"/>
      <c r="C58" s="18"/>
      <c r="D58" s="19"/>
      <c r="E58" s="179"/>
      <c r="F58" s="170"/>
      <c r="G58" s="171"/>
    </row>
    <row r="59" spans="2:7">
      <c r="B59" s="55"/>
      <c r="C59" s="18"/>
      <c r="D59" s="19"/>
      <c r="E59" s="179"/>
      <c r="F59" s="170"/>
      <c r="G59" s="171"/>
    </row>
    <row r="60" spans="2:7">
      <c r="B60" s="55"/>
      <c r="C60" s="18"/>
      <c r="D60" s="19"/>
      <c r="E60" s="179"/>
      <c r="F60" s="168"/>
      <c r="G60" s="166"/>
    </row>
    <row r="61" spans="2:7">
      <c r="B61" s="55"/>
      <c r="C61" s="18"/>
      <c r="D61" s="19"/>
      <c r="E61" s="179"/>
      <c r="F61" s="168"/>
      <c r="G61" s="166"/>
    </row>
    <row r="62" spans="2:7">
      <c r="B62" s="55"/>
      <c r="C62" s="18"/>
      <c r="D62" s="19"/>
      <c r="E62" s="179"/>
      <c r="F62" s="59"/>
      <c r="G62" s="166" t="str">
        <f>IF(D62="","",E62*F62)</f>
        <v/>
      </c>
    </row>
    <row r="63" spans="2:7">
      <c r="B63" s="182"/>
      <c r="C63" s="18"/>
      <c r="D63" s="19"/>
      <c r="E63" s="179"/>
      <c r="F63" s="183"/>
      <c r="G63" s="166" t="str">
        <f>IF(D63="","",E63*F63)</f>
        <v/>
      </c>
    </row>
    <row r="64" spans="2:7">
      <c r="B64" s="28"/>
      <c r="C64" s="18"/>
      <c r="D64" s="19"/>
      <c r="E64" s="179"/>
      <c r="F64" s="168"/>
      <c r="G64" s="166" t="str">
        <f>IF(D64="","",E64*F64)</f>
        <v/>
      </c>
    </row>
    <row r="65" spans="2:8">
      <c r="B65" s="83"/>
      <c r="C65" s="18"/>
      <c r="D65" s="25"/>
      <c r="E65" s="179"/>
      <c r="F65" s="168"/>
      <c r="G65" s="166" t="str">
        <f>IF(D65="","",E65*F65)</f>
        <v/>
      </c>
    </row>
    <row r="66" spans="2:8">
      <c r="B66" s="83"/>
      <c r="C66" s="18"/>
      <c r="D66" s="19"/>
      <c r="E66" s="184"/>
      <c r="F66" s="168"/>
      <c r="G66" s="166" t="str">
        <f>IF(D66="","",E66*F66)</f>
        <v/>
      </c>
    </row>
    <row r="67" spans="2:8" s="48" customFormat="1" ht="30.75" customHeight="1">
      <c r="B67" s="53" t="str">
        <f>$B$7</f>
        <v>C11.4</v>
      </c>
      <c r="C67" s="43" t="s">
        <v>38</v>
      </c>
      <c r="D67" s="44"/>
      <c r="E67" s="45"/>
      <c r="F67" s="42"/>
      <c r="G67" s="185">
        <f>SUM(G13:G66)</f>
        <v>0</v>
      </c>
      <c r="H67" s="143"/>
    </row>
  </sheetData>
  <mergeCells count="1">
    <mergeCell ref="F1:H1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69" firstPageNumber="22" orientation="portrait" cellComments="asDisplayed" useFirstPageNumber="1" r:id="rId1"/>
  <headerFooter>
    <oddHeader xml:space="preserve">&amp;R&amp;"Arial,Bold Italic"
</oddHeader>
    <oddFooter>&amp;CPD.&amp;P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42A4-8916-480F-8C58-244B326663F0}">
  <dimension ref="B1:I73"/>
  <sheetViews>
    <sheetView view="pageBreakPreview" zoomScaleNormal="125" zoomScaleSheetLayoutView="100" zoomScalePageLayoutView="125" workbookViewId="0">
      <selection activeCell="F1" sqref="F1:H1"/>
    </sheetView>
  </sheetViews>
  <sheetFormatPr defaultColWidth="8.88671875" defaultRowHeight="13.2"/>
  <cols>
    <col min="1" max="1" width="0.88671875" style="5" customWidth="1"/>
    <col min="2" max="2" width="11.6640625" style="54" customWidth="1"/>
    <col min="3" max="3" width="50.6640625" style="2" customWidth="1"/>
    <col min="4" max="4" width="12.6640625" style="3" customWidth="1"/>
    <col min="5" max="5" width="5.6640625" style="3" customWidth="1"/>
    <col min="6" max="6" width="11.44140625" style="3" customWidth="1"/>
    <col min="7" max="7" width="15.6640625" style="5" customWidth="1"/>
    <col min="8" max="8" width="15.6640625" style="4" customWidth="1"/>
    <col min="9" max="9" width="5.6640625" style="4" customWidth="1"/>
    <col min="10" max="16384" width="8.88671875" style="5"/>
  </cols>
  <sheetData>
    <row r="1" spans="2:9" ht="13.2" customHeight="1">
      <c r="B1" s="1" t="s">
        <v>409</v>
      </c>
      <c r="F1" s="391" t="str">
        <f>'C5.2'!F1</f>
        <v>GKM 06-26/27</v>
      </c>
      <c r="G1" s="392"/>
      <c r="H1" s="392"/>
    </row>
    <row r="2" spans="2:9">
      <c r="B2" s="6" t="s">
        <v>410</v>
      </c>
      <c r="H2" s="11" t="s">
        <v>411</v>
      </c>
    </row>
    <row r="3" spans="2:9">
      <c r="B3" s="2"/>
    </row>
    <row r="4" spans="2:9" s="16" customFormat="1" ht="7.5" customHeight="1">
      <c r="B4" s="397"/>
      <c r="C4" s="398"/>
      <c r="D4" s="398"/>
      <c r="E4" s="398"/>
      <c r="F4" s="398"/>
      <c r="G4" s="398"/>
      <c r="H4" s="354"/>
      <c r="I4" s="15"/>
    </row>
    <row r="5" spans="2:9" s="16" customFormat="1" ht="24.9" customHeight="1">
      <c r="B5" s="13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5"/>
    </row>
    <row r="6" spans="2:9">
      <c r="B6" s="17"/>
      <c r="C6" s="18"/>
      <c r="D6" s="19"/>
      <c r="E6" s="19"/>
      <c r="F6" s="19"/>
      <c r="G6" s="20"/>
      <c r="H6" s="52" t="str">
        <f t="shared" ref="H6:H69" si="0">IF(D6="","",F6*G6)</f>
        <v/>
      </c>
      <c r="I6" s="22"/>
    </row>
    <row r="7" spans="2:9" ht="26.4">
      <c r="B7" s="23" t="s">
        <v>109</v>
      </c>
      <c r="C7" s="24" t="s">
        <v>110</v>
      </c>
      <c r="D7" s="19"/>
      <c r="E7" s="19"/>
      <c r="F7" s="19"/>
      <c r="G7" s="20"/>
      <c r="H7" s="52" t="str">
        <f t="shared" si="0"/>
        <v/>
      </c>
      <c r="I7" s="22"/>
    </row>
    <row r="8" spans="2:9">
      <c r="B8" s="28"/>
      <c r="C8" s="18"/>
      <c r="D8" s="19"/>
      <c r="E8" s="19"/>
      <c r="F8" s="19"/>
      <c r="G8" s="20"/>
      <c r="H8" s="52" t="str">
        <f t="shared" si="0"/>
        <v/>
      </c>
      <c r="I8" s="22"/>
    </row>
    <row r="9" spans="2:9" ht="26.4">
      <c r="B9" s="55" t="s">
        <v>111</v>
      </c>
      <c r="C9" s="18" t="s">
        <v>527</v>
      </c>
      <c r="D9" s="19"/>
      <c r="E9" s="19"/>
      <c r="F9" s="19"/>
      <c r="G9" s="20"/>
      <c r="H9" s="52" t="str">
        <f t="shared" si="0"/>
        <v/>
      </c>
      <c r="I9" s="22"/>
    </row>
    <row r="10" spans="2:9">
      <c r="B10" s="55"/>
      <c r="C10" s="18"/>
      <c r="D10" s="19"/>
      <c r="E10" s="19"/>
      <c r="F10" s="38"/>
      <c r="G10" s="20"/>
      <c r="H10" s="52" t="str">
        <f t="shared" si="0"/>
        <v/>
      </c>
      <c r="I10" s="22"/>
    </row>
    <row r="11" spans="2:9">
      <c r="B11" s="28" t="s">
        <v>112</v>
      </c>
      <c r="C11" s="18" t="s">
        <v>113</v>
      </c>
      <c r="D11" s="25" t="s">
        <v>15</v>
      </c>
      <c r="E11" s="19"/>
      <c r="F11" s="96">
        <v>1.71</v>
      </c>
      <c r="G11" s="97"/>
      <c r="H11" s="52"/>
      <c r="I11" s="22"/>
    </row>
    <row r="12" spans="2:9">
      <c r="B12" s="55"/>
      <c r="C12" s="18"/>
      <c r="D12" s="19"/>
      <c r="E12" s="19"/>
      <c r="F12" s="38"/>
      <c r="G12" s="20"/>
      <c r="H12" s="52"/>
      <c r="I12" s="57"/>
    </row>
    <row r="13" spans="2:9">
      <c r="B13" s="28"/>
      <c r="C13" s="37"/>
      <c r="D13" s="25"/>
      <c r="E13" s="58"/>
      <c r="F13" s="38"/>
      <c r="G13" s="59"/>
      <c r="H13" s="52"/>
      <c r="I13" s="60"/>
    </row>
    <row r="14" spans="2:9">
      <c r="B14" s="55"/>
      <c r="C14" s="51"/>
      <c r="D14" s="58"/>
      <c r="E14" s="58"/>
      <c r="F14" s="38"/>
      <c r="G14" s="59"/>
      <c r="H14" s="52"/>
      <c r="I14" s="60"/>
    </row>
    <row r="15" spans="2:9">
      <c r="B15" s="28"/>
      <c r="C15" s="18"/>
      <c r="D15" s="25"/>
      <c r="E15" s="58"/>
      <c r="F15" s="38"/>
      <c r="G15" s="61"/>
      <c r="H15" s="52"/>
      <c r="I15" s="60"/>
    </row>
    <row r="16" spans="2:9">
      <c r="B16" s="55"/>
      <c r="C16" s="51"/>
      <c r="D16" s="58"/>
      <c r="E16" s="58"/>
      <c r="F16" s="38"/>
      <c r="G16" s="59"/>
      <c r="H16" s="52"/>
      <c r="I16" s="60"/>
    </row>
    <row r="17" spans="2:9">
      <c r="B17" s="28"/>
      <c r="C17" s="18"/>
      <c r="D17" s="25"/>
      <c r="E17" s="58"/>
      <c r="F17" s="38"/>
      <c r="G17" s="56"/>
      <c r="H17" s="52"/>
      <c r="I17" s="60"/>
    </row>
    <row r="18" spans="2:9">
      <c r="B18" s="28"/>
      <c r="C18" s="18"/>
      <c r="D18" s="25"/>
      <c r="E18" s="58"/>
      <c r="F18" s="38"/>
      <c r="G18" s="56"/>
      <c r="H18" s="52" t="str">
        <f t="shared" si="0"/>
        <v/>
      </c>
      <c r="I18" s="60"/>
    </row>
    <row r="19" spans="2:9">
      <c r="B19" s="28"/>
      <c r="C19" s="18"/>
      <c r="D19" s="25"/>
      <c r="E19" s="58"/>
      <c r="F19" s="38"/>
      <c r="G19" s="56"/>
      <c r="H19" s="52" t="str">
        <f t="shared" si="0"/>
        <v/>
      </c>
      <c r="I19" s="60"/>
    </row>
    <row r="20" spans="2:9">
      <c r="B20" s="28"/>
      <c r="C20" s="18"/>
      <c r="D20" s="25"/>
      <c r="E20" s="58"/>
      <c r="F20" s="38"/>
      <c r="G20" s="56"/>
      <c r="H20" s="52" t="str">
        <f t="shared" si="0"/>
        <v/>
      </c>
      <c r="I20" s="60"/>
    </row>
    <row r="21" spans="2:9">
      <c r="B21" s="28"/>
      <c r="C21" s="18"/>
      <c r="D21" s="25"/>
      <c r="E21" s="58"/>
      <c r="F21" s="38"/>
      <c r="G21" s="56"/>
      <c r="H21" s="52" t="str">
        <f t="shared" si="0"/>
        <v/>
      </c>
      <c r="I21" s="60"/>
    </row>
    <row r="22" spans="2:9">
      <c r="B22" s="28"/>
      <c r="C22" s="18"/>
      <c r="D22" s="25"/>
      <c r="E22" s="58"/>
      <c r="F22" s="38"/>
      <c r="G22" s="56"/>
      <c r="H22" s="52" t="str">
        <f t="shared" si="0"/>
        <v/>
      </c>
      <c r="I22" s="60"/>
    </row>
    <row r="23" spans="2:9">
      <c r="B23" s="28"/>
      <c r="C23" s="18"/>
      <c r="D23" s="25"/>
      <c r="E23" s="58"/>
      <c r="F23" s="38"/>
      <c r="G23" s="56"/>
      <c r="H23" s="52" t="str">
        <f t="shared" si="0"/>
        <v/>
      </c>
      <c r="I23" s="60"/>
    </row>
    <row r="24" spans="2:9">
      <c r="B24" s="28"/>
      <c r="C24" s="18"/>
      <c r="D24" s="25"/>
      <c r="E24" s="58"/>
      <c r="F24" s="38"/>
      <c r="G24" s="56"/>
      <c r="H24" s="52" t="str">
        <f t="shared" si="0"/>
        <v/>
      </c>
      <c r="I24" s="60"/>
    </row>
    <row r="25" spans="2:9">
      <c r="B25" s="28"/>
      <c r="C25" s="18"/>
      <c r="D25" s="25"/>
      <c r="E25" s="58"/>
      <c r="F25" s="38"/>
      <c r="G25" s="56"/>
      <c r="H25" s="52" t="str">
        <f t="shared" si="0"/>
        <v/>
      </c>
      <c r="I25" s="60"/>
    </row>
    <row r="26" spans="2:9">
      <c r="B26" s="28"/>
      <c r="C26" s="18"/>
      <c r="D26" s="25"/>
      <c r="E26" s="58"/>
      <c r="F26" s="38"/>
      <c r="G26" s="56"/>
      <c r="H26" s="52" t="str">
        <f t="shared" si="0"/>
        <v/>
      </c>
      <c r="I26" s="60"/>
    </row>
    <row r="27" spans="2:9">
      <c r="B27" s="28"/>
      <c r="C27" s="18"/>
      <c r="D27" s="25"/>
      <c r="E27" s="58"/>
      <c r="F27" s="38"/>
      <c r="G27" s="56"/>
      <c r="H27" s="52" t="str">
        <f t="shared" si="0"/>
        <v/>
      </c>
      <c r="I27" s="60"/>
    </row>
    <row r="28" spans="2:9">
      <c r="B28" s="28"/>
      <c r="C28" s="18"/>
      <c r="D28" s="25"/>
      <c r="E28" s="58"/>
      <c r="F28" s="38"/>
      <c r="G28" s="56"/>
      <c r="H28" s="52" t="str">
        <f t="shared" si="0"/>
        <v/>
      </c>
      <c r="I28" s="60"/>
    </row>
    <row r="29" spans="2:9">
      <c r="B29" s="28"/>
      <c r="C29" s="18"/>
      <c r="D29" s="25"/>
      <c r="E29" s="58"/>
      <c r="F29" s="38"/>
      <c r="G29" s="56"/>
      <c r="H29" s="52" t="str">
        <f t="shared" si="0"/>
        <v/>
      </c>
      <c r="I29" s="60"/>
    </row>
    <row r="30" spans="2:9">
      <c r="B30" s="28"/>
      <c r="C30" s="18"/>
      <c r="D30" s="25"/>
      <c r="E30" s="58"/>
      <c r="F30" s="38"/>
      <c r="G30" s="56"/>
      <c r="H30" s="52" t="str">
        <f t="shared" si="0"/>
        <v/>
      </c>
      <c r="I30" s="60"/>
    </row>
    <row r="31" spans="2:9">
      <c r="B31" s="28"/>
      <c r="C31" s="18"/>
      <c r="D31" s="25"/>
      <c r="E31" s="58"/>
      <c r="F31" s="38"/>
      <c r="G31" s="56"/>
      <c r="H31" s="52" t="str">
        <f t="shared" si="0"/>
        <v/>
      </c>
      <c r="I31" s="60"/>
    </row>
    <row r="32" spans="2:9">
      <c r="B32" s="28"/>
      <c r="C32" s="18"/>
      <c r="D32" s="25"/>
      <c r="E32" s="58"/>
      <c r="F32" s="38"/>
      <c r="G32" s="56"/>
      <c r="H32" s="52" t="str">
        <f t="shared" si="0"/>
        <v/>
      </c>
      <c r="I32" s="60"/>
    </row>
    <row r="33" spans="2:9">
      <c r="B33" s="28"/>
      <c r="C33" s="18"/>
      <c r="D33" s="25"/>
      <c r="E33" s="58"/>
      <c r="F33" s="38"/>
      <c r="G33" s="56"/>
      <c r="H33" s="52" t="str">
        <f t="shared" si="0"/>
        <v/>
      </c>
      <c r="I33" s="60"/>
    </row>
    <row r="34" spans="2:9">
      <c r="B34" s="28"/>
      <c r="C34" s="18"/>
      <c r="D34" s="25"/>
      <c r="E34" s="58"/>
      <c r="F34" s="38"/>
      <c r="G34" s="56"/>
      <c r="H34" s="52" t="str">
        <f t="shared" si="0"/>
        <v/>
      </c>
      <c r="I34" s="60"/>
    </row>
    <row r="35" spans="2:9">
      <c r="B35" s="28"/>
      <c r="C35" s="18"/>
      <c r="D35" s="25"/>
      <c r="E35" s="58"/>
      <c r="F35" s="38"/>
      <c r="G35" s="56"/>
      <c r="H35" s="52" t="str">
        <f t="shared" si="0"/>
        <v/>
      </c>
      <c r="I35" s="60"/>
    </row>
    <row r="36" spans="2:9">
      <c r="B36" s="28"/>
      <c r="C36" s="18"/>
      <c r="D36" s="25"/>
      <c r="E36" s="58"/>
      <c r="F36" s="38"/>
      <c r="G36" s="56"/>
      <c r="H36" s="52" t="str">
        <f t="shared" si="0"/>
        <v/>
      </c>
      <c r="I36" s="60"/>
    </row>
    <row r="37" spans="2:9">
      <c r="B37" s="28"/>
      <c r="C37" s="18"/>
      <c r="D37" s="25"/>
      <c r="E37" s="58"/>
      <c r="F37" s="38"/>
      <c r="G37" s="56"/>
      <c r="H37" s="52" t="str">
        <f t="shared" si="0"/>
        <v/>
      </c>
      <c r="I37" s="60"/>
    </row>
    <row r="38" spans="2:9">
      <c r="B38" s="28"/>
      <c r="C38" s="18"/>
      <c r="D38" s="25"/>
      <c r="E38" s="58"/>
      <c r="F38" s="38"/>
      <c r="G38" s="56"/>
      <c r="H38" s="52" t="str">
        <f t="shared" si="0"/>
        <v/>
      </c>
      <c r="I38" s="60"/>
    </row>
    <row r="39" spans="2:9">
      <c r="B39" s="28"/>
      <c r="C39" s="18"/>
      <c r="D39" s="25"/>
      <c r="E39" s="58"/>
      <c r="F39" s="38"/>
      <c r="G39" s="56"/>
      <c r="H39" s="52" t="str">
        <f t="shared" si="0"/>
        <v/>
      </c>
      <c r="I39" s="60"/>
    </row>
    <row r="40" spans="2:9">
      <c r="B40" s="28"/>
      <c r="C40" s="18"/>
      <c r="D40" s="25"/>
      <c r="E40" s="58"/>
      <c r="F40" s="38"/>
      <c r="G40" s="56"/>
      <c r="H40" s="52" t="str">
        <f t="shared" si="0"/>
        <v/>
      </c>
      <c r="I40" s="60"/>
    </row>
    <row r="41" spans="2:9">
      <c r="B41" s="28"/>
      <c r="C41" s="18"/>
      <c r="D41" s="25"/>
      <c r="E41" s="58"/>
      <c r="F41" s="38"/>
      <c r="G41" s="56"/>
      <c r="H41" s="52" t="str">
        <f t="shared" si="0"/>
        <v/>
      </c>
      <c r="I41" s="60"/>
    </row>
    <row r="42" spans="2:9">
      <c r="B42" s="28"/>
      <c r="C42" s="18"/>
      <c r="D42" s="25"/>
      <c r="E42" s="58"/>
      <c r="F42" s="38"/>
      <c r="G42" s="56"/>
      <c r="H42" s="52" t="str">
        <f t="shared" si="0"/>
        <v/>
      </c>
      <c r="I42" s="60"/>
    </row>
    <row r="43" spans="2:9">
      <c r="B43" s="28"/>
      <c r="C43" s="18"/>
      <c r="D43" s="25"/>
      <c r="E43" s="58"/>
      <c r="F43" s="38"/>
      <c r="G43" s="56"/>
      <c r="H43" s="52" t="str">
        <f t="shared" si="0"/>
        <v/>
      </c>
      <c r="I43" s="60"/>
    </row>
    <row r="44" spans="2:9">
      <c r="B44" s="28"/>
      <c r="C44" s="18"/>
      <c r="D44" s="25"/>
      <c r="E44" s="58"/>
      <c r="F44" s="38"/>
      <c r="G44" s="56"/>
      <c r="H44" s="52" t="str">
        <f t="shared" si="0"/>
        <v/>
      </c>
      <c r="I44" s="60"/>
    </row>
    <row r="45" spans="2:9">
      <c r="B45" s="28"/>
      <c r="C45" s="18"/>
      <c r="D45" s="25"/>
      <c r="E45" s="58"/>
      <c r="F45" s="38"/>
      <c r="G45" s="56"/>
      <c r="H45" s="52" t="str">
        <f t="shared" si="0"/>
        <v/>
      </c>
      <c r="I45" s="60"/>
    </row>
    <row r="46" spans="2:9">
      <c r="B46" s="28"/>
      <c r="C46" s="18"/>
      <c r="D46" s="25"/>
      <c r="E46" s="58"/>
      <c r="F46" s="38"/>
      <c r="G46" s="56"/>
      <c r="H46" s="52" t="str">
        <f t="shared" si="0"/>
        <v/>
      </c>
      <c r="I46" s="60"/>
    </row>
    <row r="47" spans="2:9">
      <c r="B47" s="28"/>
      <c r="C47" s="18"/>
      <c r="D47" s="25"/>
      <c r="E47" s="58"/>
      <c r="F47" s="38"/>
      <c r="G47" s="56"/>
      <c r="H47" s="52" t="str">
        <f t="shared" si="0"/>
        <v/>
      </c>
      <c r="I47" s="60"/>
    </row>
    <row r="48" spans="2:9">
      <c r="B48" s="28"/>
      <c r="C48" s="18"/>
      <c r="D48" s="25"/>
      <c r="E48" s="58"/>
      <c r="F48" s="38"/>
      <c r="G48" s="56"/>
      <c r="H48" s="52" t="str">
        <f t="shared" si="0"/>
        <v/>
      </c>
      <c r="I48" s="60"/>
    </row>
    <row r="49" spans="2:9">
      <c r="B49" s="28"/>
      <c r="C49" s="18"/>
      <c r="D49" s="25"/>
      <c r="E49" s="58"/>
      <c r="F49" s="38"/>
      <c r="G49" s="56"/>
      <c r="H49" s="52" t="str">
        <f t="shared" si="0"/>
        <v/>
      </c>
      <c r="I49" s="60"/>
    </row>
    <row r="50" spans="2:9">
      <c r="B50" s="28"/>
      <c r="C50" s="18"/>
      <c r="D50" s="25"/>
      <c r="E50" s="58"/>
      <c r="F50" s="38"/>
      <c r="G50" s="56"/>
      <c r="H50" s="52" t="str">
        <f t="shared" si="0"/>
        <v/>
      </c>
      <c r="I50" s="60"/>
    </row>
    <row r="51" spans="2:9">
      <c r="B51" s="28"/>
      <c r="C51" s="18"/>
      <c r="D51" s="25"/>
      <c r="E51" s="58"/>
      <c r="F51" s="38"/>
      <c r="G51" s="56"/>
      <c r="H51" s="52" t="str">
        <f t="shared" si="0"/>
        <v/>
      </c>
      <c r="I51" s="60"/>
    </row>
    <row r="52" spans="2:9">
      <c r="B52" s="28"/>
      <c r="C52" s="18"/>
      <c r="D52" s="25"/>
      <c r="E52" s="58"/>
      <c r="F52" s="38"/>
      <c r="G52" s="56"/>
      <c r="H52" s="52" t="str">
        <f t="shared" si="0"/>
        <v/>
      </c>
      <c r="I52" s="60"/>
    </row>
    <row r="53" spans="2:9">
      <c r="B53" s="28"/>
      <c r="C53" s="18"/>
      <c r="D53" s="25"/>
      <c r="E53" s="58"/>
      <c r="F53" s="38"/>
      <c r="G53" s="56"/>
      <c r="H53" s="52"/>
      <c r="I53" s="60"/>
    </row>
    <row r="54" spans="2:9">
      <c r="B54" s="28"/>
      <c r="C54" s="18"/>
      <c r="D54" s="25"/>
      <c r="E54" s="58"/>
      <c r="F54" s="38"/>
      <c r="G54" s="56"/>
      <c r="H54" s="52"/>
      <c r="I54" s="60"/>
    </row>
    <row r="55" spans="2:9">
      <c r="B55" s="28"/>
      <c r="C55" s="18"/>
      <c r="D55" s="25"/>
      <c r="E55" s="58"/>
      <c r="F55" s="38"/>
      <c r="G55" s="56"/>
      <c r="H55" s="52"/>
      <c r="I55" s="60"/>
    </row>
    <row r="56" spans="2:9">
      <c r="B56" s="28"/>
      <c r="C56" s="18"/>
      <c r="D56" s="25"/>
      <c r="E56" s="58"/>
      <c r="F56" s="38"/>
      <c r="G56" s="56"/>
      <c r="H56" s="52"/>
      <c r="I56" s="60"/>
    </row>
    <row r="57" spans="2:9">
      <c r="B57" s="28"/>
      <c r="C57" s="18"/>
      <c r="D57" s="25"/>
      <c r="E57" s="58"/>
      <c r="F57" s="38"/>
      <c r="G57" s="56"/>
      <c r="H57" s="52"/>
      <c r="I57" s="60"/>
    </row>
    <row r="58" spans="2:9">
      <c r="B58" s="28"/>
      <c r="C58" s="18"/>
      <c r="D58" s="25"/>
      <c r="E58" s="58"/>
      <c r="F58" s="38"/>
      <c r="G58" s="56"/>
      <c r="H58" s="52"/>
      <c r="I58" s="60"/>
    </row>
    <row r="59" spans="2:9">
      <c r="B59" s="28"/>
      <c r="C59" s="18"/>
      <c r="D59" s="25"/>
      <c r="E59" s="58"/>
      <c r="F59" s="38"/>
      <c r="G59" s="56"/>
      <c r="H59" s="52"/>
      <c r="I59" s="60"/>
    </row>
    <row r="60" spans="2:9">
      <c r="B60" s="28"/>
      <c r="C60" s="18"/>
      <c r="D60" s="25"/>
      <c r="E60" s="58"/>
      <c r="F60" s="38"/>
      <c r="G60" s="56"/>
      <c r="H60" s="52"/>
      <c r="I60" s="60"/>
    </row>
    <row r="61" spans="2:9">
      <c r="B61" s="28"/>
      <c r="C61" s="18"/>
      <c r="D61" s="25"/>
      <c r="E61" s="58"/>
      <c r="F61" s="38"/>
      <c r="G61" s="56"/>
      <c r="H61" s="52"/>
      <c r="I61" s="60"/>
    </row>
    <row r="62" spans="2:9">
      <c r="B62" s="28"/>
      <c r="C62" s="18"/>
      <c r="D62" s="25"/>
      <c r="E62" s="58"/>
      <c r="F62" s="38"/>
      <c r="G62" s="56"/>
      <c r="H62" s="52" t="str">
        <f t="shared" si="0"/>
        <v/>
      </c>
      <c r="I62" s="60"/>
    </row>
    <row r="63" spans="2:9">
      <c r="B63" s="28"/>
      <c r="C63" s="18"/>
      <c r="D63" s="25"/>
      <c r="E63" s="58"/>
      <c r="F63" s="38"/>
      <c r="G63" s="56"/>
      <c r="H63" s="52" t="str">
        <f t="shared" si="0"/>
        <v/>
      </c>
      <c r="I63" s="60"/>
    </row>
    <row r="64" spans="2:9">
      <c r="B64" s="28"/>
      <c r="C64" s="18"/>
      <c r="D64" s="25"/>
      <c r="E64" s="58"/>
      <c r="F64" s="38"/>
      <c r="G64" s="56"/>
      <c r="H64" s="52" t="str">
        <f t="shared" si="0"/>
        <v/>
      </c>
      <c r="I64" s="60"/>
    </row>
    <row r="65" spans="2:9">
      <c r="B65" s="28"/>
      <c r="C65" s="18"/>
      <c r="D65" s="25"/>
      <c r="E65" s="58"/>
      <c r="F65" s="38"/>
      <c r="G65" s="56"/>
      <c r="H65" s="52" t="str">
        <f t="shared" si="0"/>
        <v/>
      </c>
      <c r="I65" s="60"/>
    </row>
    <row r="66" spans="2:9">
      <c r="B66" s="28"/>
      <c r="C66" s="18"/>
      <c r="D66" s="25"/>
      <c r="E66" s="58"/>
      <c r="F66" s="38"/>
      <c r="G66" s="56"/>
      <c r="H66" s="52" t="str">
        <f t="shared" si="0"/>
        <v/>
      </c>
      <c r="I66" s="60"/>
    </row>
    <row r="67" spans="2:9">
      <c r="B67" s="28"/>
      <c r="C67" s="18"/>
      <c r="D67" s="25"/>
      <c r="E67" s="58"/>
      <c r="F67" s="38"/>
      <c r="G67" s="56"/>
      <c r="H67" s="52" t="str">
        <f t="shared" si="0"/>
        <v/>
      </c>
      <c r="I67" s="60"/>
    </row>
    <row r="68" spans="2:9">
      <c r="B68" s="28"/>
      <c r="C68" s="18"/>
      <c r="D68" s="25"/>
      <c r="E68" s="58"/>
      <c r="F68" s="38"/>
      <c r="G68" s="56"/>
      <c r="H68" s="52" t="str">
        <f t="shared" si="0"/>
        <v/>
      </c>
      <c r="I68" s="60"/>
    </row>
    <row r="69" spans="2:9">
      <c r="B69" s="28"/>
      <c r="C69" s="18"/>
      <c r="D69" s="25"/>
      <c r="E69" s="58"/>
      <c r="F69" s="38"/>
      <c r="G69" s="56"/>
      <c r="H69" s="52" t="str">
        <f t="shared" si="0"/>
        <v/>
      </c>
      <c r="I69" s="60"/>
    </row>
    <row r="70" spans="2:9">
      <c r="B70" s="28"/>
      <c r="C70" s="18"/>
      <c r="D70" s="25"/>
      <c r="E70" s="58"/>
      <c r="F70" s="38"/>
      <c r="G70" s="56"/>
      <c r="H70" s="52" t="str">
        <f t="shared" ref="H70:H72" si="1">IF(D70="","",F70*G70)</f>
        <v/>
      </c>
      <c r="I70" s="60"/>
    </row>
    <row r="71" spans="2:9">
      <c r="B71" s="28"/>
      <c r="C71" s="18"/>
      <c r="D71" s="25"/>
      <c r="E71" s="58"/>
      <c r="F71" s="38"/>
      <c r="G71" s="56"/>
      <c r="H71" s="52" t="str">
        <f t="shared" si="1"/>
        <v/>
      </c>
      <c r="I71" s="60"/>
    </row>
    <row r="72" spans="2:9">
      <c r="B72" s="28"/>
      <c r="C72" s="18"/>
      <c r="D72" s="25"/>
      <c r="E72" s="58"/>
      <c r="F72" s="38"/>
      <c r="G72" s="56"/>
      <c r="H72" s="52" t="str">
        <f t="shared" si="1"/>
        <v/>
      </c>
      <c r="I72" s="60"/>
    </row>
    <row r="73" spans="2:9" s="48" customFormat="1" ht="24.75" customHeight="1">
      <c r="B73" s="53" t="str">
        <f>$B$7</f>
        <v>C11.9</v>
      </c>
      <c r="C73" s="43" t="s">
        <v>38</v>
      </c>
      <c r="D73" s="44"/>
      <c r="E73" s="44"/>
      <c r="F73" s="45"/>
      <c r="G73" s="44"/>
      <c r="H73" s="46"/>
      <c r="I73" s="47"/>
    </row>
  </sheetData>
  <mergeCells count="2">
    <mergeCell ref="F1:H1"/>
    <mergeCell ref="B4:G4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69" firstPageNumber="23" orientation="portrait" cellComments="asDisplayed" useFirstPageNumber="1" r:id="rId1"/>
  <headerFooter>
    <oddHeader xml:space="preserve">&amp;R&amp;"Arial,Bold Italic"
</oddHeader>
    <oddFooter>&amp;CPD.&amp;P</oddFooter>
  </headerFooter>
  <colBreaks count="1" manualBreakCount="1">
    <brk id="8" max="78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099C-712E-4E70-AD25-5D639E01DF62}">
  <dimension ref="B1:I66"/>
  <sheetViews>
    <sheetView view="pageBreakPreview" zoomScaleNormal="125" zoomScaleSheetLayoutView="100" workbookViewId="0">
      <selection activeCell="F1" sqref="F1:H1"/>
    </sheetView>
  </sheetViews>
  <sheetFormatPr defaultColWidth="8.88671875" defaultRowHeight="13.2"/>
  <cols>
    <col min="1" max="1" width="0.88671875" style="5" customWidth="1"/>
    <col min="2" max="2" width="15.33203125" style="186" customWidth="1"/>
    <col min="3" max="3" width="50.6640625" style="2" customWidth="1"/>
    <col min="4" max="4" width="13.6640625" style="3" customWidth="1"/>
    <col min="5" max="5" width="13.33203125" style="3" customWidth="1"/>
    <col min="6" max="6" width="15.6640625" style="5" customWidth="1"/>
    <col min="7" max="7" width="15.6640625" style="4" customWidth="1"/>
    <col min="8" max="8" width="0.88671875" style="4" customWidth="1"/>
    <col min="9" max="16384" width="8.88671875" style="5"/>
  </cols>
  <sheetData>
    <row r="1" spans="2:9">
      <c r="B1" s="1" t="s">
        <v>409</v>
      </c>
      <c r="F1" s="391" t="str">
        <f>'C5.2'!F1</f>
        <v>GKM 06-26/27</v>
      </c>
      <c r="G1" s="392"/>
      <c r="H1" s="392"/>
      <c r="I1" s="4"/>
    </row>
    <row r="2" spans="2:9">
      <c r="B2" s="6" t="s">
        <v>410</v>
      </c>
      <c r="F2" s="3"/>
      <c r="G2" s="5"/>
      <c r="H2" s="11" t="s">
        <v>411</v>
      </c>
      <c r="I2" s="4"/>
    </row>
    <row r="3" spans="2:9">
      <c r="B3" s="7"/>
      <c r="C3" s="64"/>
      <c r="D3" s="8"/>
      <c r="E3" s="8"/>
      <c r="F3" s="8"/>
      <c r="G3" s="9"/>
      <c r="I3" s="4"/>
    </row>
    <row r="4" spans="2:9" ht="7.5" customHeight="1">
      <c r="B4" s="266"/>
      <c r="C4" s="267"/>
      <c r="D4" s="267"/>
      <c r="E4" s="267"/>
      <c r="F4" s="267"/>
      <c r="G4" s="352"/>
      <c r="H4" s="353"/>
      <c r="I4" s="12"/>
    </row>
    <row r="5" spans="2:9" s="16" customFormat="1" ht="24.9" customHeight="1">
      <c r="B5" s="13" t="s">
        <v>1</v>
      </c>
      <c r="C5" s="14" t="s">
        <v>2</v>
      </c>
      <c r="D5" s="14" t="s">
        <v>3</v>
      </c>
      <c r="E5" s="14" t="s">
        <v>5</v>
      </c>
      <c r="F5" s="14" t="s">
        <v>6</v>
      </c>
      <c r="G5" s="14" t="s">
        <v>7</v>
      </c>
      <c r="H5" s="15"/>
    </row>
    <row r="6" spans="2:9">
      <c r="B6" s="28"/>
      <c r="C6" s="18"/>
      <c r="D6" s="19"/>
      <c r="E6" s="19"/>
      <c r="F6" s="20"/>
      <c r="G6" s="166" t="str">
        <f t="shared" ref="G6:G12" si="0">IF(D6="","",E6*F6)</f>
        <v/>
      </c>
      <c r="H6" s="167"/>
    </row>
    <row r="7" spans="2:9">
      <c r="B7" s="23" t="s">
        <v>212</v>
      </c>
      <c r="C7" s="24" t="s">
        <v>213</v>
      </c>
      <c r="D7" s="19"/>
      <c r="E7" s="19"/>
      <c r="F7" s="20"/>
      <c r="G7" s="166" t="str">
        <f t="shared" si="0"/>
        <v/>
      </c>
      <c r="H7" s="167"/>
    </row>
    <row r="8" spans="2:9">
      <c r="B8" s="55"/>
      <c r="C8" s="18"/>
      <c r="D8" s="19"/>
      <c r="E8" s="19"/>
      <c r="F8" s="20"/>
      <c r="G8" s="166" t="str">
        <f t="shared" si="0"/>
        <v/>
      </c>
      <c r="H8" s="167"/>
    </row>
    <row r="9" spans="2:9">
      <c r="B9" s="23" t="s">
        <v>214</v>
      </c>
      <c r="C9" s="24" t="s">
        <v>215</v>
      </c>
      <c r="D9" s="19"/>
      <c r="E9" s="19"/>
      <c r="F9" s="168"/>
      <c r="G9" s="166" t="str">
        <f t="shared" si="0"/>
        <v/>
      </c>
      <c r="H9" s="167"/>
    </row>
    <row r="10" spans="2:9">
      <c r="B10" s="55"/>
      <c r="C10" s="18"/>
      <c r="D10" s="19"/>
      <c r="E10" s="19"/>
      <c r="F10" s="168"/>
      <c r="G10" s="166" t="str">
        <f t="shared" si="0"/>
        <v/>
      </c>
      <c r="H10" s="167"/>
    </row>
    <row r="11" spans="2:9" ht="26.4">
      <c r="B11" s="28" t="s">
        <v>216</v>
      </c>
      <c r="C11" s="18" t="s">
        <v>217</v>
      </c>
      <c r="D11" s="25"/>
      <c r="E11" s="169"/>
      <c r="F11" s="170"/>
      <c r="G11" s="171" t="str">
        <f t="shared" si="0"/>
        <v/>
      </c>
      <c r="H11" s="172"/>
    </row>
    <row r="12" spans="2:9">
      <c r="B12" s="55"/>
      <c r="C12" s="18"/>
      <c r="D12" s="25"/>
      <c r="E12" s="173"/>
      <c r="F12" s="170"/>
      <c r="G12" s="171" t="str">
        <f t="shared" si="0"/>
        <v/>
      </c>
      <c r="H12" s="172"/>
    </row>
    <row r="13" spans="2:9" s="48" customFormat="1">
      <c r="B13" s="174"/>
      <c r="C13" s="18" t="s">
        <v>218</v>
      </c>
      <c r="D13" s="25" t="s">
        <v>137</v>
      </c>
      <c r="E13" s="173">
        <v>10</v>
      </c>
      <c r="F13" s="175"/>
      <c r="G13" s="171" t="s">
        <v>360</v>
      </c>
      <c r="H13" s="16"/>
    </row>
    <row r="14" spans="2:9">
      <c r="B14" s="28"/>
      <c r="C14" s="18"/>
      <c r="D14" s="25"/>
      <c r="E14" s="176"/>
      <c r="F14" s="170"/>
      <c r="G14" s="171"/>
      <c r="H14" s="3"/>
    </row>
    <row r="15" spans="2:9">
      <c r="B15" s="55"/>
      <c r="C15" s="18" t="s">
        <v>219</v>
      </c>
      <c r="D15" s="25" t="s">
        <v>137</v>
      </c>
      <c r="E15" s="177">
        <v>10</v>
      </c>
      <c r="F15" s="170"/>
      <c r="G15" s="171" t="s">
        <v>360</v>
      </c>
      <c r="H15" s="3"/>
    </row>
    <row r="16" spans="2:9">
      <c r="B16" s="28"/>
      <c r="C16" s="18"/>
      <c r="D16" s="25"/>
      <c r="E16" s="173"/>
      <c r="F16" s="170"/>
      <c r="G16" s="171"/>
      <c r="H16" s="3"/>
    </row>
    <row r="17" spans="2:8" ht="28.5" customHeight="1">
      <c r="B17" s="178" t="s">
        <v>220</v>
      </c>
      <c r="C17" s="24" t="s">
        <v>221</v>
      </c>
      <c r="D17" s="25" t="s">
        <v>138</v>
      </c>
      <c r="E17" s="177">
        <v>10</v>
      </c>
      <c r="F17" s="170"/>
      <c r="G17" s="171" t="s">
        <v>360</v>
      </c>
      <c r="H17" s="3"/>
    </row>
    <row r="18" spans="2:8">
      <c r="B18" s="178"/>
      <c r="C18" s="24"/>
      <c r="D18" s="25"/>
      <c r="E18" s="177"/>
      <c r="F18" s="170"/>
      <c r="G18" s="171"/>
      <c r="H18" s="3"/>
    </row>
    <row r="19" spans="2:8">
      <c r="B19" s="28" t="s">
        <v>319</v>
      </c>
      <c r="C19" s="18" t="s">
        <v>320</v>
      </c>
      <c r="D19" s="25"/>
      <c r="E19" s="25"/>
      <c r="F19" s="200"/>
      <c r="G19" s="39"/>
      <c r="H19" s="289"/>
    </row>
    <row r="20" spans="2:8">
      <c r="B20" s="55"/>
      <c r="C20" s="18"/>
      <c r="D20" s="19"/>
      <c r="E20" s="19"/>
      <c r="F20" s="200"/>
      <c r="G20" s="39"/>
      <c r="H20" s="289"/>
    </row>
    <row r="21" spans="2:8" ht="28.5" customHeight="1">
      <c r="B21" s="28" t="s">
        <v>321</v>
      </c>
      <c r="C21" s="237" t="s">
        <v>322</v>
      </c>
      <c r="D21" s="25" t="s">
        <v>323</v>
      </c>
      <c r="E21" s="25">
        <v>10</v>
      </c>
      <c r="F21" s="101"/>
      <c r="G21" s="171" t="s">
        <v>360</v>
      </c>
      <c r="H21" s="279" t="e">
        <f t="shared" ref="H21" si="1">IF(D21="","",F21*G21)</f>
        <v>#VALUE!</v>
      </c>
    </row>
    <row r="22" spans="2:8">
      <c r="B22" s="55"/>
      <c r="C22" s="26"/>
      <c r="D22" s="25"/>
      <c r="E22" s="25"/>
      <c r="F22" s="101"/>
      <c r="G22" s="238"/>
      <c r="H22" s="289"/>
    </row>
    <row r="23" spans="2:8" ht="28.5" customHeight="1">
      <c r="B23" s="28" t="s">
        <v>324</v>
      </c>
      <c r="C23" s="237" t="s">
        <v>325</v>
      </c>
      <c r="D23" s="25" t="s">
        <v>323</v>
      </c>
      <c r="E23" s="25">
        <v>10</v>
      </c>
      <c r="F23" s="101"/>
      <c r="G23" s="171" t="s">
        <v>360</v>
      </c>
      <c r="H23" s="279" t="e">
        <f t="shared" ref="H23" si="2">IF(D23="","",F23*G23)</f>
        <v>#VALUE!</v>
      </c>
    </row>
    <row r="24" spans="2:8">
      <c r="B24" s="55"/>
      <c r="C24" s="18"/>
      <c r="D24" s="19"/>
      <c r="E24" s="19"/>
      <c r="F24" s="19"/>
      <c r="G24" s="20"/>
      <c r="H24" s="289"/>
    </row>
    <row r="25" spans="2:8">
      <c r="B25" s="55"/>
      <c r="C25" s="18"/>
      <c r="D25" s="25"/>
      <c r="E25" s="173"/>
      <c r="F25" s="170"/>
      <c r="G25" s="171"/>
      <c r="H25" s="3"/>
    </row>
    <row r="26" spans="2:8">
      <c r="B26" s="174" t="s">
        <v>222</v>
      </c>
      <c r="C26" s="24" t="s">
        <v>223</v>
      </c>
      <c r="D26" s="25" t="s">
        <v>138</v>
      </c>
      <c r="E26" s="179">
        <v>10</v>
      </c>
      <c r="F26" s="170"/>
      <c r="G26" s="171" t="s">
        <v>360</v>
      </c>
    </row>
    <row r="27" spans="2:8">
      <c r="B27" s="55"/>
      <c r="C27" s="18"/>
      <c r="D27" s="19"/>
      <c r="E27" s="179"/>
      <c r="F27" s="236"/>
      <c r="G27" s="239"/>
    </row>
    <row r="28" spans="2:8">
      <c r="B28" s="116"/>
      <c r="C28" s="112"/>
      <c r="D28" s="25"/>
      <c r="E28" s="179"/>
      <c r="F28" s="236"/>
      <c r="G28" s="239"/>
    </row>
    <row r="29" spans="2:8">
      <c r="B29" s="116"/>
      <c r="C29" s="112"/>
      <c r="D29" s="25"/>
      <c r="E29" s="179"/>
      <c r="F29" s="236"/>
      <c r="G29" s="239"/>
    </row>
    <row r="30" spans="2:8">
      <c r="B30" s="116"/>
      <c r="C30" s="180"/>
      <c r="D30" s="181"/>
      <c r="E30" s="179"/>
      <c r="F30" s="236"/>
      <c r="G30" s="239"/>
    </row>
    <row r="31" spans="2:8">
      <c r="B31" s="55"/>
      <c r="C31" s="18"/>
      <c r="D31" s="19"/>
      <c r="E31" s="179"/>
      <c r="F31" s="236"/>
      <c r="G31" s="239"/>
    </row>
    <row r="32" spans="2:8">
      <c r="B32" s="55"/>
      <c r="C32" s="18"/>
      <c r="D32" s="19"/>
      <c r="E32" s="179"/>
      <c r="F32" s="170"/>
      <c r="G32" s="171"/>
    </row>
    <row r="33" spans="2:7">
      <c r="B33" s="55"/>
      <c r="C33" s="18"/>
      <c r="D33" s="19"/>
      <c r="E33" s="179"/>
      <c r="F33" s="170"/>
      <c r="G33" s="171"/>
    </row>
    <row r="34" spans="2:7">
      <c r="B34" s="55"/>
      <c r="C34" s="18"/>
      <c r="D34" s="19"/>
      <c r="E34" s="179"/>
      <c r="F34" s="170"/>
      <c r="G34" s="171"/>
    </row>
    <row r="35" spans="2:7">
      <c r="B35" s="55"/>
      <c r="C35" s="18"/>
      <c r="D35" s="19"/>
      <c r="E35" s="179"/>
      <c r="F35" s="170"/>
      <c r="G35" s="171"/>
    </row>
    <row r="36" spans="2:7">
      <c r="B36" s="55"/>
      <c r="C36" s="18"/>
      <c r="D36" s="19"/>
      <c r="E36" s="179"/>
      <c r="F36" s="170"/>
      <c r="G36" s="171"/>
    </row>
    <row r="37" spans="2:7">
      <c r="B37" s="55"/>
      <c r="C37" s="18"/>
      <c r="D37" s="19"/>
      <c r="E37" s="179"/>
      <c r="F37" s="170"/>
      <c r="G37" s="171"/>
    </row>
    <row r="38" spans="2:7">
      <c r="B38" s="55"/>
      <c r="C38" s="18"/>
      <c r="D38" s="19"/>
      <c r="E38" s="179"/>
      <c r="F38" s="170"/>
      <c r="G38" s="171"/>
    </row>
    <row r="39" spans="2:7">
      <c r="B39" s="55"/>
      <c r="C39" s="18"/>
      <c r="D39" s="19"/>
      <c r="E39" s="179"/>
      <c r="F39" s="170"/>
      <c r="G39" s="171"/>
    </row>
    <row r="40" spans="2:7">
      <c r="B40" s="55"/>
      <c r="C40" s="18"/>
      <c r="D40" s="19"/>
      <c r="E40" s="179"/>
      <c r="F40" s="170"/>
      <c r="G40" s="171"/>
    </row>
    <row r="41" spans="2:7">
      <c r="B41" s="55"/>
      <c r="C41" s="18"/>
      <c r="D41" s="19"/>
      <c r="E41" s="179"/>
      <c r="F41" s="170"/>
      <c r="G41" s="171"/>
    </row>
    <row r="42" spans="2:7">
      <c r="B42" s="55"/>
      <c r="C42" s="18"/>
      <c r="D42" s="19"/>
      <c r="E42" s="179"/>
      <c r="F42" s="170"/>
      <c r="G42" s="171"/>
    </row>
    <row r="43" spans="2:7">
      <c r="B43" s="55"/>
      <c r="C43" s="18"/>
      <c r="D43" s="19"/>
      <c r="E43" s="179"/>
      <c r="F43" s="170"/>
      <c r="G43" s="171"/>
    </row>
    <row r="44" spans="2:7">
      <c r="B44" s="55"/>
      <c r="C44" s="18"/>
      <c r="D44" s="19"/>
      <c r="E44" s="179"/>
      <c r="F44" s="170"/>
      <c r="G44" s="171"/>
    </row>
    <row r="45" spans="2:7">
      <c r="B45" s="55"/>
      <c r="C45" s="18"/>
      <c r="D45" s="19"/>
      <c r="E45" s="179"/>
      <c r="F45" s="170"/>
      <c r="G45" s="171"/>
    </row>
    <row r="46" spans="2:7">
      <c r="B46" s="55"/>
      <c r="C46" s="18"/>
      <c r="D46" s="19"/>
      <c r="E46" s="179"/>
      <c r="F46" s="170"/>
      <c r="G46" s="171"/>
    </row>
    <row r="47" spans="2:7">
      <c r="B47" s="55"/>
      <c r="C47" s="18"/>
      <c r="D47" s="19"/>
      <c r="E47" s="179"/>
      <c r="F47" s="170"/>
      <c r="G47" s="171"/>
    </row>
    <row r="48" spans="2:7">
      <c r="B48" s="55"/>
      <c r="C48" s="18"/>
      <c r="D48" s="19"/>
      <c r="E48" s="179"/>
      <c r="F48" s="170"/>
      <c r="G48" s="171"/>
    </row>
    <row r="49" spans="2:7">
      <c r="B49" s="55"/>
      <c r="C49" s="18"/>
      <c r="D49" s="19"/>
      <c r="E49" s="179"/>
      <c r="F49" s="170"/>
      <c r="G49" s="171"/>
    </row>
    <row r="50" spans="2:7">
      <c r="B50" s="55"/>
      <c r="C50" s="18"/>
      <c r="D50" s="19"/>
      <c r="E50" s="179"/>
      <c r="F50" s="170"/>
      <c r="G50" s="171"/>
    </row>
    <row r="51" spans="2:7">
      <c r="B51" s="55"/>
      <c r="C51" s="18"/>
      <c r="D51" s="19"/>
      <c r="E51" s="179"/>
      <c r="F51" s="170"/>
      <c r="G51" s="171"/>
    </row>
    <row r="52" spans="2:7">
      <c r="B52" s="55"/>
      <c r="C52" s="18"/>
      <c r="D52" s="19"/>
      <c r="E52" s="179"/>
      <c r="F52" s="170"/>
      <c r="G52" s="171"/>
    </row>
    <row r="53" spans="2:7">
      <c r="B53" s="55"/>
      <c r="C53" s="18"/>
      <c r="D53" s="19"/>
      <c r="E53" s="179"/>
      <c r="F53" s="170"/>
      <c r="G53" s="171"/>
    </row>
    <row r="54" spans="2:7">
      <c r="B54" s="55"/>
      <c r="C54" s="18"/>
      <c r="D54" s="19"/>
      <c r="E54" s="179"/>
      <c r="F54" s="170"/>
      <c r="G54" s="171"/>
    </row>
    <row r="55" spans="2:7">
      <c r="B55" s="55"/>
      <c r="C55" s="18"/>
      <c r="D55" s="19"/>
      <c r="E55" s="179"/>
      <c r="F55" s="170"/>
      <c r="G55" s="171"/>
    </row>
    <row r="56" spans="2:7">
      <c r="B56" s="55"/>
      <c r="C56" s="18"/>
      <c r="D56" s="19"/>
      <c r="E56" s="179"/>
      <c r="F56" s="170"/>
      <c r="G56" s="171"/>
    </row>
    <row r="57" spans="2:7">
      <c r="B57" s="55"/>
      <c r="C57" s="18"/>
      <c r="D57" s="19"/>
      <c r="E57" s="179"/>
      <c r="F57" s="170"/>
      <c r="G57" s="171"/>
    </row>
    <row r="58" spans="2:7">
      <c r="B58" s="55"/>
      <c r="C58" s="18"/>
      <c r="D58" s="19"/>
      <c r="E58" s="179"/>
      <c r="F58" s="170"/>
      <c r="G58" s="171"/>
    </row>
    <row r="59" spans="2:7">
      <c r="B59" s="55"/>
      <c r="C59" s="18"/>
      <c r="D59" s="19"/>
      <c r="E59" s="179"/>
      <c r="F59" s="170"/>
      <c r="G59" s="171"/>
    </row>
    <row r="60" spans="2:7">
      <c r="B60" s="55"/>
      <c r="C60" s="18"/>
      <c r="D60" s="19"/>
      <c r="E60" s="179"/>
      <c r="F60" s="170"/>
      <c r="G60" s="171"/>
    </row>
    <row r="61" spans="2:7">
      <c r="B61" s="55"/>
      <c r="C61" s="18"/>
      <c r="D61" s="19"/>
      <c r="E61" s="179"/>
      <c r="F61" s="170"/>
      <c r="G61" s="171"/>
    </row>
    <row r="62" spans="2:7">
      <c r="B62" s="55"/>
      <c r="C62" s="18"/>
      <c r="D62" s="19"/>
      <c r="E62" s="179"/>
      <c r="F62" s="168"/>
      <c r="G62" s="166"/>
    </row>
    <row r="63" spans="2:7">
      <c r="B63" s="55"/>
      <c r="C63" s="18"/>
      <c r="D63" s="19"/>
      <c r="E63" s="179"/>
      <c r="F63" s="168"/>
      <c r="G63" s="166"/>
    </row>
    <row r="64" spans="2:7">
      <c r="B64" s="55"/>
      <c r="C64" s="18"/>
      <c r="D64" s="19"/>
      <c r="E64" s="179"/>
      <c r="F64" s="59"/>
      <c r="G64" s="166" t="str">
        <f>IF(D64="","",E64*F64)</f>
        <v/>
      </c>
    </row>
    <row r="65" spans="2:8">
      <c r="B65" s="83"/>
      <c r="C65" s="18"/>
      <c r="D65" s="19"/>
      <c r="E65" s="184"/>
      <c r="F65" s="168"/>
      <c r="G65" s="166" t="str">
        <f>IF(D65="","",E65*F65)</f>
        <v/>
      </c>
    </row>
    <row r="66" spans="2:8" s="48" customFormat="1" ht="30.75" customHeight="1">
      <c r="B66" s="53" t="str">
        <f>$B$7</f>
        <v>C11.2</v>
      </c>
      <c r="C66" s="43" t="s">
        <v>38</v>
      </c>
      <c r="D66" s="44"/>
      <c r="E66" s="45"/>
      <c r="F66" s="42"/>
      <c r="G66" s="185">
        <f>SUM(G13:G65)</f>
        <v>0</v>
      </c>
      <c r="H66" s="143"/>
    </row>
  </sheetData>
  <mergeCells count="1">
    <mergeCell ref="F1:H1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5" firstPageNumber="24" orientation="portrait" cellComments="asDisplayed" useFirstPageNumber="1" r:id="rId1"/>
  <headerFooter>
    <oddFooter>&amp;CPD.&amp;P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09D8-6B22-43DA-AC2B-ADDDCE8BED00}">
  <dimension ref="B1:I145"/>
  <sheetViews>
    <sheetView view="pageBreakPreview" zoomScaleNormal="125" zoomScaleSheetLayoutView="100" zoomScalePageLayoutView="125" workbookViewId="0">
      <selection activeCell="F1" sqref="F1:H1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50.6640625" style="2" customWidth="1"/>
    <col min="4" max="4" width="12.6640625" style="3" customWidth="1"/>
    <col min="5" max="5" width="5.6640625" style="3" customWidth="1"/>
    <col min="6" max="6" width="11.109375" style="3" customWidth="1"/>
    <col min="7" max="7" width="15.6640625" style="5" customWidth="1"/>
    <col min="8" max="8" width="15.6640625" style="4" customWidth="1"/>
    <col min="9" max="9" width="0.88671875" style="4" customWidth="1"/>
    <col min="10" max="16384" width="6.88671875" style="5"/>
  </cols>
  <sheetData>
    <row r="1" spans="2:9">
      <c r="B1" s="1" t="s">
        <v>409</v>
      </c>
      <c r="F1" s="391" t="str">
        <f>'C5.2'!F1</f>
        <v>GKM 06-26/27</v>
      </c>
      <c r="G1" s="392"/>
      <c r="H1" s="392"/>
    </row>
    <row r="2" spans="2:9">
      <c r="B2" s="6" t="s">
        <v>410</v>
      </c>
      <c r="H2" s="11" t="s">
        <v>411</v>
      </c>
    </row>
    <row r="3" spans="2:9">
      <c r="B3" s="7"/>
      <c r="C3" s="7"/>
      <c r="D3" s="8"/>
      <c r="E3" s="8"/>
      <c r="F3" s="8"/>
      <c r="G3" s="9"/>
      <c r="H3" s="10"/>
    </row>
    <row r="4" spans="2:9" ht="7.5" customHeight="1">
      <c r="B4" s="397"/>
      <c r="C4" s="398"/>
      <c r="D4" s="398"/>
      <c r="E4" s="398"/>
      <c r="F4" s="398"/>
      <c r="G4" s="398"/>
      <c r="H4" s="352"/>
      <c r="I4" s="12"/>
    </row>
    <row r="5" spans="2:9" s="16" customFormat="1" ht="24.9" customHeight="1">
      <c r="B5" s="13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5"/>
    </row>
    <row r="6" spans="2:9">
      <c r="B6" s="17"/>
      <c r="C6" s="18"/>
      <c r="D6" s="19"/>
      <c r="E6" s="19"/>
      <c r="F6" s="19"/>
      <c r="G6" s="20"/>
      <c r="H6" s="21" t="str">
        <f>IF(D6="","",F6*G6)</f>
        <v/>
      </c>
      <c r="I6" s="22"/>
    </row>
    <row r="7" spans="2:9" ht="26.4">
      <c r="B7" s="23" t="s">
        <v>66</v>
      </c>
      <c r="C7" s="288" t="s">
        <v>67</v>
      </c>
      <c r="D7" s="25"/>
      <c r="E7" s="25"/>
      <c r="F7" s="25"/>
      <c r="G7" s="26"/>
      <c r="H7" s="21" t="str">
        <f t="shared" ref="H7:H68" si="0">IF(D7="","",F7*G7)</f>
        <v/>
      </c>
      <c r="I7" s="27"/>
    </row>
    <row r="8" spans="2:9">
      <c r="B8" s="23"/>
      <c r="C8" s="259"/>
      <c r="D8" s="25"/>
      <c r="E8" s="25"/>
      <c r="F8" s="25"/>
      <c r="G8" s="26"/>
      <c r="H8" s="21" t="str">
        <f t="shared" si="0"/>
        <v/>
      </c>
      <c r="I8" s="27"/>
    </row>
    <row r="9" spans="2:9">
      <c r="B9" s="28" t="s">
        <v>68</v>
      </c>
      <c r="C9" s="259" t="s">
        <v>69</v>
      </c>
      <c r="D9" s="25"/>
      <c r="E9" s="25"/>
      <c r="F9" s="29"/>
      <c r="G9" s="30"/>
      <c r="H9" s="21" t="str">
        <f t="shared" si="0"/>
        <v/>
      </c>
      <c r="I9" s="31"/>
    </row>
    <row r="10" spans="2:9">
      <c r="B10" s="23"/>
      <c r="C10" s="259"/>
      <c r="D10" s="25"/>
      <c r="E10" s="25"/>
      <c r="F10" s="29"/>
      <c r="G10" s="30"/>
      <c r="H10" s="21" t="str">
        <f t="shared" si="0"/>
        <v/>
      </c>
      <c r="I10" s="31"/>
    </row>
    <row r="11" spans="2:9">
      <c r="B11" s="28" t="s">
        <v>70</v>
      </c>
      <c r="C11" s="259" t="s">
        <v>71</v>
      </c>
      <c r="D11" s="25"/>
      <c r="E11" s="25"/>
      <c r="F11" s="29"/>
      <c r="G11" s="32"/>
      <c r="H11" s="21" t="str">
        <f t="shared" ref="H11:H13" si="1">IF(D11="","",F11*G11)</f>
        <v/>
      </c>
      <c r="I11" s="31"/>
    </row>
    <row r="12" spans="2:9">
      <c r="B12" s="28" t="s">
        <v>11</v>
      </c>
      <c r="C12" s="259" t="s">
        <v>359</v>
      </c>
      <c r="D12" s="25" t="s">
        <v>17</v>
      </c>
      <c r="E12" s="25"/>
      <c r="F12" s="25">
        <v>1</v>
      </c>
      <c r="G12" s="21">
        <v>35000</v>
      </c>
      <c r="H12" s="21">
        <f t="shared" si="1"/>
        <v>35000</v>
      </c>
      <c r="I12" s="27"/>
    </row>
    <row r="13" spans="2:9">
      <c r="B13" s="28"/>
      <c r="C13" s="259"/>
      <c r="D13" s="25"/>
      <c r="E13" s="25"/>
      <c r="F13" s="25"/>
      <c r="G13" s="36"/>
      <c r="H13" s="21" t="str">
        <f t="shared" si="1"/>
        <v/>
      </c>
      <c r="I13" s="27"/>
    </row>
    <row r="14" spans="2:9" ht="26.4">
      <c r="B14" s="28" t="s">
        <v>400</v>
      </c>
      <c r="C14" s="18" t="s">
        <v>401</v>
      </c>
      <c r="D14" s="25" t="s">
        <v>18</v>
      </c>
      <c r="E14" s="25"/>
      <c r="F14" s="94">
        <f>H12</f>
        <v>35000</v>
      </c>
      <c r="G14" s="95"/>
      <c r="H14" s="21"/>
    </row>
    <row r="15" spans="2:9">
      <c r="B15" s="28"/>
      <c r="C15" s="343"/>
      <c r="D15" s="344"/>
      <c r="E15" s="345"/>
      <c r="F15" s="29"/>
      <c r="G15" s="36"/>
      <c r="H15" s="21"/>
    </row>
    <row r="16" spans="2:9">
      <c r="B16" s="28"/>
      <c r="C16" s="343"/>
      <c r="D16" s="344"/>
      <c r="E16" s="345"/>
      <c r="F16" s="29"/>
      <c r="G16" s="35"/>
      <c r="H16" s="21"/>
    </row>
    <row r="17" spans="2:9">
      <c r="B17" s="28"/>
      <c r="C17" s="343"/>
      <c r="D17" s="344"/>
      <c r="E17" s="345"/>
      <c r="F17" s="29"/>
      <c r="G17" s="32"/>
      <c r="H17" s="21"/>
    </row>
    <row r="18" spans="2:9">
      <c r="B18" s="28"/>
      <c r="C18" s="343"/>
      <c r="D18" s="344"/>
      <c r="E18" s="345"/>
      <c r="F18" s="29"/>
      <c r="G18" s="35"/>
      <c r="H18" s="21"/>
    </row>
    <row r="19" spans="2:9">
      <c r="B19" s="28"/>
      <c r="C19" s="343"/>
      <c r="D19" s="344"/>
      <c r="E19" s="345"/>
      <c r="F19" s="29"/>
      <c r="G19" s="36"/>
      <c r="H19" s="21"/>
      <c r="I19" s="31"/>
    </row>
    <row r="20" spans="2:9">
      <c r="B20" s="28"/>
      <c r="C20" s="343"/>
      <c r="D20" s="344"/>
      <c r="E20" s="345"/>
      <c r="F20" s="38"/>
      <c r="G20" s="39"/>
      <c r="H20" s="21"/>
      <c r="I20" s="22"/>
    </row>
    <row r="21" spans="2:9" s="40" customFormat="1">
      <c r="B21" s="28"/>
      <c r="C21" s="343"/>
      <c r="D21" s="344"/>
      <c r="E21" s="345"/>
      <c r="F21" s="38"/>
      <c r="G21" s="39"/>
      <c r="H21" s="21"/>
      <c r="I21" s="22"/>
    </row>
    <row r="22" spans="2:9">
      <c r="B22" s="28"/>
      <c r="C22" s="343"/>
      <c r="D22" s="344"/>
      <c r="E22" s="345"/>
      <c r="F22" s="29"/>
      <c r="G22" s="36"/>
      <c r="H22" s="21"/>
      <c r="I22" s="31"/>
    </row>
    <row r="23" spans="2:9">
      <c r="B23" s="28"/>
      <c r="C23" s="343"/>
      <c r="D23" s="344"/>
      <c r="E23" s="345"/>
      <c r="F23" s="29"/>
      <c r="G23" s="36"/>
      <c r="H23" s="21"/>
      <c r="I23" s="31"/>
    </row>
    <row r="24" spans="2:9">
      <c r="B24" s="28"/>
      <c r="C24" s="343"/>
      <c r="D24" s="344"/>
      <c r="E24" s="345"/>
      <c r="F24" s="29"/>
      <c r="G24" s="41"/>
      <c r="H24" s="21"/>
      <c r="I24" s="27"/>
    </row>
    <row r="25" spans="2:9">
      <c r="B25" s="28"/>
      <c r="C25" s="343"/>
      <c r="D25" s="344"/>
      <c r="E25" s="345"/>
      <c r="F25" s="29"/>
      <c r="G25" s="41"/>
      <c r="H25" s="21"/>
      <c r="I25" s="27"/>
    </row>
    <row r="26" spans="2:9">
      <c r="B26" s="28"/>
      <c r="C26" s="343"/>
      <c r="D26" s="344"/>
      <c r="E26" s="345"/>
      <c r="F26" s="29"/>
      <c r="G26" s="32"/>
      <c r="H26" s="21"/>
      <c r="I26" s="27"/>
    </row>
    <row r="27" spans="2:9">
      <c r="B27" s="28"/>
      <c r="C27" s="343"/>
      <c r="D27" s="344"/>
      <c r="E27" s="345"/>
      <c r="F27" s="29"/>
      <c r="G27" s="32"/>
      <c r="H27" s="21"/>
      <c r="I27" s="27"/>
    </row>
    <row r="28" spans="2:9">
      <c r="B28" s="28"/>
      <c r="C28" s="343"/>
      <c r="D28" s="344"/>
      <c r="E28" s="345"/>
      <c r="F28" s="25"/>
      <c r="G28" s="26"/>
      <c r="H28" s="21"/>
      <c r="I28" s="27"/>
    </row>
    <row r="29" spans="2:9">
      <c r="B29" s="28"/>
      <c r="C29" s="343"/>
      <c r="D29" s="344"/>
      <c r="E29" s="345"/>
      <c r="F29" s="25"/>
      <c r="G29" s="26"/>
      <c r="H29" s="21"/>
      <c r="I29" s="27"/>
    </row>
    <row r="30" spans="2:9">
      <c r="B30" s="28"/>
      <c r="C30" s="343"/>
      <c r="D30" s="344"/>
      <c r="E30" s="345"/>
      <c r="F30" s="25"/>
      <c r="G30" s="36"/>
      <c r="H30" s="21"/>
      <c r="I30" s="27"/>
    </row>
    <row r="31" spans="2:9">
      <c r="B31" s="28"/>
      <c r="C31" s="343"/>
      <c r="D31" s="344"/>
      <c r="E31" s="345"/>
      <c r="F31" s="25"/>
      <c r="G31" s="36"/>
      <c r="H31" s="21"/>
      <c r="I31" s="27"/>
    </row>
    <row r="32" spans="2:9">
      <c r="B32" s="28"/>
      <c r="C32" s="343"/>
      <c r="D32" s="344"/>
      <c r="E32" s="345"/>
      <c r="F32" s="25"/>
      <c r="G32" s="36"/>
      <c r="H32" s="21"/>
      <c r="I32" s="27"/>
    </row>
    <row r="33" spans="2:9">
      <c r="B33" s="28"/>
      <c r="C33" s="343"/>
      <c r="D33" s="344"/>
      <c r="E33" s="345"/>
      <c r="F33" s="25"/>
      <c r="G33" s="36"/>
      <c r="H33" s="21"/>
      <c r="I33" s="27"/>
    </row>
    <row r="34" spans="2:9">
      <c r="B34" s="28"/>
      <c r="C34" s="343"/>
      <c r="D34" s="344"/>
      <c r="E34" s="345"/>
      <c r="F34" s="25"/>
      <c r="G34" s="36"/>
      <c r="H34" s="21"/>
      <c r="I34" s="27"/>
    </row>
    <row r="35" spans="2:9">
      <c r="B35" s="28"/>
      <c r="C35" s="343"/>
      <c r="D35" s="344"/>
      <c r="E35" s="345"/>
      <c r="F35" s="25"/>
      <c r="G35" s="36"/>
      <c r="H35" s="21"/>
      <c r="I35" s="27"/>
    </row>
    <row r="36" spans="2:9">
      <c r="B36" s="28"/>
      <c r="C36" s="18"/>
      <c r="D36" s="25"/>
      <c r="E36" s="25"/>
      <c r="F36" s="25"/>
      <c r="G36" s="36"/>
      <c r="H36" s="21"/>
      <c r="I36" s="27"/>
    </row>
    <row r="37" spans="2:9">
      <c r="B37" s="28"/>
      <c r="C37" s="18"/>
      <c r="D37" s="25"/>
      <c r="E37" s="25"/>
      <c r="F37" s="25"/>
      <c r="G37" s="36"/>
      <c r="H37" s="21"/>
      <c r="I37" s="27"/>
    </row>
    <row r="38" spans="2:9">
      <c r="B38" s="28"/>
      <c r="C38" s="18"/>
      <c r="D38" s="25"/>
      <c r="E38" s="25"/>
      <c r="F38" s="25"/>
      <c r="G38" s="36"/>
      <c r="H38" s="21"/>
      <c r="I38" s="27"/>
    </row>
    <row r="39" spans="2:9">
      <c r="B39" s="28"/>
      <c r="C39" s="18"/>
      <c r="D39" s="25"/>
      <c r="E39" s="25"/>
      <c r="F39" s="25"/>
      <c r="G39" s="36"/>
      <c r="H39" s="21"/>
      <c r="I39" s="27"/>
    </row>
    <row r="40" spans="2:9">
      <c r="B40" s="28"/>
      <c r="C40" s="18"/>
      <c r="D40" s="25"/>
      <c r="E40" s="25"/>
      <c r="F40" s="25"/>
      <c r="G40" s="36"/>
      <c r="H40" s="21"/>
      <c r="I40" s="27"/>
    </row>
    <row r="41" spans="2:9">
      <c r="B41" s="28"/>
      <c r="C41" s="18"/>
      <c r="D41" s="25"/>
      <c r="E41" s="25"/>
      <c r="F41" s="25"/>
      <c r="G41" s="36"/>
      <c r="H41" s="21"/>
      <c r="I41" s="27"/>
    </row>
    <row r="42" spans="2:9">
      <c r="B42" s="28"/>
      <c r="C42" s="18"/>
      <c r="D42" s="25"/>
      <c r="E42" s="25"/>
      <c r="F42" s="25"/>
      <c r="G42" s="36"/>
      <c r="H42" s="21"/>
      <c r="I42" s="27"/>
    </row>
    <row r="43" spans="2:9">
      <c r="B43" s="28"/>
      <c r="C43" s="18"/>
      <c r="D43" s="25"/>
      <c r="E43" s="25"/>
      <c r="F43" s="25"/>
      <c r="G43" s="36"/>
      <c r="H43" s="21"/>
      <c r="I43" s="27"/>
    </row>
    <row r="44" spans="2:9">
      <c r="B44" s="28"/>
      <c r="C44" s="18"/>
      <c r="D44" s="25"/>
      <c r="E44" s="25"/>
      <c r="F44" s="25"/>
      <c r="G44" s="36"/>
      <c r="H44" s="21"/>
      <c r="I44" s="27"/>
    </row>
    <row r="45" spans="2:9">
      <c r="B45" s="28"/>
      <c r="C45" s="18"/>
      <c r="D45" s="25"/>
      <c r="E45" s="25"/>
      <c r="F45" s="25"/>
      <c r="G45" s="36"/>
      <c r="H45" s="21"/>
      <c r="I45" s="27"/>
    </row>
    <row r="46" spans="2:9">
      <c r="B46" s="28"/>
      <c r="C46" s="18"/>
      <c r="D46" s="25"/>
      <c r="E46" s="25"/>
      <c r="F46" s="25"/>
      <c r="G46" s="36"/>
      <c r="H46" s="21"/>
      <c r="I46" s="27"/>
    </row>
    <row r="47" spans="2:9">
      <c r="B47" s="28"/>
      <c r="C47" s="18"/>
      <c r="D47" s="25"/>
      <c r="E47" s="25"/>
      <c r="F47" s="25"/>
      <c r="G47" s="36"/>
      <c r="H47" s="21"/>
      <c r="I47" s="27"/>
    </row>
    <row r="48" spans="2:9">
      <c r="B48" s="28"/>
      <c r="C48" s="18"/>
      <c r="D48" s="25"/>
      <c r="E48" s="25"/>
      <c r="F48" s="25"/>
      <c r="G48" s="36"/>
      <c r="H48" s="21"/>
      <c r="I48" s="27"/>
    </row>
    <row r="49" spans="2:9">
      <c r="B49" s="28"/>
      <c r="C49" s="18"/>
      <c r="D49" s="25"/>
      <c r="E49" s="25"/>
      <c r="F49" s="25"/>
      <c r="G49" s="36"/>
      <c r="H49" s="21"/>
      <c r="I49" s="27"/>
    </row>
    <row r="50" spans="2:9">
      <c r="B50" s="28"/>
      <c r="C50" s="18"/>
      <c r="D50" s="25"/>
      <c r="E50" s="25"/>
      <c r="F50" s="25"/>
      <c r="G50" s="36"/>
      <c r="H50" s="21"/>
      <c r="I50" s="27"/>
    </row>
    <row r="51" spans="2:9">
      <c r="B51" s="28"/>
      <c r="C51" s="18"/>
      <c r="D51" s="25"/>
      <c r="E51" s="25"/>
      <c r="F51" s="25"/>
      <c r="G51" s="36"/>
      <c r="H51" s="21"/>
      <c r="I51" s="27"/>
    </row>
    <row r="52" spans="2:9">
      <c r="B52" s="28"/>
      <c r="C52" s="18"/>
      <c r="D52" s="25"/>
      <c r="E52" s="25"/>
      <c r="F52" s="25"/>
      <c r="G52" s="36"/>
      <c r="H52" s="21"/>
      <c r="I52" s="27"/>
    </row>
    <row r="53" spans="2:9">
      <c r="B53" s="28"/>
      <c r="C53" s="18"/>
      <c r="D53" s="25"/>
      <c r="E53" s="25"/>
      <c r="F53" s="25"/>
      <c r="G53" s="36"/>
      <c r="H53" s="21"/>
      <c r="I53" s="27"/>
    </row>
    <row r="54" spans="2:9">
      <c r="B54" s="28"/>
      <c r="C54" s="18"/>
      <c r="D54" s="25"/>
      <c r="E54" s="25"/>
      <c r="F54" s="25"/>
      <c r="G54" s="36"/>
      <c r="H54" s="21"/>
      <c r="I54" s="27"/>
    </row>
    <row r="55" spans="2:9">
      <c r="B55" s="28"/>
      <c r="C55" s="18"/>
      <c r="D55" s="25"/>
      <c r="E55" s="25"/>
      <c r="F55" s="25"/>
      <c r="G55" s="36"/>
      <c r="H55" s="21"/>
      <c r="I55" s="27"/>
    </row>
    <row r="56" spans="2:9">
      <c r="B56" s="28"/>
      <c r="C56" s="18"/>
      <c r="D56" s="25"/>
      <c r="E56" s="25"/>
      <c r="F56" s="25"/>
      <c r="G56" s="36"/>
      <c r="H56" s="21"/>
      <c r="I56" s="27"/>
    </row>
    <row r="57" spans="2:9">
      <c r="B57" s="28"/>
      <c r="C57" s="18"/>
      <c r="D57" s="25"/>
      <c r="E57" s="25"/>
      <c r="F57" s="25"/>
      <c r="G57" s="36"/>
      <c r="H57" s="21"/>
      <c r="I57" s="27"/>
    </row>
    <row r="58" spans="2:9">
      <c r="B58" s="28"/>
      <c r="C58" s="18"/>
      <c r="D58" s="25"/>
      <c r="E58" s="25"/>
      <c r="F58" s="25"/>
      <c r="G58" s="36"/>
      <c r="H58" s="21"/>
      <c r="I58" s="27"/>
    </row>
    <row r="59" spans="2:9">
      <c r="B59" s="28"/>
      <c r="C59" s="18"/>
      <c r="D59" s="25"/>
      <c r="E59" s="25"/>
      <c r="F59" s="25"/>
      <c r="G59" s="36"/>
      <c r="H59" s="21"/>
      <c r="I59" s="27"/>
    </row>
    <row r="60" spans="2:9">
      <c r="B60" s="28"/>
      <c r="C60" s="18"/>
      <c r="D60" s="25"/>
      <c r="E60" s="25"/>
      <c r="F60" s="25"/>
      <c r="G60" s="36"/>
      <c r="H60" s="21"/>
      <c r="I60" s="27"/>
    </row>
    <row r="61" spans="2:9">
      <c r="B61" s="28"/>
      <c r="C61" s="18"/>
      <c r="D61" s="25"/>
      <c r="E61" s="25"/>
      <c r="F61" s="25"/>
      <c r="G61" s="36"/>
      <c r="H61" s="21"/>
      <c r="I61" s="27"/>
    </row>
    <row r="62" spans="2:9">
      <c r="B62" s="28"/>
      <c r="C62" s="18"/>
      <c r="D62" s="25"/>
      <c r="E62" s="25"/>
      <c r="F62" s="25"/>
      <c r="G62" s="36"/>
      <c r="H62" s="21"/>
      <c r="I62" s="27"/>
    </row>
    <row r="63" spans="2:9">
      <c r="B63" s="28"/>
      <c r="C63" s="18"/>
      <c r="D63" s="25"/>
      <c r="E63" s="25"/>
      <c r="F63" s="25"/>
      <c r="G63" s="36"/>
      <c r="H63" s="21"/>
      <c r="I63" s="27"/>
    </row>
    <row r="64" spans="2:9">
      <c r="B64" s="28"/>
      <c r="C64" s="18"/>
      <c r="D64" s="25"/>
      <c r="E64" s="25"/>
      <c r="F64" s="25"/>
      <c r="G64" s="36"/>
      <c r="H64" s="21"/>
      <c r="I64" s="27"/>
    </row>
    <row r="65" spans="2:9">
      <c r="B65" s="28"/>
      <c r="C65" s="18"/>
      <c r="D65" s="25"/>
      <c r="E65" s="25"/>
      <c r="F65" s="25"/>
      <c r="G65" s="36"/>
      <c r="H65" s="21"/>
      <c r="I65" s="27"/>
    </row>
    <row r="66" spans="2:9">
      <c r="B66" s="28"/>
      <c r="C66" s="18"/>
      <c r="D66" s="34"/>
      <c r="E66" s="34"/>
      <c r="F66" s="34"/>
      <c r="G66" s="36"/>
      <c r="H66" s="21"/>
    </row>
    <row r="67" spans="2:9">
      <c r="B67" s="28"/>
      <c r="C67" s="18"/>
      <c r="D67" s="25"/>
      <c r="E67" s="25"/>
      <c r="F67" s="25"/>
      <c r="G67" s="36"/>
      <c r="H67" s="21"/>
      <c r="I67" s="27"/>
    </row>
    <row r="68" spans="2:9">
      <c r="B68" s="28"/>
      <c r="C68" s="18"/>
      <c r="D68" s="25"/>
      <c r="E68" s="25"/>
      <c r="F68" s="25"/>
      <c r="G68" s="36"/>
      <c r="H68" s="21" t="str">
        <f t="shared" si="0"/>
        <v/>
      </c>
      <c r="I68" s="27"/>
    </row>
    <row r="69" spans="2:9" s="48" customFormat="1" ht="26.25" customHeight="1">
      <c r="B69" s="62" t="str">
        <f>$B$7</f>
        <v>C20.1</v>
      </c>
      <c r="C69" s="43" t="s">
        <v>38</v>
      </c>
      <c r="D69" s="44"/>
      <c r="E69" s="44"/>
      <c r="F69" s="45"/>
      <c r="G69" s="44"/>
      <c r="H69" s="46"/>
      <c r="I69" s="47"/>
    </row>
    <row r="70" spans="2:9">
      <c r="B70" s="408"/>
      <c r="C70" s="408"/>
      <c r="D70" s="408"/>
      <c r="E70" s="408"/>
      <c r="F70" s="433"/>
      <c r="G70" s="433"/>
      <c r="H70" s="433"/>
    </row>
    <row r="71" spans="2:9">
      <c r="B71" s="408"/>
      <c r="C71" s="408"/>
      <c r="D71" s="408"/>
      <c r="E71" s="408"/>
      <c r="F71" s="433"/>
      <c r="G71" s="433"/>
      <c r="H71" s="433"/>
    </row>
    <row r="72" spans="2:9">
      <c r="B72" s="434"/>
      <c r="C72" s="434"/>
      <c r="D72" s="434"/>
      <c r="E72" s="434"/>
      <c r="F72" s="400"/>
      <c r="G72" s="400"/>
      <c r="H72" s="400"/>
    </row>
    <row r="73" spans="2:9">
      <c r="B73" s="393"/>
      <c r="C73" s="394"/>
      <c r="D73" s="394"/>
      <c r="E73" s="394"/>
      <c r="F73" s="394"/>
      <c r="G73" s="394"/>
      <c r="H73" s="399"/>
      <c r="I73" s="11"/>
    </row>
    <row r="74" spans="2:9">
      <c r="B74" s="402"/>
      <c r="C74" s="403"/>
      <c r="D74" s="403"/>
      <c r="E74" s="403"/>
      <c r="F74" s="403"/>
      <c r="G74" s="403"/>
      <c r="H74" s="433"/>
      <c r="I74" s="12"/>
    </row>
    <row r="75" spans="2:9">
      <c r="B75" s="402"/>
      <c r="C75" s="403"/>
      <c r="D75" s="403"/>
      <c r="E75" s="403"/>
      <c r="F75" s="403"/>
      <c r="G75" s="403"/>
      <c r="H75" s="433"/>
      <c r="I75" s="12"/>
    </row>
    <row r="76" spans="2:9">
      <c r="B76" s="397"/>
      <c r="C76" s="398"/>
      <c r="D76" s="398"/>
      <c r="E76" s="398"/>
      <c r="F76" s="398"/>
      <c r="G76" s="398"/>
      <c r="H76" s="400"/>
      <c r="I76" s="12"/>
    </row>
    <row r="77" spans="2:9" s="16" customFormat="1" ht="24.9" customHeight="1">
      <c r="B77" s="49"/>
      <c r="C77" s="14"/>
      <c r="D77" s="14"/>
      <c r="E77" s="14"/>
      <c r="F77" s="14"/>
      <c r="G77" s="14"/>
      <c r="H77" s="14"/>
      <c r="I77" s="15"/>
    </row>
    <row r="78" spans="2:9" s="48" customFormat="1" ht="19.5" customHeight="1">
      <c r="B78" s="42"/>
      <c r="C78" s="43"/>
      <c r="D78" s="44"/>
      <c r="E78" s="44"/>
      <c r="F78" s="45"/>
      <c r="G78" s="44"/>
      <c r="H78" s="46"/>
      <c r="I78" s="47"/>
    </row>
    <row r="79" spans="2:9">
      <c r="B79" s="28"/>
      <c r="C79" s="18"/>
      <c r="D79" s="25"/>
      <c r="E79" s="25"/>
      <c r="F79" s="25"/>
      <c r="G79" s="36"/>
      <c r="H79" s="21"/>
      <c r="I79" s="27"/>
    </row>
    <row r="80" spans="2:9">
      <c r="B80" s="28"/>
      <c r="C80" s="18"/>
      <c r="D80" s="25"/>
      <c r="E80" s="25"/>
      <c r="F80" s="25"/>
      <c r="G80" s="36"/>
      <c r="H80" s="21"/>
      <c r="I80" s="27"/>
    </row>
    <row r="81" spans="2:9">
      <c r="B81" s="28"/>
      <c r="C81" s="18"/>
      <c r="D81" s="25"/>
      <c r="E81" s="25"/>
      <c r="F81" s="25"/>
      <c r="G81" s="36"/>
      <c r="H81" s="21"/>
      <c r="I81" s="27"/>
    </row>
    <row r="82" spans="2:9">
      <c r="B82" s="28"/>
      <c r="C82" s="18"/>
      <c r="D82" s="25"/>
      <c r="E82" s="25"/>
      <c r="F82" s="25"/>
      <c r="G82" s="36"/>
      <c r="H82" s="21"/>
      <c r="I82" s="27"/>
    </row>
    <row r="83" spans="2:9">
      <c r="B83" s="28"/>
      <c r="C83" s="18"/>
      <c r="D83" s="25"/>
      <c r="E83" s="25"/>
      <c r="F83" s="25"/>
      <c r="G83" s="36"/>
      <c r="H83" s="21"/>
      <c r="I83" s="27"/>
    </row>
    <row r="84" spans="2:9">
      <c r="B84" s="28"/>
      <c r="C84" s="18"/>
      <c r="D84" s="25"/>
      <c r="E84" s="25"/>
      <c r="F84" s="25"/>
      <c r="G84" s="36"/>
      <c r="H84" s="21"/>
      <c r="I84" s="27"/>
    </row>
    <row r="85" spans="2:9">
      <c r="B85" s="28"/>
      <c r="C85" s="18"/>
      <c r="D85" s="25"/>
      <c r="E85" s="25"/>
      <c r="F85" s="25"/>
      <c r="G85" s="36"/>
      <c r="H85" s="21"/>
      <c r="I85" s="27"/>
    </row>
    <row r="86" spans="2:9">
      <c r="B86" s="28"/>
      <c r="C86" s="18"/>
      <c r="D86" s="25"/>
      <c r="E86" s="25"/>
      <c r="F86" s="25"/>
      <c r="G86" s="36"/>
      <c r="H86" s="21"/>
      <c r="I86" s="27"/>
    </row>
    <row r="87" spans="2:9">
      <c r="B87" s="28"/>
      <c r="C87" s="18"/>
      <c r="D87" s="25"/>
      <c r="E87" s="25"/>
      <c r="F87" s="25"/>
      <c r="G87" s="36"/>
      <c r="H87" s="21" t="str">
        <f t="shared" ref="H87:H142" si="2">IF(D87="","",F87*G87)</f>
        <v/>
      </c>
      <c r="I87" s="27"/>
    </row>
    <row r="88" spans="2:9">
      <c r="B88" s="28"/>
      <c r="C88" s="18"/>
      <c r="D88" s="25"/>
      <c r="E88" s="25"/>
      <c r="F88" s="25"/>
      <c r="G88" s="36"/>
      <c r="H88" s="21" t="str">
        <f t="shared" si="2"/>
        <v/>
      </c>
      <c r="I88" s="27"/>
    </row>
    <row r="89" spans="2:9">
      <c r="B89" s="28"/>
      <c r="C89" s="18"/>
      <c r="D89" s="25"/>
      <c r="E89" s="25"/>
      <c r="F89" s="25"/>
      <c r="G89" s="36"/>
      <c r="H89" s="21" t="str">
        <f t="shared" si="2"/>
        <v/>
      </c>
      <c r="I89" s="27"/>
    </row>
    <row r="90" spans="2:9">
      <c r="B90" s="28"/>
      <c r="C90" s="18"/>
      <c r="D90" s="25"/>
      <c r="E90" s="25"/>
      <c r="F90" s="25"/>
      <c r="G90" s="36"/>
      <c r="H90" s="21" t="str">
        <f t="shared" si="2"/>
        <v/>
      </c>
      <c r="I90" s="27"/>
    </row>
    <row r="91" spans="2:9">
      <c r="B91" s="28"/>
      <c r="C91" s="18"/>
      <c r="D91" s="25"/>
      <c r="E91" s="25"/>
      <c r="F91" s="25"/>
      <c r="G91" s="36"/>
      <c r="H91" s="21" t="str">
        <f t="shared" si="2"/>
        <v/>
      </c>
      <c r="I91" s="27"/>
    </row>
    <row r="92" spans="2:9">
      <c r="B92" s="28"/>
      <c r="C92" s="18"/>
      <c r="D92" s="25"/>
      <c r="E92" s="25"/>
      <c r="F92" s="25"/>
      <c r="G92" s="36"/>
      <c r="H92" s="21" t="str">
        <f t="shared" si="2"/>
        <v/>
      </c>
      <c r="I92" s="27"/>
    </row>
    <row r="93" spans="2:9">
      <c r="B93" s="28"/>
      <c r="C93" s="18"/>
      <c r="D93" s="25"/>
      <c r="E93" s="25"/>
      <c r="F93" s="25"/>
      <c r="G93" s="36"/>
      <c r="H93" s="21" t="str">
        <f t="shared" si="2"/>
        <v/>
      </c>
      <c r="I93" s="27"/>
    </row>
    <row r="94" spans="2:9">
      <c r="B94" s="28"/>
      <c r="C94" s="18"/>
      <c r="D94" s="25"/>
      <c r="E94" s="25"/>
      <c r="F94" s="25"/>
      <c r="G94" s="36"/>
      <c r="H94" s="21" t="str">
        <f t="shared" si="2"/>
        <v/>
      </c>
      <c r="I94" s="27"/>
    </row>
    <row r="95" spans="2:9">
      <c r="B95" s="28"/>
      <c r="C95" s="18"/>
      <c r="D95" s="25"/>
      <c r="E95" s="25"/>
      <c r="F95" s="25"/>
      <c r="G95" s="36"/>
      <c r="H95" s="21" t="str">
        <f t="shared" si="2"/>
        <v/>
      </c>
      <c r="I95" s="27"/>
    </row>
    <row r="96" spans="2:9">
      <c r="B96" s="28"/>
      <c r="C96" s="18"/>
      <c r="D96" s="25"/>
      <c r="E96" s="25"/>
      <c r="F96" s="25"/>
      <c r="G96" s="36"/>
      <c r="H96" s="21" t="str">
        <f t="shared" si="2"/>
        <v/>
      </c>
      <c r="I96" s="27"/>
    </row>
    <row r="97" spans="2:9">
      <c r="B97" s="28"/>
      <c r="C97" s="18"/>
      <c r="D97" s="25"/>
      <c r="E97" s="25"/>
      <c r="F97" s="25"/>
      <c r="G97" s="36"/>
      <c r="H97" s="21" t="str">
        <f t="shared" si="2"/>
        <v/>
      </c>
      <c r="I97" s="27"/>
    </row>
    <row r="98" spans="2:9">
      <c r="B98" s="28"/>
      <c r="C98" s="18"/>
      <c r="D98" s="25"/>
      <c r="E98" s="25"/>
      <c r="F98" s="25"/>
      <c r="G98" s="36"/>
      <c r="H98" s="21" t="str">
        <f t="shared" si="2"/>
        <v/>
      </c>
      <c r="I98" s="27"/>
    </row>
    <row r="99" spans="2:9">
      <c r="B99" s="28"/>
      <c r="C99" s="18"/>
      <c r="D99" s="25"/>
      <c r="E99" s="25"/>
      <c r="F99" s="25"/>
      <c r="G99" s="36"/>
      <c r="H99" s="21" t="str">
        <f t="shared" si="2"/>
        <v/>
      </c>
      <c r="I99" s="27"/>
    </row>
    <row r="100" spans="2:9">
      <c r="B100" s="28"/>
      <c r="C100" s="18"/>
      <c r="D100" s="25"/>
      <c r="E100" s="25"/>
      <c r="F100" s="25"/>
      <c r="G100" s="36"/>
      <c r="H100" s="21" t="str">
        <f t="shared" si="2"/>
        <v/>
      </c>
      <c r="I100" s="27"/>
    </row>
    <row r="101" spans="2:9">
      <c r="B101" s="28"/>
      <c r="C101" s="18"/>
      <c r="D101" s="25"/>
      <c r="E101" s="25"/>
      <c r="F101" s="25"/>
      <c r="G101" s="36"/>
      <c r="H101" s="21" t="str">
        <f t="shared" si="2"/>
        <v/>
      </c>
      <c r="I101" s="27"/>
    </row>
    <row r="102" spans="2:9">
      <c r="B102" s="28"/>
      <c r="C102" s="18"/>
      <c r="D102" s="25"/>
      <c r="E102" s="25"/>
      <c r="F102" s="25"/>
      <c r="G102" s="36"/>
      <c r="H102" s="21" t="str">
        <f t="shared" si="2"/>
        <v/>
      </c>
      <c r="I102" s="27"/>
    </row>
    <row r="103" spans="2:9">
      <c r="B103" s="28"/>
      <c r="C103" s="18"/>
      <c r="D103" s="25"/>
      <c r="E103" s="25"/>
      <c r="F103" s="25"/>
      <c r="G103" s="36"/>
      <c r="H103" s="21" t="str">
        <f t="shared" si="2"/>
        <v/>
      </c>
      <c r="I103" s="27"/>
    </row>
    <row r="104" spans="2:9">
      <c r="B104" s="28"/>
      <c r="C104" s="18"/>
      <c r="D104" s="25"/>
      <c r="E104" s="25"/>
      <c r="F104" s="25"/>
      <c r="G104" s="36"/>
      <c r="H104" s="21" t="str">
        <f t="shared" si="2"/>
        <v/>
      </c>
      <c r="I104" s="27"/>
    </row>
    <row r="105" spans="2:9">
      <c r="B105" s="28"/>
      <c r="C105" s="18"/>
      <c r="D105" s="25"/>
      <c r="E105" s="25"/>
      <c r="F105" s="25"/>
      <c r="G105" s="36"/>
      <c r="H105" s="21" t="str">
        <f t="shared" si="2"/>
        <v/>
      </c>
      <c r="I105" s="27"/>
    </row>
    <row r="106" spans="2:9">
      <c r="B106" s="28"/>
      <c r="C106" s="18"/>
      <c r="D106" s="25"/>
      <c r="E106" s="25"/>
      <c r="F106" s="25"/>
      <c r="G106" s="36"/>
      <c r="H106" s="21" t="str">
        <f t="shared" si="2"/>
        <v/>
      </c>
      <c r="I106" s="27"/>
    </row>
    <row r="107" spans="2:9">
      <c r="B107" s="28"/>
      <c r="C107" s="18"/>
      <c r="D107" s="25"/>
      <c r="E107" s="25"/>
      <c r="F107" s="25"/>
      <c r="G107" s="36"/>
      <c r="H107" s="21" t="str">
        <f t="shared" si="2"/>
        <v/>
      </c>
      <c r="I107" s="27"/>
    </row>
    <row r="108" spans="2:9">
      <c r="B108" s="28"/>
      <c r="C108" s="18"/>
      <c r="D108" s="25"/>
      <c r="E108" s="25"/>
      <c r="F108" s="25"/>
      <c r="G108" s="36"/>
      <c r="H108" s="21" t="str">
        <f t="shared" si="2"/>
        <v/>
      </c>
      <c r="I108" s="27"/>
    </row>
    <row r="109" spans="2:9">
      <c r="B109" s="28"/>
      <c r="C109" s="18"/>
      <c r="D109" s="25"/>
      <c r="E109" s="25"/>
      <c r="F109" s="25"/>
      <c r="G109" s="36"/>
      <c r="H109" s="21" t="str">
        <f t="shared" si="2"/>
        <v/>
      </c>
      <c r="I109" s="27"/>
    </row>
    <row r="110" spans="2:9">
      <c r="B110" s="28"/>
      <c r="C110" s="18"/>
      <c r="D110" s="25"/>
      <c r="E110" s="25"/>
      <c r="F110" s="25"/>
      <c r="G110" s="36"/>
      <c r="H110" s="21" t="str">
        <f t="shared" si="2"/>
        <v/>
      </c>
      <c r="I110" s="27"/>
    </row>
    <row r="111" spans="2:9">
      <c r="B111" s="28"/>
      <c r="C111" s="18"/>
      <c r="D111" s="25"/>
      <c r="E111" s="25"/>
      <c r="F111" s="25"/>
      <c r="G111" s="36"/>
      <c r="H111" s="21" t="str">
        <f t="shared" si="2"/>
        <v/>
      </c>
      <c r="I111" s="27"/>
    </row>
    <row r="112" spans="2:9">
      <c r="B112" s="28"/>
      <c r="C112" s="18"/>
      <c r="D112" s="25"/>
      <c r="E112" s="25"/>
      <c r="F112" s="25"/>
      <c r="G112" s="36"/>
      <c r="H112" s="21" t="str">
        <f t="shared" si="2"/>
        <v/>
      </c>
      <c r="I112" s="27"/>
    </row>
    <row r="113" spans="2:9">
      <c r="B113" s="28"/>
      <c r="C113" s="18"/>
      <c r="D113" s="25"/>
      <c r="E113" s="25"/>
      <c r="F113" s="25"/>
      <c r="G113" s="36"/>
      <c r="H113" s="21" t="str">
        <f t="shared" si="2"/>
        <v/>
      </c>
      <c r="I113" s="27"/>
    </row>
    <row r="114" spans="2:9">
      <c r="B114" s="28"/>
      <c r="C114" s="18"/>
      <c r="D114" s="25"/>
      <c r="E114" s="25"/>
      <c r="F114" s="25"/>
      <c r="G114" s="36"/>
      <c r="H114" s="21" t="str">
        <f t="shared" si="2"/>
        <v/>
      </c>
      <c r="I114" s="27"/>
    </row>
    <row r="115" spans="2:9">
      <c r="B115" s="28"/>
      <c r="C115" s="18"/>
      <c r="D115" s="25"/>
      <c r="E115" s="25"/>
      <c r="F115" s="25"/>
      <c r="G115" s="36"/>
      <c r="H115" s="21" t="str">
        <f t="shared" si="2"/>
        <v/>
      </c>
      <c r="I115" s="27"/>
    </row>
    <row r="116" spans="2:9">
      <c r="B116" s="28"/>
      <c r="C116" s="18"/>
      <c r="D116" s="25"/>
      <c r="E116" s="25"/>
      <c r="F116" s="25"/>
      <c r="G116" s="36"/>
      <c r="H116" s="21" t="str">
        <f t="shared" si="2"/>
        <v/>
      </c>
      <c r="I116" s="27"/>
    </row>
    <row r="117" spans="2:9">
      <c r="B117" s="28"/>
      <c r="C117" s="18"/>
      <c r="D117" s="25"/>
      <c r="E117" s="25"/>
      <c r="F117" s="25"/>
      <c r="G117" s="36"/>
      <c r="H117" s="21" t="str">
        <f t="shared" si="2"/>
        <v/>
      </c>
      <c r="I117" s="27"/>
    </row>
    <row r="118" spans="2:9">
      <c r="B118" s="28"/>
      <c r="C118" s="18"/>
      <c r="D118" s="25"/>
      <c r="E118" s="25"/>
      <c r="F118" s="25"/>
      <c r="G118" s="36"/>
      <c r="H118" s="21" t="str">
        <f t="shared" si="2"/>
        <v/>
      </c>
      <c r="I118" s="27"/>
    </row>
    <row r="119" spans="2:9">
      <c r="B119" s="28"/>
      <c r="C119" s="18"/>
      <c r="D119" s="25"/>
      <c r="E119" s="25"/>
      <c r="F119" s="25"/>
      <c r="G119" s="36"/>
      <c r="H119" s="21" t="str">
        <f t="shared" si="2"/>
        <v/>
      </c>
      <c r="I119" s="27"/>
    </row>
    <row r="120" spans="2:9">
      <c r="B120" s="28"/>
      <c r="C120" s="18"/>
      <c r="D120" s="25"/>
      <c r="E120" s="25"/>
      <c r="F120" s="25"/>
      <c r="G120" s="36"/>
      <c r="H120" s="21" t="str">
        <f t="shared" si="2"/>
        <v/>
      </c>
      <c r="I120" s="27"/>
    </row>
    <row r="121" spans="2:9">
      <c r="B121" s="28"/>
      <c r="C121" s="18"/>
      <c r="D121" s="25"/>
      <c r="E121" s="25"/>
      <c r="F121" s="25"/>
      <c r="G121" s="36"/>
      <c r="H121" s="21" t="str">
        <f t="shared" si="2"/>
        <v/>
      </c>
      <c r="I121" s="27"/>
    </row>
    <row r="122" spans="2:9">
      <c r="B122" s="28"/>
      <c r="C122" s="18"/>
      <c r="D122" s="25"/>
      <c r="E122" s="25"/>
      <c r="F122" s="25"/>
      <c r="G122" s="36"/>
      <c r="H122" s="21" t="str">
        <f t="shared" si="2"/>
        <v/>
      </c>
      <c r="I122" s="27"/>
    </row>
    <row r="123" spans="2:9">
      <c r="B123" s="28"/>
      <c r="C123" s="18"/>
      <c r="D123" s="25"/>
      <c r="E123" s="25"/>
      <c r="F123" s="25"/>
      <c r="G123" s="36"/>
      <c r="H123" s="21" t="str">
        <f t="shared" si="2"/>
        <v/>
      </c>
      <c r="I123" s="27"/>
    </row>
    <row r="124" spans="2:9">
      <c r="B124" s="28"/>
      <c r="C124" s="18"/>
      <c r="D124" s="25"/>
      <c r="E124" s="25"/>
      <c r="F124" s="25"/>
      <c r="G124" s="36"/>
      <c r="H124" s="21" t="str">
        <f t="shared" si="2"/>
        <v/>
      </c>
      <c r="I124" s="27"/>
    </row>
    <row r="125" spans="2:9">
      <c r="B125" s="28"/>
      <c r="C125" s="18"/>
      <c r="D125" s="25"/>
      <c r="E125" s="25"/>
      <c r="F125" s="25"/>
      <c r="G125" s="36"/>
      <c r="H125" s="21" t="str">
        <f t="shared" si="2"/>
        <v/>
      </c>
      <c r="I125" s="27"/>
    </row>
    <row r="126" spans="2:9">
      <c r="B126" s="28"/>
      <c r="C126" s="18"/>
      <c r="D126" s="25"/>
      <c r="E126" s="25"/>
      <c r="F126" s="25"/>
      <c r="G126" s="36"/>
      <c r="H126" s="21" t="str">
        <f t="shared" si="2"/>
        <v/>
      </c>
      <c r="I126" s="27"/>
    </row>
    <row r="127" spans="2:9">
      <c r="B127" s="28"/>
      <c r="C127" s="18"/>
      <c r="D127" s="25"/>
      <c r="E127" s="25"/>
      <c r="F127" s="25"/>
      <c r="G127" s="36"/>
      <c r="H127" s="21" t="str">
        <f t="shared" si="2"/>
        <v/>
      </c>
      <c r="I127" s="27"/>
    </row>
    <row r="128" spans="2:9">
      <c r="B128" s="28"/>
      <c r="C128" s="18"/>
      <c r="D128" s="25"/>
      <c r="E128" s="25"/>
      <c r="F128" s="25"/>
      <c r="G128" s="36"/>
      <c r="H128" s="21" t="str">
        <f t="shared" si="2"/>
        <v/>
      </c>
      <c r="I128" s="27"/>
    </row>
    <row r="129" spans="2:9">
      <c r="B129" s="28"/>
      <c r="C129" s="18"/>
      <c r="D129" s="25"/>
      <c r="E129" s="25"/>
      <c r="F129" s="25"/>
      <c r="G129" s="36"/>
      <c r="H129" s="21" t="str">
        <f t="shared" si="2"/>
        <v/>
      </c>
      <c r="I129" s="27"/>
    </row>
    <row r="130" spans="2:9">
      <c r="B130" s="28"/>
      <c r="C130" s="18"/>
      <c r="D130" s="25"/>
      <c r="E130" s="25"/>
      <c r="F130" s="25"/>
      <c r="G130" s="36"/>
      <c r="H130" s="21" t="str">
        <f t="shared" si="2"/>
        <v/>
      </c>
      <c r="I130" s="27"/>
    </row>
    <row r="131" spans="2:9">
      <c r="B131" s="28"/>
      <c r="C131" s="18"/>
      <c r="D131" s="25"/>
      <c r="E131" s="25"/>
      <c r="F131" s="25"/>
      <c r="G131" s="36"/>
      <c r="H131" s="21" t="str">
        <f t="shared" si="2"/>
        <v/>
      </c>
      <c r="I131" s="27"/>
    </row>
    <row r="132" spans="2:9">
      <c r="B132" s="28"/>
      <c r="C132" s="18"/>
      <c r="D132" s="25"/>
      <c r="E132" s="25"/>
      <c r="F132" s="25"/>
      <c r="G132" s="36"/>
      <c r="H132" s="21"/>
      <c r="I132" s="27"/>
    </row>
    <row r="133" spans="2:9">
      <c r="B133" s="28"/>
      <c r="C133" s="18"/>
      <c r="D133" s="25"/>
      <c r="E133" s="25"/>
      <c r="F133" s="25"/>
      <c r="G133" s="36"/>
      <c r="H133" s="21" t="str">
        <f t="shared" si="2"/>
        <v/>
      </c>
      <c r="I133" s="27"/>
    </row>
    <row r="134" spans="2:9">
      <c r="B134" s="28"/>
      <c r="C134" s="18"/>
      <c r="D134" s="25"/>
      <c r="E134" s="25"/>
      <c r="F134" s="25"/>
      <c r="G134" s="36"/>
      <c r="H134" s="21" t="str">
        <f t="shared" si="2"/>
        <v/>
      </c>
      <c r="I134" s="27"/>
    </row>
    <row r="135" spans="2:9">
      <c r="B135" s="28"/>
      <c r="C135" s="18"/>
      <c r="D135" s="25"/>
      <c r="E135" s="25"/>
      <c r="F135" s="25"/>
      <c r="G135" s="36"/>
      <c r="H135" s="21"/>
      <c r="I135" s="27"/>
    </row>
    <row r="136" spans="2:9">
      <c r="B136" s="28"/>
      <c r="C136" s="18"/>
      <c r="D136" s="25"/>
      <c r="E136" s="25"/>
      <c r="F136" s="25"/>
      <c r="G136" s="36"/>
      <c r="H136" s="21" t="str">
        <f t="shared" si="2"/>
        <v/>
      </c>
      <c r="I136" s="27"/>
    </row>
    <row r="137" spans="2:9">
      <c r="B137" s="28"/>
      <c r="C137" s="18"/>
      <c r="D137" s="25"/>
      <c r="E137" s="25"/>
      <c r="F137" s="25"/>
      <c r="G137" s="36"/>
      <c r="H137" s="21" t="str">
        <f t="shared" si="2"/>
        <v/>
      </c>
      <c r="I137" s="27"/>
    </row>
    <row r="138" spans="2:9">
      <c r="B138" s="28"/>
      <c r="C138" s="18"/>
      <c r="D138" s="25"/>
      <c r="E138" s="25"/>
      <c r="F138" s="25"/>
      <c r="G138" s="36"/>
      <c r="H138" s="21" t="str">
        <f t="shared" si="2"/>
        <v/>
      </c>
      <c r="I138" s="27"/>
    </row>
    <row r="139" spans="2:9">
      <c r="B139" s="28"/>
      <c r="C139" s="18"/>
      <c r="D139" s="25"/>
      <c r="E139" s="25"/>
      <c r="F139" s="25"/>
      <c r="G139" s="36"/>
      <c r="H139" s="21" t="str">
        <f t="shared" si="2"/>
        <v/>
      </c>
      <c r="I139" s="27"/>
    </row>
    <row r="140" spans="2:9">
      <c r="B140" s="28"/>
      <c r="C140" s="18"/>
      <c r="D140" s="25"/>
      <c r="E140" s="25"/>
      <c r="F140" s="25"/>
      <c r="G140" s="36"/>
      <c r="H140" s="21" t="str">
        <f t="shared" si="2"/>
        <v/>
      </c>
      <c r="I140" s="27"/>
    </row>
    <row r="141" spans="2:9">
      <c r="B141" s="28"/>
      <c r="C141" s="18"/>
      <c r="D141" s="25"/>
      <c r="E141" s="25"/>
      <c r="F141" s="25"/>
      <c r="G141" s="36"/>
      <c r="H141" s="21" t="str">
        <f t="shared" si="2"/>
        <v/>
      </c>
      <c r="I141" s="27"/>
    </row>
    <row r="142" spans="2:9">
      <c r="B142" s="28"/>
      <c r="C142" s="18"/>
      <c r="D142" s="25"/>
      <c r="E142" s="25"/>
      <c r="F142" s="25"/>
      <c r="G142" s="36"/>
      <c r="H142" s="21" t="str">
        <f t="shared" si="2"/>
        <v/>
      </c>
      <c r="I142" s="27"/>
    </row>
    <row r="143" spans="2:9">
      <c r="B143" s="28"/>
      <c r="C143" s="18"/>
      <c r="D143" s="25"/>
      <c r="E143" s="25"/>
      <c r="F143" s="25"/>
      <c r="G143" s="36"/>
      <c r="H143" s="21" t="str">
        <f t="shared" ref="H143:H144" si="3">IF(D143="","",F143*G143)</f>
        <v/>
      </c>
      <c r="I143" s="27"/>
    </row>
    <row r="144" spans="2:9">
      <c r="B144" s="28"/>
      <c r="C144" s="18"/>
      <c r="D144" s="25"/>
      <c r="E144" s="25"/>
      <c r="F144" s="25"/>
      <c r="G144" s="36"/>
      <c r="H144" s="21" t="str">
        <f t="shared" si="3"/>
        <v/>
      </c>
      <c r="I144" s="27"/>
    </row>
    <row r="145" spans="2:9" s="48" customFormat="1" ht="24.9" customHeight="1">
      <c r="B145" s="53"/>
      <c r="C145" s="43"/>
      <c r="D145" s="44"/>
      <c r="E145" s="44"/>
      <c r="F145" s="45"/>
      <c r="G145" s="44"/>
      <c r="H145" s="46"/>
      <c r="I145" s="47"/>
    </row>
  </sheetData>
  <mergeCells count="9">
    <mergeCell ref="F1:H1"/>
    <mergeCell ref="B73:G73"/>
    <mergeCell ref="H73:H76"/>
    <mergeCell ref="B74:G76"/>
    <mergeCell ref="B4:G4"/>
    <mergeCell ref="B70:E70"/>
    <mergeCell ref="F70:H72"/>
    <mergeCell ref="B71:E71"/>
    <mergeCell ref="B72:E72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5" firstPageNumber="25" fitToHeight="0" orientation="portrait" cellComments="asDisplayed" useFirstPageNumber="1" r:id="rId1"/>
  <headerFooter>
    <oddHeader xml:space="preserve">&amp;R&amp;"Arial,Bold Italic"
</oddHeader>
    <oddFooter>&amp;CPD.&amp;P</oddFooter>
  </headerFooter>
  <rowBreaks count="1" manualBreakCount="1">
    <brk id="6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C8CE-FAF4-4E6E-8963-A654C10ABFBA}">
  <dimension ref="B1:L69"/>
  <sheetViews>
    <sheetView view="pageBreakPreview" zoomScale="90" zoomScaleNormal="125" zoomScaleSheetLayoutView="90" workbookViewId="0">
      <selection activeCell="G18" sqref="G18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50.6640625" style="2" customWidth="1"/>
    <col min="4" max="4" width="13.6640625" style="3" customWidth="1"/>
    <col min="5" max="5" width="5.6640625" style="3" customWidth="1"/>
    <col min="6" max="6" width="13.33203125" style="3" customWidth="1"/>
    <col min="7" max="7" width="15.6640625" style="5" customWidth="1"/>
    <col min="8" max="8" width="15.6640625" style="4" customWidth="1"/>
    <col min="9" max="9" width="0.88671875" style="4" customWidth="1"/>
    <col min="10" max="11" width="6.88671875" style="5"/>
    <col min="12" max="12" width="18.88671875" style="5" customWidth="1"/>
    <col min="13" max="16384" width="6.88671875" style="5"/>
  </cols>
  <sheetData>
    <row r="1" spans="2:12">
      <c r="B1" s="1" t="s">
        <v>409</v>
      </c>
      <c r="F1" s="391" t="str">
        <f>'C1.2'!E1</f>
        <v>GKM 06-26/27</v>
      </c>
      <c r="G1" s="392"/>
      <c r="H1" s="392"/>
    </row>
    <row r="2" spans="2:12">
      <c r="B2" s="6" t="s">
        <v>410</v>
      </c>
      <c r="H2" s="11" t="s">
        <v>411</v>
      </c>
    </row>
    <row r="3" spans="2:12">
      <c r="B3" s="7"/>
      <c r="C3" s="7"/>
      <c r="D3" s="8"/>
      <c r="E3" s="8"/>
      <c r="F3" s="8"/>
      <c r="G3" s="9"/>
      <c r="H3" s="10"/>
    </row>
    <row r="4" spans="2:12">
      <c r="B4" s="393" t="s">
        <v>0</v>
      </c>
      <c r="C4" s="394"/>
      <c r="D4" s="394"/>
      <c r="E4" s="394"/>
      <c r="F4" s="394"/>
      <c r="G4" s="394"/>
      <c r="H4" s="395" t="str">
        <f>"CHAPTER "&amp;B10</f>
        <v>CHAPTER C1.3</v>
      </c>
      <c r="I4" s="11"/>
    </row>
    <row r="5" spans="2:12" ht="7.5" customHeight="1">
      <c r="B5" s="402"/>
      <c r="C5" s="403"/>
      <c r="D5" s="403"/>
      <c r="E5" s="403"/>
      <c r="F5" s="403"/>
      <c r="G5" s="403"/>
      <c r="H5" s="401"/>
      <c r="I5" s="12"/>
    </row>
    <row r="6" spans="2:12" ht="12.75" customHeight="1">
      <c r="B6" s="402"/>
      <c r="C6" s="403"/>
      <c r="D6" s="403"/>
      <c r="E6" s="403"/>
      <c r="F6" s="403"/>
      <c r="G6" s="403"/>
      <c r="H6" s="401"/>
      <c r="I6" s="12"/>
    </row>
    <row r="7" spans="2:12" ht="7.5" customHeight="1">
      <c r="B7" s="397"/>
      <c r="C7" s="398"/>
      <c r="D7" s="398"/>
      <c r="E7" s="398"/>
      <c r="F7" s="398"/>
      <c r="G7" s="398"/>
      <c r="H7" s="396"/>
      <c r="I7" s="12"/>
    </row>
    <row r="8" spans="2:12" s="16" customFormat="1" ht="24.9" customHeight="1">
      <c r="B8" s="13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5"/>
    </row>
    <row r="9" spans="2:12">
      <c r="B9" s="28"/>
      <c r="C9" s="18"/>
      <c r="D9" s="19"/>
      <c r="E9" s="19"/>
      <c r="F9" s="19"/>
      <c r="G9" s="20"/>
      <c r="H9" s="21" t="str">
        <f>IF(D9="","",F9*G9)</f>
        <v/>
      </c>
      <c r="I9" s="22"/>
    </row>
    <row r="10" spans="2:12" ht="26.4">
      <c r="B10" s="23" t="s">
        <v>86</v>
      </c>
      <c r="C10" s="24" t="s">
        <v>87</v>
      </c>
      <c r="D10" s="25"/>
      <c r="E10" s="25"/>
      <c r="F10" s="25"/>
      <c r="G10" s="26"/>
      <c r="H10" s="98" t="str">
        <f t="shared" ref="H10:H13" si="0">IF(D10="","",F10*G10)</f>
        <v/>
      </c>
      <c r="I10" s="27"/>
    </row>
    <row r="11" spans="2:12">
      <c r="B11" s="28"/>
      <c r="C11" s="18"/>
      <c r="D11" s="25"/>
      <c r="E11" s="25"/>
      <c r="F11" s="25"/>
      <c r="G11" s="26"/>
      <c r="H11" s="98" t="str">
        <f t="shared" si="0"/>
        <v/>
      </c>
      <c r="I11" s="27"/>
    </row>
    <row r="12" spans="2:12">
      <c r="B12" s="28" t="s">
        <v>88</v>
      </c>
      <c r="C12" s="18" t="s">
        <v>89</v>
      </c>
      <c r="D12" s="25"/>
      <c r="E12" s="25"/>
      <c r="F12" s="25"/>
      <c r="G12" s="26"/>
      <c r="H12" s="98" t="str">
        <f t="shared" si="0"/>
        <v/>
      </c>
      <c r="I12" s="27"/>
    </row>
    <row r="13" spans="2:12">
      <c r="B13" s="28"/>
      <c r="C13" s="18"/>
      <c r="D13" s="25"/>
      <c r="E13" s="25"/>
      <c r="F13" s="25"/>
      <c r="G13" s="26"/>
      <c r="H13" s="98" t="str">
        <f t="shared" si="0"/>
        <v/>
      </c>
      <c r="I13" s="27"/>
    </row>
    <row r="14" spans="2:12">
      <c r="B14" s="28" t="s">
        <v>90</v>
      </c>
      <c r="C14" s="18" t="s">
        <v>91</v>
      </c>
      <c r="D14" s="25" t="s">
        <v>52</v>
      </c>
      <c r="E14" s="25"/>
      <c r="F14" s="101">
        <v>1</v>
      </c>
      <c r="G14" s="199"/>
      <c r="H14" s="98"/>
      <c r="I14" s="31"/>
    </row>
    <row r="15" spans="2:12">
      <c r="B15" s="28"/>
      <c r="C15" s="18"/>
      <c r="D15" s="25"/>
      <c r="E15" s="25"/>
      <c r="F15" s="101"/>
      <c r="G15" s="199"/>
      <c r="H15" s="98"/>
      <c r="I15" s="31"/>
      <c r="L15" s="245"/>
    </row>
    <row r="16" spans="2:12">
      <c r="B16" s="28" t="s">
        <v>246</v>
      </c>
      <c r="C16" s="18" t="s">
        <v>247</v>
      </c>
      <c r="D16" s="25" t="s">
        <v>52</v>
      </c>
      <c r="E16" s="25"/>
      <c r="F16" s="101">
        <v>1</v>
      </c>
      <c r="G16" s="199"/>
      <c r="H16" s="98"/>
      <c r="I16" s="31"/>
      <c r="L16" s="245"/>
    </row>
    <row r="17" spans="2:12">
      <c r="B17" s="28"/>
      <c r="C17" s="18"/>
      <c r="D17" s="25"/>
      <c r="E17" s="25"/>
      <c r="F17" s="101"/>
      <c r="G17" s="199"/>
      <c r="H17" s="98"/>
      <c r="I17" s="27"/>
      <c r="L17" s="245"/>
    </row>
    <row r="18" spans="2:12">
      <c r="B18" s="28" t="s">
        <v>92</v>
      </c>
      <c r="C18" s="18" t="s">
        <v>93</v>
      </c>
      <c r="D18" s="25" t="s">
        <v>10</v>
      </c>
      <c r="E18" s="25"/>
      <c r="F18" s="101">
        <v>8</v>
      </c>
      <c r="G18" s="199"/>
      <c r="H18" s="98"/>
      <c r="I18" s="27"/>
    </row>
    <row r="19" spans="2:12">
      <c r="B19" s="28"/>
      <c r="C19" s="18"/>
      <c r="D19" s="25"/>
      <c r="E19" s="25"/>
      <c r="F19" s="101"/>
      <c r="G19" s="199"/>
      <c r="H19" s="98"/>
      <c r="I19" s="27"/>
    </row>
    <row r="20" spans="2:12">
      <c r="B20" s="28" t="s">
        <v>372</v>
      </c>
      <c r="C20" s="263" t="s">
        <v>493</v>
      </c>
      <c r="D20" s="335" t="s">
        <v>17</v>
      </c>
      <c r="E20" s="25"/>
      <c r="F20" s="101">
        <v>1</v>
      </c>
      <c r="G20" s="336">
        <v>52000</v>
      </c>
      <c r="H20" s="98">
        <f>F20*G20</f>
        <v>52000</v>
      </c>
      <c r="I20" s="27"/>
    </row>
    <row r="21" spans="2:12">
      <c r="B21" s="28"/>
      <c r="C21" s="18"/>
      <c r="D21" s="25"/>
      <c r="E21" s="25"/>
      <c r="F21" s="101"/>
      <c r="G21" s="199"/>
      <c r="H21" s="98"/>
      <c r="I21" s="27"/>
    </row>
    <row r="22" spans="2:12">
      <c r="B22" s="28" t="s">
        <v>385</v>
      </c>
      <c r="C22" s="263" t="s">
        <v>384</v>
      </c>
      <c r="D22" s="335" t="s">
        <v>17</v>
      </c>
      <c r="E22" s="25"/>
      <c r="F22" s="101">
        <v>1</v>
      </c>
      <c r="G22" s="336">
        <v>48000</v>
      </c>
      <c r="H22" s="98">
        <f>F22*G22</f>
        <v>48000</v>
      </c>
      <c r="I22" s="349"/>
    </row>
    <row r="23" spans="2:12">
      <c r="B23" s="348"/>
      <c r="C23" s="18"/>
      <c r="D23" s="25"/>
      <c r="E23" s="25"/>
      <c r="F23" s="101"/>
      <c r="G23" s="199"/>
      <c r="H23" s="98"/>
      <c r="I23" s="27"/>
    </row>
    <row r="24" spans="2:12">
      <c r="B24" s="338" t="s">
        <v>386</v>
      </c>
      <c r="C24" s="263" t="s">
        <v>373</v>
      </c>
      <c r="D24" s="335" t="s">
        <v>17</v>
      </c>
      <c r="E24" s="25"/>
      <c r="F24" s="101">
        <v>1</v>
      </c>
      <c r="G24" s="199">
        <v>75000</v>
      </c>
      <c r="H24" s="98">
        <f>F24*G24</f>
        <v>75000</v>
      </c>
      <c r="I24" s="27"/>
    </row>
    <row r="25" spans="2:12">
      <c r="B25" s="299"/>
      <c r="C25" s="263"/>
      <c r="D25" s="335"/>
      <c r="E25" s="25"/>
      <c r="F25" s="101"/>
      <c r="G25" s="199"/>
      <c r="H25" s="98"/>
      <c r="I25" s="27"/>
    </row>
    <row r="26" spans="2:12" ht="26.4">
      <c r="B26" s="338" t="s">
        <v>375</v>
      </c>
      <c r="C26" s="337" t="s">
        <v>374</v>
      </c>
      <c r="D26" s="335" t="s">
        <v>18</v>
      </c>
      <c r="E26" s="25"/>
      <c r="F26" s="101">
        <f>H20+H22+H24</f>
        <v>175000</v>
      </c>
      <c r="G26" s="346"/>
      <c r="H26" s="98"/>
      <c r="I26" s="27"/>
    </row>
    <row r="27" spans="2:12">
      <c r="B27" s="28"/>
      <c r="C27" s="18"/>
      <c r="D27" s="25"/>
      <c r="E27" s="25"/>
      <c r="F27" s="101"/>
      <c r="G27" s="26"/>
      <c r="H27" s="98"/>
      <c r="I27" s="33"/>
      <c r="L27" s="245"/>
    </row>
    <row r="28" spans="2:12" ht="15.6">
      <c r="B28" s="28" t="s">
        <v>94</v>
      </c>
      <c r="C28" s="18" t="s">
        <v>95</v>
      </c>
      <c r="D28" s="25" t="s">
        <v>12</v>
      </c>
      <c r="E28" s="25"/>
      <c r="F28" s="235">
        <v>12</v>
      </c>
      <c r="G28" s="102"/>
      <c r="H28" s="98"/>
      <c r="I28" s="27"/>
      <c r="L28" s="245"/>
    </row>
    <row r="29" spans="2:12">
      <c r="B29" s="28"/>
      <c r="C29" s="18"/>
      <c r="D29" s="25"/>
      <c r="E29" s="25"/>
      <c r="F29" s="101"/>
      <c r="G29" s="26"/>
      <c r="H29" s="98" t="str">
        <f>IF(D29="","",F29*G29)</f>
        <v/>
      </c>
      <c r="I29" s="27"/>
    </row>
    <row r="30" spans="2:12">
      <c r="B30" s="28"/>
      <c r="C30" s="18"/>
      <c r="D30" s="25"/>
      <c r="E30" s="25"/>
      <c r="F30" s="25"/>
      <c r="G30" s="93"/>
      <c r="H30" s="98"/>
      <c r="I30" s="27"/>
    </row>
    <row r="31" spans="2:12">
      <c r="B31" s="28"/>
      <c r="C31" s="18"/>
      <c r="D31" s="25"/>
      <c r="E31" s="25"/>
      <c r="F31" s="25"/>
      <c r="G31" s="36"/>
      <c r="H31" s="52"/>
      <c r="I31" s="27"/>
      <c r="L31" s="247"/>
    </row>
    <row r="32" spans="2:12">
      <c r="B32" s="28"/>
      <c r="C32" s="18"/>
      <c r="D32" s="25"/>
      <c r="E32" s="25"/>
      <c r="F32" s="25"/>
      <c r="G32" s="36"/>
      <c r="H32" s="52"/>
      <c r="I32" s="27"/>
    </row>
    <row r="33" spans="2:9">
      <c r="B33" s="28"/>
      <c r="C33" s="18"/>
      <c r="D33" s="25"/>
      <c r="E33" s="25"/>
      <c r="F33" s="25"/>
      <c r="G33" s="36"/>
      <c r="H33" s="52"/>
      <c r="I33" s="27"/>
    </row>
    <row r="34" spans="2:9">
      <c r="B34" s="28"/>
      <c r="C34" s="18"/>
      <c r="D34" s="25"/>
      <c r="E34" s="25"/>
      <c r="F34" s="25"/>
      <c r="G34" s="36"/>
      <c r="H34" s="52"/>
      <c r="I34" s="27"/>
    </row>
    <row r="35" spans="2:9">
      <c r="B35" s="28"/>
      <c r="C35" s="18"/>
      <c r="D35" s="25"/>
      <c r="E35" s="25"/>
      <c r="F35" s="25"/>
      <c r="G35" s="36"/>
      <c r="H35" s="52"/>
      <c r="I35" s="27"/>
    </row>
    <row r="36" spans="2:9">
      <c r="B36" s="28"/>
      <c r="C36" s="18"/>
      <c r="D36" s="25"/>
      <c r="E36" s="25"/>
      <c r="F36" s="25"/>
      <c r="G36" s="36"/>
      <c r="H36" s="52"/>
      <c r="I36" s="27"/>
    </row>
    <row r="37" spans="2:9">
      <c r="B37" s="28"/>
      <c r="C37" s="18"/>
      <c r="D37" s="25"/>
      <c r="E37" s="25"/>
      <c r="F37" s="25"/>
      <c r="G37" s="36"/>
      <c r="H37" s="52"/>
      <c r="I37" s="27"/>
    </row>
    <row r="38" spans="2:9">
      <c r="B38" s="28"/>
      <c r="C38" s="18"/>
      <c r="D38" s="25"/>
      <c r="E38" s="25"/>
      <c r="F38" s="25"/>
      <c r="G38" s="36"/>
      <c r="H38" s="52"/>
      <c r="I38" s="27"/>
    </row>
    <row r="39" spans="2:9">
      <c r="B39" s="28"/>
      <c r="C39" s="18"/>
      <c r="D39" s="25"/>
      <c r="E39" s="25"/>
      <c r="F39" s="25"/>
      <c r="G39" s="36"/>
      <c r="H39" s="52"/>
      <c r="I39" s="27"/>
    </row>
    <row r="40" spans="2:9">
      <c r="B40" s="28"/>
      <c r="C40" s="18"/>
      <c r="D40" s="25"/>
      <c r="E40" s="25"/>
      <c r="F40" s="25"/>
      <c r="G40" s="36"/>
      <c r="H40" s="52"/>
      <c r="I40" s="27"/>
    </row>
    <row r="41" spans="2:9">
      <c r="B41" s="28"/>
      <c r="C41" s="18"/>
      <c r="D41" s="25"/>
      <c r="E41" s="25"/>
      <c r="F41" s="25"/>
      <c r="G41" s="36"/>
      <c r="H41" s="52"/>
      <c r="I41" s="27"/>
    </row>
    <row r="42" spans="2:9">
      <c r="B42" s="28"/>
      <c r="C42" s="18"/>
      <c r="D42" s="25"/>
      <c r="E42" s="25"/>
      <c r="F42" s="25"/>
      <c r="G42" s="36"/>
      <c r="H42" s="52"/>
      <c r="I42" s="27"/>
    </row>
    <row r="43" spans="2:9">
      <c r="B43" s="28"/>
      <c r="C43" s="18"/>
      <c r="D43" s="25"/>
      <c r="E43" s="25"/>
      <c r="F43" s="25"/>
      <c r="G43" s="36"/>
      <c r="H43" s="52"/>
      <c r="I43" s="27"/>
    </row>
    <row r="44" spans="2:9">
      <c r="B44" s="28"/>
      <c r="C44" s="18"/>
      <c r="D44" s="25"/>
      <c r="E44" s="25"/>
      <c r="F44" s="25"/>
      <c r="G44" s="36"/>
      <c r="H44" s="52"/>
      <c r="I44" s="27"/>
    </row>
    <row r="45" spans="2:9">
      <c r="B45" s="28"/>
      <c r="C45" s="18"/>
      <c r="D45" s="25"/>
      <c r="E45" s="25"/>
      <c r="F45" s="25"/>
      <c r="G45" s="36"/>
      <c r="H45" s="52"/>
      <c r="I45" s="27"/>
    </row>
    <row r="46" spans="2:9">
      <c r="B46" s="28"/>
      <c r="C46" s="18"/>
      <c r="D46" s="25"/>
      <c r="E46" s="25"/>
      <c r="F46" s="25"/>
      <c r="G46" s="36"/>
      <c r="H46" s="52"/>
      <c r="I46" s="27"/>
    </row>
    <row r="47" spans="2:9">
      <c r="B47" s="28"/>
      <c r="C47" s="18"/>
      <c r="D47" s="25"/>
      <c r="E47" s="25"/>
      <c r="F47" s="25"/>
      <c r="G47" s="36"/>
      <c r="H47" s="52"/>
      <c r="I47" s="27"/>
    </row>
    <row r="48" spans="2:9">
      <c r="B48" s="28"/>
      <c r="C48" s="18"/>
      <c r="D48" s="25"/>
      <c r="E48" s="25"/>
      <c r="F48" s="25"/>
      <c r="G48" s="36"/>
      <c r="H48" s="52"/>
      <c r="I48" s="27"/>
    </row>
    <row r="49" spans="2:9">
      <c r="B49" s="28"/>
      <c r="C49" s="18"/>
      <c r="D49" s="25"/>
      <c r="E49" s="25"/>
      <c r="F49" s="25"/>
      <c r="G49" s="36"/>
      <c r="H49" s="52"/>
      <c r="I49" s="27"/>
    </row>
    <row r="50" spans="2:9">
      <c r="B50" s="28"/>
      <c r="C50" s="18"/>
      <c r="D50" s="25"/>
      <c r="E50" s="25"/>
      <c r="F50" s="25"/>
      <c r="G50" s="36"/>
      <c r="H50" s="52"/>
      <c r="I50" s="27"/>
    </row>
    <row r="51" spans="2:9">
      <c r="B51" s="28"/>
      <c r="C51" s="18"/>
      <c r="D51" s="25"/>
      <c r="E51" s="25"/>
      <c r="F51" s="25"/>
      <c r="G51" s="36"/>
      <c r="H51" s="52"/>
      <c r="I51" s="27"/>
    </row>
    <row r="52" spans="2:9">
      <c r="B52" s="28"/>
      <c r="C52" s="18"/>
      <c r="D52" s="25"/>
      <c r="E52" s="25"/>
      <c r="F52" s="25"/>
      <c r="G52" s="36"/>
      <c r="H52" s="52"/>
      <c r="I52" s="27"/>
    </row>
    <row r="53" spans="2:9">
      <c r="B53" s="28"/>
      <c r="C53" s="18"/>
      <c r="D53" s="25"/>
      <c r="E53" s="25"/>
      <c r="F53" s="25"/>
      <c r="G53" s="36"/>
      <c r="H53" s="52"/>
      <c r="I53" s="27"/>
    </row>
    <row r="54" spans="2:9">
      <c r="B54" s="28"/>
      <c r="C54" s="18"/>
      <c r="D54" s="25"/>
      <c r="E54" s="25"/>
      <c r="F54" s="25"/>
      <c r="G54" s="36"/>
      <c r="H54" s="52"/>
      <c r="I54" s="27"/>
    </row>
    <row r="55" spans="2:9">
      <c r="B55" s="28"/>
      <c r="C55" s="18"/>
      <c r="D55" s="25"/>
      <c r="E55" s="25"/>
      <c r="F55" s="25"/>
      <c r="G55" s="36"/>
      <c r="H55" s="52"/>
      <c r="I55" s="27"/>
    </row>
    <row r="56" spans="2:9">
      <c r="B56" s="28"/>
      <c r="C56" s="18"/>
      <c r="D56" s="25"/>
      <c r="E56" s="25"/>
      <c r="F56" s="25"/>
      <c r="G56" s="36"/>
      <c r="H56" s="52"/>
      <c r="I56" s="27"/>
    </row>
    <row r="57" spans="2:9">
      <c r="B57" s="28"/>
      <c r="C57" s="18"/>
      <c r="D57" s="25"/>
      <c r="E57" s="25"/>
      <c r="F57" s="25"/>
      <c r="G57" s="36"/>
      <c r="H57" s="52"/>
      <c r="I57" s="27"/>
    </row>
    <row r="58" spans="2:9">
      <c r="B58" s="28"/>
      <c r="C58" s="18"/>
      <c r="D58" s="25"/>
      <c r="E58" s="25"/>
      <c r="F58" s="25"/>
      <c r="G58" s="36"/>
      <c r="H58" s="52"/>
      <c r="I58" s="27"/>
    </row>
    <row r="59" spans="2:9">
      <c r="B59" s="28"/>
      <c r="C59" s="18"/>
      <c r="D59" s="25"/>
      <c r="E59" s="25"/>
      <c r="F59" s="25"/>
      <c r="G59" s="36"/>
      <c r="H59" s="52"/>
      <c r="I59" s="27"/>
    </row>
    <row r="60" spans="2:9">
      <c r="B60" s="28"/>
      <c r="C60" s="18"/>
      <c r="D60" s="25"/>
      <c r="E60" s="25"/>
      <c r="F60" s="25"/>
      <c r="G60" s="36"/>
      <c r="H60" s="52"/>
      <c r="I60" s="27"/>
    </row>
    <row r="61" spans="2:9">
      <c r="B61" s="28"/>
      <c r="C61" s="18"/>
      <c r="D61" s="25"/>
      <c r="E61" s="25"/>
      <c r="F61" s="25"/>
      <c r="G61" s="36"/>
      <c r="H61" s="52"/>
      <c r="I61" s="27"/>
    </row>
    <row r="62" spans="2:9">
      <c r="B62" s="28"/>
      <c r="C62" s="18"/>
      <c r="D62" s="25"/>
      <c r="E62" s="25"/>
      <c r="F62" s="25"/>
      <c r="G62" s="36"/>
      <c r="H62" s="52"/>
      <c r="I62" s="27"/>
    </row>
    <row r="63" spans="2:9">
      <c r="B63" s="28"/>
      <c r="C63" s="18"/>
      <c r="D63" s="25"/>
      <c r="E63" s="25"/>
      <c r="F63" s="25"/>
      <c r="G63" s="36"/>
      <c r="H63" s="52"/>
      <c r="I63" s="27"/>
    </row>
    <row r="64" spans="2:9">
      <c r="B64" s="28"/>
      <c r="C64" s="18"/>
      <c r="D64" s="25"/>
      <c r="E64" s="25"/>
      <c r="F64" s="25"/>
      <c r="G64" s="36"/>
      <c r="H64" s="52"/>
      <c r="I64" s="27"/>
    </row>
    <row r="65" spans="2:9">
      <c r="B65" s="28"/>
      <c r="C65" s="18"/>
      <c r="D65" s="25"/>
      <c r="E65" s="25"/>
      <c r="F65" s="25"/>
      <c r="G65" s="36"/>
      <c r="H65" s="52"/>
      <c r="I65" s="27"/>
    </row>
    <row r="66" spans="2:9">
      <c r="B66" s="28"/>
      <c r="C66" s="18"/>
      <c r="D66" s="25"/>
      <c r="E66" s="25"/>
      <c r="F66" s="25"/>
      <c r="G66" s="36"/>
      <c r="H66" s="52"/>
      <c r="I66" s="27"/>
    </row>
    <row r="67" spans="2:9">
      <c r="B67" s="28"/>
      <c r="C67" s="18"/>
      <c r="D67" s="25"/>
      <c r="E67" s="25"/>
      <c r="F67" s="25"/>
      <c r="G67" s="36"/>
      <c r="H67" s="52"/>
      <c r="I67" s="27"/>
    </row>
    <row r="68" spans="2:9">
      <c r="B68" s="28"/>
      <c r="C68" s="18"/>
      <c r="D68" s="25"/>
      <c r="E68" s="25"/>
      <c r="F68" s="25"/>
      <c r="G68" s="36"/>
      <c r="H68" s="52"/>
      <c r="I68" s="27"/>
    </row>
    <row r="69" spans="2:9" s="48" customFormat="1" ht="39.75" customHeight="1">
      <c r="B69" s="80" t="str">
        <f>B10</f>
        <v>C1.3</v>
      </c>
      <c r="C69" s="43" t="s">
        <v>38</v>
      </c>
      <c r="D69" s="44"/>
      <c r="E69" s="44"/>
      <c r="F69" s="45"/>
      <c r="G69" s="44"/>
      <c r="H69" s="46"/>
      <c r="I69" s="47"/>
    </row>
  </sheetData>
  <mergeCells count="4">
    <mergeCell ref="F1:H1"/>
    <mergeCell ref="B4:G4"/>
    <mergeCell ref="H4:H7"/>
    <mergeCell ref="B5:G7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5" firstPageNumber="7" orientation="portrait" cellComments="asDisplayed" useFirstPageNumber="1" r:id="rId1"/>
  <headerFooter>
    <oddHeader xml:space="preserve">&amp;R&amp;"Arial,Bold Italic"
</oddHeader>
    <oddFooter>&amp;CPD.&amp;P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73787-2A76-4E40-BB16-4BBE24AA9EC0}">
  <dimension ref="B1:I143"/>
  <sheetViews>
    <sheetView view="pageBreakPreview" zoomScaleNormal="125" zoomScaleSheetLayoutView="100" zoomScalePageLayoutView="125" workbookViewId="0">
      <selection activeCell="F1" sqref="F1:H1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50.6640625" style="2" customWidth="1"/>
    <col min="4" max="4" width="12.6640625" style="3" customWidth="1"/>
    <col min="5" max="5" width="5.6640625" style="3" customWidth="1"/>
    <col min="6" max="6" width="11.109375" style="3" customWidth="1"/>
    <col min="7" max="7" width="15.6640625" style="5" customWidth="1"/>
    <col min="8" max="8" width="15.6640625" style="4" customWidth="1"/>
    <col min="9" max="9" width="0.88671875" style="4" customWidth="1"/>
    <col min="10" max="16384" width="6.88671875" style="5"/>
  </cols>
  <sheetData>
    <row r="1" spans="2:9">
      <c r="B1" s="1" t="s">
        <v>409</v>
      </c>
      <c r="F1" s="391" t="str">
        <f>'C5.2'!F1</f>
        <v>GKM 06-26/27</v>
      </c>
      <c r="G1" s="392"/>
      <c r="H1" s="392"/>
    </row>
    <row r="2" spans="2:9">
      <c r="B2" s="6" t="s">
        <v>410</v>
      </c>
      <c r="H2" s="11" t="s">
        <v>411</v>
      </c>
    </row>
    <row r="3" spans="2:9">
      <c r="B3" s="7"/>
      <c r="C3" s="7"/>
      <c r="D3" s="8"/>
      <c r="E3" s="8"/>
      <c r="F3" s="8"/>
      <c r="G3" s="9"/>
      <c r="H3" s="10"/>
    </row>
    <row r="4" spans="2:9" ht="7.5" customHeight="1">
      <c r="B4" s="397"/>
      <c r="C4" s="398"/>
      <c r="D4" s="398"/>
      <c r="E4" s="398"/>
      <c r="F4" s="398"/>
      <c r="G4" s="398"/>
      <c r="H4" s="352"/>
      <c r="I4" s="12"/>
    </row>
    <row r="5" spans="2:9" s="16" customFormat="1" ht="24.9" customHeight="1">
      <c r="B5" s="13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5"/>
    </row>
    <row r="6" spans="2:9">
      <c r="B6" s="17"/>
      <c r="C6" s="18"/>
      <c r="D6" s="19"/>
      <c r="E6" s="19"/>
      <c r="F6" s="19"/>
      <c r="G6" s="20"/>
      <c r="H6" s="21" t="str">
        <f>IF(D6="","",F6*G6)</f>
        <v/>
      </c>
      <c r="I6" s="22"/>
    </row>
    <row r="7" spans="2:9">
      <c r="B7" s="23" t="s">
        <v>525</v>
      </c>
      <c r="C7" s="24" t="s">
        <v>518</v>
      </c>
      <c r="D7" s="25"/>
      <c r="E7" s="25"/>
      <c r="F7" s="25"/>
      <c r="G7" s="26"/>
      <c r="H7" s="21" t="str">
        <f t="shared" ref="H7:H66" si="0">IF(D7="","",F7*G7)</f>
        <v/>
      </c>
      <c r="I7" s="27"/>
    </row>
    <row r="8" spans="2:9">
      <c r="B8" s="23"/>
      <c r="C8" s="382"/>
      <c r="D8" s="25"/>
      <c r="E8" s="25"/>
      <c r="F8" s="25"/>
      <c r="G8" s="26"/>
      <c r="H8" s="21" t="str">
        <f t="shared" si="0"/>
        <v/>
      </c>
      <c r="I8" s="27"/>
    </row>
    <row r="9" spans="2:9">
      <c r="B9" s="28" t="s">
        <v>526</v>
      </c>
      <c r="C9" s="18" t="s">
        <v>519</v>
      </c>
      <c r="D9" s="25"/>
      <c r="E9" s="25"/>
      <c r="F9" s="29"/>
      <c r="G9" s="30"/>
      <c r="H9" s="21" t="str">
        <f t="shared" si="0"/>
        <v/>
      </c>
      <c r="I9" s="31"/>
    </row>
    <row r="10" spans="2:9">
      <c r="B10" s="23"/>
      <c r="C10" s="18"/>
      <c r="D10" s="25"/>
      <c r="E10" s="25"/>
      <c r="F10" s="29"/>
      <c r="G10" s="30"/>
      <c r="H10" s="21" t="str">
        <f t="shared" si="0"/>
        <v/>
      </c>
      <c r="I10" s="31"/>
    </row>
    <row r="11" spans="2:9" ht="26.4">
      <c r="B11" s="28"/>
      <c r="C11" s="18" t="s">
        <v>520</v>
      </c>
      <c r="D11" s="25"/>
      <c r="E11" s="25"/>
      <c r="F11" s="29"/>
      <c r="G11" s="32"/>
      <c r="H11" s="21" t="str">
        <f t="shared" si="0"/>
        <v/>
      </c>
      <c r="I11" s="31"/>
    </row>
    <row r="12" spans="2:9">
      <c r="B12" s="28"/>
      <c r="C12" s="18"/>
      <c r="D12" s="25"/>
      <c r="E12" s="25"/>
      <c r="F12" s="25"/>
      <c r="G12" s="21"/>
      <c r="H12" s="21"/>
      <c r="I12" s="27"/>
    </row>
    <row r="13" spans="2:9" ht="52.8">
      <c r="B13" s="28"/>
      <c r="C13" s="18" t="s">
        <v>528</v>
      </c>
      <c r="D13" s="25" t="s">
        <v>26</v>
      </c>
      <c r="E13" s="25"/>
      <c r="F13" s="25">
        <v>1</v>
      </c>
      <c r="G13" s="36"/>
      <c r="H13" s="21"/>
      <c r="I13" s="27"/>
    </row>
    <row r="14" spans="2:9">
      <c r="B14" s="28"/>
      <c r="C14" s="18"/>
      <c r="D14" s="25"/>
      <c r="E14" s="25"/>
      <c r="F14" s="94"/>
      <c r="G14" s="95"/>
      <c r="H14" s="21"/>
    </row>
    <row r="15" spans="2:9" ht="52.8">
      <c r="B15" s="28"/>
      <c r="C15" s="18" t="s">
        <v>529</v>
      </c>
      <c r="D15" s="25" t="s">
        <v>26</v>
      </c>
      <c r="E15" s="345"/>
      <c r="F15" s="29">
        <v>1</v>
      </c>
      <c r="G15" s="36"/>
      <c r="H15" s="21"/>
    </row>
    <row r="16" spans="2:9">
      <c r="B16" s="28"/>
      <c r="C16" s="5"/>
      <c r="D16" s="25"/>
      <c r="E16" s="345"/>
      <c r="F16" s="29"/>
      <c r="G16" s="35"/>
      <c r="H16" s="21"/>
    </row>
    <row r="17" spans="2:9">
      <c r="B17" s="28"/>
      <c r="C17" s="18" t="s">
        <v>521</v>
      </c>
      <c r="D17" s="25"/>
      <c r="E17" s="345"/>
      <c r="F17" s="29"/>
      <c r="G17" s="36"/>
      <c r="H17" s="21"/>
      <c r="I17" s="31"/>
    </row>
    <row r="18" spans="2:9">
      <c r="B18" s="28"/>
      <c r="C18" s="18"/>
      <c r="D18" s="25"/>
      <c r="E18" s="345"/>
      <c r="F18" s="38"/>
      <c r="G18" s="39"/>
      <c r="H18" s="21"/>
      <c r="I18" s="22"/>
    </row>
    <row r="19" spans="2:9" s="40" customFormat="1" ht="26.4">
      <c r="B19" s="28"/>
      <c r="C19" s="18" t="s">
        <v>522</v>
      </c>
      <c r="D19" s="25" t="s">
        <v>17</v>
      </c>
      <c r="E19" s="345"/>
      <c r="F19" s="38">
        <v>1100000</v>
      </c>
      <c r="G19" s="309">
        <v>1</v>
      </c>
      <c r="H19" s="21">
        <f>F19*G19</f>
        <v>1100000</v>
      </c>
      <c r="I19" s="22"/>
    </row>
    <row r="20" spans="2:9">
      <c r="B20" s="28"/>
      <c r="C20" s="18"/>
      <c r="D20" s="25"/>
      <c r="E20" s="345"/>
      <c r="F20" s="29"/>
      <c r="G20" s="36"/>
      <c r="H20" s="21"/>
      <c r="I20" s="31"/>
    </row>
    <row r="21" spans="2:9" ht="26.4">
      <c r="B21" s="28"/>
      <c r="C21" s="389" t="s">
        <v>523</v>
      </c>
      <c r="D21" s="25" t="s">
        <v>18</v>
      </c>
      <c r="E21" s="345"/>
      <c r="F21" s="29">
        <f>H19</f>
        <v>1100000</v>
      </c>
      <c r="G21" s="95"/>
      <c r="H21" s="21"/>
      <c r="I21" s="31"/>
    </row>
    <row r="22" spans="2:9">
      <c r="B22" s="28"/>
      <c r="C22" s="388"/>
      <c r="D22" s="390"/>
      <c r="E22" s="345"/>
      <c r="F22" s="29"/>
      <c r="G22" s="41"/>
      <c r="H22" s="21"/>
      <c r="I22" s="27"/>
    </row>
    <row r="23" spans="2:9">
      <c r="B23" s="28"/>
      <c r="C23" s="388" t="s">
        <v>524</v>
      </c>
      <c r="D23" s="390" t="s">
        <v>334</v>
      </c>
      <c r="E23" s="345"/>
      <c r="F23" s="29">
        <v>8</v>
      </c>
      <c r="G23" s="309"/>
      <c r="H23" s="21"/>
      <c r="I23" s="27"/>
    </row>
    <row r="24" spans="2:9">
      <c r="B24" s="28"/>
      <c r="C24" s="343"/>
      <c r="D24" s="344"/>
      <c r="E24" s="345"/>
      <c r="F24" s="29"/>
      <c r="G24" s="32"/>
      <c r="H24" s="21"/>
      <c r="I24" s="27"/>
    </row>
    <row r="25" spans="2:9">
      <c r="B25" s="28"/>
      <c r="C25" s="343"/>
      <c r="D25" s="344"/>
      <c r="E25" s="345"/>
      <c r="F25" s="29"/>
      <c r="G25" s="32"/>
      <c r="H25" s="21"/>
      <c r="I25" s="27"/>
    </row>
    <row r="26" spans="2:9">
      <c r="B26" s="28"/>
      <c r="C26" s="343"/>
      <c r="D26" s="344"/>
      <c r="E26" s="345"/>
      <c r="F26" s="25"/>
      <c r="G26" s="26"/>
      <c r="H26" s="21"/>
      <c r="I26" s="27"/>
    </row>
    <row r="27" spans="2:9">
      <c r="B27" s="28"/>
      <c r="C27" s="343"/>
      <c r="D27" s="344"/>
      <c r="E27" s="345"/>
      <c r="F27" s="25"/>
      <c r="G27" s="26"/>
      <c r="H27" s="21"/>
      <c r="I27" s="27"/>
    </row>
    <row r="28" spans="2:9">
      <c r="B28" s="28"/>
      <c r="C28" s="343"/>
      <c r="D28" s="344"/>
      <c r="E28" s="345"/>
      <c r="F28" s="25"/>
      <c r="G28" s="36"/>
      <c r="H28" s="21"/>
      <c r="I28" s="27"/>
    </row>
    <row r="29" spans="2:9">
      <c r="B29" s="28"/>
      <c r="C29" s="343"/>
      <c r="D29" s="344"/>
      <c r="E29" s="345"/>
      <c r="F29" s="25"/>
      <c r="G29" s="36"/>
      <c r="H29" s="21"/>
      <c r="I29" s="27"/>
    </row>
    <row r="30" spans="2:9">
      <c r="B30" s="28"/>
      <c r="C30" s="343"/>
      <c r="D30" s="344"/>
      <c r="E30" s="345"/>
      <c r="F30" s="25"/>
      <c r="G30" s="36"/>
      <c r="H30" s="21"/>
      <c r="I30" s="27"/>
    </row>
    <row r="31" spans="2:9">
      <c r="B31" s="28"/>
      <c r="C31" s="343"/>
      <c r="D31" s="344"/>
      <c r="E31" s="345"/>
      <c r="F31" s="25"/>
      <c r="G31" s="36"/>
      <c r="H31" s="21"/>
      <c r="I31" s="27"/>
    </row>
    <row r="32" spans="2:9">
      <c r="B32" s="28"/>
      <c r="C32" s="343"/>
      <c r="D32" s="344"/>
      <c r="E32" s="345"/>
      <c r="F32" s="25"/>
      <c r="G32" s="36"/>
      <c r="H32" s="21"/>
      <c r="I32" s="27"/>
    </row>
    <row r="33" spans="2:9">
      <c r="B33" s="28"/>
      <c r="C33" s="343"/>
      <c r="D33" s="344"/>
      <c r="E33" s="345"/>
      <c r="F33" s="25"/>
      <c r="G33" s="36"/>
      <c r="H33" s="21"/>
      <c r="I33" s="27"/>
    </row>
    <row r="34" spans="2:9">
      <c r="B34" s="28"/>
      <c r="C34" s="18"/>
      <c r="D34" s="25"/>
      <c r="E34" s="25"/>
      <c r="F34" s="25"/>
      <c r="G34" s="36"/>
      <c r="H34" s="21"/>
      <c r="I34" s="27"/>
    </row>
    <row r="35" spans="2:9">
      <c r="B35" s="28"/>
      <c r="C35" s="18"/>
      <c r="D35" s="25"/>
      <c r="E35" s="25"/>
      <c r="F35" s="25"/>
      <c r="G35" s="36"/>
      <c r="H35" s="21"/>
      <c r="I35" s="27"/>
    </row>
    <row r="36" spans="2:9">
      <c r="B36" s="28"/>
      <c r="C36" s="18"/>
      <c r="D36" s="25"/>
      <c r="E36" s="25"/>
      <c r="F36" s="25"/>
      <c r="G36" s="36"/>
      <c r="H36" s="21"/>
      <c r="I36" s="27"/>
    </row>
    <row r="37" spans="2:9">
      <c r="B37" s="28"/>
      <c r="C37" s="18"/>
      <c r="D37" s="25"/>
      <c r="E37" s="25"/>
      <c r="F37" s="25"/>
      <c r="G37" s="36"/>
      <c r="H37" s="21"/>
      <c r="I37" s="27"/>
    </row>
    <row r="38" spans="2:9">
      <c r="B38" s="28"/>
      <c r="C38" s="18"/>
      <c r="D38" s="25"/>
      <c r="E38" s="25"/>
      <c r="F38" s="25"/>
      <c r="G38" s="36"/>
      <c r="H38" s="21"/>
      <c r="I38" s="27"/>
    </row>
    <row r="39" spans="2:9">
      <c r="B39" s="28"/>
      <c r="C39" s="18"/>
      <c r="D39" s="25"/>
      <c r="E39" s="25"/>
      <c r="F39" s="25"/>
      <c r="G39" s="36"/>
      <c r="H39" s="21"/>
      <c r="I39" s="27"/>
    </row>
    <row r="40" spans="2:9">
      <c r="B40" s="28"/>
      <c r="C40" s="18"/>
      <c r="D40" s="25"/>
      <c r="E40" s="25"/>
      <c r="F40" s="25"/>
      <c r="G40" s="36"/>
      <c r="H40" s="21"/>
      <c r="I40" s="27"/>
    </row>
    <row r="41" spans="2:9">
      <c r="B41" s="28"/>
      <c r="C41" s="18"/>
      <c r="D41" s="25"/>
      <c r="E41" s="25"/>
      <c r="F41" s="25"/>
      <c r="G41" s="36"/>
      <c r="H41" s="21"/>
      <c r="I41" s="27"/>
    </row>
    <row r="42" spans="2:9">
      <c r="B42" s="28"/>
      <c r="C42" s="18"/>
      <c r="D42" s="25"/>
      <c r="E42" s="25"/>
      <c r="F42" s="25"/>
      <c r="G42" s="36"/>
      <c r="H42" s="21"/>
      <c r="I42" s="27"/>
    </row>
    <row r="43" spans="2:9">
      <c r="B43" s="28"/>
      <c r="C43" s="18"/>
      <c r="D43" s="25"/>
      <c r="E43" s="25"/>
      <c r="F43" s="25"/>
      <c r="G43" s="36"/>
      <c r="H43" s="21"/>
      <c r="I43" s="27"/>
    </row>
    <row r="44" spans="2:9">
      <c r="B44" s="28"/>
      <c r="C44" s="18"/>
      <c r="D44" s="25"/>
      <c r="E44" s="25"/>
      <c r="F44" s="25"/>
      <c r="G44" s="36"/>
      <c r="H44" s="21"/>
      <c r="I44" s="27"/>
    </row>
    <row r="45" spans="2:9">
      <c r="B45" s="28"/>
      <c r="C45" s="18"/>
      <c r="D45" s="25"/>
      <c r="E45" s="25"/>
      <c r="F45" s="25"/>
      <c r="G45" s="36"/>
      <c r="H45" s="21"/>
      <c r="I45" s="27"/>
    </row>
    <row r="46" spans="2:9">
      <c r="B46" s="28"/>
      <c r="C46" s="18"/>
      <c r="D46" s="25"/>
      <c r="E46" s="25"/>
      <c r="F46" s="25"/>
      <c r="G46" s="36"/>
      <c r="H46" s="21"/>
      <c r="I46" s="27"/>
    </row>
    <row r="47" spans="2:9">
      <c r="B47" s="28"/>
      <c r="C47" s="18"/>
      <c r="D47" s="25"/>
      <c r="E47" s="25"/>
      <c r="F47" s="25"/>
      <c r="G47" s="36"/>
      <c r="H47" s="21"/>
      <c r="I47" s="27"/>
    </row>
    <row r="48" spans="2:9">
      <c r="B48" s="28"/>
      <c r="C48" s="18"/>
      <c r="D48" s="25"/>
      <c r="E48" s="25"/>
      <c r="F48" s="25"/>
      <c r="G48" s="36"/>
      <c r="H48" s="21"/>
      <c r="I48" s="27"/>
    </row>
    <row r="49" spans="2:9">
      <c r="B49" s="28"/>
      <c r="C49" s="18"/>
      <c r="D49" s="25"/>
      <c r="E49" s="25"/>
      <c r="F49" s="25"/>
      <c r="G49" s="36"/>
      <c r="H49" s="21"/>
      <c r="I49" s="27"/>
    </row>
    <row r="50" spans="2:9">
      <c r="B50" s="28"/>
      <c r="C50" s="18"/>
      <c r="D50" s="25"/>
      <c r="E50" s="25"/>
      <c r="F50" s="25"/>
      <c r="G50" s="36"/>
      <c r="H50" s="21"/>
      <c r="I50" s="27"/>
    </row>
    <row r="51" spans="2:9">
      <c r="B51" s="28"/>
      <c r="C51" s="18"/>
      <c r="D51" s="25"/>
      <c r="E51" s="25"/>
      <c r="F51" s="25"/>
      <c r="G51" s="36"/>
      <c r="H51" s="21"/>
      <c r="I51" s="27"/>
    </row>
    <row r="52" spans="2:9">
      <c r="B52" s="28"/>
      <c r="C52" s="18"/>
      <c r="D52" s="25"/>
      <c r="E52" s="25"/>
      <c r="F52" s="25"/>
      <c r="G52" s="36"/>
      <c r="H52" s="21"/>
      <c r="I52" s="27"/>
    </row>
    <row r="53" spans="2:9">
      <c r="B53" s="28"/>
      <c r="C53" s="18"/>
      <c r="D53" s="25"/>
      <c r="E53" s="25"/>
      <c r="F53" s="25"/>
      <c r="G53" s="36"/>
      <c r="H53" s="21"/>
      <c r="I53" s="27"/>
    </row>
    <row r="54" spans="2:9">
      <c r="B54" s="28"/>
      <c r="C54" s="18"/>
      <c r="D54" s="25"/>
      <c r="E54" s="25"/>
      <c r="F54" s="25"/>
      <c r="G54" s="36"/>
      <c r="H54" s="21"/>
      <c r="I54" s="27"/>
    </row>
    <row r="55" spans="2:9">
      <c r="B55" s="28"/>
      <c r="C55" s="18"/>
      <c r="D55" s="25"/>
      <c r="E55" s="25"/>
      <c r="F55" s="25"/>
      <c r="G55" s="36"/>
      <c r="H55" s="21"/>
      <c r="I55" s="27"/>
    </row>
    <row r="56" spans="2:9">
      <c r="B56" s="28"/>
      <c r="C56" s="18"/>
      <c r="D56" s="25"/>
      <c r="E56" s="25"/>
      <c r="F56" s="25"/>
      <c r="G56" s="36"/>
      <c r="H56" s="21"/>
      <c r="I56" s="27"/>
    </row>
    <row r="57" spans="2:9">
      <c r="B57" s="28"/>
      <c r="C57" s="18"/>
      <c r="D57" s="25"/>
      <c r="E57" s="25"/>
      <c r="F57" s="25"/>
      <c r="G57" s="36"/>
      <c r="H57" s="21"/>
      <c r="I57" s="27"/>
    </row>
    <row r="58" spans="2:9">
      <c r="B58" s="28"/>
      <c r="C58" s="18"/>
      <c r="D58" s="25"/>
      <c r="E58" s="25"/>
      <c r="F58" s="25"/>
      <c r="G58" s="36"/>
      <c r="H58" s="21"/>
      <c r="I58" s="27"/>
    </row>
    <row r="59" spans="2:9">
      <c r="B59" s="28"/>
      <c r="C59" s="18"/>
      <c r="D59" s="25"/>
      <c r="E59" s="25"/>
      <c r="F59" s="25"/>
      <c r="G59" s="36"/>
      <c r="H59" s="21"/>
      <c r="I59" s="27"/>
    </row>
    <row r="60" spans="2:9">
      <c r="B60" s="28"/>
      <c r="C60" s="18"/>
      <c r="D60" s="25"/>
      <c r="E60" s="25"/>
      <c r="F60" s="25"/>
      <c r="G60" s="36"/>
      <c r="H60" s="21"/>
      <c r="I60" s="27"/>
    </row>
    <row r="61" spans="2:9">
      <c r="B61" s="28"/>
      <c r="C61" s="18"/>
      <c r="D61" s="25"/>
      <c r="E61" s="25"/>
      <c r="F61" s="25"/>
      <c r="G61" s="36"/>
      <c r="H61" s="21"/>
      <c r="I61" s="27"/>
    </row>
    <row r="62" spans="2:9">
      <c r="B62" s="28"/>
      <c r="C62" s="18"/>
      <c r="D62" s="25"/>
      <c r="E62" s="25"/>
      <c r="F62" s="25"/>
      <c r="G62" s="36"/>
      <c r="H62" s="21"/>
      <c r="I62" s="27"/>
    </row>
    <row r="63" spans="2:9">
      <c r="B63" s="28"/>
      <c r="C63" s="18"/>
      <c r="D63" s="25"/>
      <c r="E63" s="25"/>
      <c r="F63" s="25"/>
      <c r="G63" s="36"/>
      <c r="H63" s="21"/>
      <c r="I63" s="27"/>
    </row>
    <row r="64" spans="2:9">
      <c r="B64" s="28"/>
      <c r="C64" s="18"/>
      <c r="D64" s="34"/>
      <c r="E64" s="34"/>
      <c r="F64" s="34"/>
      <c r="G64" s="36"/>
      <c r="H64" s="21"/>
    </row>
    <row r="65" spans="2:9">
      <c r="B65" s="28"/>
      <c r="C65" s="18"/>
      <c r="D65" s="25"/>
      <c r="E65" s="25"/>
      <c r="F65" s="25"/>
      <c r="G65" s="36"/>
      <c r="H65" s="21"/>
      <c r="I65" s="27"/>
    </row>
    <row r="66" spans="2:9">
      <c r="B66" s="28"/>
      <c r="C66" s="18"/>
      <c r="D66" s="25"/>
      <c r="E66" s="25"/>
      <c r="F66" s="25"/>
      <c r="G66" s="36"/>
      <c r="H66" s="21" t="str">
        <f t="shared" si="0"/>
        <v/>
      </c>
      <c r="I66" s="27"/>
    </row>
    <row r="67" spans="2:9" s="48" customFormat="1" ht="26.25" customHeight="1">
      <c r="B67" s="62" t="str">
        <f>$B$7</f>
        <v>Part G</v>
      </c>
      <c r="C67" s="43" t="s">
        <v>38</v>
      </c>
      <c r="D67" s="44"/>
      <c r="E67" s="44"/>
      <c r="F67" s="45"/>
      <c r="G67" s="44"/>
      <c r="H67" s="46"/>
      <c r="I67" s="47"/>
    </row>
    <row r="68" spans="2:9">
      <c r="B68" s="408"/>
      <c r="C68" s="408"/>
      <c r="D68" s="408"/>
      <c r="E68" s="408"/>
      <c r="F68" s="433"/>
      <c r="G68" s="433"/>
      <c r="H68" s="433"/>
    </row>
    <row r="69" spans="2:9">
      <c r="B69" s="408"/>
      <c r="C69" s="408"/>
      <c r="D69" s="408"/>
      <c r="E69" s="408"/>
      <c r="F69" s="433"/>
      <c r="G69" s="433"/>
      <c r="H69" s="433"/>
    </row>
    <row r="70" spans="2:9">
      <c r="B70" s="434"/>
      <c r="C70" s="434"/>
      <c r="D70" s="434"/>
      <c r="E70" s="434"/>
      <c r="F70" s="400"/>
      <c r="G70" s="400"/>
      <c r="H70" s="400"/>
    </row>
    <row r="71" spans="2:9">
      <c r="B71" s="393"/>
      <c r="C71" s="394"/>
      <c r="D71" s="394"/>
      <c r="E71" s="394"/>
      <c r="F71" s="394"/>
      <c r="G71" s="394"/>
      <c r="H71" s="399"/>
      <c r="I71" s="11"/>
    </row>
    <row r="72" spans="2:9">
      <c r="B72" s="402"/>
      <c r="C72" s="403"/>
      <c r="D72" s="403"/>
      <c r="E72" s="403"/>
      <c r="F72" s="403"/>
      <c r="G72" s="403"/>
      <c r="H72" s="433"/>
      <c r="I72" s="12"/>
    </row>
    <row r="73" spans="2:9">
      <c r="B73" s="402"/>
      <c r="C73" s="403"/>
      <c r="D73" s="403"/>
      <c r="E73" s="403"/>
      <c r="F73" s="403"/>
      <c r="G73" s="403"/>
      <c r="H73" s="433"/>
      <c r="I73" s="12"/>
    </row>
    <row r="74" spans="2:9">
      <c r="B74" s="397"/>
      <c r="C74" s="398"/>
      <c r="D74" s="398"/>
      <c r="E74" s="398"/>
      <c r="F74" s="398"/>
      <c r="G74" s="398"/>
      <c r="H74" s="400"/>
      <c r="I74" s="12"/>
    </row>
    <row r="75" spans="2:9" s="16" customFormat="1" ht="24.9" customHeight="1">
      <c r="B75" s="49"/>
      <c r="C75" s="14"/>
      <c r="D75" s="14"/>
      <c r="E75" s="14"/>
      <c r="F75" s="14"/>
      <c r="G75" s="14"/>
      <c r="H75" s="14"/>
      <c r="I75" s="15"/>
    </row>
    <row r="76" spans="2:9" s="48" customFormat="1" ht="19.5" customHeight="1">
      <c r="B76" s="42"/>
      <c r="C76" s="43"/>
      <c r="D76" s="44"/>
      <c r="E76" s="44"/>
      <c r="F76" s="45"/>
      <c r="G76" s="44"/>
      <c r="H76" s="46"/>
      <c r="I76" s="47"/>
    </row>
    <row r="77" spans="2:9">
      <c r="B77" s="28"/>
      <c r="C77" s="18"/>
      <c r="D77" s="25"/>
      <c r="E77" s="25"/>
      <c r="F77" s="25"/>
      <c r="G77" s="36"/>
      <c r="H77" s="21"/>
      <c r="I77" s="27"/>
    </row>
    <row r="78" spans="2:9">
      <c r="B78" s="28"/>
      <c r="C78" s="18"/>
      <c r="D78" s="25"/>
      <c r="E78" s="25"/>
      <c r="F78" s="25"/>
      <c r="G78" s="36"/>
      <c r="H78" s="21"/>
      <c r="I78" s="27"/>
    </row>
    <row r="79" spans="2:9">
      <c r="B79" s="28"/>
      <c r="C79" s="18"/>
      <c r="D79" s="25"/>
      <c r="E79" s="25"/>
      <c r="F79" s="25"/>
      <c r="G79" s="36"/>
      <c r="H79" s="21"/>
      <c r="I79" s="27"/>
    </row>
    <row r="80" spans="2:9">
      <c r="B80" s="28"/>
      <c r="C80" s="18"/>
      <c r="D80" s="25"/>
      <c r="E80" s="25"/>
      <c r="F80" s="25"/>
      <c r="G80" s="36"/>
      <c r="H80" s="21"/>
      <c r="I80" s="27"/>
    </row>
    <row r="81" spans="2:9">
      <c r="B81" s="28"/>
      <c r="C81" s="18"/>
      <c r="D81" s="25"/>
      <c r="E81" s="25"/>
      <c r="F81" s="25"/>
      <c r="G81" s="36"/>
      <c r="H81" s="21"/>
      <c r="I81" s="27"/>
    </row>
    <row r="82" spans="2:9">
      <c r="B82" s="28"/>
      <c r="C82" s="18"/>
      <c r="D82" s="25"/>
      <c r="E82" s="25"/>
      <c r="F82" s="25"/>
      <c r="G82" s="36"/>
      <c r="H82" s="21"/>
      <c r="I82" s="27"/>
    </row>
    <row r="83" spans="2:9">
      <c r="B83" s="28"/>
      <c r="C83" s="18"/>
      <c r="D83" s="25"/>
      <c r="E83" s="25"/>
      <c r="F83" s="25"/>
      <c r="G83" s="36"/>
      <c r="H83" s="21"/>
      <c r="I83" s="27"/>
    </row>
    <row r="84" spans="2:9">
      <c r="B84" s="28"/>
      <c r="C84" s="18"/>
      <c r="D84" s="25"/>
      <c r="E84" s="25"/>
      <c r="F84" s="25"/>
      <c r="G84" s="36"/>
      <c r="H84" s="21"/>
      <c r="I84" s="27"/>
    </row>
    <row r="85" spans="2:9">
      <c r="B85" s="28"/>
      <c r="C85" s="18"/>
      <c r="D85" s="25"/>
      <c r="E85" s="25"/>
      <c r="F85" s="25"/>
      <c r="G85" s="36"/>
      <c r="H85" s="21" t="str">
        <f t="shared" ref="H85:H142" si="1">IF(D85="","",F85*G85)</f>
        <v/>
      </c>
      <c r="I85" s="27"/>
    </row>
    <row r="86" spans="2:9">
      <c r="B86" s="28"/>
      <c r="C86" s="18"/>
      <c r="D86" s="25"/>
      <c r="E86" s="25"/>
      <c r="F86" s="25"/>
      <c r="G86" s="36"/>
      <c r="H86" s="21" t="str">
        <f t="shared" si="1"/>
        <v/>
      </c>
      <c r="I86" s="27"/>
    </row>
    <row r="87" spans="2:9">
      <c r="B87" s="28"/>
      <c r="C87" s="18"/>
      <c r="D87" s="25"/>
      <c r="E87" s="25"/>
      <c r="F87" s="25"/>
      <c r="G87" s="36"/>
      <c r="H87" s="21" t="str">
        <f t="shared" si="1"/>
        <v/>
      </c>
      <c r="I87" s="27"/>
    </row>
    <row r="88" spans="2:9">
      <c r="B88" s="28"/>
      <c r="C88" s="18"/>
      <c r="D88" s="25"/>
      <c r="E88" s="25"/>
      <c r="F88" s="25"/>
      <c r="G88" s="36"/>
      <c r="H88" s="21" t="str">
        <f t="shared" si="1"/>
        <v/>
      </c>
      <c r="I88" s="27"/>
    </row>
    <row r="89" spans="2:9">
      <c r="B89" s="28"/>
      <c r="C89" s="18"/>
      <c r="D89" s="25"/>
      <c r="E89" s="25"/>
      <c r="F89" s="25"/>
      <c r="G89" s="36"/>
      <c r="H89" s="21" t="str">
        <f t="shared" si="1"/>
        <v/>
      </c>
      <c r="I89" s="27"/>
    </row>
    <row r="90" spans="2:9">
      <c r="B90" s="28"/>
      <c r="C90" s="18"/>
      <c r="D90" s="25"/>
      <c r="E90" s="25"/>
      <c r="F90" s="25"/>
      <c r="G90" s="36"/>
      <c r="H90" s="21" t="str">
        <f t="shared" si="1"/>
        <v/>
      </c>
      <c r="I90" s="27"/>
    </row>
    <row r="91" spans="2:9">
      <c r="B91" s="28"/>
      <c r="C91" s="18"/>
      <c r="D91" s="25"/>
      <c r="E91" s="25"/>
      <c r="F91" s="25"/>
      <c r="G91" s="36"/>
      <c r="H91" s="21" t="str">
        <f t="shared" si="1"/>
        <v/>
      </c>
      <c r="I91" s="27"/>
    </row>
    <row r="92" spans="2:9">
      <c r="B92" s="28"/>
      <c r="C92" s="18"/>
      <c r="D92" s="25"/>
      <c r="E92" s="25"/>
      <c r="F92" s="25"/>
      <c r="G92" s="36"/>
      <c r="H92" s="21" t="str">
        <f t="shared" si="1"/>
        <v/>
      </c>
      <c r="I92" s="27"/>
    </row>
    <row r="93" spans="2:9">
      <c r="B93" s="28"/>
      <c r="C93" s="18"/>
      <c r="D93" s="25"/>
      <c r="E93" s="25"/>
      <c r="F93" s="25"/>
      <c r="G93" s="36"/>
      <c r="H93" s="21" t="str">
        <f t="shared" si="1"/>
        <v/>
      </c>
      <c r="I93" s="27"/>
    </row>
    <row r="94" spans="2:9">
      <c r="B94" s="28"/>
      <c r="C94" s="18"/>
      <c r="D94" s="25"/>
      <c r="E94" s="25"/>
      <c r="F94" s="25"/>
      <c r="G94" s="36"/>
      <c r="H94" s="21" t="str">
        <f t="shared" si="1"/>
        <v/>
      </c>
      <c r="I94" s="27"/>
    </row>
    <row r="95" spans="2:9">
      <c r="B95" s="28"/>
      <c r="C95" s="18"/>
      <c r="D95" s="25"/>
      <c r="E95" s="25"/>
      <c r="F95" s="25"/>
      <c r="G95" s="36"/>
      <c r="H95" s="21" t="str">
        <f t="shared" si="1"/>
        <v/>
      </c>
      <c r="I95" s="27"/>
    </row>
    <row r="96" spans="2:9">
      <c r="B96" s="28"/>
      <c r="C96" s="18"/>
      <c r="D96" s="25"/>
      <c r="E96" s="25"/>
      <c r="F96" s="25"/>
      <c r="G96" s="36"/>
      <c r="H96" s="21" t="str">
        <f t="shared" si="1"/>
        <v/>
      </c>
      <c r="I96" s="27"/>
    </row>
    <row r="97" spans="2:9">
      <c r="B97" s="28"/>
      <c r="C97" s="18"/>
      <c r="D97" s="25"/>
      <c r="E97" s="25"/>
      <c r="F97" s="25"/>
      <c r="G97" s="36"/>
      <c r="H97" s="21" t="str">
        <f t="shared" si="1"/>
        <v/>
      </c>
      <c r="I97" s="27"/>
    </row>
    <row r="98" spans="2:9">
      <c r="B98" s="28"/>
      <c r="C98" s="18"/>
      <c r="D98" s="25"/>
      <c r="E98" s="25"/>
      <c r="F98" s="25"/>
      <c r="G98" s="36"/>
      <c r="H98" s="21" t="str">
        <f t="shared" si="1"/>
        <v/>
      </c>
      <c r="I98" s="27"/>
    </row>
    <row r="99" spans="2:9">
      <c r="B99" s="28"/>
      <c r="C99" s="18"/>
      <c r="D99" s="25"/>
      <c r="E99" s="25"/>
      <c r="F99" s="25"/>
      <c r="G99" s="36"/>
      <c r="H99" s="21" t="str">
        <f t="shared" si="1"/>
        <v/>
      </c>
      <c r="I99" s="27"/>
    </row>
    <row r="100" spans="2:9">
      <c r="B100" s="28"/>
      <c r="C100" s="18"/>
      <c r="D100" s="25"/>
      <c r="E100" s="25"/>
      <c r="F100" s="25"/>
      <c r="G100" s="36"/>
      <c r="H100" s="21" t="str">
        <f t="shared" si="1"/>
        <v/>
      </c>
      <c r="I100" s="27"/>
    </row>
    <row r="101" spans="2:9">
      <c r="B101" s="28"/>
      <c r="C101" s="18"/>
      <c r="D101" s="25"/>
      <c r="E101" s="25"/>
      <c r="F101" s="25"/>
      <c r="G101" s="36"/>
      <c r="H101" s="21" t="str">
        <f t="shared" si="1"/>
        <v/>
      </c>
      <c r="I101" s="27"/>
    </row>
    <row r="102" spans="2:9">
      <c r="B102" s="28"/>
      <c r="C102" s="18"/>
      <c r="D102" s="25"/>
      <c r="E102" s="25"/>
      <c r="F102" s="25"/>
      <c r="G102" s="36"/>
      <c r="H102" s="21" t="str">
        <f t="shared" si="1"/>
        <v/>
      </c>
      <c r="I102" s="27"/>
    </row>
    <row r="103" spans="2:9">
      <c r="B103" s="28"/>
      <c r="C103" s="18"/>
      <c r="D103" s="25"/>
      <c r="E103" s="25"/>
      <c r="F103" s="25"/>
      <c r="G103" s="36"/>
      <c r="H103" s="21" t="str">
        <f t="shared" si="1"/>
        <v/>
      </c>
      <c r="I103" s="27"/>
    </row>
    <row r="104" spans="2:9">
      <c r="B104" s="28"/>
      <c r="C104" s="18"/>
      <c r="D104" s="25"/>
      <c r="E104" s="25"/>
      <c r="F104" s="25"/>
      <c r="G104" s="36"/>
      <c r="H104" s="21" t="str">
        <f t="shared" si="1"/>
        <v/>
      </c>
      <c r="I104" s="27"/>
    </row>
    <row r="105" spans="2:9">
      <c r="B105" s="28"/>
      <c r="C105" s="18"/>
      <c r="D105" s="25"/>
      <c r="E105" s="25"/>
      <c r="F105" s="25"/>
      <c r="G105" s="36"/>
      <c r="H105" s="21" t="str">
        <f t="shared" si="1"/>
        <v/>
      </c>
      <c r="I105" s="27"/>
    </row>
    <row r="106" spans="2:9">
      <c r="B106" s="28"/>
      <c r="C106" s="18"/>
      <c r="D106" s="25"/>
      <c r="E106" s="25"/>
      <c r="F106" s="25"/>
      <c r="G106" s="36"/>
      <c r="H106" s="21" t="str">
        <f t="shared" si="1"/>
        <v/>
      </c>
      <c r="I106" s="27"/>
    </row>
    <row r="107" spans="2:9">
      <c r="B107" s="28"/>
      <c r="C107" s="18"/>
      <c r="D107" s="25"/>
      <c r="E107" s="25"/>
      <c r="F107" s="25"/>
      <c r="G107" s="36"/>
      <c r="H107" s="21" t="str">
        <f t="shared" si="1"/>
        <v/>
      </c>
      <c r="I107" s="27"/>
    </row>
    <row r="108" spans="2:9">
      <c r="B108" s="28"/>
      <c r="C108" s="18"/>
      <c r="D108" s="25"/>
      <c r="E108" s="25"/>
      <c r="F108" s="25"/>
      <c r="G108" s="36"/>
      <c r="H108" s="21" t="str">
        <f t="shared" si="1"/>
        <v/>
      </c>
      <c r="I108" s="27"/>
    </row>
    <row r="109" spans="2:9">
      <c r="B109" s="28"/>
      <c r="C109" s="18"/>
      <c r="D109" s="25"/>
      <c r="E109" s="25"/>
      <c r="F109" s="25"/>
      <c r="G109" s="36"/>
      <c r="H109" s="21" t="str">
        <f t="shared" si="1"/>
        <v/>
      </c>
      <c r="I109" s="27"/>
    </row>
    <row r="110" spans="2:9">
      <c r="B110" s="28"/>
      <c r="C110" s="18"/>
      <c r="D110" s="25"/>
      <c r="E110" s="25"/>
      <c r="F110" s="25"/>
      <c r="G110" s="36"/>
      <c r="H110" s="21" t="str">
        <f t="shared" si="1"/>
        <v/>
      </c>
      <c r="I110" s="27"/>
    </row>
    <row r="111" spans="2:9">
      <c r="B111" s="28"/>
      <c r="C111" s="18"/>
      <c r="D111" s="25"/>
      <c r="E111" s="25"/>
      <c r="F111" s="25"/>
      <c r="G111" s="36"/>
      <c r="H111" s="21" t="str">
        <f t="shared" si="1"/>
        <v/>
      </c>
      <c r="I111" s="27"/>
    </row>
    <row r="112" spans="2:9">
      <c r="B112" s="28"/>
      <c r="C112" s="18"/>
      <c r="D112" s="25"/>
      <c r="E112" s="25"/>
      <c r="F112" s="25"/>
      <c r="G112" s="36"/>
      <c r="H112" s="21" t="str">
        <f t="shared" si="1"/>
        <v/>
      </c>
      <c r="I112" s="27"/>
    </row>
    <row r="113" spans="2:9">
      <c r="B113" s="28"/>
      <c r="C113" s="18"/>
      <c r="D113" s="25"/>
      <c r="E113" s="25"/>
      <c r="F113" s="25"/>
      <c r="G113" s="36"/>
      <c r="H113" s="21" t="str">
        <f t="shared" si="1"/>
        <v/>
      </c>
      <c r="I113" s="27"/>
    </row>
    <row r="114" spans="2:9">
      <c r="B114" s="28"/>
      <c r="C114" s="18"/>
      <c r="D114" s="25"/>
      <c r="E114" s="25"/>
      <c r="F114" s="25"/>
      <c r="G114" s="36"/>
      <c r="H114" s="21" t="str">
        <f t="shared" si="1"/>
        <v/>
      </c>
      <c r="I114" s="27"/>
    </row>
    <row r="115" spans="2:9">
      <c r="B115" s="28"/>
      <c r="C115" s="18"/>
      <c r="D115" s="25"/>
      <c r="E115" s="25"/>
      <c r="F115" s="25"/>
      <c r="G115" s="36"/>
      <c r="H115" s="21" t="str">
        <f t="shared" si="1"/>
        <v/>
      </c>
      <c r="I115" s="27"/>
    </row>
    <row r="116" spans="2:9">
      <c r="B116" s="28"/>
      <c r="C116" s="18"/>
      <c r="D116" s="25"/>
      <c r="E116" s="25"/>
      <c r="F116" s="25"/>
      <c r="G116" s="36"/>
      <c r="H116" s="21" t="str">
        <f t="shared" si="1"/>
        <v/>
      </c>
      <c r="I116" s="27"/>
    </row>
    <row r="117" spans="2:9">
      <c r="B117" s="28"/>
      <c r="C117" s="18"/>
      <c r="D117" s="25"/>
      <c r="E117" s="25"/>
      <c r="F117" s="25"/>
      <c r="G117" s="36"/>
      <c r="H117" s="21" t="str">
        <f t="shared" si="1"/>
        <v/>
      </c>
      <c r="I117" s="27"/>
    </row>
    <row r="118" spans="2:9">
      <c r="B118" s="28"/>
      <c r="C118" s="18"/>
      <c r="D118" s="25"/>
      <c r="E118" s="25"/>
      <c r="F118" s="25"/>
      <c r="G118" s="36"/>
      <c r="H118" s="21" t="str">
        <f t="shared" si="1"/>
        <v/>
      </c>
      <c r="I118" s="27"/>
    </row>
    <row r="119" spans="2:9">
      <c r="B119" s="28"/>
      <c r="C119" s="18"/>
      <c r="D119" s="25"/>
      <c r="E119" s="25"/>
      <c r="F119" s="25"/>
      <c r="G119" s="36"/>
      <c r="H119" s="21" t="str">
        <f t="shared" si="1"/>
        <v/>
      </c>
      <c r="I119" s="27"/>
    </row>
    <row r="120" spans="2:9">
      <c r="B120" s="28"/>
      <c r="C120" s="18"/>
      <c r="D120" s="25"/>
      <c r="E120" s="25"/>
      <c r="F120" s="25"/>
      <c r="G120" s="36"/>
      <c r="H120" s="21" t="str">
        <f t="shared" si="1"/>
        <v/>
      </c>
      <c r="I120" s="27"/>
    </row>
    <row r="121" spans="2:9">
      <c r="B121" s="28"/>
      <c r="C121" s="18"/>
      <c r="D121" s="25"/>
      <c r="E121" s="25"/>
      <c r="F121" s="25"/>
      <c r="G121" s="36"/>
      <c r="H121" s="21" t="str">
        <f t="shared" si="1"/>
        <v/>
      </c>
      <c r="I121" s="27"/>
    </row>
    <row r="122" spans="2:9">
      <c r="B122" s="28"/>
      <c r="C122" s="18"/>
      <c r="D122" s="25"/>
      <c r="E122" s="25"/>
      <c r="F122" s="25"/>
      <c r="G122" s="36"/>
      <c r="H122" s="21" t="str">
        <f t="shared" si="1"/>
        <v/>
      </c>
      <c r="I122" s="27"/>
    </row>
    <row r="123" spans="2:9">
      <c r="B123" s="28"/>
      <c r="C123" s="18"/>
      <c r="D123" s="25"/>
      <c r="E123" s="25"/>
      <c r="F123" s="25"/>
      <c r="G123" s="36"/>
      <c r="H123" s="21" t="str">
        <f t="shared" si="1"/>
        <v/>
      </c>
      <c r="I123" s="27"/>
    </row>
    <row r="124" spans="2:9">
      <c r="B124" s="28"/>
      <c r="C124" s="18"/>
      <c r="D124" s="25"/>
      <c r="E124" s="25"/>
      <c r="F124" s="25"/>
      <c r="G124" s="36"/>
      <c r="H124" s="21" t="str">
        <f t="shared" si="1"/>
        <v/>
      </c>
      <c r="I124" s="27"/>
    </row>
    <row r="125" spans="2:9">
      <c r="B125" s="28"/>
      <c r="C125" s="18"/>
      <c r="D125" s="25"/>
      <c r="E125" s="25"/>
      <c r="F125" s="25"/>
      <c r="G125" s="36"/>
      <c r="H125" s="21" t="str">
        <f t="shared" si="1"/>
        <v/>
      </c>
      <c r="I125" s="27"/>
    </row>
    <row r="126" spans="2:9">
      <c r="B126" s="28"/>
      <c r="C126" s="18"/>
      <c r="D126" s="25"/>
      <c r="E126" s="25"/>
      <c r="F126" s="25"/>
      <c r="G126" s="36"/>
      <c r="H126" s="21" t="str">
        <f t="shared" si="1"/>
        <v/>
      </c>
      <c r="I126" s="27"/>
    </row>
    <row r="127" spans="2:9">
      <c r="B127" s="28"/>
      <c r="C127" s="18"/>
      <c r="D127" s="25"/>
      <c r="E127" s="25"/>
      <c r="F127" s="25"/>
      <c r="G127" s="36"/>
      <c r="H127" s="21" t="str">
        <f t="shared" si="1"/>
        <v/>
      </c>
      <c r="I127" s="27"/>
    </row>
    <row r="128" spans="2:9">
      <c r="B128" s="28"/>
      <c r="C128" s="18"/>
      <c r="D128" s="25"/>
      <c r="E128" s="25"/>
      <c r="F128" s="25"/>
      <c r="G128" s="36"/>
      <c r="H128" s="21" t="str">
        <f t="shared" si="1"/>
        <v/>
      </c>
      <c r="I128" s="27"/>
    </row>
    <row r="129" spans="2:9">
      <c r="B129" s="28"/>
      <c r="C129" s="18"/>
      <c r="D129" s="25"/>
      <c r="E129" s="25"/>
      <c r="F129" s="25"/>
      <c r="G129" s="36"/>
      <c r="H129" s="21" t="str">
        <f t="shared" si="1"/>
        <v/>
      </c>
      <c r="I129" s="27"/>
    </row>
    <row r="130" spans="2:9">
      <c r="B130" s="28"/>
      <c r="C130" s="18"/>
      <c r="D130" s="25"/>
      <c r="E130" s="25"/>
      <c r="F130" s="25"/>
      <c r="G130" s="36"/>
      <c r="H130" s="21"/>
      <c r="I130" s="27"/>
    </row>
    <row r="131" spans="2:9">
      <c r="B131" s="28"/>
      <c r="C131" s="18"/>
      <c r="D131" s="25"/>
      <c r="E131" s="25"/>
      <c r="F131" s="25"/>
      <c r="G131" s="36"/>
      <c r="H131" s="21" t="str">
        <f t="shared" si="1"/>
        <v/>
      </c>
      <c r="I131" s="27"/>
    </row>
    <row r="132" spans="2:9">
      <c r="B132" s="28"/>
      <c r="C132" s="18"/>
      <c r="D132" s="25"/>
      <c r="E132" s="25"/>
      <c r="F132" s="25"/>
      <c r="G132" s="36"/>
      <c r="H132" s="21" t="str">
        <f t="shared" si="1"/>
        <v/>
      </c>
      <c r="I132" s="27"/>
    </row>
    <row r="133" spans="2:9">
      <c r="B133" s="28"/>
      <c r="C133" s="18"/>
      <c r="D133" s="25"/>
      <c r="E133" s="25"/>
      <c r="F133" s="25"/>
      <c r="G133" s="36"/>
      <c r="H133" s="21"/>
      <c r="I133" s="27"/>
    </row>
    <row r="134" spans="2:9">
      <c r="B134" s="28"/>
      <c r="C134" s="18"/>
      <c r="D134" s="25"/>
      <c r="E134" s="25"/>
      <c r="F134" s="25"/>
      <c r="G134" s="36"/>
      <c r="H134" s="21" t="str">
        <f t="shared" si="1"/>
        <v/>
      </c>
      <c r="I134" s="27"/>
    </row>
    <row r="135" spans="2:9">
      <c r="B135" s="28"/>
      <c r="C135" s="18"/>
      <c r="D135" s="25"/>
      <c r="E135" s="25"/>
      <c r="F135" s="25"/>
      <c r="G135" s="36"/>
      <c r="H135" s="21" t="str">
        <f t="shared" si="1"/>
        <v/>
      </c>
      <c r="I135" s="27"/>
    </row>
    <row r="136" spans="2:9">
      <c r="B136" s="28"/>
      <c r="C136" s="18"/>
      <c r="D136" s="25"/>
      <c r="E136" s="25"/>
      <c r="F136" s="25"/>
      <c r="G136" s="36"/>
      <c r="H136" s="21" t="str">
        <f t="shared" si="1"/>
        <v/>
      </c>
      <c r="I136" s="27"/>
    </row>
    <row r="137" spans="2:9">
      <c r="B137" s="28"/>
      <c r="C137" s="18"/>
      <c r="D137" s="25"/>
      <c r="E137" s="25"/>
      <c r="F137" s="25"/>
      <c r="G137" s="36"/>
      <c r="H137" s="21" t="str">
        <f t="shared" si="1"/>
        <v/>
      </c>
      <c r="I137" s="27"/>
    </row>
    <row r="138" spans="2:9">
      <c r="B138" s="28"/>
      <c r="C138" s="18"/>
      <c r="D138" s="25"/>
      <c r="E138" s="25"/>
      <c r="F138" s="25"/>
      <c r="G138" s="36"/>
      <c r="H138" s="21" t="str">
        <f t="shared" si="1"/>
        <v/>
      </c>
      <c r="I138" s="27"/>
    </row>
    <row r="139" spans="2:9">
      <c r="B139" s="28"/>
      <c r="C139" s="18"/>
      <c r="D139" s="25"/>
      <c r="E139" s="25"/>
      <c r="F139" s="25"/>
      <c r="G139" s="36"/>
      <c r="H139" s="21" t="str">
        <f t="shared" si="1"/>
        <v/>
      </c>
      <c r="I139" s="27"/>
    </row>
    <row r="140" spans="2:9">
      <c r="B140" s="28"/>
      <c r="C140" s="18"/>
      <c r="D140" s="25"/>
      <c r="E140" s="25"/>
      <c r="F140" s="25"/>
      <c r="G140" s="36"/>
      <c r="H140" s="21" t="str">
        <f t="shared" si="1"/>
        <v/>
      </c>
      <c r="I140" s="27"/>
    </row>
    <row r="141" spans="2:9">
      <c r="B141" s="28"/>
      <c r="C141" s="18"/>
      <c r="D141" s="25"/>
      <c r="E141" s="25"/>
      <c r="F141" s="25"/>
      <c r="G141" s="36"/>
      <c r="H141" s="21" t="str">
        <f t="shared" si="1"/>
        <v/>
      </c>
      <c r="I141" s="27"/>
    </row>
    <row r="142" spans="2:9">
      <c r="B142" s="28"/>
      <c r="C142" s="18"/>
      <c r="D142" s="25"/>
      <c r="E142" s="25"/>
      <c r="F142" s="25"/>
      <c r="G142" s="36"/>
      <c r="H142" s="21" t="str">
        <f t="shared" si="1"/>
        <v/>
      </c>
      <c r="I142" s="27"/>
    </row>
    <row r="143" spans="2:9" s="48" customFormat="1" ht="24.9" customHeight="1">
      <c r="B143" s="53"/>
      <c r="C143" s="43"/>
      <c r="D143" s="44"/>
      <c r="E143" s="44"/>
      <c r="F143" s="45"/>
      <c r="G143" s="44"/>
      <c r="H143" s="46"/>
      <c r="I143" s="47"/>
    </row>
  </sheetData>
  <mergeCells count="9">
    <mergeCell ref="B71:G71"/>
    <mergeCell ref="H71:H74"/>
    <mergeCell ref="B72:G74"/>
    <mergeCell ref="F1:H1"/>
    <mergeCell ref="B4:G4"/>
    <mergeCell ref="B68:E68"/>
    <mergeCell ref="F68:H70"/>
    <mergeCell ref="B69:E69"/>
    <mergeCell ref="B70:E70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4" firstPageNumber="26" fitToHeight="0" orientation="portrait" cellComments="asDisplayed" useFirstPageNumber="1" r:id="rId1"/>
  <headerFooter>
    <oddFooter>&amp;CPD.&amp;P</oddFooter>
  </headerFooter>
  <rowBreaks count="1" manualBreakCount="1">
    <brk id="67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DB42F-082E-432B-B895-B217300A7C2B}">
  <sheetPr>
    <tabColor theme="3" tint="0.59999389629810485"/>
  </sheetPr>
  <dimension ref="A1:H47"/>
  <sheetViews>
    <sheetView view="pageBreakPreview" zoomScaleNormal="100" zoomScaleSheetLayoutView="100" zoomScalePageLayoutView="150" workbookViewId="0">
      <selection activeCell="D4" sqref="D4"/>
    </sheetView>
  </sheetViews>
  <sheetFormatPr defaultColWidth="8.88671875" defaultRowHeight="13.2"/>
  <cols>
    <col min="1" max="1" width="11.6640625" style="72" customWidth="1"/>
    <col min="2" max="2" width="84.5546875" style="63" customWidth="1"/>
    <col min="3" max="3" width="22.5546875" style="74" customWidth="1"/>
    <col min="4" max="4" width="15.44140625" style="74" customWidth="1"/>
    <col min="5" max="5" width="16.88671875" style="74" customWidth="1"/>
    <col min="6" max="6" width="9.44140625" style="74" customWidth="1"/>
    <col min="7" max="16384" width="8.88671875" style="74"/>
  </cols>
  <sheetData>
    <row r="1" spans="1:8" s="5" customFormat="1">
      <c r="A1" s="1" t="str">
        <f>'C1.2'!A1</f>
        <v>GREATER KOKSTAD MUNICIPALITY</v>
      </c>
      <c r="B1" s="2"/>
      <c r="C1" s="11" t="str">
        <f>'C1.2'!E1</f>
        <v>GKM 06-26/27</v>
      </c>
    </row>
    <row r="2" spans="1:8" s="5" customFormat="1">
      <c r="A2" s="6" t="str">
        <f>'C1.2'!A2</f>
        <v>UPGRADING OF FRANKLIN ROADS IN WARD 2</v>
      </c>
      <c r="B2" s="2"/>
      <c r="C2" s="4"/>
    </row>
    <row r="3" spans="1:8" s="5" customFormat="1">
      <c r="A3" s="7"/>
      <c r="B3" s="7"/>
      <c r="C3" s="9"/>
    </row>
    <row r="4" spans="1:8" ht="25.5" customHeight="1">
      <c r="A4" s="435" t="s">
        <v>96</v>
      </c>
      <c r="B4" s="436"/>
      <c r="C4" s="437"/>
    </row>
    <row r="5" spans="1:8" ht="20.100000000000001" customHeight="1">
      <c r="A5" s="14" t="s">
        <v>97</v>
      </c>
      <c r="B5" s="240" t="s">
        <v>2</v>
      </c>
      <c r="C5" s="274" t="s">
        <v>7</v>
      </c>
      <c r="H5" s="82"/>
    </row>
    <row r="6" spans="1:8" ht="20.100000000000001" customHeight="1">
      <c r="A6" s="256" t="s">
        <v>106</v>
      </c>
      <c r="B6" s="251" t="s">
        <v>107</v>
      </c>
      <c r="C6" s="377"/>
      <c r="H6" s="82"/>
    </row>
    <row r="7" spans="1:8" ht="20.100000000000001" customHeight="1">
      <c r="A7" s="256" t="s">
        <v>86</v>
      </c>
      <c r="B7" s="251" t="s">
        <v>87</v>
      </c>
      <c r="C7" s="377"/>
    </row>
    <row r="8" spans="1:8" ht="20.100000000000001" customHeight="1">
      <c r="A8" s="256" t="s">
        <v>8</v>
      </c>
      <c r="B8" s="251" t="s">
        <v>9</v>
      </c>
      <c r="C8" s="377"/>
    </row>
    <row r="9" spans="1:8" ht="20.100000000000001" customHeight="1">
      <c r="A9" s="257" t="s">
        <v>131</v>
      </c>
      <c r="B9" s="251" t="s">
        <v>132</v>
      </c>
      <c r="C9" s="377"/>
    </row>
    <row r="10" spans="1:8" ht="20.100000000000001" customHeight="1">
      <c r="A10" s="256" t="s">
        <v>39</v>
      </c>
      <c r="B10" s="251" t="s">
        <v>40</v>
      </c>
      <c r="C10" s="378"/>
    </row>
    <row r="11" spans="1:8" ht="20.100000000000001" customHeight="1">
      <c r="A11" s="256" t="s">
        <v>254</v>
      </c>
      <c r="B11" s="251" t="s">
        <v>203</v>
      </c>
      <c r="C11" s="377"/>
    </row>
    <row r="12" spans="1:8" ht="20.100000000000001" customHeight="1">
      <c r="A12" s="256" t="s">
        <v>139</v>
      </c>
      <c r="B12" s="251" t="s">
        <v>140</v>
      </c>
      <c r="C12" s="377"/>
    </row>
    <row r="13" spans="1:8" ht="20.100000000000001" customHeight="1">
      <c r="A13" s="256" t="s">
        <v>175</v>
      </c>
      <c r="B13" s="251" t="s">
        <v>176</v>
      </c>
      <c r="C13" s="377"/>
    </row>
    <row r="14" spans="1:8" ht="26.4">
      <c r="A14" s="256" t="s">
        <v>225</v>
      </c>
      <c r="B14" s="251" t="s">
        <v>224</v>
      </c>
      <c r="C14" s="377"/>
    </row>
    <row r="15" spans="1:8" ht="20.100000000000001" customHeight="1">
      <c r="A15" s="256" t="s">
        <v>293</v>
      </c>
      <c r="B15" s="251" t="s">
        <v>294</v>
      </c>
      <c r="C15" s="377"/>
    </row>
    <row r="16" spans="1:8" ht="20.100000000000001" customHeight="1">
      <c r="A16" s="256" t="s">
        <v>387</v>
      </c>
      <c r="B16" s="251" t="s">
        <v>388</v>
      </c>
      <c r="C16" s="377"/>
    </row>
    <row r="17" spans="1:4" ht="20.100000000000001" customHeight="1">
      <c r="A17" s="256" t="s">
        <v>53</v>
      </c>
      <c r="B17" s="251" t="s">
        <v>54</v>
      </c>
      <c r="C17" s="377"/>
    </row>
    <row r="18" spans="1:4" ht="20.100000000000001" customHeight="1">
      <c r="A18" s="256" t="s">
        <v>331</v>
      </c>
      <c r="B18" s="251" t="s">
        <v>332</v>
      </c>
      <c r="C18" s="377"/>
    </row>
    <row r="19" spans="1:4" ht="20.100000000000001" customHeight="1">
      <c r="A19" s="256" t="s">
        <v>326</v>
      </c>
      <c r="B19" s="251" t="s">
        <v>327</v>
      </c>
      <c r="C19" s="377"/>
    </row>
    <row r="20" spans="1:4" ht="20.100000000000001" customHeight="1">
      <c r="A20" s="256" t="s">
        <v>473</v>
      </c>
      <c r="B20" s="251" t="s">
        <v>479</v>
      </c>
      <c r="C20" s="377"/>
    </row>
    <row r="21" spans="1:4" ht="22.2" customHeight="1">
      <c r="A21" s="256" t="s">
        <v>212</v>
      </c>
      <c r="B21" s="251" t="s">
        <v>213</v>
      </c>
      <c r="C21" s="377" t="s">
        <v>360</v>
      </c>
    </row>
    <row r="22" spans="1:4" ht="21.6" customHeight="1">
      <c r="A22" s="256" t="s">
        <v>362</v>
      </c>
      <c r="B22" s="251" t="s">
        <v>366</v>
      </c>
      <c r="C22" s="377" t="s">
        <v>360</v>
      </c>
    </row>
    <row r="23" spans="1:4" ht="20.100000000000001" customHeight="1">
      <c r="A23" s="256" t="s">
        <v>109</v>
      </c>
      <c r="B23" s="251" t="s">
        <v>110</v>
      </c>
      <c r="C23" s="377"/>
      <c r="D23" s="188"/>
    </row>
    <row r="24" spans="1:4" ht="20.100000000000001" customHeight="1">
      <c r="A24" s="256" t="s">
        <v>66</v>
      </c>
      <c r="B24" s="293" t="s">
        <v>67</v>
      </c>
      <c r="C24" s="379"/>
      <c r="D24" s="188"/>
    </row>
    <row r="25" spans="1:4" ht="20.100000000000001" customHeight="1">
      <c r="A25" s="256" t="s">
        <v>530</v>
      </c>
      <c r="B25" s="293" t="s">
        <v>518</v>
      </c>
      <c r="C25" s="379"/>
      <c r="D25" s="188"/>
    </row>
    <row r="26" spans="1:4" ht="20.100000000000001" customHeight="1">
      <c r="A26" s="256"/>
      <c r="B26" s="376" t="s">
        <v>481</v>
      </c>
      <c r="C26" s="294"/>
      <c r="D26" s="188"/>
    </row>
    <row r="27" spans="1:4" ht="20.100000000000001" customHeight="1">
      <c r="A27" s="256"/>
      <c r="B27" s="293" t="s">
        <v>480</v>
      </c>
      <c r="C27" s="379"/>
      <c r="D27" s="188"/>
    </row>
    <row r="28" spans="1:4" ht="20.100000000000001" customHeight="1">
      <c r="A28" s="256"/>
      <c r="B28" s="376" t="s">
        <v>101</v>
      </c>
      <c r="C28" s="294"/>
      <c r="D28" s="188"/>
    </row>
    <row r="29" spans="1:4" ht="20.100000000000001" customHeight="1">
      <c r="A29" s="256"/>
      <c r="B29" s="293" t="s">
        <v>135</v>
      </c>
      <c r="C29" s="379"/>
      <c r="D29" s="188"/>
    </row>
    <row r="30" spans="1:4" ht="20.100000000000001" customHeight="1">
      <c r="A30" s="256"/>
      <c r="B30" s="376" t="s">
        <v>482</v>
      </c>
      <c r="C30" s="294"/>
      <c r="D30" s="188"/>
    </row>
    <row r="31" spans="1:4" ht="20.100000000000001" customHeight="1">
      <c r="A31" s="256"/>
      <c r="B31" s="293"/>
      <c r="C31" s="294"/>
      <c r="D31" s="188"/>
    </row>
    <row r="32" spans="1:4" ht="20.100000000000001" customHeight="1">
      <c r="A32" s="256"/>
      <c r="B32" s="376"/>
      <c r="C32" s="294"/>
      <c r="D32" s="188"/>
    </row>
    <row r="33" spans="1:5" ht="20.100000000000001" customHeight="1">
      <c r="A33" s="256"/>
      <c r="B33" s="293"/>
      <c r="C33" s="294"/>
      <c r="D33" s="188"/>
    </row>
    <row r="34" spans="1:5" ht="20.100000000000001" customHeight="1">
      <c r="A34" s="256"/>
      <c r="B34" s="293"/>
      <c r="C34" s="294"/>
      <c r="D34" s="188"/>
    </row>
    <row r="35" spans="1:5" ht="20.100000000000001" customHeight="1">
      <c r="A35" s="256"/>
      <c r="B35" s="293"/>
      <c r="C35" s="294"/>
      <c r="D35" s="188"/>
    </row>
    <row r="36" spans="1:5" ht="20.100000000000001" customHeight="1">
      <c r="A36" s="256"/>
      <c r="B36" s="293"/>
      <c r="C36" s="294"/>
      <c r="D36" s="188"/>
    </row>
    <row r="37" spans="1:5" ht="20.100000000000001" customHeight="1">
      <c r="A37" s="256"/>
      <c r="B37" s="293"/>
      <c r="C37" s="294"/>
      <c r="D37" s="188"/>
    </row>
    <row r="38" spans="1:5" ht="20.100000000000001" customHeight="1">
      <c r="A38" s="256"/>
      <c r="B38" s="251"/>
      <c r="C38" s="292"/>
      <c r="D38" s="188"/>
      <c r="E38" s="188"/>
    </row>
    <row r="39" spans="1:5" ht="24.75" customHeight="1">
      <c r="A39" s="295"/>
      <c r="B39" s="271"/>
      <c r="C39" s="292"/>
      <c r="D39" s="189"/>
      <c r="E39" s="189"/>
    </row>
    <row r="40" spans="1:5">
      <c r="C40" s="315"/>
      <c r="D40" s="189"/>
      <c r="E40" s="189"/>
    </row>
    <row r="41" spans="1:5">
      <c r="C41" s="246"/>
      <c r="D41" s="189"/>
      <c r="E41" s="189"/>
    </row>
    <row r="43" spans="1:5">
      <c r="D43" s="246"/>
    </row>
    <row r="47" spans="1:5">
      <c r="D47" s="246"/>
    </row>
  </sheetData>
  <mergeCells count="1">
    <mergeCell ref="A4:C4"/>
  </mergeCells>
  <phoneticPr fontId="22" type="noConversion"/>
  <printOptions horizontalCentered="1"/>
  <pageMargins left="0.43307086614173229" right="0.31496062992125984" top="0.43307086614173229" bottom="0.62992125984251968" header="0.35433070866141736" footer="0.31496062992125984"/>
  <pageSetup paperSize="9" scale="75" firstPageNumber="27" orientation="portrait" cellComments="asDisplayed" useFirstPageNumber="1" r:id="rId1"/>
  <headerFooter>
    <oddFooter>&amp;CPD.&amp;P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17D3-9594-49EF-89FE-69D032DAD3D1}">
  <sheetPr>
    <tabColor theme="3" tint="0.59999389629810485"/>
  </sheetPr>
  <dimension ref="B1:O42"/>
  <sheetViews>
    <sheetView tabSelected="1" view="pageBreakPreview" zoomScaleNormal="100" zoomScaleSheetLayoutView="100" zoomScalePageLayoutView="150" workbookViewId="0">
      <selection activeCell="B15" sqref="B15:F15"/>
    </sheetView>
  </sheetViews>
  <sheetFormatPr defaultColWidth="8.88671875" defaultRowHeight="14.4"/>
  <cols>
    <col min="1" max="1" width="0.88671875" style="74" customWidth="1"/>
    <col min="2" max="2" width="11.6640625" style="72" customWidth="1"/>
    <col min="3" max="3" width="35" style="63" customWidth="1"/>
    <col min="4" max="4" width="29.109375" style="63" customWidth="1"/>
    <col min="5" max="5" width="5.6640625" style="84" hidden="1" customWidth="1"/>
    <col min="6" max="6" width="25.21875" style="74" customWidth="1"/>
    <col min="7" max="7" width="15.6640625" style="74" customWidth="1"/>
    <col min="8" max="8" width="4.33203125" style="82" customWidth="1"/>
    <col min="9" max="9" width="0.88671875" style="74" customWidth="1"/>
    <col min="10" max="10" width="8.88671875" style="74"/>
    <col min="11" max="11" width="15.44140625" style="74" customWidth="1"/>
    <col min="12" max="12" width="12.5546875" style="74" customWidth="1"/>
    <col min="13" max="13" width="9.44140625" style="74" customWidth="1"/>
    <col min="14" max="16384" width="8.88671875" style="74"/>
  </cols>
  <sheetData>
    <row r="1" spans="2:15" s="5" customFormat="1" ht="13.2">
      <c r="B1" s="1"/>
      <c r="C1" s="2"/>
      <c r="D1" s="3"/>
      <c r="E1" s="3"/>
      <c r="F1" s="392"/>
      <c r="G1" s="392"/>
      <c r="H1" s="392"/>
      <c r="I1" s="4"/>
    </row>
    <row r="2" spans="2:15" s="5" customFormat="1" ht="13.2">
      <c r="B2" s="1"/>
      <c r="C2" s="2"/>
      <c r="D2" s="3"/>
      <c r="E2" s="3"/>
      <c r="F2" s="3"/>
      <c r="H2" s="4"/>
      <c r="I2" s="4"/>
    </row>
    <row r="3" spans="2:15" s="5" customFormat="1" ht="13.2">
      <c r="B3" s="2"/>
      <c r="C3" s="451" t="s">
        <v>477</v>
      </c>
      <c r="D3" s="451"/>
      <c r="E3" s="451"/>
      <c r="F3" s="451"/>
      <c r="H3" s="4"/>
      <c r="I3" s="4"/>
    </row>
    <row r="4" spans="2:15" s="5" customFormat="1" ht="7.5" customHeight="1">
      <c r="B4" s="451" t="s">
        <v>478</v>
      </c>
      <c r="C4" s="451"/>
      <c r="D4" s="451"/>
      <c r="E4" s="451"/>
      <c r="F4" s="451"/>
      <c r="G4" s="451"/>
      <c r="H4" s="418"/>
      <c r="J4" s="4"/>
      <c r="K4" s="4"/>
      <c r="L4" s="3"/>
    </row>
    <row r="5" spans="2:15" ht="12.75" customHeight="1">
      <c r="B5" s="451"/>
      <c r="C5" s="451"/>
      <c r="D5" s="451"/>
      <c r="E5" s="451"/>
      <c r="F5" s="451"/>
      <c r="G5" s="451"/>
      <c r="H5" s="418"/>
    </row>
    <row r="6" spans="2:15" ht="7.5" customHeight="1">
      <c r="B6" s="459"/>
      <c r="C6" s="459"/>
      <c r="D6" s="459"/>
      <c r="E6" s="459"/>
      <c r="F6" s="459"/>
      <c r="G6" s="459"/>
      <c r="H6" s="460"/>
    </row>
    <row r="7" spans="2:15" ht="25.5" customHeight="1">
      <c r="B7" s="435" t="s">
        <v>98</v>
      </c>
      <c r="C7" s="436"/>
      <c r="D7" s="436"/>
      <c r="E7" s="436"/>
      <c r="F7" s="436"/>
      <c r="G7" s="436"/>
      <c r="H7" s="437"/>
    </row>
    <row r="8" spans="2:15" ht="20.100000000000001" customHeight="1">
      <c r="B8" s="443" t="s">
        <v>99</v>
      </c>
      <c r="C8" s="444"/>
      <c r="D8" s="444"/>
      <c r="E8" s="444"/>
      <c r="F8" s="445"/>
      <c r="G8" s="444" t="s">
        <v>7</v>
      </c>
      <c r="H8" s="445"/>
      <c r="O8" s="82"/>
    </row>
    <row r="9" spans="2:15" ht="20.100000000000001" customHeight="1">
      <c r="B9" s="446" t="s">
        <v>333</v>
      </c>
      <c r="C9" s="447"/>
      <c r="D9" s="447"/>
      <c r="E9" s="447"/>
      <c r="F9" s="448"/>
      <c r="G9" s="449"/>
      <c r="H9" s="450"/>
      <c r="K9" s="188"/>
      <c r="O9" s="82"/>
    </row>
    <row r="10" spans="2:15" ht="20.100000000000001" customHeight="1">
      <c r="B10" s="440"/>
      <c r="C10" s="441"/>
      <c r="D10" s="441"/>
      <c r="E10" s="441"/>
      <c r="F10" s="442"/>
      <c r="G10" s="451"/>
      <c r="H10" s="452"/>
    </row>
    <row r="11" spans="2:15" s="48" customFormat="1" ht="20.100000000000001" customHeight="1">
      <c r="B11" s="411" t="s">
        <v>100</v>
      </c>
      <c r="C11" s="412"/>
      <c r="D11" s="412"/>
      <c r="E11" s="412"/>
      <c r="F11" s="412"/>
      <c r="G11" s="438"/>
      <c r="H11" s="439"/>
      <c r="I11" s="47"/>
    </row>
    <row r="12" spans="2:15" s="48" customFormat="1" ht="20.100000000000001" customHeight="1">
      <c r="B12" s="272"/>
      <c r="C12" s="273"/>
      <c r="D12" s="273"/>
      <c r="E12" s="273"/>
      <c r="F12" s="273"/>
      <c r="G12" s="438"/>
      <c r="H12" s="439"/>
      <c r="I12" s="47"/>
    </row>
    <row r="13" spans="2:15" s="48" customFormat="1" ht="20.100000000000001" customHeight="1">
      <c r="B13" s="425" t="str">
        <f>"CONTINGENCIES ("&amp;TEXT(J13,"10%")&amp;" of Subtotal 1)"</f>
        <v>CONTINGENCIES (10% of Subtotal 1)</v>
      </c>
      <c r="C13" s="426"/>
      <c r="D13" s="426"/>
      <c r="E13" s="426"/>
      <c r="F13" s="426"/>
      <c r="G13" s="438"/>
      <c r="H13" s="439"/>
      <c r="I13" s="47"/>
      <c r="J13" s="85"/>
    </row>
    <row r="14" spans="2:15" s="48" customFormat="1" ht="20.100000000000001" customHeight="1">
      <c r="B14" s="275"/>
      <c r="C14" s="276"/>
      <c r="D14" s="276"/>
      <c r="E14" s="276"/>
      <c r="F14" s="276"/>
      <c r="G14" s="438"/>
      <c r="H14" s="439"/>
      <c r="I14" s="47"/>
      <c r="J14" s="85"/>
    </row>
    <row r="15" spans="2:15" s="48" customFormat="1" ht="20.100000000000001" customHeight="1">
      <c r="B15" s="411" t="s">
        <v>101</v>
      </c>
      <c r="C15" s="412"/>
      <c r="D15" s="412"/>
      <c r="E15" s="412"/>
      <c r="F15" s="412"/>
      <c r="G15" s="438"/>
      <c r="H15" s="439"/>
      <c r="I15" s="47"/>
    </row>
    <row r="16" spans="2:15" s="48" customFormat="1" ht="20.100000000000001" customHeight="1">
      <c r="B16" s="272"/>
      <c r="C16" s="273"/>
      <c r="D16" s="273"/>
      <c r="E16" s="273"/>
      <c r="F16" s="273"/>
      <c r="G16" s="438"/>
      <c r="H16" s="439"/>
      <c r="I16" s="47"/>
    </row>
    <row r="17" spans="2:12" s="48" customFormat="1" ht="20.100000000000001" customHeight="1">
      <c r="B17" s="425" t="s">
        <v>135</v>
      </c>
      <c r="C17" s="426"/>
      <c r="D17" s="426"/>
      <c r="E17" s="426"/>
      <c r="F17" s="426"/>
      <c r="G17" s="438"/>
      <c r="H17" s="439"/>
      <c r="I17" s="47"/>
      <c r="J17" s="85"/>
      <c r="K17" s="106"/>
    </row>
    <row r="18" spans="2:12" s="48" customFormat="1" ht="20.100000000000001" customHeight="1">
      <c r="B18" s="275"/>
      <c r="C18" s="276"/>
      <c r="D18" s="276"/>
      <c r="E18" s="276"/>
      <c r="F18" s="276"/>
      <c r="G18" s="438"/>
      <c r="H18" s="439"/>
      <c r="I18" s="47"/>
      <c r="J18" s="85"/>
      <c r="K18" s="106"/>
    </row>
    <row r="19" spans="2:12" s="48" customFormat="1" ht="20.100000000000001" customHeight="1">
      <c r="B19" s="411" t="s">
        <v>102</v>
      </c>
      <c r="C19" s="412"/>
      <c r="D19" s="412"/>
      <c r="E19" s="412"/>
      <c r="F19" s="412"/>
      <c r="G19" s="438"/>
      <c r="H19" s="439"/>
      <c r="I19" s="47"/>
      <c r="K19" s="106"/>
      <c r="L19" s="106"/>
    </row>
    <row r="21" spans="2:12" ht="104.25" customHeight="1">
      <c r="B21" s="462" t="s">
        <v>103</v>
      </c>
      <c r="C21" s="462"/>
      <c r="D21" s="462"/>
      <c r="E21" s="462"/>
      <c r="F21" s="462"/>
      <c r="G21" s="462"/>
      <c r="H21" s="462"/>
    </row>
    <row r="22" spans="2:12" ht="93.6" customHeight="1">
      <c r="C22" s="387"/>
      <c r="D22" s="386" t="s">
        <v>406</v>
      </c>
      <c r="E22" s="387"/>
      <c r="F22" s="387"/>
      <c r="G22" s="387"/>
      <c r="H22" s="387"/>
    </row>
    <row r="23" spans="2:12" ht="69.900000000000006" customHeight="1">
      <c r="B23" s="86"/>
      <c r="C23" s="86"/>
      <c r="D23" s="86"/>
      <c r="E23" s="86"/>
      <c r="F23" s="86"/>
      <c r="G23" s="316"/>
      <c r="H23" s="86"/>
    </row>
    <row r="24" spans="2:12" ht="13.2">
      <c r="B24" s="86"/>
      <c r="C24" s="86"/>
      <c r="D24" s="86"/>
      <c r="E24" s="86"/>
      <c r="F24" s="86"/>
      <c r="G24" s="86"/>
      <c r="H24" s="86"/>
    </row>
    <row r="25" spans="2:12" ht="13.2">
      <c r="B25" s="463"/>
      <c r="C25" s="463"/>
      <c r="D25" s="463"/>
      <c r="E25" s="463"/>
      <c r="F25" s="463"/>
      <c r="G25" s="463"/>
      <c r="H25" s="463"/>
    </row>
    <row r="26" spans="2:12" ht="39.9" customHeight="1">
      <c r="B26" s="461"/>
      <c r="C26" s="461"/>
      <c r="D26" s="461"/>
      <c r="E26" s="461"/>
      <c r="F26" s="461"/>
      <c r="G26" s="461"/>
      <c r="H26" s="461"/>
    </row>
    <row r="27" spans="2:12" ht="13.8">
      <c r="B27" s="457"/>
      <c r="C27" s="457"/>
      <c r="D27" s="321"/>
      <c r="E27" s="457"/>
      <c r="F27" s="457"/>
      <c r="G27" s="457"/>
      <c r="H27" s="457"/>
    </row>
    <row r="28" spans="2:12" ht="13.2">
      <c r="B28" s="454"/>
      <c r="C28" s="454"/>
      <c r="D28" s="322"/>
      <c r="E28" s="455"/>
      <c r="F28" s="455"/>
      <c r="G28" s="455"/>
      <c r="H28" s="455"/>
    </row>
    <row r="29" spans="2:12" ht="15.6">
      <c r="B29" s="318"/>
      <c r="C29" s="319"/>
      <c r="D29" s="324"/>
      <c r="E29" s="325"/>
      <c r="F29" s="453"/>
      <c r="G29" s="453"/>
      <c r="H29" s="326"/>
    </row>
    <row r="30" spans="2:12" ht="13.2">
      <c r="B30" s="454"/>
      <c r="C30" s="454"/>
      <c r="D30" s="322"/>
      <c r="E30" s="455"/>
      <c r="F30" s="455"/>
      <c r="G30" s="455"/>
      <c r="H30" s="455"/>
    </row>
    <row r="31" spans="2:12" ht="15.6">
      <c r="B31" s="320"/>
      <c r="C31" s="319"/>
      <c r="D31" s="327"/>
      <c r="E31" s="328"/>
      <c r="F31" s="458"/>
      <c r="G31" s="458"/>
      <c r="H31" s="326"/>
    </row>
    <row r="32" spans="2:12" ht="13.2">
      <c r="B32" s="454"/>
      <c r="C32" s="454"/>
      <c r="D32" s="322"/>
      <c r="E32" s="455"/>
      <c r="F32" s="455"/>
      <c r="G32" s="455"/>
      <c r="H32" s="455"/>
    </row>
    <row r="33" spans="2:8" ht="15.6">
      <c r="B33" s="318"/>
      <c r="C33" s="319"/>
      <c r="D33" s="327"/>
      <c r="E33" s="327"/>
      <c r="F33" s="327"/>
      <c r="G33" s="329"/>
      <c r="H33" s="330"/>
    </row>
    <row r="34" spans="2:8">
      <c r="B34" s="318"/>
      <c r="C34" s="319"/>
      <c r="D34" s="327"/>
      <c r="E34" s="327"/>
      <c r="F34" s="327"/>
      <c r="G34" s="329"/>
      <c r="H34" s="317"/>
    </row>
    <row r="35" spans="2:8" ht="13.8">
      <c r="B35" s="456"/>
      <c r="C35" s="456"/>
      <c r="D35" s="331"/>
      <c r="E35" s="457"/>
      <c r="F35" s="457"/>
      <c r="G35" s="457"/>
      <c r="H35" s="457"/>
    </row>
    <row r="36" spans="2:8">
      <c r="B36" s="318"/>
      <c r="C36" s="319"/>
      <c r="D36" s="332"/>
      <c r="E36" s="324"/>
      <c r="F36" s="453"/>
      <c r="G36" s="453"/>
      <c r="H36" s="323"/>
    </row>
    <row r="37" spans="2:8" ht="13.2">
      <c r="B37" s="454"/>
      <c r="C37" s="454"/>
      <c r="D37" s="322"/>
      <c r="E37" s="455"/>
      <c r="F37" s="455"/>
      <c r="G37" s="455"/>
      <c r="H37" s="455"/>
    </row>
    <row r="38" spans="2:8" ht="15.6">
      <c r="B38" s="318"/>
      <c r="C38" s="319"/>
      <c r="D38" s="332"/>
      <c r="E38" s="324"/>
      <c r="F38" s="453"/>
      <c r="G38" s="453"/>
      <c r="H38" s="330"/>
    </row>
    <row r="39" spans="2:8" ht="13.2">
      <c r="B39" s="454"/>
      <c r="C39" s="454"/>
      <c r="D39" s="332"/>
      <c r="E39" s="455"/>
      <c r="F39" s="455"/>
      <c r="G39" s="455"/>
      <c r="H39" s="455"/>
    </row>
    <row r="40" spans="2:8" ht="15.6">
      <c r="B40" s="318"/>
      <c r="C40" s="319"/>
      <c r="D40" s="332"/>
      <c r="E40" s="324"/>
      <c r="F40" s="453"/>
      <c r="G40" s="453"/>
      <c r="H40" s="326"/>
    </row>
    <row r="41" spans="2:8" ht="13.2">
      <c r="B41" s="454"/>
      <c r="C41" s="454"/>
      <c r="D41" s="322"/>
      <c r="E41" s="455"/>
      <c r="F41" s="455"/>
      <c r="G41" s="455"/>
      <c r="H41" s="455"/>
    </row>
    <row r="42" spans="2:8" ht="15.6">
      <c r="B42" s="318"/>
      <c r="C42" s="333"/>
      <c r="D42" s="324"/>
      <c r="E42" s="325"/>
      <c r="F42" s="453"/>
      <c r="G42" s="453"/>
      <c r="H42" s="330"/>
    </row>
  </sheetData>
  <mergeCells count="50">
    <mergeCell ref="B26:H26"/>
    <mergeCell ref="B17:F17"/>
    <mergeCell ref="G17:H17"/>
    <mergeCell ref="B19:F19"/>
    <mergeCell ref="G19:H19"/>
    <mergeCell ref="B21:H21"/>
    <mergeCell ref="B25:H25"/>
    <mergeCell ref="F1:H1"/>
    <mergeCell ref="B4:G6"/>
    <mergeCell ref="H4:H6"/>
    <mergeCell ref="B7:H7"/>
    <mergeCell ref="G8:H8"/>
    <mergeCell ref="C3:F3"/>
    <mergeCell ref="B27:C27"/>
    <mergeCell ref="E27:H27"/>
    <mergeCell ref="B28:C28"/>
    <mergeCell ref="E28:H28"/>
    <mergeCell ref="F29:G29"/>
    <mergeCell ref="B30:C30"/>
    <mergeCell ref="E30:H30"/>
    <mergeCell ref="F31:G31"/>
    <mergeCell ref="B32:C32"/>
    <mergeCell ref="E32:H32"/>
    <mergeCell ref="B35:C35"/>
    <mergeCell ref="E35:H35"/>
    <mergeCell ref="F36:G36"/>
    <mergeCell ref="B37:C37"/>
    <mergeCell ref="E37:H37"/>
    <mergeCell ref="F42:G42"/>
    <mergeCell ref="F38:G38"/>
    <mergeCell ref="B39:C39"/>
    <mergeCell ref="E39:H39"/>
    <mergeCell ref="F40:G40"/>
    <mergeCell ref="B41:C41"/>
    <mergeCell ref="E41:H41"/>
    <mergeCell ref="G16:H16"/>
    <mergeCell ref="G18:H18"/>
    <mergeCell ref="B10:F10"/>
    <mergeCell ref="B8:F8"/>
    <mergeCell ref="B9:F9"/>
    <mergeCell ref="G9:H9"/>
    <mergeCell ref="B15:F15"/>
    <mergeCell ref="G15:H15"/>
    <mergeCell ref="G10:H10"/>
    <mergeCell ref="B11:F11"/>
    <mergeCell ref="G11:H11"/>
    <mergeCell ref="B13:F13"/>
    <mergeCell ref="G13:H13"/>
    <mergeCell ref="G12:H12"/>
    <mergeCell ref="G14:H14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5" firstPageNumber="30" orientation="portrait" cellComments="asDisplayed" useFirstPageNumber="1" r:id="rId1"/>
  <headerFooter>
    <oddFooter>&amp;CPD.&amp;P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8770-49EE-4F3D-81F1-0968FB68C84D}">
  <dimension ref="A1:F27"/>
  <sheetViews>
    <sheetView workbookViewId="0">
      <selection activeCell="D26" sqref="D26"/>
    </sheetView>
  </sheetViews>
  <sheetFormatPr defaultRowHeight="14.4"/>
  <cols>
    <col min="2" max="2" width="38.5546875" customWidth="1"/>
    <col min="3" max="3" width="14.109375" customWidth="1"/>
    <col min="4" max="4" width="53.33203125" customWidth="1"/>
    <col min="5" max="5" width="16.6640625" customWidth="1"/>
  </cols>
  <sheetData>
    <row r="1" spans="1:6" ht="24" customHeight="1">
      <c r="A1" s="464" t="s">
        <v>114</v>
      </c>
      <c r="B1" s="465"/>
      <c r="C1" s="465"/>
      <c r="D1" s="465"/>
    </row>
    <row r="2" spans="1:6" ht="15">
      <c r="A2" s="466" t="s">
        <v>115</v>
      </c>
      <c r="B2" s="467"/>
      <c r="C2" s="467"/>
      <c r="D2" s="468"/>
    </row>
    <row r="3" spans="1:6" ht="15">
      <c r="A3" s="466" t="s">
        <v>116</v>
      </c>
      <c r="B3" s="467"/>
      <c r="C3" s="469"/>
      <c r="D3" s="90"/>
    </row>
    <row r="4" spans="1:6" ht="15">
      <c r="A4" s="466" t="s">
        <v>117</v>
      </c>
      <c r="B4" s="467"/>
      <c r="C4" s="469"/>
      <c r="D4" s="90"/>
    </row>
    <row r="5" spans="1:6" ht="15">
      <c r="A5" s="466" t="s">
        <v>118</v>
      </c>
      <c r="B5" s="467"/>
      <c r="C5" s="469"/>
      <c r="D5" s="90"/>
    </row>
    <row r="7" spans="1:6">
      <c r="A7" s="49" t="s">
        <v>1</v>
      </c>
      <c r="B7" s="14" t="s">
        <v>2</v>
      </c>
      <c r="C7" s="14" t="s">
        <v>3</v>
      </c>
      <c r="D7" s="14" t="s">
        <v>119</v>
      </c>
      <c r="E7" s="92" t="s">
        <v>122</v>
      </c>
      <c r="F7" s="91"/>
    </row>
    <row r="8" spans="1:6">
      <c r="A8" s="23" t="s">
        <v>8</v>
      </c>
      <c r="B8" s="24" t="s">
        <v>9</v>
      </c>
      <c r="C8" s="25"/>
    </row>
    <row r="9" spans="1:6">
      <c r="A9" s="28"/>
      <c r="B9" s="18"/>
      <c r="C9" s="25"/>
    </row>
    <row r="10" spans="1:6">
      <c r="A10" s="28" t="s">
        <v>19</v>
      </c>
      <c r="B10" s="18" t="s">
        <v>20</v>
      </c>
      <c r="C10" s="25"/>
    </row>
    <row r="11" spans="1:6">
      <c r="A11" s="28"/>
      <c r="B11" s="18"/>
      <c r="C11" s="25"/>
    </row>
    <row r="12" spans="1:6" ht="26.4">
      <c r="A12" s="28" t="s">
        <v>23</v>
      </c>
      <c r="B12" s="18" t="s">
        <v>24</v>
      </c>
      <c r="C12" s="25"/>
    </row>
    <row r="13" spans="1:6">
      <c r="A13" s="28"/>
      <c r="B13" s="18"/>
      <c r="C13" s="25"/>
    </row>
    <row r="14" spans="1:6" ht="26.4">
      <c r="A14" s="28" t="s">
        <v>11</v>
      </c>
      <c r="B14" s="18" t="s">
        <v>25</v>
      </c>
      <c r="C14" s="25" t="s">
        <v>26</v>
      </c>
    </row>
    <row r="15" spans="1:6">
      <c r="A15" s="28"/>
      <c r="B15" s="18"/>
      <c r="C15" s="25"/>
    </row>
    <row r="16" spans="1:6">
      <c r="A16" s="28" t="s">
        <v>27</v>
      </c>
      <c r="B16" s="18" t="s">
        <v>28</v>
      </c>
      <c r="C16" s="25" t="s">
        <v>29</v>
      </c>
      <c r="D16" t="s">
        <v>120</v>
      </c>
      <c r="E16" t="s">
        <v>121</v>
      </c>
    </row>
    <row r="17" spans="1:3">
      <c r="A17" s="28"/>
      <c r="B17" s="18"/>
      <c r="C17" s="25"/>
    </row>
    <row r="18" spans="1:3">
      <c r="A18" s="28"/>
      <c r="B18" s="18"/>
      <c r="C18" s="25"/>
    </row>
    <row r="19" spans="1:3">
      <c r="A19" s="28"/>
      <c r="B19" s="18"/>
      <c r="C19" s="25"/>
    </row>
    <row r="20" spans="1:3">
      <c r="A20" s="28"/>
      <c r="B20" s="51"/>
      <c r="C20" s="25"/>
    </row>
    <row r="21" spans="1:3">
      <c r="A21" s="28"/>
      <c r="B21" s="51"/>
      <c r="C21" s="25"/>
    </row>
    <row r="22" spans="1:3">
      <c r="A22" s="28"/>
      <c r="B22" s="51"/>
      <c r="C22" s="25"/>
    </row>
    <row r="23" spans="1:3">
      <c r="A23" s="28"/>
      <c r="B23" s="18"/>
      <c r="C23" s="25"/>
    </row>
    <row r="24" spans="1:3">
      <c r="A24" s="28"/>
      <c r="B24" s="18"/>
      <c r="C24" s="25"/>
    </row>
    <row r="25" spans="1:3">
      <c r="A25" s="28"/>
      <c r="B25" s="18"/>
      <c r="C25" s="25"/>
    </row>
    <row r="26" spans="1:3">
      <c r="A26" s="28"/>
      <c r="B26" s="18"/>
      <c r="C26" s="25"/>
    </row>
    <row r="27" spans="1:3">
      <c r="A27" s="28"/>
      <c r="B27" s="18"/>
      <c r="C27" s="25"/>
    </row>
  </sheetData>
  <mergeCells count="5">
    <mergeCell ref="A1:D1"/>
    <mergeCell ref="A2:D2"/>
    <mergeCell ref="A3:C3"/>
    <mergeCell ref="A4:C4"/>
    <mergeCell ref="A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61F6-6E0A-445C-A034-39A9419047A8}">
  <dimension ref="B1:I73"/>
  <sheetViews>
    <sheetView view="pageBreakPreview" zoomScale="90" zoomScaleNormal="100" zoomScaleSheetLayoutView="90" workbookViewId="0">
      <selection activeCell="G72" sqref="G72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50.6640625" style="2" customWidth="1"/>
    <col min="4" max="4" width="12.6640625" style="3" customWidth="1"/>
    <col min="5" max="5" width="5.6640625" style="3" customWidth="1"/>
    <col min="6" max="6" width="13.109375" style="3" customWidth="1"/>
    <col min="7" max="7" width="15.6640625" style="5" customWidth="1"/>
    <col min="8" max="8" width="15.6640625" style="4" customWidth="1"/>
    <col min="9" max="9" width="0.88671875" style="4" customWidth="1"/>
    <col min="10" max="16384" width="6.88671875" style="5"/>
  </cols>
  <sheetData>
    <row r="1" spans="2:9">
      <c r="B1" s="1" t="s">
        <v>409</v>
      </c>
      <c r="F1" s="391" t="str">
        <f>'C1.3'!F1</f>
        <v>GKM 06-26/27</v>
      </c>
      <c r="G1" s="392"/>
      <c r="H1" s="392"/>
    </row>
    <row r="2" spans="2:9">
      <c r="B2" s="6" t="s">
        <v>410</v>
      </c>
      <c r="H2" s="11" t="s">
        <v>411</v>
      </c>
    </row>
    <row r="3" spans="2:9">
      <c r="B3" s="7"/>
      <c r="C3" s="7"/>
      <c r="D3" s="8"/>
      <c r="E3" s="8"/>
      <c r="F3" s="8"/>
      <c r="G3" s="9"/>
      <c r="H3" s="10"/>
    </row>
    <row r="4" spans="2:9">
      <c r="B4" s="393" t="s">
        <v>0</v>
      </c>
      <c r="C4" s="394"/>
      <c r="D4" s="394"/>
      <c r="E4" s="394"/>
      <c r="F4" s="394"/>
      <c r="G4" s="394"/>
      <c r="H4" s="404" t="str">
        <f>"CHAPTER "&amp;B10</f>
        <v>CHAPTER C1.5</v>
      </c>
      <c r="I4" s="11"/>
    </row>
    <row r="5" spans="2:9" ht="7.5" customHeight="1">
      <c r="B5" s="402"/>
      <c r="C5" s="403"/>
      <c r="D5" s="403"/>
      <c r="E5" s="403"/>
      <c r="F5" s="403"/>
      <c r="G5" s="403"/>
      <c r="H5" s="405"/>
      <c r="I5" s="12"/>
    </row>
    <row r="6" spans="2:9" ht="12.75" customHeight="1">
      <c r="B6" s="402"/>
      <c r="C6" s="403"/>
      <c r="D6" s="403"/>
      <c r="E6" s="403"/>
      <c r="F6" s="403"/>
      <c r="G6" s="403"/>
      <c r="H6" s="405"/>
      <c r="I6" s="12"/>
    </row>
    <row r="7" spans="2:9" ht="7.5" customHeight="1">
      <c r="B7" s="397"/>
      <c r="C7" s="398"/>
      <c r="D7" s="398"/>
      <c r="E7" s="398"/>
      <c r="F7" s="398"/>
      <c r="G7" s="398"/>
      <c r="H7" s="406"/>
      <c r="I7" s="12"/>
    </row>
    <row r="8" spans="2:9" s="16" customFormat="1" ht="24.9" customHeight="1">
      <c r="B8" s="13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5"/>
    </row>
    <row r="9" spans="2:9">
      <c r="B9" s="17"/>
      <c r="C9" s="18"/>
      <c r="D9" s="19"/>
      <c r="E9" s="19"/>
      <c r="F9" s="19"/>
      <c r="G9" s="20"/>
      <c r="H9" s="21" t="str">
        <f>IF(D9="","",F9*G9)</f>
        <v/>
      </c>
      <c r="I9" s="22"/>
    </row>
    <row r="10" spans="2:9">
      <c r="B10" s="23" t="s">
        <v>8</v>
      </c>
      <c r="C10" s="24" t="s">
        <v>9</v>
      </c>
      <c r="D10" s="25"/>
      <c r="E10" s="25"/>
      <c r="F10" s="25"/>
      <c r="G10" s="26"/>
      <c r="H10" s="21" t="str">
        <f t="shared" ref="H10" si="0">IF(D10="","",F10*G10)</f>
        <v/>
      </c>
      <c r="I10" s="27"/>
    </row>
    <row r="11" spans="2:9">
      <c r="B11" s="23"/>
      <c r="C11" s="24"/>
      <c r="D11" s="25"/>
      <c r="E11" s="25"/>
      <c r="F11" s="25"/>
      <c r="G11" s="26"/>
      <c r="H11" s="21"/>
      <c r="I11" s="27"/>
    </row>
    <row r="12" spans="2:9" ht="19.2" customHeight="1">
      <c r="B12" s="28" t="s">
        <v>248</v>
      </c>
      <c r="C12" s="197" t="s">
        <v>249</v>
      </c>
      <c r="D12" s="25" t="s">
        <v>15</v>
      </c>
      <c r="E12" s="25"/>
      <c r="F12" s="25">
        <v>1.7</v>
      </c>
      <c r="G12" s="26"/>
      <c r="H12" s="98"/>
      <c r="I12" s="27"/>
    </row>
    <row r="13" spans="2:9">
      <c r="B13" s="28" t="s">
        <v>416</v>
      </c>
      <c r="C13" s="358" t="s">
        <v>415</v>
      </c>
      <c r="D13" s="25" t="s">
        <v>10</v>
      </c>
      <c r="E13" s="25"/>
      <c r="F13" s="25">
        <v>8</v>
      </c>
      <c r="G13" s="26"/>
      <c r="H13" s="98"/>
      <c r="I13" s="27"/>
    </row>
    <row r="14" spans="2:9">
      <c r="B14" s="28"/>
      <c r="C14" s="18"/>
      <c r="D14" s="25"/>
      <c r="E14" s="25"/>
      <c r="F14" s="101"/>
      <c r="G14" s="93"/>
      <c r="H14" s="198"/>
      <c r="I14" s="27"/>
    </row>
    <row r="15" spans="2:9">
      <c r="B15" s="28" t="s">
        <v>250</v>
      </c>
      <c r="C15" s="37" t="s">
        <v>251</v>
      </c>
      <c r="D15" s="25" t="s">
        <v>10</v>
      </c>
      <c r="E15" s="25"/>
      <c r="F15" s="101">
        <v>8</v>
      </c>
      <c r="G15" s="35"/>
      <c r="H15" s="98"/>
      <c r="I15" s="27"/>
    </row>
    <row r="16" spans="2:9">
      <c r="B16" s="28"/>
      <c r="C16" s="37"/>
      <c r="D16" s="25"/>
      <c r="E16" s="25"/>
      <c r="F16" s="101"/>
      <c r="G16" s="35"/>
      <c r="H16" s="98"/>
      <c r="I16" s="27"/>
    </row>
    <row r="17" spans="2:9">
      <c r="B17" s="28" t="s">
        <v>19</v>
      </c>
      <c r="C17" s="18" t="s">
        <v>20</v>
      </c>
      <c r="D17" s="25"/>
      <c r="E17" s="25"/>
      <c r="F17" s="25"/>
      <c r="G17" s="36"/>
      <c r="H17" s="21"/>
      <c r="I17" s="27"/>
    </row>
    <row r="18" spans="2:9">
      <c r="B18" s="28"/>
      <c r="C18" s="18"/>
      <c r="D18" s="25"/>
      <c r="E18" s="25"/>
      <c r="F18" s="25"/>
      <c r="G18" s="36"/>
      <c r="H18" s="21"/>
      <c r="I18" s="27"/>
    </row>
    <row r="19" spans="2:9">
      <c r="B19" s="28" t="s">
        <v>23</v>
      </c>
      <c r="C19" s="18" t="s">
        <v>24</v>
      </c>
      <c r="D19" s="25"/>
      <c r="E19" s="25"/>
      <c r="F19" s="25"/>
      <c r="G19" s="36"/>
      <c r="H19" s="21"/>
      <c r="I19" s="27"/>
    </row>
    <row r="20" spans="2:9">
      <c r="B20" s="28"/>
      <c r="C20" s="18"/>
      <c r="D20" s="25"/>
      <c r="E20" s="25"/>
      <c r="F20" s="25"/>
      <c r="G20" s="36"/>
      <c r="H20" s="21"/>
      <c r="I20" s="27"/>
    </row>
    <row r="21" spans="2:9">
      <c r="B21" s="28" t="s">
        <v>13</v>
      </c>
      <c r="C21" s="18" t="s">
        <v>124</v>
      </c>
      <c r="D21" s="25" t="s">
        <v>26</v>
      </c>
      <c r="E21" s="25"/>
      <c r="F21" s="25">
        <v>16</v>
      </c>
      <c r="G21" s="36"/>
      <c r="H21" s="21"/>
      <c r="I21" s="27"/>
    </row>
    <row r="22" spans="2:9">
      <c r="B22" s="28"/>
      <c r="C22" s="18"/>
      <c r="D22" s="25"/>
      <c r="E22" s="25"/>
      <c r="F22" s="25"/>
      <c r="G22" s="36"/>
      <c r="H22" s="21"/>
      <c r="I22" s="27"/>
    </row>
    <row r="23" spans="2:9">
      <c r="B23" s="28" t="s">
        <v>27</v>
      </c>
      <c r="C23" s="18" t="s">
        <v>28</v>
      </c>
      <c r="D23" s="25" t="s">
        <v>354</v>
      </c>
      <c r="E23" s="25" t="s">
        <v>4</v>
      </c>
      <c r="F23" s="25">
        <v>180</v>
      </c>
      <c r="G23" s="36"/>
      <c r="H23" s="21"/>
      <c r="I23" s="27"/>
    </row>
    <row r="24" spans="2:9">
      <c r="B24" s="28"/>
      <c r="C24" s="18"/>
      <c r="D24" s="25"/>
      <c r="E24" s="25"/>
      <c r="F24" s="25"/>
      <c r="G24" s="36"/>
      <c r="H24" s="21"/>
      <c r="I24" s="27"/>
    </row>
    <row r="25" spans="2:9">
      <c r="B25" s="28" t="s">
        <v>125</v>
      </c>
      <c r="C25" s="18" t="s">
        <v>126</v>
      </c>
      <c r="D25" s="25"/>
      <c r="E25" s="25"/>
      <c r="F25" s="25"/>
      <c r="G25" s="93"/>
      <c r="H25" s="21"/>
      <c r="I25" s="27"/>
    </row>
    <row r="26" spans="2:9">
      <c r="B26" s="28"/>
      <c r="C26" s="18"/>
      <c r="D26" s="25"/>
      <c r="E26" s="25"/>
      <c r="F26" s="25"/>
      <c r="G26" s="36"/>
      <c r="H26" s="21"/>
      <c r="I26" s="27"/>
    </row>
    <row r="27" spans="2:9">
      <c r="B27" s="28" t="s">
        <v>14</v>
      </c>
      <c r="C27" s="51" t="s">
        <v>127</v>
      </c>
      <c r="D27" s="25" t="s">
        <v>26</v>
      </c>
      <c r="E27" s="34"/>
      <c r="F27" s="34">
        <v>8</v>
      </c>
      <c r="G27" s="93"/>
      <c r="H27" s="21"/>
      <c r="I27" s="27"/>
    </row>
    <row r="28" spans="2:9">
      <c r="B28" s="28"/>
      <c r="C28" s="51"/>
      <c r="D28" s="25"/>
      <c r="E28" s="34"/>
      <c r="F28" s="34"/>
      <c r="G28" s="93"/>
      <c r="H28" s="21"/>
      <c r="I28" s="27"/>
    </row>
    <row r="29" spans="2:9">
      <c r="B29" s="28" t="s">
        <v>30</v>
      </c>
      <c r="C29" s="51" t="s">
        <v>128</v>
      </c>
      <c r="D29" s="25" t="s">
        <v>26</v>
      </c>
      <c r="E29" s="25"/>
      <c r="F29" s="25">
        <v>4</v>
      </c>
      <c r="G29" s="93"/>
      <c r="H29" s="21"/>
      <c r="I29" s="27"/>
    </row>
    <row r="30" spans="2:9">
      <c r="B30" s="28"/>
      <c r="C30" s="18"/>
      <c r="D30" s="25"/>
      <c r="E30" s="25"/>
      <c r="F30" s="25"/>
      <c r="G30" s="36"/>
      <c r="H30" s="21"/>
      <c r="I30" s="27"/>
    </row>
    <row r="31" spans="2:9">
      <c r="B31" s="28" t="s">
        <v>31</v>
      </c>
      <c r="C31" s="18" t="s">
        <v>32</v>
      </c>
      <c r="D31" s="25"/>
      <c r="E31" s="25"/>
      <c r="F31" s="25"/>
      <c r="G31" s="36"/>
      <c r="H31" s="21"/>
      <c r="I31" s="27"/>
    </row>
    <row r="32" spans="2:9">
      <c r="B32" s="28"/>
      <c r="C32" s="18"/>
      <c r="D32" s="25"/>
      <c r="E32" s="25"/>
      <c r="F32" s="25"/>
      <c r="G32" s="36"/>
      <c r="H32" s="21"/>
      <c r="I32" s="27"/>
    </row>
    <row r="33" spans="2:9">
      <c r="B33" s="28" t="s">
        <v>14</v>
      </c>
      <c r="C33" s="51" t="s">
        <v>108</v>
      </c>
      <c r="D33" s="25" t="s">
        <v>10</v>
      </c>
      <c r="E33" s="25"/>
      <c r="F33" s="25">
        <v>8</v>
      </c>
      <c r="G33" s="36"/>
      <c r="H33" s="21"/>
      <c r="I33" s="27"/>
    </row>
    <row r="34" spans="2:9">
      <c r="B34" s="28"/>
      <c r="C34" s="51"/>
      <c r="D34" s="25"/>
      <c r="E34" s="25"/>
      <c r="F34" s="25"/>
      <c r="G34" s="36"/>
      <c r="H34" s="21"/>
      <c r="I34" s="27"/>
    </row>
    <row r="35" spans="2:9">
      <c r="B35" s="28" t="s">
        <v>30</v>
      </c>
      <c r="C35" s="51" t="s">
        <v>128</v>
      </c>
      <c r="D35" s="25" t="s">
        <v>10</v>
      </c>
      <c r="E35" s="25"/>
      <c r="F35" s="25">
        <v>8</v>
      </c>
      <c r="G35" s="36"/>
      <c r="H35" s="21"/>
      <c r="I35" s="27"/>
    </row>
    <row r="36" spans="2:9">
      <c r="B36" s="28"/>
      <c r="C36" s="51"/>
      <c r="D36" s="25"/>
      <c r="E36" s="25"/>
      <c r="F36" s="25"/>
      <c r="G36" s="36"/>
      <c r="H36" s="21"/>
      <c r="I36" s="27"/>
    </row>
    <row r="37" spans="2:9" ht="26.4">
      <c r="B37" s="28" t="s">
        <v>33</v>
      </c>
      <c r="C37" s="18" t="s">
        <v>34</v>
      </c>
      <c r="D37" s="25"/>
      <c r="E37" s="25"/>
      <c r="F37" s="25"/>
      <c r="G37" s="36"/>
      <c r="H37" s="21" t="s">
        <v>105</v>
      </c>
      <c r="I37" s="27"/>
    </row>
    <row r="38" spans="2:9">
      <c r="B38" s="28"/>
      <c r="C38" s="18"/>
      <c r="D38" s="25"/>
      <c r="E38" s="25"/>
      <c r="F38" s="25"/>
      <c r="G38" s="36"/>
      <c r="H38" s="21" t="s">
        <v>105</v>
      </c>
      <c r="I38" s="27"/>
    </row>
    <row r="39" spans="2:9">
      <c r="B39" s="28" t="s">
        <v>35</v>
      </c>
      <c r="C39" s="18" t="s">
        <v>129</v>
      </c>
      <c r="D39" s="25" t="s">
        <v>17</v>
      </c>
      <c r="E39" s="25"/>
      <c r="F39" s="25">
        <v>1</v>
      </c>
      <c r="G39" s="36">
        <v>15000</v>
      </c>
      <c r="H39" s="21">
        <f>F39*G39</f>
        <v>15000</v>
      </c>
      <c r="I39" s="27"/>
    </row>
    <row r="40" spans="2:9">
      <c r="B40" s="28"/>
      <c r="C40" s="18"/>
      <c r="D40" s="25"/>
      <c r="E40" s="25"/>
      <c r="F40" s="25"/>
      <c r="G40" s="36"/>
      <c r="H40" s="21"/>
      <c r="I40" s="27"/>
    </row>
    <row r="41" spans="2:9" ht="26.4">
      <c r="B41" s="28" t="s">
        <v>36</v>
      </c>
      <c r="C41" s="18" t="s">
        <v>37</v>
      </c>
      <c r="D41" s="25" t="s">
        <v>18</v>
      </c>
      <c r="E41" s="25"/>
      <c r="F41" s="94">
        <f>H39</f>
        <v>15000</v>
      </c>
      <c r="G41" s="95"/>
      <c r="H41" s="21"/>
      <c r="I41" s="27"/>
    </row>
    <row r="42" spans="2:9">
      <c r="B42" s="28"/>
      <c r="C42" s="18"/>
      <c r="D42" s="25"/>
      <c r="E42" s="25"/>
      <c r="F42" s="94"/>
      <c r="G42" s="95"/>
      <c r="H42" s="21"/>
      <c r="I42" s="27"/>
    </row>
    <row r="43" spans="2:9">
      <c r="B43" s="28"/>
      <c r="C43" s="18"/>
      <c r="D43" s="25"/>
      <c r="E43" s="25"/>
      <c r="F43" s="94"/>
      <c r="G43" s="95"/>
      <c r="H43" s="21"/>
      <c r="I43" s="27"/>
    </row>
    <row r="44" spans="2:9">
      <c r="B44" s="28"/>
      <c r="C44" s="18"/>
      <c r="D44" s="25"/>
      <c r="E44" s="25"/>
      <c r="F44" s="94"/>
      <c r="G44" s="95"/>
      <c r="H44" s="21"/>
      <c r="I44" s="27"/>
    </row>
    <row r="45" spans="2:9">
      <c r="B45" s="28"/>
      <c r="C45" s="18"/>
      <c r="D45" s="25"/>
      <c r="E45" s="25"/>
      <c r="F45" s="94"/>
      <c r="G45" s="95"/>
      <c r="H45" s="21"/>
      <c r="I45" s="27"/>
    </row>
    <row r="46" spans="2:9">
      <c r="B46" s="28"/>
      <c r="C46" s="18"/>
      <c r="D46" s="25"/>
      <c r="E46" s="25"/>
      <c r="F46" s="94"/>
      <c r="G46" s="95"/>
      <c r="H46" s="21"/>
      <c r="I46" s="27"/>
    </row>
    <row r="47" spans="2:9">
      <c r="B47" s="28"/>
      <c r="C47" s="18"/>
      <c r="D47" s="25"/>
      <c r="E47" s="25"/>
      <c r="F47" s="94"/>
      <c r="G47" s="95"/>
      <c r="H47" s="21"/>
      <c r="I47" s="27"/>
    </row>
    <row r="48" spans="2:9">
      <c r="B48" s="28"/>
      <c r="C48" s="18"/>
      <c r="D48" s="25"/>
      <c r="E48" s="25"/>
      <c r="F48" s="94"/>
      <c r="G48" s="95"/>
      <c r="H48" s="21"/>
      <c r="I48" s="27"/>
    </row>
    <row r="49" spans="2:9">
      <c r="B49" s="28"/>
      <c r="C49" s="18"/>
      <c r="D49" s="25"/>
      <c r="E49" s="25"/>
      <c r="F49" s="94"/>
      <c r="G49" s="95"/>
      <c r="H49" s="21"/>
      <c r="I49" s="27"/>
    </row>
    <row r="50" spans="2:9">
      <c r="B50" s="28"/>
      <c r="C50" s="18"/>
      <c r="D50" s="25"/>
      <c r="E50" s="25"/>
      <c r="F50" s="94"/>
      <c r="G50" s="95"/>
      <c r="H50" s="21"/>
      <c r="I50" s="27"/>
    </row>
    <row r="51" spans="2:9">
      <c r="B51" s="28"/>
      <c r="C51" s="18"/>
      <c r="D51" s="25"/>
      <c r="E51" s="25"/>
      <c r="F51" s="94"/>
      <c r="G51" s="95"/>
      <c r="H51" s="21"/>
      <c r="I51" s="27"/>
    </row>
    <row r="52" spans="2:9">
      <c r="B52" s="28"/>
      <c r="C52" s="18"/>
      <c r="D52" s="25"/>
      <c r="E52" s="25"/>
      <c r="F52" s="94"/>
      <c r="G52" s="95"/>
      <c r="H52" s="21"/>
      <c r="I52" s="27"/>
    </row>
    <row r="53" spans="2:9">
      <c r="B53" s="28"/>
      <c r="C53" s="18"/>
      <c r="D53" s="25"/>
      <c r="E53" s="25"/>
      <c r="F53" s="94"/>
      <c r="G53" s="95"/>
      <c r="H53" s="21"/>
      <c r="I53" s="27"/>
    </row>
    <row r="54" spans="2:9">
      <c r="B54" s="28"/>
      <c r="C54" s="18"/>
      <c r="D54" s="25"/>
      <c r="E54" s="25"/>
      <c r="F54" s="94"/>
      <c r="G54" s="95"/>
      <c r="H54" s="21"/>
      <c r="I54" s="27"/>
    </row>
    <row r="55" spans="2:9">
      <c r="B55" s="28"/>
      <c r="C55" s="18"/>
      <c r="D55" s="25"/>
      <c r="E55" s="25"/>
      <c r="F55" s="94"/>
      <c r="G55" s="95"/>
      <c r="H55" s="21"/>
      <c r="I55" s="27"/>
    </row>
    <row r="56" spans="2:9">
      <c r="B56" s="28"/>
      <c r="C56" s="18"/>
      <c r="D56" s="25"/>
      <c r="E56" s="25"/>
      <c r="F56" s="94"/>
      <c r="G56" s="95"/>
      <c r="H56" s="21"/>
      <c r="I56" s="27"/>
    </row>
    <row r="57" spans="2:9">
      <c r="B57" s="28"/>
      <c r="C57" s="18"/>
      <c r="D57" s="25"/>
      <c r="E57" s="25"/>
      <c r="F57" s="94"/>
      <c r="G57" s="95"/>
      <c r="H57" s="21"/>
      <c r="I57" s="27"/>
    </row>
    <row r="58" spans="2:9">
      <c r="B58" s="28"/>
      <c r="C58" s="18"/>
      <c r="D58" s="25"/>
      <c r="E58" s="25"/>
      <c r="F58" s="94"/>
      <c r="G58" s="95"/>
      <c r="H58" s="21"/>
      <c r="I58" s="27"/>
    </row>
    <row r="59" spans="2:9">
      <c r="B59" s="28"/>
      <c r="C59" s="18"/>
      <c r="D59" s="25"/>
      <c r="E59" s="25"/>
      <c r="F59" s="94"/>
      <c r="G59" s="95"/>
      <c r="H59" s="21"/>
      <c r="I59" s="27"/>
    </row>
    <row r="60" spans="2:9">
      <c r="B60" s="28"/>
      <c r="C60" s="18"/>
      <c r="D60" s="25"/>
      <c r="E60" s="25"/>
      <c r="F60" s="94"/>
      <c r="G60" s="95"/>
      <c r="H60" s="21"/>
      <c r="I60" s="27"/>
    </row>
    <row r="61" spans="2:9">
      <c r="B61" s="28"/>
      <c r="C61" s="18"/>
      <c r="D61" s="25"/>
      <c r="E61" s="25"/>
      <c r="F61" s="94"/>
      <c r="G61" s="95"/>
      <c r="H61" s="21"/>
      <c r="I61" s="27"/>
    </row>
    <row r="62" spans="2:9">
      <c r="B62" s="28"/>
      <c r="C62" s="18"/>
      <c r="D62" s="25"/>
      <c r="E62" s="25"/>
      <c r="F62" s="25"/>
      <c r="G62" s="36"/>
      <c r="H62" s="21"/>
      <c r="I62" s="27"/>
    </row>
    <row r="63" spans="2:9">
      <c r="B63" s="28"/>
      <c r="C63" s="18"/>
      <c r="D63" s="25"/>
      <c r="E63" s="25"/>
      <c r="F63" s="25"/>
      <c r="G63" s="36"/>
      <c r="H63" s="21"/>
      <c r="I63" s="27"/>
    </row>
    <row r="64" spans="2:9">
      <c r="B64" s="28"/>
      <c r="C64" s="18"/>
      <c r="D64" s="25"/>
      <c r="E64" s="25"/>
      <c r="F64" s="25"/>
      <c r="G64" s="36"/>
      <c r="H64" s="21"/>
      <c r="I64" s="27"/>
    </row>
    <row r="65" spans="2:9">
      <c r="B65" s="28"/>
      <c r="C65" s="18"/>
      <c r="D65" s="25"/>
      <c r="E65" s="25"/>
      <c r="F65" s="25"/>
      <c r="G65" s="36"/>
      <c r="H65" s="21"/>
      <c r="I65" s="27"/>
    </row>
    <row r="66" spans="2:9">
      <c r="B66" s="28"/>
      <c r="C66" s="18"/>
      <c r="D66" s="25"/>
      <c r="E66" s="25"/>
      <c r="F66" s="25"/>
      <c r="G66" s="36"/>
      <c r="H66" s="21"/>
      <c r="I66" s="27"/>
    </row>
    <row r="67" spans="2:9" ht="24.75" customHeight="1">
      <c r="B67" s="28"/>
      <c r="C67" s="18"/>
      <c r="D67" s="25"/>
      <c r="E67" s="25"/>
      <c r="F67" s="25"/>
      <c r="G67" s="36"/>
      <c r="H67" s="21"/>
      <c r="I67" s="27"/>
    </row>
    <row r="68" spans="2:9">
      <c r="B68" s="28"/>
      <c r="C68" s="18"/>
      <c r="D68" s="25"/>
      <c r="E68" s="25"/>
      <c r="F68" s="25"/>
      <c r="G68" s="36"/>
      <c r="H68" s="21"/>
      <c r="I68" s="27"/>
    </row>
    <row r="69" spans="2:9">
      <c r="B69" s="28"/>
      <c r="C69" s="18"/>
      <c r="D69" s="25"/>
      <c r="E69" s="25"/>
      <c r="F69" s="25"/>
      <c r="G69" s="36"/>
      <c r="H69" s="21"/>
      <c r="I69" s="27"/>
    </row>
    <row r="70" spans="2:9">
      <c r="B70" s="28"/>
      <c r="C70" s="18"/>
      <c r="D70" s="25"/>
      <c r="E70" s="25"/>
      <c r="F70" s="25"/>
      <c r="G70" s="36"/>
      <c r="H70" s="21"/>
      <c r="I70" s="27"/>
    </row>
    <row r="71" spans="2:9">
      <c r="B71" s="28"/>
      <c r="C71" s="18"/>
      <c r="D71" s="25"/>
      <c r="E71" s="25"/>
      <c r="F71" s="25"/>
      <c r="G71" s="36"/>
      <c r="H71" s="21"/>
      <c r="I71" s="27"/>
    </row>
    <row r="72" spans="2:9">
      <c r="B72" s="28"/>
      <c r="C72" s="18"/>
      <c r="D72" s="25"/>
      <c r="E72" s="25"/>
      <c r="F72" s="25"/>
      <c r="G72" s="36"/>
      <c r="H72" s="21"/>
      <c r="I72" s="27"/>
    </row>
    <row r="73" spans="2:9" s="48" customFormat="1" ht="31.5" customHeight="1">
      <c r="B73" s="42" t="str">
        <f>$B$10</f>
        <v>C1.5</v>
      </c>
      <c r="C73" s="43" t="s">
        <v>38</v>
      </c>
      <c r="D73" s="44"/>
      <c r="E73" s="44"/>
      <c r="F73" s="45"/>
      <c r="G73" s="44"/>
      <c r="H73" s="46"/>
      <c r="I73" s="47"/>
    </row>
  </sheetData>
  <mergeCells count="4">
    <mergeCell ref="F1:H1"/>
    <mergeCell ref="B4:G4"/>
    <mergeCell ref="H4:H7"/>
    <mergeCell ref="B5:G7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2" firstPageNumber="8" orientation="portrait" cellComments="asDisplayed" useFirstPageNumber="1" r:id="rId1"/>
  <headerFooter>
    <oddFooter>&amp;CPD.&amp;P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AD74-B6BB-4734-8910-725165025CAF}">
  <dimension ref="B1:I73"/>
  <sheetViews>
    <sheetView view="pageBreakPreview" topLeftCell="B1" zoomScale="90" zoomScaleNormal="100" zoomScaleSheetLayoutView="90" workbookViewId="0">
      <selection activeCell="G10" sqref="G10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50.6640625" style="2" customWidth="1"/>
    <col min="4" max="4" width="13.6640625" style="3" customWidth="1"/>
    <col min="5" max="5" width="5.6640625" style="3" customWidth="1"/>
    <col min="6" max="6" width="11.88671875" style="3" customWidth="1"/>
    <col min="7" max="7" width="15.6640625" style="5" customWidth="1"/>
    <col min="8" max="8" width="15.6640625" style="4" customWidth="1"/>
    <col min="9" max="9" width="0.88671875" style="4" customWidth="1"/>
    <col min="10" max="16384" width="6.88671875" style="5"/>
  </cols>
  <sheetData>
    <row r="1" spans="2:9">
      <c r="B1" s="1" t="s">
        <v>409</v>
      </c>
      <c r="F1" s="391" t="str">
        <f>'C1.5'!F1</f>
        <v>GKM 06-26/27</v>
      </c>
      <c r="G1" s="392"/>
      <c r="H1" s="392"/>
    </row>
    <row r="2" spans="2:9">
      <c r="B2" s="6" t="s">
        <v>410</v>
      </c>
      <c r="H2" s="11" t="s">
        <v>411</v>
      </c>
    </row>
    <row r="3" spans="2:9">
      <c r="B3" s="7"/>
      <c r="C3" s="7"/>
      <c r="D3" s="8"/>
      <c r="E3" s="8"/>
      <c r="F3" s="8"/>
      <c r="G3" s="9"/>
      <c r="H3" s="10"/>
    </row>
    <row r="4" spans="2:9">
      <c r="B4" s="393" t="s">
        <v>0</v>
      </c>
      <c r="C4" s="394"/>
      <c r="D4" s="394"/>
      <c r="E4" s="394"/>
      <c r="F4" s="394"/>
      <c r="G4" s="394"/>
      <c r="H4" s="395" t="str">
        <f>"CHAPTER "&amp;B8</f>
        <v>CHAPTER C1.6.1</v>
      </c>
      <c r="I4" s="11"/>
    </row>
    <row r="5" spans="2:9" ht="20.100000000000001" customHeight="1">
      <c r="B5" s="397"/>
      <c r="C5" s="398"/>
      <c r="D5" s="398"/>
      <c r="E5" s="398"/>
      <c r="F5" s="398"/>
      <c r="G5" s="398"/>
      <c r="H5" s="396"/>
      <c r="I5" s="12"/>
    </row>
    <row r="6" spans="2:9" s="16" customFormat="1" ht="24.9" customHeight="1">
      <c r="B6" s="13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5"/>
    </row>
    <row r="7" spans="2:9">
      <c r="B7" s="28"/>
      <c r="C7" s="18"/>
      <c r="D7" s="19"/>
      <c r="E7" s="19"/>
      <c r="F7" s="19"/>
      <c r="G7" s="20"/>
      <c r="H7" s="98" t="str">
        <f t="shared" ref="H7:H8" si="0">IF(D7="","",F7*G7)</f>
        <v/>
      </c>
      <c r="I7" s="99"/>
    </row>
    <row r="8" spans="2:9">
      <c r="B8" s="28" t="s">
        <v>133</v>
      </c>
      <c r="C8" s="357" t="s">
        <v>417</v>
      </c>
      <c r="D8" s="25"/>
      <c r="E8" s="25"/>
      <c r="F8" s="25"/>
      <c r="G8" s="26"/>
      <c r="H8" s="98" t="str">
        <f t="shared" si="0"/>
        <v/>
      </c>
      <c r="I8" s="100"/>
    </row>
    <row r="9" spans="2:9" ht="26.4">
      <c r="B9" s="28"/>
      <c r="C9" s="358" t="s">
        <v>134</v>
      </c>
      <c r="D9" s="366" t="s">
        <v>423</v>
      </c>
      <c r="E9" s="25"/>
      <c r="F9" s="368">
        <v>1.7</v>
      </c>
      <c r="G9" s="26"/>
      <c r="H9" s="98"/>
      <c r="I9" s="100"/>
    </row>
    <row r="10" spans="2:9" ht="26.4">
      <c r="B10" s="28"/>
      <c r="C10" s="358" t="s">
        <v>418</v>
      </c>
      <c r="D10" s="366" t="s">
        <v>423</v>
      </c>
      <c r="E10" s="25"/>
      <c r="F10" s="368">
        <v>1</v>
      </c>
      <c r="G10" s="26"/>
      <c r="H10" s="98"/>
      <c r="I10" s="100"/>
    </row>
    <row r="11" spans="2:9">
      <c r="B11" s="28"/>
      <c r="C11" s="358" t="s">
        <v>419</v>
      </c>
      <c r="D11" s="366" t="s">
        <v>15</v>
      </c>
      <c r="E11" s="25"/>
      <c r="F11" s="368">
        <v>1.5</v>
      </c>
      <c r="G11" s="93"/>
      <c r="H11" s="363"/>
      <c r="I11" s="100"/>
    </row>
    <row r="12" spans="2:9" ht="26.4">
      <c r="B12" s="28"/>
      <c r="C12" s="358" t="s">
        <v>420</v>
      </c>
      <c r="D12" s="366" t="s">
        <v>138</v>
      </c>
      <c r="E12" s="25"/>
      <c r="F12" s="368">
        <v>300</v>
      </c>
      <c r="G12" s="93"/>
      <c r="H12" s="363"/>
      <c r="I12" s="103"/>
    </row>
    <row r="13" spans="2:9">
      <c r="B13" s="28" t="s">
        <v>252</v>
      </c>
      <c r="C13" s="364" t="s">
        <v>253</v>
      </c>
      <c r="D13" s="366" t="s">
        <v>105</v>
      </c>
      <c r="E13" s="25"/>
      <c r="F13" s="367"/>
      <c r="G13" s="93"/>
      <c r="H13" s="363"/>
      <c r="I13" s="103"/>
    </row>
    <row r="14" spans="2:9" ht="26.4">
      <c r="B14" s="28"/>
      <c r="C14" s="365" t="s">
        <v>421</v>
      </c>
      <c r="D14" s="366" t="s">
        <v>423</v>
      </c>
      <c r="E14" s="25"/>
      <c r="F14" s="368">
        <v>0.4</v>
      </c>
      <c r="G14" s="93"/>
      <c r="H14" s="363"/>
      <c r="I14" s="103"/>
    </row>
    <row r="15" spans="2:9" ht="26.4">
      <c r="B15" s="28"/>
      <c r="C15" s="365" t="s">
        <v>422</v>
      </c>
      <c r="D15" s="366" t="s">
        <v>15</v>
      </c>
      <c r="E15" s="25"/>
      <c r="F15" s="368">
        <v>0.4</v>
      </c>
      <c r="G15" s="93"/>
      <c r="H15" s="363"/>
      <c r="I15" s="103"/>
    </row>
    <row r="16" spans="2:9">
      <c r="B16" s="28"/>
      <c r="C16" s="365"/>
      <c r="D16" s="26"/>
      <c r="E16" s="25"/>
      <c r="F16" s="356"/>
      <c r="G16" s="93"/>
      <c r="H16" s="363"/>
      <c r="I16" s="103"/>
    </row>
    <row r="17" spans="2:9" ht="16.8" customHeight="1">
      <c r="B17" s="28" t="s">
        <v>426</v>
      </c>
      <c r="C17" s="364" t="s">
        <v>424</v>
      </c>
      <c r="D17" s="26"/>
      <c r="E17" s="25"/>
      <c r="F17" s="356"/>
      <c r="G17" s="93"/>
      <c r="H17" s="363"/>
      <c r="I17" s="103"/>
    </row>
    <row r="18" spans="2:9" ht="15" customHeight="1">
      <c r="B18" s="28"/>
      <c r="C18" s="365" t="s">
        <v>425</v>
      </c>
      <c r="D18" s="366" t="s">
        <v>136</v>
      </c>
      <c r="E18" s="368"/>
      <c r="F18" s="355">
        <v>5</v>
      </c>
      <c r="G18" s="93"/>
      <c r="H18" s="363"/>
      <c r="I18" s="103"/>
    </row>
    <row r="19" spans="2:9">
      <c r="B19" s="28"/>
      <c r="C19" s="37"/>
      <c r="D19" s="26"/>
      <c r="E19" s="25"/>
      <c r="F19" s="356"/>
      <c r="G19" s="93"/>
      <c r="H19" s="363"/>
      <c r="I19" s="103"/>
    </row>
    <row r="20" spans="2:9">
      <c r="B20" s="26"/>
      <c r="C20" s="98"/>
      <c r="D20" s="4"/>
      <c r="E20" s="35"/>
      <c r="F20" s="35"/>
      <c r="G20" s="35"/>
      <c r="H20" s="5"/>
      <c r="I20" s="100"/>
    </row>
    <row r="21" spans="2:9">
      <c r="B21" s="28"/>
      <c r="C21" s="18"/>
      <c r="D21" s="94"/>
      <c r="E21" s="25"/>
      <c r="F21" s="200"/>
      <c r="G21" s="309"/>
      <c r="H21" s="98"/>
      <c r="I21" s="100"/>
    </row>
    <row r="22" spans="2:9">
      <c r="B22" s="28"/>
      <c r="C22" s="18"/>
      <c r="D22" s="25"/>
      <c r="E22" s="25"/>
      <c r="F22" s="101"/>
      <c r="G22" s="26"/>
      <c r="H22" s="98"/>
      <c r="I22" s="104"/>
    </row>
    <row r="23" spans="2:9">
      <c r="B23" s="28"/>
      <c r="C23" s="18"/>
      <c r="D23" s="25"/>
      <c r="E23" s="25"/>
      <c r="F23" s="235"/>
      <c r="G23" s="35"/>
      <c r="H23" s="98"/>
    </row>
    <row r="24" spans="2:9">
      <c r="B24" s="28"/>
      <c r="C24" s="18"/>
      <c r="D24" s="25"/>
      <c r="E24" s="25"/>
      <c r="F24" s="235"/>
      <c r="G24" s="35"/>
      <c r="H24" s="98"/>
    </row>
    <row r="25" spans="2:9" ht="21" customHeight="1">
      <c r="B25" s="28"/>
      <c r="C25" s="18"/>
      <c r="D25" s="25"/>
      <c r="E25" s="25"/>
      <c r="F25" s="235"/>
      <c r="G25" s="35"/>
      <c r="H25" s="98"/>
    </row>
    <row r="26" spans="2:9">
      <c r="B26" s="28"/>
      <c r="C26" s="18"/>
      <c r="D26" s="25"/>
      <c r="E26" s="25"/>
      <c r="F26" s="101"/>
      <c r="G26" s="35"/>
      <c r="H26" s="98"/>
    </row>
    <row r="27" spans="2:9">
      <c r="B27" s="28"/>
      <c r="C27" s="37"/>
      <c r="D27" s="25"/>
      <c r="E27" s="25"/>
      <c r="F27" s="101"/>
      <c r="G27" s="35"/>
      <c r="H27" s="98"/>
    </row>
    <row r="28" spans="2:9">
      <c r="B28" s="28"/>
      <c r="C28" s="18"/>
      <c r="D28" s="25"/>
      <c r="E28" s="25"/>
      <c r="F28" s="101"/>
      <c r="G28" s="26"/>
      <c r="H28" s="98"/>
    </row>
    <row r="29" spans="2:9">
      <c r="B29" s="28"/>
      <c r="C29" s="18"/>
      <c r="D29" s="25"/>
      <c r="E29" s="25"/>
      <c r="F29" s="101"/>
      <c r="G29" s="26"/>
      <c r="H29" s="98"/>
    </row>
    <row r="30" spans="2:9">
      <c r="B30" s="28"/>
      <c r="C30" s="18"/>
      <c r="D30" s="25"/>
      <c r="E30" s="25"/>
      <c r="F30" s="101"/>
      <c r="G30" s="26"/>
      <c r="H30" s="98"/>
    </row>
    <row r="31" spans="2:9">
      <c r="B31" s="28"/>
      <c r="C31" s="18"/>
      <c r="D31" s="25"/>
      <c r="E31" s="25"/>
      <c r="F31" s="101"/>
      <c r="G31" s="93"/>
      <c r="H31" s="98"/>
      <c r="I31" s="99"/>
    </row>
    <row r="32" spans="2:9">
      <c r="B32" s="28"/>
      <c r="C32" s="18"/>
      <c r="D32" s="25"/>
      <c r="E32" s="25"/>
      <c r="F32" s="200"/>
      <c r="G32" s="39"/>
      <c r="H32" s="98"/>
      <c r="I32" s="103"/>
    </row>
    <row r="33" spans="2:9">
      <c r="B33" s="17"/>
      <c r="C33" s="18"/>
      <c r="D33" s="25"/>
      <c r="E33" s="25"/>
      <c r="F33" s="25"/>
      <c r="G33" s="93"/>
      <c r="H33" s="98"/>
      <c r="I33" s="103"/>
    </row>
    <row r="34" spans="2:9">
      <c r="B34" s="17"/>
      <c r="C34" s="18"/>
      <c r="D34" s="25"/>
      <c r="E34" s="25"/>
      <c r="F34" s="25"/>
      <c r="G34" s="93"/>
      <c r="H34" s="98"/>
      <c r="I34" s="103"/>
    </row>
    <row r="35" spans="2:9">
      <c r="B35" s="17"/>
      <c r="C35" s="18"/>
      <c r="D35" s="25"/>
      <c r="E35" s="25"/>
      <c r="F35" s="25"/>
      <c r="G35" s="93"/>
      <c r="H35" s="98"/>
      <c r="I35" s="100"/>
    </row>
    <row r="36" spans="2:9">
      <c r="B36" s="17"/>
      <c r="C36" s="18"/>
      <c r="D36" s="25"/>
      <c r="E36" s="25"/>
      <c r="F36" s="25"/>
      <c r="G36" s="93"/>
      <c r="H36" s="98"/>
      <c r="I36" s="100"/>
    </row>
    <row r="37" spans="2:9">
      <c r="B37" s="17"/>
      <c r="C37" s="37"/>
      <c r="D37" s="25"/>
      <c r="E37" s="25"/>
      <c r="F37" s="25"/>
      <c r="G37" s="93"/>
      <c r="H37" s="98"/>
      <c r="I37" s="100"/>
    </row>
    <row r="38" spans="2:9">
      <c r="B38" s="17"/>
      <c r="C38" s="37"/>
      <c r="D38" s="34"/>
      <c r="E38" s="34"/>
      <c r="F38" s="34"/>
      <c r="G38" s="93"/>
      <c r="H38" s="98"/>
      <c r="I38" s="100"/>
    </row>
    <row r="39" spans="2:9">
      <c r="B39" s="17"/>
      <c r="C39" s="37"/>
      <c r="D39" s="34"/>
      <c r="E39" s="34"/>
      <c r="F39" s="34"/>
      <c r="G39" s="93"/>
      <c r="H39" s="98"/>
      <c r="I39" s="100"/>
    </row>
    <row r="40" spans="2:9">
      <c r="B40" s="17"/>
      <c r="C40" s="37"/>
      <c r="D40" s="34"/>
      <c r="E40" s="34"/>
      <c r="F40" s="34"/>
      <c r="G40" s="93"/>
      <c r="H40" s="98"/>
      <c r="I40" s="100"/>
    </row>
    <row r="41" spans="2:9">
      <c r="B41" s="17"/>
      <c r="C41" s="37"/>
      <c r="D41" s="34"/>
      <c r="E41" s="34"/>
      <c r="F41" s="34"/>
      <c r="G41" s="93"/>
      <c r="H41" s="98"/>
      <c r="I41" s="100"/>
    </row>
    <row r="42" spans="2:9">
      <c r="B42" s="17"/>
      <c r="C42" s="37"/>
      <c r="D42" s="34"/>
      <c r="E42" s="34"/>
      <c r="F42" s="34"/>
      <c r="G42" s="93"/>
      <c r="H42" s="98"/>
      <c r="I42" s="100"/>
    </row>
    <row r="43" spans="2:9">
      <c r="B43" s="17"/>
      <c r="C43" s="37"/>
      <c r="D43" s="34"/>
      <c r="E43" s="34"/>
      <c r="F43" s="34"/>
      <c r="G43" s="93"/>
      <c r="H43" s="98"/>
      <c r="I43" s="100"/>
    </row>
    <row r="44" spans="2:9">
      <c r="B44" s="17"/>
      <c r="C44" s="37"/>
      <c r="D44" s="34"/>
      <c r="E44" s="34"/>
      <c r="F44" s="34"/>
      <c r="G44" s="93"/>
      <c r="H44" s="98"/>
      <c r="I44" s="100"/>
    </row>
    <row r="45" spans="2:9">
      <c r="B45" s="17"/>
      <c r="C45" s="37"/>
      <c r="D45" s="34"/>
      <c r="E45" s="34"/>
      <c r="F45" s="34"/>
      <c r="G45" s="93"/>
      <c r="H45" s="98"/>
      <c r="I45" s="100"/>
    </row>
    <row r="46" spans="2:9">
      <c r="B46" s="17"/>
      <c r="C46" s="37"/>
      <c r="D46" s="34"/>
      <c r="E46" s="34"/>
      <c r="F46" s="34"/>
      <c r="G46" s="93"/>
      <c r="H46" s="98"/>
      <c r="I46" s="100"/>
    </row>
    <row r="47" spans="2:9">
      <c r="B47" s="17"/>
      <c r="C47" s="37"/>
      <c r="D47" s="34"/>
      <c r="E47" s="34"/>
      <c r="F47" s="34"/>
      <c r="G47" s="93"/>
      <c r="H47" s="98"/>
      <c r="I47" s="100"/>
    </row>
    <row r="48" spans="2:9">
      <c r="B48" s="17"/>
      <c r="C48" s="37"/>
      <c r="D48" s="34"/>
      <c r="E48" s="34"/>
      <c r="F48" s="34"/>
      <c r="G48" s="93"/>
      <c r="H48" s="98"/>
      <c r="I48" s="100"/>
    </row>
    <row r="49" spans="2:9">
      <c r="B49" s="17"/>
      <c r="C49" s="37"/>
      <c r="D49" s="34"/>
      <c r="E49" s="34"/>
      <c r="F49" s="34"/>
      <c r="G49" s="93"/>
      <c r="H49" s="98"/>
      <c r="I49" s="100"/>
    </row>
    <row r="50" spans="2:9">
      <c r="B50" s="17"/>
      <c r="C50" s="37"/>
      <c r="D50" s="34"/>
      <c r="E50" s="34"/>
      <c r="F50" s="34"/>
      <c r="G50" s="93"/>
      <c r="H50" s="98"/>
      <c r="I50" s="100"/>
    </row>
    <row r="51" spans="2:9">
      <c r="B51" s="17"/>
      <c r="C51" s="37"/>
      <c r="D51" s="34"/>
      <c r="E51" s="34"/>
      <c r="F51" s="34"/>
      <c r="G51" s="93"/>
      <c r="H51" s="98"/>
      <c r="I51" s="100"/>
    </row>
    <row r="52" spans="2:9">
      <c r="B52" s="17"/>
      <c r="C52" s="37"/>
      <c r="D52" s="34"/>
      <c r="E52" s="34"/>
      <c r="F52" s="34"/>
      <c r="G52" s="93"/>
      <c r="H52" s="98"/>
      <c r="I52" s="100"/>
    </row>
    <row r="53" spans="2:9">
      <c r="B53" s="17"/>
      <c r="C53" s="37"/>
      <c r="D53" s="34"/>
      <c r="E53" s="34"/>
      <c r="F53" s="34"/>
      <c r="G53" s="93"/>
      <c r="H53" s="98"/>
      <c r="I53" s="100"/>
    </row>
    <row r="54" spans="2:9">
      <c r="B54" s="17"/>
      <c r="C54" s="37"/>
      <c r="D54" s="34"/>
      <c r="E54" s="34"/>
      <c r="F54" s="34"/>
      <c r="G54" s="93"/>
      <c r="H54" s="98"/>
      <c r="I54" s="100"/>
    </row>
    <row r="55" spans="2:9">
      <c r="B55" s="17"/>
      <c r="C55" s="37"/>
      <c r="D55" s="34"/>
      <c r="E55" s="34"/>
      <c r="F55" s="34"/>
      <c r="G55" s="93"/>
      <c r="H55" s="98"/>
      <c r="I55" s="100"/>
    </row>
    <row r="56" spans="2:9">
      <c r="B56" s="17"/>
      <c r="C56" s="37"/>
      <c r="D56" s="34"/>
      <c r="E56" s="34"/>
      <c r="F56" s="34"/>
      <c r="G56" s="93"/>
      <c r="H56" s="98"/>
      <c r="I56" s="100"/>
    </row>
    <row r="57" spans="2:9">
      <c r="B57" s="17"/>
      <c r="C57" s="37"/>
      <c r="D57" s="34"/>
      <c r="E57" s="34"/>
      <c r="F57" s="34"/>
      <c r="G57" s="93"/>
      <c r="H57" s="98"/>
      <c r="I57" s="100"/>
    </row>
    <row r="58" spans="2:9">
      <c r="B58" s="17"/>
      <c r="C58" s="37"/>
      <c r="D58" s="34"/>
      <c r="E58" s="34"/>
      <c r="F58" s="34"/>
      <c r="G58" s="93"/>
      <c r="H58" s="98"/>
      <c r="I58" s="100"/>
    </row>
    <row r="59" spans="2:9">
      <c r="B59" s="17"/>
      <c r="C59" s="37"/>
      <c r="D59" s="34"/>
      <c r="E59" s="34"/>
      <c r="F59" s="34"/>
      <c r="G59" s="93"/>
      <c r="H59" s="98"/>
      <c r="I59" s="100"/>
    </row>
    <row r="60" spans="2:9">
      <c r="B60" s="17"/>
      <c r="C60" s="18"/>
      <c r="D60" s="25"/>
      <c r="E60" s="25"/>
      <c r="F60" s="25"/>
      <c r="G60" s="93"/>
      <c r="H60" s="98"/>
      <c r="I60" s="100"/>
    </row>
    <row r="61" spans="2:9">
      <c r="B61" s="17"/>
      <c r="C61" s="37"/>
      <c r="D61" s="34"/>
      <c r="E61" s="34"/>
      <c r="F61" s="34"/>
      <c r="G61" s="93"/>
      <c r="H61" s="98" t="str">
        <f t="shared" ref="H61" si="1">IF(D61="","",F61*G61)</f>
        <v/>
      </c>
      <c r="I61" s="100"/>
    </row>
    <row r="62" spans="2:9">
      <c r="B62" s="28"/>
      <c r="C62" s="18"/>
      <c r="D62" s="25"/>
      <c r="E62" s="25"/>
      <c r="F62" s="25"/>
      <c r="G62" s="93"/>
      <c r="H62" s="98"/>
      <c r="I62" s="100"/>
    </row>
    <row r="63" spans="2:9">
      <c r="B63" s="28"/>
      <c r="C63" s="18"/>
      <c r="D63" s="25"/>
      <c r="E63" s="25"/>
      <c r="F63" s="25"/>
      <c r="G63" s="93"/>
      <c r="H63" s="98"/>
      <c r="I63" s="100"/>
    </row>
    <row r="64" spans="2:9">
      <c r="B64" s="28"/>
      <c r="C64" s="18"/>
      <c r="D64" s="25"/>
      <c r="E64" s="25"/>
      <c r="F64" s="25"/>
      <c r="G64" s="93"/>
      <c r="H64" s="98"/>
      <c r="I64" s="100"/>
    </row>
    <row r="65" spans="2:9">
      <c r="B65" s="28"/>
      <c r="C65" s="18"/>
      <c r="D65" s="25"/>
      <c r="E65" s="25"/>
      <c r="F65" s="25"/>
      <c r="G65" s="93"/>
      <c r="H65" s="98"/>
      <c r="I65" s="100"/>
    </row>
    <row r="66" spans="2:9">
      <c r="B66" s="28"/>
      <c r="C66" s="18"/>
      <c r="D66" s="25"/>
      <c r="E66" s="25"/>
      <c r="F66" s="25"/>
      <c r="G66" s="93"/>
      <c r="H66" s="98"/>
      <c r="I66" s="100"/>
    </row>
    <row r="67" spans="2:9">
      <c r="B67" s="28"/>
      <c r="C67" s="18"/>
      <c r="D67" s="25"/>
      <c r="E67" s="25"/>
      <c r="F67" s="25"/>
      <c r="G67" s="93"/>
      <c r="H67" s="98"/>
      <c r="I67" s="100"/>
    </row>
    <row r="68" spans="2:9">
      <c r="B68" s="28"/>
      <c r="C68" s="18"/>
      <c r="D68" s="25"/>
      <c r="E68" s="25"/>
      <c r="F68" s="25"/>
      <c r="G68" s="93"/>
      <c r="H68" s="98"/>
      <c r="I68" s="100"/>
    </row>
    <row r="69" spans="2:9">
      <c r="B69" s="28"/>
      <c r="C69" s="18"/>
      <c r="D69" s="25"/>
      <c r="E69" s="25"/>
      <c r="F69" s="25"/>
      <c r="G69" s="93"/>
      <c r="H69" s="98"/>
      <c r="I69" s="100"/>
    </row>
    <row r="70" spans="2:9">
      <c r="B70" s="28"/>
      <c r="C70" s="18"/>
      <c r="D70" s="25"/>
      <c r="E70" s="25"/>
      <c r="F70" s="25"/>
      <c r="G70" s="105"/>
      <c r="H70" s="98"/>
      <c r="I70" s="100"/>
    </row>
    <row r="71" spans="2:9">
      <c r="B71" s="28"/>
      <c r="C71" s="18"/>
      <c r="D71" s="25"/>
      <c r="E71" s="25"/>
      <c r="F71" s="25"/>
      <c r="G71" s="105"/>
      <c r="H71" s="98"/>
      <c r="I71" s="100"/>
    </row>
    <row r="72" spans="2:9">
      <c r="B72" s="28"/>
      <c r="C72" s="18"/>
      <c r="D72" s="25"/>
      <c r="E72" s="25"/>
      <c r="F72" s="25"/>
      <c r="G72" s="105"/>
      <c r="H72" s="98"/>
      <c r="I72" s="100"/>
    </row>
    <row r="73" spans="2:9" s="48" customFormat="1" ht="33.75" customHeight="1">
      <c r="B73" s="42" t="str">
        <f>$B$8</f>
        <v>C1.6.1</v>
      </c>
      <c r="C73" s="43" t="s">
        <v>38</v>
      </c>
      <c r="D73" s="44"/>
      <c r="E73" s="44"/>
      <c r="F73" s="45"/>
      <c r="G73" s="44"/>
      <c r="H73" s="46"/>
      <c r="I73" s="47"/>
    </row>
  </sheetData>
  <mergeCells count="4">
    <mergeCell ref="F1:H1"/>
    <mergeCell ref="B4:G4"/>
    <mergeCell ref="H4:H5"/>
    <mergeCell ref="B5:G5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69" firstPageNumber="9" orientation="portrait" cellComments="asDisplayed" useFirstPageNumber="1" r:id="rId1"/>
  <headerFooter>
    <oddHeader xml:space="preserve">&amp;R&amp;"Arial,Bold Italic"
</oddHeader>
    <oddFooter>&amp;CPD.&amp;P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B47CB-6D65-44D6-A188-5EA1F8F18B8C}">
  <dimension ref="B1:I72"/>
  <sheetViews>
    <sheetView view="pageBreakPreview" topLeftCell="B1" zoomScale="90" zoomScaleNormal="125" zoomScaleSheetLayoutView="90" workbookViewId="0">
      <selection activeCell="M11" sqref="M11:S18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50.6640625" style="2" customWidth="1"/>
    <col min="4" max="4" width="12.6640625" style="3" customWidth="1"/>
    <col min="5" max="5" width="5.6640625" style="3" customWidth="1"/>
    <col min="6" max="6" width="12.33203125" style="3" customWidth="1"/>
    <col min="7" max="7" width="15.6640625" style="5" customWidth="1"/>
    <col min="8" max="8" width="15.6640625" style="4" customWidth="1"/>
    <col min="9" max="9" width="0.88671875" style="4" customWidth="1"/>
    <col min="10" max="16384" width="6.88671875" style="5"/>
  </cols>
  <sheetData>
    <row r="1" spans="2:9">
      <c r="B1" s="1" t="s">
        <v>409</v>
      </c>
      <c r="F1" s="391" t="str">
        <f>'C1.6'!F1</f>
        <v>GKM 06-26/27</v>
      </c>
      <c r="G1" s="392"/>
      <c r="H1" s="392"/>
    </row>
    <row r="2" spans="2:9">
      <c r="B2" s="6" t="s">
        <v>410</v>
      </c>
      <c r="H2" s="11" t="s">
        <v>411</v>
      </c>
    </row>
    <row r="3" spans="2:9">
      <c r="B3" s="7"/>
      <c r="C3" s="7"/>
      <c r="D3" s="8"/>
      <c r="E3" s="8"/>
      <c r="F3" s="8"/>
      <c r="G3" s="9"/>
      <c r="H3" s="10"/>
    </row>
    <row r="4" spans="2:9">
      <c r="B4" s="393" t="s">
        <v>0</v>
      </c>
      <c r="C4" s="394"/>
      <c r="D4" s="394"/>
      <c r="E4" s="394"/>
      <c r="F4" s="394"/>
      <c r="G4" s="394"/>
      <c r="H4" s="395" t="str">
        <f>"CHAPTER "&amp;B8</f>
        <v>CHAPTER C1.7</v>
      </c>
      <c r="I4" s="11"/>
    </row>
    <row r="5" spans="2:9" ht="7.5" customHeight="1">
      <c r="B5" s="397"/>
      <c r="C5" s="398"/>
      <c r="D5" s="398"/>
      <c r="E5" s="398"/>
      <c r="F5" s="398"/>
      <c r="G5" s="398"/>
      <c r="H5" s="396"/>
      <c r="I5" s="12"/>
    </row>
    <row r="6" spans="2:9" s="16" customFormat="1" ht="24.9" customHeight="1">
      <c r="B6" s="13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5"/>
    </row>
    <row r="7" spans="2:9">
      <c r="B7" s="28"/>
      <c r="C7" s="18"/>
      <c r="D7" s="19"/>
      <c r="E7" s="19"/>
      <c r="F7" s="19"/>
      <c r="G7" s="20"/>
      <c r="H7" s="52" t="str">
        <f t="shared" ref="H7:H70" si="0">IF(D7="","",F7*G7)</f>
        <v/>
      </c>
      <c r="I7" s="22"/>
    </row>
    <row r="8" spans="2:9">
      <c r="B8" s="23" t="s">
        <v>39</v>
      </c>
      <c r="C8" s="24" t="s">
        <v>40</v>
      </c>
      <c r="D8" s="25"/>
      <c r="E8" s="25"/>
      <c r="F8" s="25"/>
      <c r="G8" s="26"/>
      <c r="H8" s="52" t="str">
        <f t="shared" si="0"/>
        <v/>
      </c>
      <c r="I8" s="27"/>
    </row>
    <row r="9" spans="2:9">
      <c r="B9" s="28"/>
      <c r="C9" s="18"/>
      <c r="D9" s="25"/>
      <c r="E9" s="25"/>
      <c r="F9" s="25"/>
      <c r="G9" s="26"/>
      <c r="H9" s="52" t="str">
        <f t="shared" si="0"/>
        <v/>
      </c>
      <c r="I9" s="27"/>
    </row>
    <row r="10" spans="2:9">
      <c r="B10" s="28" t="s">
        <v>41</v>
      </c>
      <c r="C10" s="18" t="s">
        <v>42</v>
      </c>
      <c r="D10" s="25"/>
      <c r="E10" s="25"/>
      <c r="F10" s="25"/>
      <c r="G10" s="26"/>
      <c r="H10" s="52" t="str">
        <f t="shared" si="0"/>
        <v/>
      </c>
      <c r="I10" s="27"/>
    </row>
    <row r="11" spans="2:9">
      <c r="B11" s="28"/>
      <c r="C11" s="18"/>
      <c r="D11" s="25"/>
      <c r="E11" s="25"/>
      <c r="F11" s="25"/>
      <c r="G11" s="26"/>
      <c r="H11" s="52"/>
      <c r="I11" s="27"/>
    </row>
    <row r="12" spans="2:9" ht="26.4">
      <c r="B12" s="28" t="s">
        <v>43</v>
      </c>
      <c r="C12" s="18" t="s">
        <v>407</v>
      </c>
      <c r="D12" s="366" t="s">
        <v>137</v>
      </c>
      <c r="E12" s="25"/>
      <c r="F12" s="101">
        <f>1710*10*0.25</f>
        <v>4275</v>
      </c>
      <c r="G12" s="30"/>
      <c r="H12" s="52"/>
      <c r="I12" s="31"/>
    </row>
    <row r="13" spans="2:9">
      <c r="B13" s="28"/>
      <c r="C13" s="18"/>
      <c r="D13" s="25"/>
      <c r="E13" s="25"/>
      <c r="F13" s="101"/>
      <c r="G13" s="30"/>
      <c r="H13" s="52"/>
      <c r="I13" s="31"/>
    </row>
    <row r="14" spans="2:9">
      <c r="B14" s="28" t="s">
        <v>44</v>
      </c>
      <c r="C14" s="18" t="s">
        <v>45</v>
      </c>
      <c r="D14" s="25"/>
      <c r="E14" s="25"/>
      <c r="F14" s="101"/>
      <c r="G14" s="26"/>
      <c r="H14" s="52"/>
      <c r="I14" s="31"/>
    </row>
    <row r="15" spans="2:9">
      <c r="B15" s="28"/>
      <c r="C15" s="18"/>
      <c r="D15" s="25"/>
      <c r="E15" s="25"/>
      <c r="F15" s="193"/>
      <c r="G15" s="248"/>
      <c r="H15" s="52"/>
      <c r="I15" s="31"/>
    </row>
    <row r="16" spans="2:9" ht="26.4">
      <c r="B16" s="28" t="s">
        <v>46</v>
      </c>
      <c r="C16" s="18" t="s">
        <v>408</v>
      </c>
      <c r="D16" s="366" t="s">
        <v>427</v>
      </c>
      <c r="E16" s="25"/>
      <c r="F16" s="193">
        <v>25000</v>
      </c>
      <c r="G16" s="30"/>
      <c r="H16" s="52"/>
      <c r="I16" s="31"/>
    </row>
    <row r="17" spans="2:9">
      <c r="B17" s="28"/>
      <c r="C17" s="18"/>
      <c r="D17" s="25"/>
      <c r="E17" s="25"/>
      <c r="F17" s="193"/>
      <c r="G17" s="26"/>
      <c r="H17" s="52"/>
      <c r="I17" s="31"/>
    </row>
    <row r="18" spans="2:9">
      <c r="B18" s="28"/>
      <c r="C18" s="18"/>
      <c r="D18" s="366"/>
      <c r="E18" s="34"/>
      <c r="F18" s="193"/>
      <c r="G18" s="30"/>
      <c r="H18" s="52"/>
      <c r="I18" s="27"/>
    </row>
    <row r="19" spans="2:9">
      <c r="B19" s="28"/>
      <c r="C19" s="18"/>
      <c r="D19" s="25"/>
      <c r="E19" s="25"/>
      <c r="F19" s="193"/>
      <c r="G19" s="32"/>
      <c r="H19" s="52"/>
      <c r="I19" s="27"/>
    </row>
    <row r="20" spans="2:9">
      <c r="B20" s="28"/>
      <c r="C20" s="18"/>
      <c r="D20" s="25"/>
      <c r="E20" s="25"/>
      <c r="F20" s="193"/>
      <c r="G20" s="26"/>
      <c r="H20" s="52"/>
      <c r="I20" s="33"/>
    </row>
    <row r="21" spans="2:9">
      <c r="B21" s="28"/>
      <c r="C21" s="18"/>
      <c r="D21" s="25"/>
      <c r="E21" s="25"/>
      <c r="F21" s="193"/>
      <c r="G21" s="26"/>
      <c r="H21" s="52"/>
      <c r="I21" s="33"/>
    </row>
    <row r="22" spans="2:9">
      <c r="B22" s="28"/>
      <c r="C22" s="18"/>
      <c r="D22" s="25"/>
      <c r="E22" s="34"/>
      <c r="F22" s="88"/>
      <c r="G22" s="35"/>
      <c r="H22" s="52"/>
    </row>
    <row r="23" spans="2:9">
      <c r="B23" s="28"/>
      <c r="C23" s="18"/>
      <c r="D23" s="25"/>
      <c r="E23" s="34"/>
      <c r="F23" s="29"/>
      <c r="G23" s="35"/>
      <c r="H23" s="52"/>
    </row>
    <row r="24" spans="2:9">
      <c r="B24" s="28"/>
      <c r="C24" s="18"/>
      <c r="D24" s="25"/>
      <c r="E24" s="34"/>
      <c r="F24" s="29"/>
      <c r="G24" s="35"/>
      <c r="H24" s="52"/>
    </row>
    <row r="25" spans="2:9">
      <c r="B25" s="28"/>
      <c r="C25" s="18"/>
      <c r="D25" s="25"/>
      <c r="E25" s="34"/>
      <c r="F25" s="29"/>
      <c r="G25" s="35"/>
      <c r="H25" s="52" t="str">
        <f t="shared" si="0"/>
        <v/>
      </c>
    </row>
    <row r="26" spans="2:9">
      <c r="B26" s="28"/>
      <c r="C26" s="18"/>
      <c r="D26" s="25"/>
      <c r="E26" s="34"/>
      <c r="F26" s="29"/>
      <c r="G26" s="36"/>
      <c r="H26" s="52"/>
    </row>
    <row r="27" spans="2:9">
      <c r="B27" s="28"/>
      <c r="C27" s="18"/>
      <c r="D27" s="25"/>
      <c r="E27" s="34"/>
      <c r="F27" s="29"/>
      <c r="G27" s="36"/>
      <c r="H27" s="52" t="str">
        <f t="shared" si="0"/>
        <v/>
      </c>
    </row>
    <row r="28" spans="2:9">
      <c r="B28" s="28"/>
      <c r="C28" s="18"/>
      <c r="D28" s="25"/>
      <c r="E28" s="34"/>
      <c r="F28" s="29"/>
      <c r="G28" s="35"/>
      <c r="H28" s="52"/>
    </row>
    <row r="29" spans="2:9">
      <c r="B29" s="28"/>
      <c r="C29" s="37"/>
      <c r="D29" s="25"/>
      <c r="E29" s="34"/>
      <c r="F29" s="29"/>
      <c r="G29" s="35"/>
      <c r="H29" s="52"/>
    </row>
    <row r="30" spans="2:9">
      <c r="B30" s="28"/>
      <c r="C30" s="37"/>
      <c r="D30" s="25"/>
      <c r="E30" s="34"/>
      <c r="F30" s="29"/>
      <c r="G30" s="32"/>
      <c r="H30" s="52"/>
    </row>
    <row r="31" spans="2:9">
      <c r="B31" s="28"/>
      <c r="C31" s="37"/>
      <c r="D31" s="25"/>
      <c r="E31" s="34"/>
      <c r="F31" s="29"/>
      <c r="G31" s="32"/>
      <c r="H31" s="52"/>
    </row>
    <row r="32" spans="2:9">
      <c r="B32" s="28"/>
      <c r="C32" s="37"/>
      <c r="D32" s="25"/>
      <c r="E32" s="34"/>
      <c r="F32" s="29"/>
      <c r="G32" s="35"/>
      <c r="H32" s="52"/>
    </row>
    <row r="33" spans="2:9">
      <c r="B33" s="28"/>
      <c r="C33" s="18"/>
      <c r="D33" s="25"/>
      <c r="E33" s="25"/>
      <c r="F33" s="29"/>
      <c r="G33" s="26"/>
      <c r="H33" s="52" t="str">
        <f t="shared" si="0"/>
        <v/>
      </c>
      <c r="I33" s="27"/>
    </row>
    <row r="34" spans="2:9">
      <c r="B34" s="28"/>
      <c r="C34" s="18"/>
      <c r="D34" s="25"/>
      <c r="E34" s="25"/>
      <c r="F34" s="29"/>
      <c r="G34" s="26"/>
      <c r="H34" s="52" t="str">
        <f t="shared" si="0"/>
        <v/>
      </c>
      <c r="I34" s="27"/>
    </row>
    <row r="35" spans="2:9">
      <c r="B35" s="28"/>
      <c r="C35" s="18"/>
      <c r="D35" s="25"/>
      <c r="E35" s="25"/>
      <c r="F35" s="29"/>
      <c r="G35" s="36"/>
      <c r="H35" s="52" t="str">
        <f t="shared" si="0"/>
        <v/>
      </c>
      <c r="I35" s="31"/>
    </row>
    <row r="36" spans="2:9">
      <c r="B36" s="28"/>
      <c r="C36" s="18"/>
      <c r="D36" s="19"/>
      <c r="E36" s="19"/>
      <c r="F36" s="38"/>
      <c r="G36" s="39"/>
      <c r="H36" s="52" t="str">
        <f t="shared" si="0"/>
        <v/>
      </c>
      <c r="I36" s="22"/>
    </row>
    <row r="37" spans="2:9" s="40" customFormat="1">
      <c r="B37" s="28"/>
      <c r="C37" s="18"/>
      <c r="D37" s="19"/>
      <c r="E37" s="19"/>
      <c r="F37" s="38"/>
      <c r="G37" s="39"/>
      <c r="H37" s="52" t="str">
        <f t="shared" si="0"/>
        <v/>
      </c>
      <c r="I37" s="22"/>
    </row>
    <row r="38" spans="2:9">
      <c r="B38" s="28"/>
      <c r="C38" s="18"/>
      <c r="D38" s="25"/>
      <c r="E38" s="25"/>
      <c r="F38" s="29"/>
      <c r="G38" s="36"/>
      <c r="H38" s="52" t="str">
        <f t="shared" si="0"/>
        <v/>
      </c>
      <c r="I38" s="31"/>
    </row>
    <row r="39" spans="2:9">
      <c r="B39" s="28"/>
      <c r="C39" s="18"/>
      <c r="D39" s="25"/>
      <c r="E39" s="25"/>
      <c r="F39" s="29"/>
      <c r="G39" s="36"/>
      <c r="H39" s="52" t="str">
        <f t="shared" si="0"/>
        <v/>
      </c>
      <c r="I39" s="31"/>
    </row>
    <row r="40" spans="2:9">
      <c r="B40" s="28"/>
      <c r="C40" s="18"/>
      <c r="D40" s="25"/>
      <c r="E40" s="25"/>
      <c r="F40" s="29"/>
      <c r="G40" s="41"/>
      <c r="H40" s="52" t="str">
        <f t="shared" si="0"/>
        <v/>
      </c>
      <c r="I40" s="27"/>
    </row>
    <row r="41" spans="2:9">
      <c r="B41" s="28"/>
      <c r="C41" s="18"/>
      <c r="D41" s="25"/>
      <c r="E41" s="25"/>
      <c r="F41" s="29"/>
      <c r="G41" s="41"/>
      <c r="H41" s="52" t="str">
        <f t="shared" si="0"/>
        <v/>
      </c>
      <c r="I41" s="27"/>
    </row>
    <row r="42" spans="2:9">
      <c r="B42" s="28"/>
      <c r="C42" s="18"/>
      <c r="D42" s="25"/>
      <c r="E42" s="25"/>
      <c r="F42" s="29"/>
      <c r="G42" s="32"/>
      <c r="H42" s="52" t="str">
        <f t="shared" si="0"/>
        <v/>
      </c>
      <c r="I42" s="27"/>
    </row>
    <row r="43" spans="2:9">
      <c r="B43" s="28"/>
      <c r="C43" s="18"/>
      <c r="D43" s="25"/>
      <c r="E43" s="25"/>
      <c r="F43" s="29"/>
      <c r="G43" s="32"/>
      <c r="H43" s="52" t="str">
        <f t="shared" si="0"/>
        <v/>
      </c>
      <c r="I43" s="27"/>
    </row>
    <row r="44" spans="2:9">
      <c r="B44" s="28"/>
      <c r="C44" s="18"/>
      <c r="D44" s="25"/>
      <c r="E44" s="25"/>
      <c r="F44" s="25"/>
      <c r="G44" s="26"/>
      <c r="H44" s="52" t="str">
        <f t="shared" si="0"/>
        <v/>
      </c>
      <c r="I44" s="27"/>
    </row>
    <row r="45" spans="2:9">
      <c r="B45" s="28"/>
      <c r="C45" s="18"/>
      <c r="D45" s="25"/>
      <c r="E45" s="25"/>
      <c r="F45" s="25"/>
      <c r="G45" s="26"/>
      <c r="H45" s="52" t="str">
        <f t="shared" si="0"/>
        <v/>
      </c>
      <c r="I45" s="27"/>
    </row>
    <row r="46" spans="2:9">
      <c r="B46" s="28"/>
      <c r="C46" s="18"/>
      <c r="D46" s="25"/>
      <c r="E46" s="25"/>
      <c r="F46" s="25"/>
      <c r="G46" s="36"/>
      <c r="H46" s="52" t="str">
        <f t="shared" si="0"/>
        <v/>
      </c>
      <c r="I46" s="27"/>
    </row>
    <row r="47" spans="2:9">
      <c r="B47" s="28"/>
      <c r="C47" s="18"/>
      <c r="D47" s="25"/>
      <c r="E47" s="25"/>
      <c r="F47" s="25"/>
      <c r="G47" s="36"/>
      <c r="H47" s="52" t="str">
        <f t="shared" si="0"/>
        <v/>
      </c>
      <c r="I47" s="27"/>
    </row>
    <row r="48" spans="2:9">
      <c r="B48" s="28"/>
      <c r="C48" s="18"/>
      <c r="D48" s="25"/>
      <c r="E48" s="25"/>
      <c r="F48" s="25"/>
      <c r="G48" s="36"/>
      <c r="H48" s="52" t="str">
        <f t="shared" si="0"/>
        <v/>
      </c>
      <c r="I48" s="27"/>
    </row>
    <row r="49" spans="2:9">
      <c r="B49" s="28"/>
      <c r="C49" s="18"/>
      <c r="D49" s="25"/>
      <c r="E49" s="25"/>
      <c r="F49" s="25"/>
      <c r="G49" s="36"/>
      <c r="H49" s="52" t="str">
        <f t="shared" si="0"/>
        <v/>
      </c>
      <c r="I49" s="27"/>
    </row>
    <row r="50" spans="2:9">
      <c r="B50" s="28"/>
      <c r="C50" s="18"/>
      <c r="D50" s="25"/>
      <c r="E50" s="25"/>
      <c r="F50" s="25"/>
      <c r="G50" s="36"/>
      <c r="H50" s="52" t="str">
        <f t="shared" si="0"/>
        <v/>
      </c>
      <c r="I50" s="27"/>
    </row>
    <row r="51" spans="2:9">
      <c r="B51" s="28"/>
      <c r="C51" s="18"/>
      <c r="D51" s="25"/>
      <c r="E51" s="25"/>
      <c r="F51" s="25"/>
      <c r="G51" s="36"/>
      <c r="H51" s="52"/>
      <c r="I51" s="27"/>
    </row>
    <row r="52" spans="2:9">
      <c r="B52" s="28"/>
      <c r="C52" s="18"/>
      <c r="D52" s="25"/>
      <c r="E52" s="25"/>
      <c r="F52" s="25"/>
      <c r="G52" s="36"/>
      <c r="H52" s="52"/>
      <c r="I52" s="27"/>
    </row>
    <row r="53" spans="2:9">
      <c r="B53" s="28"/>
      <c r="C53" s="18"/>
      <c r="D53" s="25"/>
      <c r="E53" s="25"/>
      <c r="F53" s="25"/>
      <c r="G53" s="36"/>
      <c r="H53" s="52"/>
      <c r="I53" s="27"/>
    </row>
    <row r="54" spans="2:9">
      <c r="B54" s="28"/>
      <c r="C54" s="18"/>
      <c r="D54" s="25"/>
      <c r="E54" s="25"/>
      <c r="F54" s="25"/>
      <c r="G54" s="36"/>
      <c r="H54" s="52"/>
      <c r="I54" s="27"/>
    </row>
    <row r="55" spans="2:9">
      <c r="B55" s="28"/>
      <c r="C55" s="18"/>
      <c r="D55" s="25"/>
      <c r="E55" s="25"/>
      <c r="F55" s="25"/>
      <c r="G55" s="36"/>
      <c r="H55" s="52"/>
      <c r="I55" s="27"/>
    </row>
    <row r="56" spans="2:9">
      <c r="B56" s="28"/>
      <c r="C56" s="18"/>
      <c r="D56" s="25"/>
      <c r="E56" s="25"/>
      <c r="F56" s="25"/>
      <c r="G56" s="36"/>
      <c r="H56" s="52"/>
      <c r="I56" s="27"/>
    </row>
    <row r="57" spans="2:9">
      <c r="B57" s="28"/>
      <c r="C57" s="18"/>
      <c r="D57" s="25"/>
      <c r="E57" s="25"/>
      <c r="F57" s="25"/>
      <c r="G57" s="36"/>
      <c r="H57" s="52"/>
      <c r="I57" s="27"/>
    </row>
    <row r="58" spans="2:9">
      <c r="B58" s="28"/>
      <c r="C58" s="18"/>
      <c r="D58" s="25"/>
      <c r="E58" s="25"/>
      <c r="F58" s="25"/>
      <c r="G58" s="36"/>
      <c r="H58" s="52"/>
      <c r="I58" s="27"/>
    </row>
    <row r="59" spans="2:9">
      <c r="B59" s="28"/>
      <c r="C59" s="18"/>
      <c r="D59" s="25"/>
      <c r="E59" s="25"/>
      <c r="F59" s="25"/>
      <c r="G59" s="36"/>
      <c r="H59" s="52"/>
      <c r="I59" s="27"/>
    </row>
    <row r="60" spans="2:9">
      <c r="B60" s="28"/>
      <c r="C60" s="18"/>
      <c r="D60" s="25"/>
      <c r="E60" s="25"/>
      <c r="F60" s="25"/>
      <c r="G60" s="36"/>
      <c r="H60" s="52"/>
      <c r="I60" s="27"/>
    </row>
    <row r="61" spans="2:9">
      <c r="B61" s="28"/>
      <c r="C61" s="18"/>
      <c r="D61" s="25"/>
      <c r="E61" s="25"/>
      <c r="F61" s="25"/>
      <c r="G61" s="36"/>
      <c r="H61" s="52"/>
      <c r="I61" s="27"/>
    </row>
    <row r="62" spans="2:9">
      <c r="B62" s="28"/>
      <c r="C62" s="18"/>
      <c r="D62" s="25"/>
      <c r="E62" s="25"/>
      <c r="F62" s="25"/>
      <c r="G62" s="36"/>
      <c r="H62" s="52"/>
      <c r="I62" s="27"/>
    </row>
    <row r="63" spans="2:9">
      <c r="B63" s="28"/>
      <c r="C63" s="18"/>
      <c r="D63" s="25"/>
      <c r="E63" s="25"/>
      <c r="F63" s="25"/>
      <c r="G63" s="36"/>
      <c r="H63" s="52"/>
      <c r="I63" s="27"/>
    </row>
    <row r="64" spans="2:9">
      <c r="B64" s="28"/>
      <c r="C64" s="18"/>
      <c r="D64" s="25"/>
      <c r="E64" s="25"/>
      <c r="F64" s="25"/>
      <c r="G64" s="36"/>
      <c r="H64" s="52"/>
      <c r="I64" s="27"/>
    </row>
    <row r="65" spans="2:9">
      <c r="B65" s="28"/>
      <c r="C65" s="18"/>
      <c r="D65" s="25"/>
      <c r="E65" s="25"/>
      <c r="F65" s="25"/>
      <c r="G65" s="36"/>
      <c r="H65" s="52" t="str">
        <f t="shared" si="0"/>
        <v/>
      </c>
      <c r="I65" s="27"/>
    </row>
    <row r="66" spans="2:9">
      <c r="B66" s="28"/>
      <c r="C66" s="18"/>
      <c r="D66" s="25"/>
      <c r="E66" s="25"/>
      <c r="F66" s="25"/>
      <c r="G66" s="36"/>
      <c r="H66" s="52" t="str">
        <f t="shared" si="0"/>
        <v/>
      </c>
      <c r="I66" s="27"/>
    </row>
    <row r="67" spans="2:9">
      <c r="B67" s="28"/>
      <c r="C67" s="18"/>
      <c r="D67" s="25"/>
      <c r="E67" s="25"/>
      <c r="F67" s="25"/>
      <c r="G67" s="36"/>
      <c r="H67" s="52" t="str">
        <f t="shared" si="0"/>
        <v/>
      </c>
      <c r="I67" s="27"/>
    </row>
    <row r="68" spans="2:9">
      <c r="B68" s="28"/>
      <c r="C68" s="18"/>
      <c r="D68" s="25"/>
      <c r="E68" s="25"/>
      <c r="F68" s="25"/>
      <c r="G68" s="36"/>
      <c r="H68" s="52" t="str">
        <f t="shared" si="0"/>
        <v/>
      </c>
      <c r="I68" s="27"/>
    </row>
    <row r="69" spans="2:9">
      <c r="B69" s="28"/>
      <c r="C69" s="18"/>
      <c r="D69" s="25"/>
      <c r="E69" s="25"/>
      <c r="F69" s="25"/>
      <c r="G69" s="36"/>
      <c r="H69" s="52" t="str">
        <f t="shared" si="0"/>
        <v/>
      </c>
      <c r="I69" s="27"/>
    </row>
    <row r="70" spans="2:9">
      <c r="B70" s="28"/>
      <c r="C70" s="18"/>
      <c r="D70" s="25"/>
      <c r="E70" s="25"/>
      <c r="F70" s="25"/>
      <c r="G70" s="36"/>
      <c r="H70" s="52" t="str">
        <f t="shared" si="0"/>
        <v/>
      </c>
      <c r="I70" s="27"/>
    </row>
    <row r="71" spans="2:9">
      <c r="B71" s="28"/>
      <c r="C71" s="18"/>
      <c r="D71" s="25"/>
      <c r="E71" s="25"/>
      <c r="F71" s="25"/>
      <c r="G71" s="36"/>
      <c r="H71" s="52"/>
      <c r="I71" s="27"/>
    </row>
    <row r="72" spans="2:9" s="48" customFormat="1" ht="38.25" customHeight="1">
      <c r="B72" s="53" t="str">
        <f>B8</f>
        <v>C1.7</v>
      </c>
      <c r="C72" s="43" t="s">
        <v>38</v>
      </c>
      <c r="D72" s="44"/>
      <c r="E72" s="44"/>
      <c r="F72" s="45"/>
      <c r="G72" s="44"/>
      <c r="H72" s="46"/>
      <c r="I72" s="47"/>
    </row>
  </sheetData>
  <mergeCells count="4">
    <mergeCell ref="F1:H1"/>
    <mergeCell ref="B4:G4"/>
    <mergeCell ref="H4:H5"/>
    <mergeCell ref="B5:G5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5" firstPageNumber="10" orientation="portrait" cellComments="asDisplayed" useFirstPageNumber="1" r:id="rId1"/>
  <headerFooter>
    <oddFooter>&amp;CPD.&amp;P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99DE-80D6-4E60-BCA9-DE638FA2289E}">
  <dimension ref="A1:I128"/>
  <sheetViews>
    <sheetView view="pageBreakPreview" zoomScale="90" zoomScaleNormal="125" zoomScaleSheetLayoutView="90" workbookViewId="0">
      <selection activeCell="C116" sqref="C116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50.6640625" style="2" customWidth="1"/>
    <col min="4" max="4" width="12.6640625" style="3" customWidth="1"/>
    <col min="5" max="5" width="5.6640625" style="3" customWidth="1"/>
    <col min="6" max="6" width="12.44140625" style="3" customWidth="1"/>
    <col min="7" max="7" width="15.6640625" style="5" customWidth="1"/>
    <col min="8" max="8" width="15.6640625" style="4" customWidth="1"/>
    <col min="9" max="9" width="0.88671875" style="4" customWidth="1"/>
    <col min="10" max="16384" width="6.88671875" style="5"/>
  </cols>
  <sheetData>
    <row r="1" spans="2:9">
      <c r="B1" s="1" t="s">
        <v>409</v>
      </c>
      <c r="F1" s="391" t="str">
        <f>'C1.7'!F1</f>
        <v>GKM 06-26/27</v>
      </c>
      <c r="G1" s="392"/>
      <c r="H1" s="392"/>
    </row>
    <row r="2" spans="2:9">
      <c r="B2" s="6" t="s">
        <v>410</v>
      </c>
      <c r="H2" s="11" t="s">
        <v>411</v>
      </c>
    </row>
    <row r="3" spans="2:9">
      <c r="B3" s="7"/>
      <c r="C3" s="7"/>
      <c r="D3" s="8"/>
      <c r="E3" s="8"/>
      <c r="F3" s="8"/>
      <c r="G3" s="9"/>
      <c r="H3" s="10"/>
    </row>
    <row r="4" spans="2:9">
      <c r="B4" s="393" t="s">
        <v>0</v>
      </c>
      <c r="C4" s="394"/>
      <c r="D4" s="394"/>
      <c r="E4" s="394"/>
      <c r="F4" s="394"/>
      <c r="G4" s="394"/>
      <c r="H4" s="395" t="str">
        <f>"CHAPTER "&amp;B8</f>
        <v>CHAPTER C2.1</v>
      </c>
      <c r="I4" s="11"/>
    </row>
    <row r="5" spans="2:9" ht="7.5" customHeight="1">
      <c r="B5" s="397"/>
      <c r="C5" s="398"/>
      <c r="D5" s="398"/>
      <c r="E5" s="398"/>
      <c r="F5" s="398"/>
      <c r="G5" s="398"/>
      <c r="H5" s="396"/>
      <c r="I5" s="12"/>
    </row>
    <row r="6" spans="2:9" s="16" customFormat="1" ht="24.9" customHeight="1">
      <c r="B6" s="13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5"/>
    </row>
    <row r="7" spans="2:9">
      <c r="B7" s="28"/>
      <c r="C7" s="18"/>
      <c r="D7" s="19"/>
      <c r="E7" s="19"/>
      <c r="F7" s="19"/>
      <c r="G7" s="20"/>
      <c r="H7" s="52" t="str">
        <f t="shared" ref="H7" si="0">IF(D7="","",F7*G7)</f>
        <v/>
      </c>
      <c r="I7" s="22"/>
    </row>
    <row r="8" spans="2:9" ht="26.4">
      <c r="B8" s="23" t="s">
        <v>254</v>
      </c>
      <c r="C8" s="24" t="s">
        <v>203</v>
      </c>
      <c r="D8" s="25"/>
      <c r="E8" s="25"/>
      <c r="F8" s="25"/>
      <c r="G8" s="26"/>
      <c r="H8" s="201" t="str">
        <f>IF(D8="","",F8*G8)</f>
        <v/>
      </c>
      <c r="I8" s="27"/>
    </row>
    <row r="9" spans="2:9">
      <c r="B9" s="28"/>
      <c r="C9" s="18"/>
      <c r="D9" s="25"/>
      <c r="E9" s="25"/>
      <c r="F9" s="25"/>
      <c r="G9" s="26"/>
      <c r="H9" s="201" t="str">
        <f>IF(D9="","",F9*G9)</f>
        <v/>
      </c>
      <c r="I9" s="27"/>
    </row>
    <row r="10" spans="2:9" ht="26.4">
      <c r="B10" s="23" t="s">
        <v>255</v>
      </c>
      <c r="C10" s="24" t="s">
        <v>256</v>
      </c>
      <c r="D10" s="25"/>
      <c r="E10" s="25"/>
      <c r="F10" s="202"/>
      <c r="G10" s="32"/>
      <c r="H10" s="201" t="str">
        <f>IF(D10="","",F10*G10)</f>
        <v/>
      </c>
      <c r="I10" s="27"/>
    </row>
    <row r="11" spans="2:9">
      <c r="B11" s="28"/>
      <c r="C11" s="18"/>
      <c r="D11" s="25"/>
      <c r="E11" s="25"/>
      <c r="F11" s="202"/>
      <c r="G11" s="32"/>
      <c r="H11" s="201" t="str">
        <f>IF(D11="","",F11*G11)</f>
        <v/>
      </c>
      <c r="I11" s="27"/>
    </row>
    <row r="12" spans="2:9">
      <c r="B12" s="28" t="s">
        <v>257</v>
      </c>
      <c r="C12" s="37" t="s">
        <v>258</v>
      </c>
      <c r="D12" s="25" t="s">
        <v>259</v>
      </c>
      <c r="E12" s="25"/>
      <c r="F12" s="202">
        <v>1</v>
      </c>
      <c r="G12" s="125"/>
      <c r="H12" s="203"/>
      <c r="I12" s="31"/>
    </row>
    <row r="13" spans="2:9">
      <c r="B13" s="28"/>
      <c r="C13" s="37"/>
      <c r="D13" s="25"/>
      <c r="E13" s="25"/>
      <c r="F13" s="202"/>
      <c r="G13" s="32"/>
      <c r="H13" s="201"/>
      <c r="I13" s="31"/>
    </row>
    <row r="14" spans="2:9">
      <c r="B14" s="28" t="s">
        <v>260</v>
      </c>
      <c r="C14" s="263" t="s">
        <v>495</v>
      </c>
      <c r="D14" s="25" t="s">
        <v>403</v>
      </c>
      <c r="E14" s="25"/>
      <c r="F14" s="202">
        <v>1</v>
      </c>
      <c r="G14" s="201">
        <v>50000</v>
      </c>
      <c r="H14" s="201">
        <f>F14*G14</f>
        <v>50000</v>
      </c>
      <c r="I14" s="31"/>
    </row>
    <row r="15" spans="2:9">
      <c r="B15" s="28"/>
      <c r="C15" s="263"/>
      <c r="D15" s="25"/>
      <c r="E15" s="25"/>
      <c r="F15" s="202"/>
      <c r="G15" s="201"/>
      <c r="H15" s="201"/>
      <c r="I15" s="31"/>
    </row>
    <row r="16" spans="2:9">
      <c r="B16" s="28" t="s">
        <v>261</v>
      </c>
      <c r="C16" s="301" t="s">
        <v>356</v>
      </c>
      <c r="D16" s="25" t="s">
        <v>403</v>
      </c>
      <c r="E16" s="25"/>
      <c r="F16" s="202">
        <v>1</v>
      </c>
      <c r="G16" s="201">
        <v>50000</v>
      </c>
      <c r="H16" s="201">
        <f>F16*G16</f>
        <v>50000</v>
      </c>
      <c r="I16" s="31"/>
    </row>
    <row r="17" spans="2:9">
      <c r="B17" s="28"/>
      <c r="C17" s="303"/>
      <c r="D17" s="25"/>
      <c r="E17" s="25"/>
      <c r="F17" s="202"/>
      <c r="G17" s="201"/>
      <c r="H17" s="201"/>
      <c r="I17" s="31"/>
    </row>
    <row r="18" spans="2:9" ht="26.4">
      <c r="B18" s="28" t="s">
        <v>381</v>
      </c>
      <c r="C18" s="301" t="s">
        <v>355</v>
      </c>
      <c r="D18" s="25" t="s">
        <v>403</v>
      </c>
      <c r="E18" s="25"/>
      <c r="F18" s="202">
        <v>1</v>
      </c>
      <c r="G18" s="201">
        <v>150000</v>
      </c>
      <c r="H18" s="201">
        <f>F18*G18</f>
        <v>150000</v>
      </c>
      <c r="I18" s="31"/>
    </row>
    <row r="19" spans="2:9">
      <c r="B19" s="28"/>
      <c r="C19" s="18"/>
      <c r="D19" s="25"/>
      <c r="E19" s="25"/>
      <c r="F19" s="202"/>
      <c r="G19" s="201"/>
      <c r="H19" s="201"/>
      <c r="I19" s="31"/>
    </row>
    <row r="20" spans="2:9" ht="26.4">
      <c r="B20" s="28" t="s">
        <v>494</v>
      </c>
      <c r="C20" s="18" t="s">
        <v>383</v>
      </c>
      <c r="D20" s="25" t="s">
        <v>18</v>
      </c>
      <c r="E20" s="25"/>
      <c r="F20" s="347">
        <f>H14+H16+H18</f>
        <v>250000</v>
      </c>
      <c r="G20" s="32"/>
      <c r="H20" s="201"/>
      <c r="I20" s="31"/>
    </row>
    <row r="21" spans="2:9">
      <c r="B21" s="28"/>
      <c r="C21" s="18"/>
      <c r="D21" s="25"/>
      <c r="E21" s="25"/>
      <c r="F21" s="202"/>
      <c r="G21" s="32"/>
      <c r="H21" s="201"/>
    </row>
    <row r="22" spans="2:9" ht="15.6">
      <c r="B22" s="28" t="s">
        <v>382</v>
      </c>
      <c r="C22" s="18" t="s">
        <v>262</v>
      </c>
      <c r="D22" s="25" t="s">
        <v>16</v>
      </c>
      <c r="E22" s="25"/>
      <c r="F22" s="207">
        <v>30</v>
      </c>
      <c r="G22" s="206"/>
      <c r="H22" s="208"/>
    </row>
    <row r="23" spans="2:9">
      <c r="B23" s="28"/>
      <c r="C23" s="18"/>
      <c r="D23" s="25"/>
      <c r="E23" s="25"/>
      <c r="F23" s="202"/>
      <c r="G23" s="32"/>
      <c r="H23" s="201"/>
    </row>
    <row r="24" spans="2:9">
      <c r="B24" s="23" t="s">
        <v>263</v>
      </c>
      <c r="C24" s="24" t="s">
        <v>264</v>
      </c>
      <c r="D24" s="25" t="s">
        <v>259</v>
      </c>
      <c r="E24" s="25"/>
      <c r="F24" s="209">
        <v>1</v>
      </c>
      <c r="G24" s="125"/>
      <c r="H24" s="210" t="s">
        <v>360</v>
      </c>
    </row>
    <row r="25" spans="2:9">
      <c r="B25" s="28"/>
      <c r="C25" s="18"/>
      <c r="D25" s="25"/>
      <c r="E25" s="25"/>
      <c r="F25" s="202"/>
      <c r="G25" s="32"/>
      <c r="H25" s="201"/>
    </row>
    <row r="26" spans="2:9">
      <c r="B26" s="23" t="s">
        <v>266</v>
      </c>
      <c r="C26" s="204" t="s">
        <v>265</v>
      </c>
      <c r="D26" s="81"/>
      <c r="E26" s="81"/>
      <c r="F26" s="205"/>
      <c r="G26" s="211"/>
      <c r="H26" s="212"/>
      <c r="I26" s="27"/>
    </row>
    <row r="27" spans="2:9">
      <c r="B27" s="28"/>
      <c r="C27" s="18"/>
      <c r="D27" s="25"/>
      <c r="E27" s="25"/>
      <c r="F27" s="202"/>
      <c r="G27" s="107"/>
      <c r="H27" s="203" t="str">
        <f>IF(D27="","",F27*G27)</f>
        <v/>
      </c>
      <c r="I27" s="27"/>
    </row>
    <row r="28" spans="2:9" ht="15.6">
      <c r="B28" s="28" t="s">
        <v>267</v>
      </c>
      <c r="C28" s="18" t="s">
        <v>268</v>
      </c>
      <c r="D28" s="25" t="s">
        <v>16</v>
      </c>
      <c r="E28" s="25"/>
      <c r="F28" s="202">
        <v>100</v>
      </c>
      <c r="G28" s="110"/>
      <c r="H28" s="203"/>
      <c r="I28" s="27"/>
    </row>
    <row r="29" spans="2:9">
      <c r="B29" s="28"/>
      <c r="C29" s="18"/>
      <c r="D29" s="25"/>
      <c r="E29" s="25"/>
      <c r="F29" s="202"/>
      <c r="G29" s="110"/>
      <c r="H29" s="203"/>
      <c r="I29" s="27"/>
    </row>
    <row r="30" spans="2:9">
      <c r="B30" s="23" t="s">
        <v>269</v>
      </c>
      <c r="C30" s="204" t="s">
        <v>270</v>
      </c>
      <c r="D30" s="81"/>
      <c r="E30" s="81"/>
      <c r="F30" s="205"/>
      <c r="G30" s="211"/>
      <c r="H30" s="212"/>
      <c r="I30" s="27"/>
    </row>
    <row r="31" spans="2:9">
      <c r="B31" s="28"/>
      <c r="C31" s="18"/>
      <c r="D31" s="25"/>
      <c r="E31" s="25"/>
      <c r="F31" s="202"/>
      <c r="G31" s="107"/>
      <c r="H31" s="203"/>
      <c r="I31" s="27"/>
    </row>
    <row r="32" spans="2:9" ht="26.4">
      <c r="B32" s="28" t="s">
        <v>271</v>
      </c>
      <c r="C32" s="18" t="s">
        <v>272</v>
      </c>
      <c r="D32" s="25"/>
      <c r="E32" s="25"/>
      <c r="F32" s="209"/>
      <c r="G32" s="107"/>
      <c r="H32" s="210"/>
      <c r="I32" s="27"/>
    </row>
    <row r="33" spans="2:9">
      <c r="B33" s="158"/>
      <c r="C33" s="128"/>
      <c r="D33" s="158"/>
      <c r="E33" s="158"/>
      <c r="F33" s="158"/>
      <c r="G33" s="213"/>
      <c r="H33" s="210"/>
      <c r="I33" s="27"/>
    </row>
    <row r="34" spans="2:9" ht="15.6">
      <c r="B34" s="151"/>
      <c r="C34" s="128" t="s">
        <v>273</v>
      </c>
      <c r="D34" s="25" t="s">
        <v>16</v>
      </c>
      <c r="E34" s="72"/>
      <c r="F34" s="214">
        <v>100</v>
      </c>
      <c r="G34" s="107"/>
      <c r="H34" s="210"/>
      <c r="I34" s="27"/>
    </row>
    <row r="35" spans="2:9">
      <c r="B35" s="151"/>
      <c r="C35" s="128"/>
      <c r="D35" s="25"/>
      <c r="E35" s="72"/>
      <c r="F35" s="214"/>
      <c r="G35" s="107"/>
      <c r="H35" s="210"/>
      <c r="I35" s="27"/>
    </row>
    <row r="36" spans="2:9" ht="15.6">
      <c r="B36" s="151"/>
      <c r="C36" s="128" t="s">
        <v>274</v>
      </c>
      <c r="D36" s="25" t="s">
        <v>16</v>
      </c>
      <c r="E36" s="72"/>
      <c r="F36" s="260">
        <v>100</v>
      </c>
      <c r="G36" s="107"/>
      <c r="H36" s="210"/>
      <c r="I36" s="27"/>
    </row>
    <row r="37" spans="2:9">
      <c r="B37" s="151"/>
      <c r="C37" s="128"/>
      <c r="D37" s="25"/>
      <c r="E37" s="72"/>
      <c r="F37" s="260"/>
      <c r="G37" s="107"/>
      <c r="H37" s="210"/>
      <c r="I37" s="27"/>
    </row>
    <row r="38" spans="2:9" ht="27.6">
      <c r="B38" s="151" t="s">
        <v>428</v>
      </c>
      <c r="C38" s="370" t="s">
        <v>484</v>
      </c>
      <c r="D38" s="25" t="s">
        <v>17</v>
      </c>
      <c r="E38" s="72"/>
      <c r="F38" s="260">
        <v>1</v>
      </c>
      <c r="G38" s="107">
        <v>65000</v>
      </c>
      <c r="H38" s="210">
        <f>F38*G38</f>
        <v>65000</v>
      </c>
      <c r="I38" s="27"/>
    </row>
    <row r="39" spans="2:9">
      <c r="B39" s="151"/>
      <c r="C39" s="128"/>
      <c r="D39" s="25"/>
      <c r="E39" s="72"/>
      <c r="F39" s="260"/>
      <c r="G39" s="107"/>
      <c r="H39" s="210"/>
      <c r="I39" s="27"/>
    </row>
    <row r="40" spans="2:9" ht="26.4">
      <c r="B40" s="151" t="s">
        <v>486</v>
      </c>
      <c r="C40" s="18" t="s">
        <v>487</v>
      </c>
      <c r="D40" s="25" t="s">
        <v>18</v>
      </c>
      <c r="E40" s="72"/>
      <c r="F40" s="260">
        <f>H38</f>
        <v>65000</v>
      </c>
      <c r="G40" s="107"/>
      <c r="H40" s="210"/>
      <c r="I40" s="27"/>
    </row>
    <row r="41" spans="2:9">
      <c r="B41" s="151"/>
      <c r="C41" s="128"/>
      <c r="D41" s="25"/>
      <c r="E41" s="72"/>
      <c r="F41" s="260"/>
      <c r="G41" s="107"/>
      <c r="H41" s="210"/>
      <c r="I41" s="27"/>
    </row>
    <row r="42" spans="2:9">
      <c r="B42" s="151"/>
      <c r="C42" s="128"/>
      <c r="D42" s="25"/>
      <c r="E42" s="72"/>
      <c r="F42" s="260"/>
      <c r="G42" s="107"/>
      <c r="H42" s="210"/>
      <c r="I42" s="27"/>
    </row>
    <row r="43" spans="2:9">
      <c r="B43" s="151"/>
      <c r="C43" s="128"/>
      <c r="D43" s="25"/>
      <c r="E43" s="72"/>
      <c r="F43" s="260"/>
      <c r="G43" s="107"/>
      <c r="H43" s="210"/>
      <c r="I43" s="27"/>
    </row>
    <row r="44" spans="2:9">
      <c r="B44" s="151"/>
      <c r="C44" s="128"/>
      <c r="D44" s="25"/>
      <c r="E44" s="72"/>
      <c r="F44" s="260"/>
      <c r="G44" s="107"/>
      <c r="H44" s="210"/>
      <c r="I44" s="27"/>
    </row>
    <row r="45" spans="2:9">
      <c r="B45" s="151"/>
      <c r="C45" s="128"/>
      <c r="D45" s="25"/>
      <c r="E45" s="72"/>
      <c r="F45" s="260"/>
      <c r="G45" s="107"/>
      <c r="H45" s="210"/>
      <c r="I45" s="27"/>
    </row>
    <row r="46" spans="2:9">
      <c r="B46" s="151"/>
      <c r="C46" s="128"/>
      <c r="D46" s="25"/>
      <c r="E46" s="72"/>
      <c r="F46" s="260"/>
      <c r="G46" s="107"/>
      <c r="H46" s="210"/>
      <c r="I46" s="27"/>
    </row>
    <row r="47" spans="2:9">
      <c r="B47" s="151"/>
      <c r="C47" s="128"/>
      <c r="D47" s="25"/>
      <c r="E47" s="72"/>
      <c r="F47" s="260"/>
      <c r="G47" s="107"/>
      <c r="H47" s="210"/>
      <c r="I47" s="27"/>
    </row>
    <row r="48" spans="2:9">
      <c r="B48" s="151"/>
      <c r="C48" s="128"/>
      <c r="D48" s="25"/>
      <c r="E48" s="72"/>
      <c r="F48" s="260"/>
      <c r="G48" s="107"/>
      <c r="H48" s="210"/>
      <c r="I48" s="27"/>
    </row>
    <row r="49" spans="2:9">
      <c r="B49" s="151"/>
      <c r="C49" s="128"/>
      <c r="D49" s="25"/>
      <c r="E49" s="72"/>
      <c r="F49" s="260"/>
      <c r="G49" s="107"/>
      <c r="H49" s="210"/>
      <c r="I49" s="27"/>
    </row>
    <row r="50" spans="2:9">
      <c r="B50" s="151"/>
      <c r="C50" s="128"/>
      <c r="D50" s="25"/>
      <c r="E50" s="72"/>
      <c r="F50" s="260"/>
      <c r="G50" s="107"/>
      <c r="H50" s="210"/>
      <c r="I50" s="27"/>
    </row>
    <row r="51" spans="2:9">
      <c r="B51" s="151"/>
      <c r="C51" s="128"/>
      <c r="D51" s="25"/>
      <c r="E51" s="72"/>
      <c r="F51" s="260"/>
      <c r="G51" s="107"/>
      <c r="H51" s="210"/>
      <c r="I51" s="27"/>
    </row>
    <row r="52" spans="2:9">
      <c r="B52" s="151"/>
      <c r="C52" s="128"/>
      <c r="D52" s="25"/>
      <c r="E52" s="72"/>
      <c r="F52" s="260"/>
      <c r="G52" s="107"/>
      <c r="H52" s="210"/>
      <c r="I52" s="27"/>
    </row>
    <row r="53" spans="2:9">
      <c r="B53" s="151"/>
      <c r="C53" s="128"/>
      <c r="D53" s="25"/>
      <c r="E53" s="72"/>
      <c r="F53" s="260"/>
      <c r="G53" s="107"/>
      <c r="H53" s="210"/>
      <c r="I53" s="27"/>
    </row>
    <row r="54" spans="2:9">
      <c r="B54" s="151"/>
      <c r="C54" s="128"/>
      <c r="D54" s="25"/>
      <c r="E54" s="72"/>
      <c r="F54" s="260"/>
      <c r="G54" s="107"/>
      <c r="H54" s="210"/>
      <c r="I54" s="27"/>
    </row>
    <row r="55" spans="2:9">
      <c r="B55" s="151"/>
      <c r="C55" s="128"/>
      <c r="D55" s="25"/>
      <c r="E55" s="72"/>
      <c r="F55" s="260"/>
      <c r="G55" s="107"/>
      <c r="H55" s="210"/>
      <c r="I55" s="27"/>
    </row>
    <row r="56" spans="2:9">
      <c r="B56" s="151"/>
      <c r="C56" s="128"/>
      <c r="D56" s="25"/>
      <c r="E56" s="72"/>
      <c r="F56" s="260"/>
      <c r="G56" s="107"/>
      <c r="H56" s="210"/>
      <c r="I56" s="27"/>
    </row>
    <row r="57" spans="2:9">
      <c r="B57" s="151"/>
      <c r="C57" s="128"/>
      <c r="D57" s="25"/>
      <c r="E57" s="72"/>
      <c r="F57" s="260"/>
      <c r="G57" s="107"/>
      <c r="H57" s="210"/>
      <c r="I57" s="27"/>
    </row>
    <row r="58" spans="2:9">
      <c r="B58" s="151"/>
      <c r="C58" s="128"/>
      <c r="D58" s="25"/>
      <c r="E58" s="72"/>
      <c r="F58" s="260"/>
      <c r="G58" s="107"/>
      <c r="H58" s="210"/>
      <c r="I58" s="27"/>
    </row>
    <row r="59" spans="2:9">
      <c r="B59" s="151"/>
      <c r="C59" s="128"/>
      <c r="D59" s="25"/>
      <c r="E59" s="72"/>
      <c r="F59" s="260"/>
      <c r="G59" s="107"/>
      <c r="H59" s="210"/>
      <c r="I59" s="27"/>
    </row>
    <row r="60" spans="2:9">
      <c r="B60" s="151"/>
      <c r="C60" s="128"/>
      <c r="D60" s="25"/>
      <c r="E60" s="72"/>
      <c r="F60" s="260"/>
      <c r="G60" s="107"/>
      <c r="H60" s="210"/>
      <c r="I60" s="27"/>
    </row>
    <row r="61" spans="2:9">
      <c r="B61" s="151"/>
      <c r="C61" s="128"/>
      <c r="D61" s="25"/>
      <c r="E61" s="72"/>
      <c r="F61" s="260"/>
      <c r="G61" s="107"/>
      <c r="H61" s="210"/>
      <c r="I61" s="27"/>
    </row>
    <row r="62" spans="2:9">
      <c r="B62" s="151"/>
      <c r="C62" s="128"/>
      <c r="D62" s="25"/>
      <c r="E62" s="72"/>
      <c r="F62" s="260"/>
      <c r="G62" s="107"/>
      <c r="H62" s="210"/>
      <c r="I62" s="27"/>
    </row>
    <row r="63" spans="2:9">
      <c r="B63" s="151"/>
      <c r="C63" s="128"/>
      <c r="D63" s="25"/>
      <c r="E63" s="72"/>
      <c r="F63" s="260"/>
      <c r="G63" s="107"/>
      <c r="H63" s="210"/>
      <c r="I63" s="27"/>
    </row>
    <row r="64" spans="2:9">
      <c r="B64" s="151"/>
      <c r="C64" s="128"/>
      <c r="D64" s="25"/>
      <c r="E64" s="72"/>
      <c r="F64" s="260"/>
      <c r="G64" s="107"/>
      <c r="H64" s="210"/>
      <c r="I64" s="27"/>
    </row>
    <row r="65" spans="1:9">
      <c r="B65" s="151"/>
      <c r="C65" s="128"/>
      <c r="D65" s="25"/>
      <c r="E65" s="72"/>
      <c r="F65" s="260"/>
      <c r="G65" s="107"/>
      <c r="H65" s="210"/>
      <c r="I65" s="27"/>
    </row>
    <row r="66" spans="1:9">
      <c r="B66" s="151"/>
      <c r="C66" s="128"/>
      <c r="D66" s="25"/>
      <c r="E66" s="72"/>
      <c r="F66" s="260"/>
      <c r="G66" s="107"/>
      <c r="H66" s="210"/>
      <c r="I66" s="27"/>
    </row>
    <row r="67" spans="1:9">
      <c r="B67" s="151"/>
      <c r="C67" s="128"/>
      <c r="D67" s="25"/>
      <c r="E67" s="72"/>
      <c r="F67" s="260"/>
      <c r="G67" s="107"/>
      <c r="H67" s="210"/>
      <c r="I67" s="27"/>
    </row>
    <row r="68" spans="1:9" s="87" customFormat="1">
      <c r="A68" s="5"/>
      <c r="B68" s="122"/>
      <c r="C68" s="128"/>
      <c r="D68" s="25"/>
      <c r="E68" s="25"/>
      <c r="F68" s="117"/>
      <c r="G68" s="118"/>
      <c r="H68" s="110"/>
      <c r="I68" s="123"/>
    </row>
    <row r="69" spans="1:9" s="48" customFormat="1" ht="32.25" customHeight="1">
      <c r="B69" s="62" t="s">
        <v>254</v>
      </c>
      <c r="C69" s="411" t="s">
        <v>21</v>
      </c>
      <c r="D69" s="412"/>
      <c r="E69" s="412"/>
      <c r="F69" s="412"/>
      <c r="G69" s="413"/>
      <c r="H69" s="142"/>
      <c r="I69" s="143"/>
    </row>
    <row r="70" spans="1:9">
      <c r="B70" s="414"/>
      <c r="C70" s="415"/>
      <c r="D70" s="415"/>
      <c r="E70" s="144"/>
      <c r="F70" s="416"/>
      <c r="G70" s="416"/>
      <c r="H70" s="417"/>
    </row>
    <row r="71" spans="1:9">
      <c r="B71" s="407"/>
      <c r="C71" s="408"/>
      <c r="D71" s="408"/>
      <c r="E71" s="6"/>
      <c r="H71" s="153"/>
    </row>
    <row r="72" spans="1:9">
      <c r="B72" s="154"/>
      <c r="C72" s="7"/>
      <c r="D72" s="8"/>
      <c r="E72" s="8"/>
      <c r="F72" s="8"/>
      <c r="G72" s="9"/>
      <c r="H72" s="155"/>
    </row>
    <row r="73" spans="1:9">
      <c r="B73" s="393" t="s">
        <v>0</v>
      </c>
      <c r="C73" s="394"/>
      <c r="D73" s="394"/>
      <c r="E73" s="394"/>
      <c r="F73" s="394"/>
      <c r="G73" s="394"/>
      <c r="H73" s="409" t="str">
        <f>"CHAPTER "&amp;B8</f>
        <v>CHAPTER C2.1</v>
      </c>
      <c r="I73" s="11"/>
    </row>
    <row r="74" spans="1:9" ht="7.5" customHeight="1">
      <c r="B74" s="397"/>
      <c r="C74" s="398"/>
      <c r="D74" s="398"/>
      <c r="E74" s="398"/>
      <c r="F74" s="398"/>
      <c r="G74" s="398"/>
      <c r="H74" s="410"/>
      <c r="I74" s="12"/>
    </row>
    <row r="75" spans="1:9" s="16" customFormat="1" ht="24.9" customHeight="1">
      <c r="B75" s="13"/>
      <c r="C75" s="14" t="s">
        <v>2</v>
      </c>
      <c r="D75" s="14" t="s">
        <v>3</v>
      </c>
      <c r="E75" s="14" t="s">
        <v>4</v>
      </c>
      <c r="F75" s="14" t="s">
        <v>5</v>
      </c>
      <c r="G75" s="14" t="s">
        <v>6</v>
      </c>
      <c r="H75" s="109" t="s">
        <v>7</v>
      </c>
      <c r="I75" s="15"/>
    </row>
    <row r="76" spans="1:9" s="48" customFormat="1" ht="19.5" customHeight="1">
      <c r="B76" s="42"/>
      <c r="C76" s="43" t="s">
        <v>22</v>
      </c>
      <c r="D76" s="45"/>
      <c r="E76" s="45"/>
      <c r="F76" s="45"/>
      <c r="G76" s="44"/>
      <c r="H76" s="142"/>
      <c r="I76" s="143"/>
    </row>
    <row r="77" spans="1:9" s="48" customFormat="1">
      <c r="B77" s="122"/>
      <c r="C77" s="121"/>
      <c r="D77" s="25"/>
      <c r="E77" s="25"/>
      <c r="F77" s="113"/>
      <c r="G77" s="114"/>
      <c r="H77" s="124"/>
      <c r="I77" s="136"/>
    </row>
    <row r="78" spans="1:9" ht="39.6">
      <c r="B78" s="28" t="s">
        <v>271</v>
      </c>
      <c r="C78" s="18" t="s">
        <v>275</v>
      </c>
      <c r="D78" s="25"/>
      <c r="E78" s="25"/>
      <c r="F78" s="209"/>
      <c r="G78" s="107"/>
      <c r="H78" s="210" t="str">
        <f>IF(D78="","",F78*G78)</f>
        <v/>
      </c>
      <c r="I78" s="27"/>
    </row>
    <row r="79" spans="1:9">
      <c r="B79" s="151"/>
      <c r="C79" s="128"/>
      <c r="D79" s="25"/>
      <c r="E79" s="72"/>
      <c r="F79" s="216"/>
      <c r="G79" s="107"/>
      <c r="H79" s="210"/>
      <c r="I79" s="27"/>
    </row>
    <row r="80" spans="1:9" ht="15.6">
      <c r="B80" s="151"/>
      <c r="C80" s="128" t="s">
        <v>274</v>
      </c>
      <c r="D80" s="25" t="s">
        <v>16</v>
      </c>
      <c r="E80" s="72"/>
      <c r="F80" s="214">
        <v>50</v>
      </c>
      <c r="G80" s="107"/>
      <c r="H80" s="210"/>
      <c r="I80" s="27"/>
    </row>
    <row r="81" spans="2:9">
      <c r="B81" s="151"/>
      <c r="C81" s="128"/>
      <c r="D81" s="25"/>
      <c r="E81" s="72"/>
      <c r="F81" s="216"/>
      <c r="G81" s="107"/>
      <c r="H81" s="210"/>
      <c r="I81" s="27"/>
    </row>
    <row r="82" spans="2:9" ht="15.6">
      <c r="B82" s="151"/>
      <c r="C82" s="128" t="s">
        <v>276</v>
      </c>
      <c r="D82" s="25" t="s">
        <v>16</v>
      </c>
      <c r="E82" s="72"/>
      <c r="F82" s="214">
        <v>50</v>
      </c>
      <c r="G82" s="107"/>
      <c r="H82" s="210"/>
      <c r="I82" s="27"/>
    </row>
    <row r="83" spans="2:9">
      <c r="B83" s="151"/>
      <c r="C83" s="128"/>
      <c r="D83" s="72"/>
      <c r="E83" s="270"/>
      <c r="F83" s="215"/>
      <c r="G83" s="217"/>
      <c r="H83" s="210"/>
      <c r="I83" s="27"/>
    </row>
    <row r="84" spans="2:9" ht="26.4">
      <c r="B84" s="116" t="s">
        <v>277</v>
      </c>
      <c r="C84" s="112" t="s">
        <v>278</v>
      </c>
      <c r="D84" s="158"/>
      <c r="E84" s="218"/>
      <c r="F84" s="25"/>
      <c r="G84" s="217"/>
      <c r="H84" s="210"/>
      <c r="I84" s="27"/>
    </row>
    <row r="85" spans="2:9">
      <c r="B85" s="115"/>
      <c r="C85" s="128"/>
      <c r="D85" s="158"/>
      <c r="E85" s="218"/>
      <c r="F85" s="25"/>
      <c r="G85" s="217"/>
      <c r="H85" s="206"/>
      <c r="I85" s="27"/>
    </row>
    <row r="86" spans="2:9" ht="15.6">
      <c r="B86" s="115" t="s">
        <v>279</v>
      </c>
      <c r="C86" s="128" t="s">
        <v>280</v>
      </c>
      <c r="D86" s="25" t="s">
        <v>16</v>
      </c>
      <c r="E86" s="25"/>
      <c r="F86" s="250">
        <v>5</v>
      </c>
      <c r="G86" s="107"/>
      <c r="H86" s="206"/>
      <c r="I86" s="27"/>
    </row>
    <row r="87" spans="2:9">
      <c r="B87" s="28"/>
      <c r="C87" s="18"/>
      <c r="D87" s="25"/>
      <c r="E87" s="25"/>
      <c r="F87" s="25"/>
      <c r="G87" s="219"/>
      <c r="H87" s="201"/>
      <c r="I87" s="27"/>
    </row>
    <row r="88" spans="2:9">
      <c r="B88" s="23" t="s">
        <v>281</v>
      </c>
      <c r="C88" s="24" t="s">
        <v>488</v>
      </c>
      <c r="D88" s="25" t="s">
        <v>161</v>
      </c>
      <c r="E88" s="25"/>
      <c r="F88" s="202">
        <v>8</v>
      </c>
      <c r="G88" s="107"/>
      <c r="H88" s="206"/>
      <c r="I88" s="27"/>
    </row>
    <row r="89" spans="2:9">
      <c r="B89" s="28"/>
      <c r="C89" s="18"/>
      <c r="D89" s="25"/>
      <c r="E89" s="25"/>
      <c r="F89" s="25"/>
      <c r="G89" s="219"/>
      <c r="H89" s="201"/>
      <c r="I89" s="27"/>
    </row>
    <row r="90" spans="2:9" ht="26.4">
      <c r="B90" s="23" t="s">
        <v>282</v>
      </c>
      <c r="C90" s="24" t="s">
        <v>283</v>
      </c>
      <c r="D90" s="25"/>
      <c r="E90" s="25"/>
      <c r="F90" s="25"/>
      <c r="G90" s="217"/>
      <c r="H90" s="206"/>
      <c r="I90" s="27"/>
    </row>
    <row r="91" spans="2:9">
      <c r="B91" s="158"/>
      <c r="C91" s="112"/>
      <c r="D91" s="158"/>
      <c r="E91" s="218"/>
      <c r="F91" s="25"/>
      <c r="G91" s="219"/>
      <c r="H91" s="201"/>
      <c r="I91" s="27"/>
    </row>
    <row r="92" spans="2:9" ht="15.6">
      <c r="B92" s="127" t="s">
        <v>284</v>
      </c>
      <c r="C92" s="128" t="s">
        <v>285</v>
      </c>
      <c r="D92" s="25" t="s">
        <v>16</v>
      </c>
      <c r="E92" s="25"/>
      <c r="F92" s="25">
        <v>5</v>
      </c>
      <c r="G92" s="107"/>
      <c r="H92" s="201"/>
      <c r="I92" s="27"/>
    </row>
    <row r="93" spans="2:9">
      <c r="B93" s="127"/>
      <c r="C93" s="128"/>
      <c r="D93" s="151"/>
      <c r="E93" s="221"/>
      <c r="F93" s="25"/>
      <c r="G93" s="219"/>
      <c r="H93" s="201"/>
      <c r="I93" s="27"/>
    </row>
    <row r="94" spans="2:9">
      <c r="B94" s="116" t="s">
        <v>286</v>
      </c>
      <c r="C94" s="112" t="s">
        <v>287</v>
      </c>
      <c r="D94" s="151"/>
      <c r="E94" s="221"/>
      <c r="F94" s="25"/>
      <c r="G94" s="219"/>
      <c r="H94" s="201"/>
      <c r="I94" s="27"/>
    </row>
    <row r="95" spans="2:9">
      <c r="B95" s="116"/>
      <c r="C95" s="112"/>
      <c r="D95" s="151"/>
      <c r="E95" s="221"/>
      <c r="F95" s="25"/>
      <c r="G95" s="219"/>
      <c r="H95" s="201"/>
      <c r="I95" s="27"/>
    </row>
    <row r="96" spans="2:9">
      <c r="B96" s="127" t="s">
        <v>288</v>
      </c>
      <c r="C96" s="128" t="s">
        <v>289</v>
      </c>
      <c r="D96" s="165" t="s">
        <v>17</v>
      </c>
      <c r="E96" s="191"/>
      <c r="F96" s="25">
        <v>1</v>
      </c>
      <c r="G96" s="107">
        <v>10000</v>
      </c>
      <c r="H96" s="201">
        <f>F96*G96</f>
        <v>10000</v>
      </c>
      <c r="I96" s="27"/>
    </row>
    <row r="97" spans="2:9">
      <c r="B97" s="127"/>
      <c r="C97" s="128"/>
      <c r="D97" s="165"/>
      <c r="E97" s="191"/>
      <c r="F97" s="25"/>
      <c r="G97" s="219"/>
      <c r="H97" s="201"/>
      <c r="I97" s="27"/>
    </row>
    <row r="98" spans="2:9">
      <c r="B98" s="127" t="s">
        <v>290</v>
      </c>
      <c r="C98" s="128" t="s">
        <v>291</v>
      </c>
      <c r="D98" s="165" t="s">
        <v>17</v>
      </c>
      <c r="E98" s="191"/>
      <c r="F98" s="25">
        <v>1</v>
      </c>
      <c r="G98" s="107">
        <v>10000</v>
      </c>
      <c r="H98" s="201">
        <f>F98*G98</f>
        <v>10000</v>
      </c>
      <c r="I98" s="27"/>
    </row>
    <row r="99" spans="2:9">
      <c r="B99" s="127"/>
      <c r="C99" s="128"/>
      <c r="D99" s="165"/>
      <c r="E99" s="191"/>
      <c r="F99" s="25"/>
      <c r="G99" s="219"/>
      <c r="H99" s="201"/>
      <c r="I99" s="27"/>
    </row>
    <row r="100" spans="2:9" ht="26.4">
      <c r="B100" s="127" t="s">
        <v>405</v>
      </c>
      <c r="C100" s="18" t="s">
        <v>404</v>
      </c>
      <c r="D100" s="242" t="s">
        <v>18</v>
      </c>
      <c r="E100" s="218"/>
      <c r="F100" s="350">
        <f>H96+H98</f>
        <v>20000</v>
      </c>
      <c r="G100" s="95"/>
      <c r="H100" s="201"/>
      <c r="I100" s="27"/>
    </row>
    <row r="101" spans="2:9">
      <c r="B101" s="115"/>
      <c r="C101" s="112"/>
      <c r="D101" s="242"/>
      <c r="E101" s="218"/>
      <c r="F101" s="25"/>
      <c r="G101" s="219"/>
      <c r="H101" s="201" t="str">
        <f>IF(D101="","",F101*G101)</f>
        <v/>
      </c>
      <c r="I101" s="27"/>
    </row>
    <row r="102" spans="2:9">
      <c r="B102" s="127"/>
      <c r="C102" s="128"/>
      <c r="D102" s="25"/>
      <c r="E102" s="241"/>
      <c r="F102" s="220"/>
      <c r="G102" s="222"/>
      <c r="H102" s="201"/>
      <c r="I102" s="27"/>
    </row>
    <row r="103" spans="2:9">
      <c r="B103" s="122"/>
      <c r="C103" s="128"/>
      <c r="D103" s="241"/>
      <c r="E103" s="72"/>
      <c r="F103" s="34"/>
      <c r="G103" s="223"/>
      <c r="H103" s="201"/>
      <c r="I103" s="27"/>
    </row>
    <row r="104" spans="2:9">
      <c r="B104" s="116"/>
      <c r="C104" s="112"/>
      <c r="D104" s="243"/>
      <c r="E104" s="190"/>
      <c r="F104" s="34"/>
      <c r="G104" s="223"/>
      <c r="H104" s="201"/>
      <c r="I104" s="27"/>
    </row>
    <row r="105" spans="2:9">
      <c r="B105" s="116"/>
      <c r="C105" s="112"/>
      <c r="D105" s="243"/>
      <c r="E105" s="190"/>
      <c r="F105" s="34"/>
      <c r="G105" s="223"/>
      <c r="H105" s="201"/>
      <c r="I105" s="27"/>
    </row>
    <row r="106" spans="2:9">
      <c r="B106" s="127"/>
      <c r="C106" s="128"/>
      <c r="D106" s="243"/>
      <c r="E106" s="190"/>
      <c r="F106" s="34"/>
      <c r="G106" s="201"/>
      <c r="H106" s="201"/>
      <c r="I106" s="27"/>
    </row>
    <row r="107" spans="2:9">
      <c r="B107" s="127"/>
      <c r="C107" s="128"/>
      <c r="D107" s="243"/>
      <c r="E107" s="190"/>
      <c r="F107" s="34"/>
      <c r="G107" s="223"/>
      <c r="H107" s="201"/>
      <c r="I107" s="27"/>
    </row>
    <row r="108" spans="2:9">
      <c r="B108" s="127"/>
      <c r="C108" s="128"/>
      <c r="D108" s="25"/>
      <c r="E108" s="241"/>
      <c r="F108" s="34"/>
      <c r="G108" s="223"/>
      <c r="H108" s="201"/>
      <c r="I108" s="27"/>
    </row>
    <row r="109" spans="2:9">
      <c r="B109" s="122"/>
      <c r="C109" s="128"/>
      <c r="D109" s="241"/>
      <c r="E109" s="72"/>
      <c r="F109" s="34"/>
      <c r="G109" s="223"/>
      <c r="H109" s="201"/>
      <c r="I109" s="27"/>
    </row>
    <row r="110" spans="2:9">
      <c r="B110" s="116"/>
      <c r="C110" s="112"/>
      <c r="D110" s="243"/>
      <c r="E110" s="190"/>
      <c r="F110" s="34"/>
      <c r="G110" s="224"/>
      <c r="H110" s="201"/>
      <c r="I110" s="27"/>
    </row>
    <row r="111" spans="2:9">
      <c r="B111" s="116"/>
      <c r="C111" s="112"/>
      <c r="D111" s="243"/>
      <c r="E111" s="190"/>
      <c r="F111" s="34"/>
      <c r="G111" s="224"/>
      <c r="H111" s="201"/>
      <c r="I111" s="27"/>
    </row>
    <row r="112" spans="2:9">
      <c r="B112" s="127"/>
      <c r="C112" s="128"/>
      <c r="D112" s="243"/>
      <c r="E112" s="190"/>
      <c r="F112" s="34"/>
      <c r="G112" s="224"/>
      <c r="H112" s="201"/>
      <c r="I112" s="27"/>
    </row>
    <row r="113" spans="2:9">
      <c r="B113" s="127"/>
      <c r="C113" s="128"/>
      <c r="D113" s="243"/>
      <c r="E113" s="190"/>
      <c r="F113" s="34"/>
      <c r="G113" s="224"/>
      <c r="H113" s="201"/>
      <c r="I113" s="27"/>
    </row>
    <row r="114" spans="2:9">
      <c r="B114" s="127"/>
      <c r="C114" s="128"/>
      <c r="D114" s="25"/>
      <c r="E114" s="241"/>
      <c r="F114" s="34"/>
      <c r="G114" s="224"/>
      <c r="H114" s="201"/>
      <c r="I114" s="27"/>
    </row>
    <row r="115" spans="2:9">
      <c r="B115" s="122"/>
      <c r="C115" s="128"/>
      <c r="D115" s="243"/>
      <c r="E115" s="190"/>
      <c r="F115" s="34"/>
      <c r="G115" s="223"/>
      <c r="H115" s="201"/>
      <c r="I115" s="27"/>
    </row>
    <row r="116" spans="2:9">
      <c r="B116" s="116"/>
      <c r="C116" s="112"/>
      <c r="D116" s="244"/>
      <c r="E116" s="192"/>
      <c r="F116" s="34"/>
      <c r="G116" s="224"/>
      <c r="H116" s="201"/>
      <c r="I116" s="27"/>
    </row>
    <row r="117" spans="2:9">
      <c r="B117" s="115"/>
      <c r="C117" s="112"/>
      <c r="D117" s="242"/>
      <c r="E117" s="218"/>
      <c r="F117" s="34"/>
      <c r="G117" s="224"/>
      <c r="H117" s="201"/>
      <c r="I117" s="27"/>
    </row>
    <row r="118" spans="2:9">
      <c r="B118" s="127"/>
      <c r="C118" s="128"/>
      <c r="D118" s="25"/>
      <c r="E118" s="25"/>
      <c r="F118" s="34"/>
      <c r="G118" s="224"/>
      <c r="H118" s="201"/>
      <c r="I118" s="27"/>
    </row>
    <row r="119" spans="2:9">
      <c r="B119" s="127"/>
      <c r="C119" s="128"/>
      <c r="D119" s="151"/>
      <c r="E119" s="221"/>
      <c r="F119" s="34"/>
      <c r="G119" s="224"/>
      <c r="H119" s="201"/>
      <c r="I119" s="27"/>
    </row>
    <row r="120" spans="2:9">
      <c r="B120" s="127"/>
      <c r="C120" s="128"/>
      <c r="D120" s="25"/>
      <c r="E120" s="25"/>
      <c r="F120" s="34"/>
      <c r="G120" s="224"/>
      <c r="H120" s="201"/>
      <c r="I120" s="27"/>
    </row>
    <row r="121" spans="2:9">
      <c r="B121" s="261"/>
      <c r="C121" s="263"/>
      <c r="D121" s="25"/>
      <c r="E121" s="25"/>
      <c r="F121" s="34"/>
      <c r="G121" s="224"/>
      <c r="H121" s="201"/>
      <c r="I121" s="27"/>
    </row>
    <row r="122" spans="2:9">
      <c r="B122" s="261"/>
      <c r="C122" s="263"/>
      <c r="D122" s="25"/>
      <c r="E122" s="25"/>
      <c r="F122" s="34"/>
      <c r="G122" s="224"/>
      <c r="H122" s="201"/>
      <c r="I122" s="27"/>
    </row>
    <row r="123" spans="2:9">
      <c r="B123" s="261"/>
      <c r="C123" s="263"/>
      <c r="D123" s="25"/>
      <c r="E123" s="25"/>
      <c r="F123" s="34"/>
      <c r="G123" s="224"/>
      <c r="H123" s="201"/>
      <c r="I123" s="27"/>
    </row>
    <row r="124" spans="2:9">
      <c r="B124" s="261"/>
      <c r="C124" s="263"/>
      <c r="D124" s="25"/>
      <c r="E124" s="25"/>
      <c r="F124" s="34"/>
      <c r="G124" s="224"/>
      <c r="H124" s="201"/>
      <c r="I124" s="27"/>
    </row>
    <row r="125" spans="2:9">
      <c r="B125" s="261"/>
      <c r="C125" s="263"/>
      <c r="D125" s="25"/>
      <c r="E125" s="25"/>
      <c r="F125" s="34"/>
      <c r="G125" s="224"/>
      <c r="H125" s="201"/>
      <c r="I125" s="27"/>
    </row>
    <row r="126" spans="2:9">
      <c r="B126" s="261"/>
      <c r="C126" s="263"/>
      <c r="D126" s="25"/>
      <c r="E126" s="25"/>
      <c r="F126" s="34"/>
      <c r="G126" s="224"/>
      <c r="H126" s="201"/>
      <c r="I126" s="27"/>
    </row>
    <row r="127" spans="2:9">
      <c r="B127" s="262"/>
      <c r="C127" s="264"/>
      <c r="D127" s="25"/>
      <c r="E127" s="25"/>
      <c r="F127" s="25"/>
      <c r="G127" s="36"/>
      <c r="H127" s="52"/>
      <c r="I127" s="27"/>
    </row>
    <row r="128" spans="2:9" s="48" customFormat="1" ht="35.25" customHeight="1">
      <c r="B128" s="53" t="str">
        <f>B8</f>
        <v>C2.1</v>
      </c>
      <c r="C128" s="43" t="s">
        <v>38</v>
      </c>
      <c r="D128" s="44"/>
      <c r="E128" s="44"/>
      <c r="F128" s="45"/>
      <c r="G128" s="44"/>
      <c r="H128" s="46"/>
      <c r="I128" s="47"/>
    </row>
  </sheetData>
  <mergeCells count="11">
    <mergeCell ref="B71:D71"/>
    <mergeCell ref="B73:G73"/>
    <mergeCell ref="H73:H74"/>
    <mergeCell ref="B74:G74"/>
    <mergeCell ref="F1:H1"/>
    <mergeCell ref="B4:G4"/>
    <mergeCell ref="H4:H5"/>
    <mergeCell ref="B5:G5"/>
    <mergeCell ref="C69:G69"/>
    <mergeCell ref="B70:D70"/>
    <mergeCell ref="F70:H70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2" firstPageNumber="11" orientation="portrait" cellComments="asDisplayed" useFirstPageNumber="1" r:id="rId1"/>
  <headerFooter>
    <oddFooter>&amp;CPD.&amp;P</oddFooter>
  </headerFooter>
  <rowBreaks count="1" manualBreakCount="1">
    <brk id="70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DBFF-AB65-4670-AF41-BCCF2A8C3D4A}">
  <dimension ref="B1:I58"/>
  <sheetViews>
    <sheetView view="pageBreakPreview" zoomScale="90" zoomScaleNormal="125" zoomScaleSheetLayoutView="90" workbookViewId="0">
      <selection activeCell="G58" sqref="G58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45.6640625" style="2" customWidth="1"/>
    <col min="4" max="4" width="13.6640625" style="3" customWidth="1"/>
    <col min="5" max="5" width="15.6640625" style="3" customWidth="1"/>
    <col min="6" max="6" width="15.6640625" style="5" customWidth="1"/>
    <col min="7" max="7" width="15.6640625" style="108" customWidth="1"/>
    <col min="8" max="8" width="0.88671875" style="4" customWidth="1"/>
    <col min="9" max="9" width="13.88671875" style="5" customWidth="1"/>
    <col min="10" max="16384" width="6.88671875" style="5"/>
  </cols>
  <sheetData>
    <row r="1" spans="2:9">
      <c r="B1" s="1" t="s">
        <v>409</v>
      </c>
      <c r="F1" s="391" t="str">
        <f>'C2.1'!F1</f>
        <v>GKM 06-26/27</v>
      </c>
      <c r="G1" s="392"/>
      <c r="H1" s="392"/>
      <c r="I1" s="4"/>
    </row>
    <row r="2" spans="2:9">
      <c r="B2" s="6" t="s">
        <v>410</v>
      </c>
      <c r="F2" s="3"/>
      <c r="G2" s="5"/>
      <c r="H2" s="11" t="s">
        <v>411</v>
      </c>
      <c r="I2" s="4"/>
    </row>
    <row r="3" spans="2:9">
      <c r="B3" s="7"/>
      <c r="C3" s="7"/>
      <c r="D3" s="8"/>
      <c r="E3" s="8"/>
      <c r="F3" s="8"/>
      <c r="G3" s="9"/>
      <c r="I3" s="4"/>
    </row>
    <row r="4" spans="2:9">
      <c r="B4" s="254" t="s">
        <v>0</v>
      </c>
      <c r="C4" s="255"/>
      <c r="D4" s="255"/>
      <c r="E4" s="255"/>
      <c r="F4" s="255"/>
      <c r="G4" s="419" t="str">
        <f>"CHAPTER "&amp;B10</f>
        <v>CHAPTER C3.1</v>
      </c>
      <c r="H4" s="418"/>
      <c r="I4" s="11"/>
    </row>
    <row r="5" spans="2:9" ht="7.5" customHeight="1">
      <c r="B5" s="265"/>
      <c r="C5" s="91"/>
      <c r="D5" s="91"/>
      <c r="E5" s="91"/>
      <c r="F5" s="91"/>
      <c r="G5" s="420"/>
      <c r="H5" s="418"/>
      <c r="I5" s="12"/>
    </row>
    <row r="6" spans="2:9" ht="12.75" customHeight="1">
      <c r="B6" s="265"/>
      <c r="C6" s="91"/>
      <c r="D6" s="91"/>
      <c r="E6" s="91"/>
      <c r="F6" s="91"/>
      <c r="G6" s="420"/>
      <c r="H6" s="418"/>
      <c r="I6" s="12"/>
    </row>
    <row r="7" spans="2:9" ht="7.5" customHeight="1">
      <c r="B7" s="266"/>
      <c r="C7" s="267"/>
      <c r="D7" s="267"/>
      <c r="E7" s="267"/>
      <c r="F7" s="267"/>
      <c r="G7" s="421"/>
      <c r="H7" s="418"/>
      <c r="I7" s="12"/>
    </row>
    <row r="8" spans="2:9" s="16" customFormat="1" ht="24.9" customHeight="1">
      <c r="B8" s="13" t="s">
        <v>1</v>
      </c>
      <c r="C8" s="14" t="s">
        <v>2</v>
      </c>
      <c r="D8" s="14" t="s">
        <v>3</v>
      </c>
      <c r="E8" s="14" t="s">
        <v>5</v>
      </c>
      <c r="F8" s="14" t="s">
        <v>6</v>
      </c>
      <c r="G8" s="109" t="s">
        <v>7</v>
      </c>
      <c r="H8" s="15"/>
    </row>
    <row r="9" spans="2:9">
      <c r="B9" s="28"/>
      <c r="C9" s="18"/>
      <c r="D9" s="19"/>
      <c r="E9" s="19"/>
      <c r="F9" s="20"/>
      <c r="G9" s="110" t="str">
        <f>IF(D9="","",E9*F9)</f>
        <v/>
      </c>
      <c r="H9" s="280"/>
    </row>
    <row r="10" spans="2:9">
      <c r="B10" s="111" t="s">
        <v>139</v>
      </c>
      <c r="C10" s="112" t="s">
        <v>140</v>
      </c>
      <c r="D10" s="25"/>
      <c r="E10" s="113"/>
      <c r="F10" s="114"/>
      <c r="G10" s="110"/>
      <c r="H10" s="281"/>
    </row>
    <row r="11" spans="2:9">
      <c r="B11" s="115"/>
      <c r="C11" s="112"/>
      <c r="D11" s="25"/>
      <c r="E11" s="113"/>
      <c r="F11" s="114"/>
      <c r="G11" s="110"/>
      <c r="H11" s="281"/>
    </row>
    <row r="12" spans="2:9">
      <c r="B12" s="116" t="s">
        <v>199</v>
      </c>
      <c r="C12" s="112" t="s">
        <v>200</v>
      </c>
      <c r="D12" s="25"/>
      <c r="E12" s="117"/>
      <c r="F12" s="118"/>
      <c r="G12" s="110"/>
      <c r="H12" s="281"/>
    </row>
    <row r="13" spans="2:9">
      <c r="B13" s="115"/>
      <c r="C13" s="112"/>
      <c r="D13" s="25"/>
      <c r="E13" s="113"/>
      <c r="F13" s="114"/>
      <c r="G13" s="110" t="str">
        <f>IF(D13="","",E13*F13)</f>
        <v/>
      </c>
      <c r="H13" s="281"/>
    </row>
    <row r="14" spans="2:9" ht="39.6">
      <c r="B14" s="126" t="s">
        <v>202</v>
      </c>
      <c r="C14" s="120" t="s">
        <v>201</v>
      </c>
      <c r="D14" s="25"/>
      <c r="E14" s="117"/>
      <c r="F14" s="118"/>
      <c r="G14" s="110"/>
      <c r="H14" s="281"/>
    </row>
    <row r="15" spans="2:9">
      <c r="B15" s="115"/>
      <c r="C15" s="121"/>
      <c r="D15" s="25"/>
      <c r="E15" s="113"/>
      <c r="F15" s="114"/>
      <c r="G15" s="110" t="str">
        <f>IF(D15="","",E15*F15)</f>
        <v/>
      </c>
      <c r="H15" s="281"/>
    </row>
    <row r="16" spans="2:9" ht="15.6">
      <c r="B16" s="122"/>
      <c r="C16" s="121" t="s">
        <v>145</v>
      </c>
      <c r="D16" s="25" t="s">
        <v>16</v>
      </c>
      <c r="E16" s="117">
        <v>400</v>
      </c>
      <c r="F16" s="118"/>
      <c r="G16" s="110"/>
      <c r="H16" s="282"/>
    </row>
    <row r="17" spans="2:8" ht="26.4">
      <c r="B17" s="122"/>
      <c r="C17" s="121" t="s">
        <v>429</v>
      </c>
      <c r="D17" s="25" t="s">
        <v>16</v>
      </c>
      <c r="E17" s="117">
        <v>150</v>
      </c>
      <c r="F17" s="118"/>
      <c r="G17" s="110"/>
      <c r="H17" s="282"/>
    </row>
    <row r="18" spans="2:8" ht="26.4">
      <c r="B18" s="122"/>
      <c r="C18" s="121" t="s">
        <v>430</v>
      </c>
      <c r="D18" s="25" t="s">
        <v>16</v>
      </c>
      <c r="E18" s="117">
        <v>150</v>
      </c>
      <c r="F18" s="118"/>
      <c r="G18" s="110"/>
      <c r="H18" s="282"/>
    </row>
    <row r="19" spans="2:8">
      <c r="B19" s="122"/>
      <c r="C19" s="121"/>
      <c r="D19" s="25"/>
      <c r="E19" s="117"/>
      <c r="F19" s="118"/>
      <c r="G19" s="110"/>
      <c r="H19" s="282"/>
    </row>
    <row r="20" spans="2:8" ht="26.4">
      <c r="B20" s="116" t="s">
        <v>141</v>
      </c>
      <c r="C20" s="112" t="s">
        <v>142</v>
      </c>
      <c r="D20" s="25"/>
      <c r="E20" s="117"/>
      <c r="F20" s="118"/>
      <c r="G20" s="110"/>
      <c r="H20" s="281"/>
    </row>
    <row r="21" spans="2:8">
      <c r="B21" s="115"/>
      <c r="C21" s="112"/>
      <c r="D21" s="25"/>
      <c r="E21" s="113"/>
      <c r="F21" s="114"/>
      <c r="G21" s="110"/>
      <c r="H21" s="281"/>
    </row>
    <row r="22" spans="2:8" ht="26.4">
      <c r="B22" s="119" t="s">
        <v>143</v>
      </c>
      <c r="C22" s="120" t="s">
        <v>144</v>
      </c>
      <c r="D22" s="25"/>
      <c r="E22" s="117"/>
      <c r="F22" s="118"/>
      <c r="G22" s="110"/>
      <c r="H22" s="281"/>
    </row>
    <row r="23" spans="2:8">
      <c r="B23" s="115"/>
      <c r="C23" s="121"/>
      <c r="D23" s="25"/>
      <c r="E23" s="113"/>
      <c r="F23" s="114"/>
      <c r="G23" s="110"/>
      <c r="H23" s="281"/>
    </row>
    <row r="24" spans="2:8" ht="15.6">
      <c r="B24" s="122"/>
      <c r="C24" s="121" t="s">
        <v>145</v>
      </c>
      <c r="D24" s="25" t="s">
        <v>16</v>
      </c>
      <c r="E24" s="117">
        <v>250</v>
      </c>
      <c r="F24" s="118"/>
      <c r="G24" s="110"/>
      <c r="H24" s="282"/>
    </row>
    <row r="25" spans="2:8">
      <c r="B25" s="122"/>
      <c r="C25" s="121"/>
      <c r="D25" s="25"/>
      <c r="E25" s="117"/>
      <c r="F25" s="118"/>
      <c r="G25" s="110"/>
      <c r="H25" s="282"/>
    </row>
    <row r="26" spans="2:8" ht="26.4">
      <c r="B26" s="116" t="s">
        <v>146</v>
      </c>
      <c r="C26" s="112" t="s">
        <v>147</v>
      </c>
      <c r="D26" s="25"/>
      <c r="E26" s="117"/>
      <c r="F26" s="118"/>
      <c r="G26" s="110"/>
      <c r="H26" s="282"/>
    </row>
    <row r="27" spans="2:8">
      <c r="B27" s="116"/>
      <c r="C27" s="112"/>
      <c r="D27" s="25"/>
      <c r="E27" s="117"/>
      <c r="F27" s="118"/>
      <c r="G27" s="110"/>
      <c r="H27" s="281"/>
    </row>
    <row r="28" spans="2:8" ht="26.4">
      <c r="B28" s="119" t="s">
        <v>148</v>
      </c>
      <c r="C28" s="120" t="s">
        <v>149</v>
      </c>
      <c r="D28" s="25" t="s">
        <v>16</v>
      </c>
      <c r="E28" s="117">
        <v>350</v>
      </c>
      <c r="F28" s="125"/>
      <c r="G28" s="110"/>
      <c r="H28" s="282"/>
    </row>
    <row r="29" spans="2:8">
      <c r="B29" s="116"/>
      <c r="C29" s="112"/>
      <c r="D29" s="25"/>
      <c r="E29" s="117"/>
      <c r="F29" s="118"/>
      <c r="G29" s="110"/>
      <c r="H29" s="282"/>
    </row>
    <row r="30" spans="2:8" ht="15.6">
      <c r="B30" s="126" t="s">
        <v>150</v>
      </c>
      <c r="C30" s="120" t="s">
        <v>151</v>
      </c>
      <c r="D30" s="25" t="s">
        <v>16</v>
      </c>
      <c r="E30" s="117">
        <v>100</v>
      </c>
      <c r="F30" s="125"/>
      <c r="G30" s="110"/>
      <c r="H30" s="282"/>
    </row>
    <row r="31" spans="2:8">
      <c r="B31" s="115"/>
      <c r="C31" s="121"/>
      <c r="D31" s="25"/>
      <c r="E31" s="117"/>
      <c r="F31" s="125"/>
      <c r="G31" s="110"/>
      <c r="H31" s="282"/>
    </row>
    <row r="32" spans="2:8" s="48" customFormat="1" ht="26.4">
      <c r="B32" s="127" t="s">
        <v>152</v>
      </c>
      <c r="C32" s="128" t="s">
        <v>153</v>
      </c>
      <c r="D32" s="25" t="s">
        <v>16</v>
      </c>
      <c r="E32" s="117">
        <v>100</v>
      </c>
      <c r="F32" s="110"/>
      <c r="G32" s="110"/>
      <c r="H32" s="11"/>
    </row>
    <row r="33" spans="2:8">
      <c r="B33" s="115"/>
      <c r="C33" s="128"/>
      <c r="D33" s="131"/>
      <c r="E33" s="132"/>
      <c r="F33" s="145"/>
      <c r="G33" s="134"/>
      <c r="H33" s="282"/>
    </row>
    <row r="34" spans="2:8" s="140" customFormat="1" ht="26.4">
      <c r="B34" s="116" t="s">
        <v>154</v>
      </c>
      <c r="C34" s="112" t="s">
        <v>155</v>
      </c>
      <c r="D34" s="146"/>
      <c r="E34" s="147"/>
      <c r="F34" s="148"/>
      <c r="G34" s="134"/>
      <c r="H34" s="283"/>
    </row>
    <row r="35" spans="2:8" s="48" customFormat="1">
      <c r="B35" s="115"/>
      <c r="C35" s="128"/>
      <c r="D35" s="25"/>
      <c r="E35" s="117"/>
      <c r="F35" s="118"/>
      <c r="G35" s="110"/>
      <c r="H35" s="11"/>
    </row>
    <row r="36" spans="2:8" ht="15" customHeight="1">
      <c r="B36" s="127" t="s">
        <v>156</v>
      </c>
      <c r="C36" s="128" t="s">
        <v>157</v>
      </c>
      <c r="D36" s="25" t="s">
        <v>16</v>
      </c>
      <c r="E36" s="117">
        <v>50</v>
      </c>
      <c r="F36" s="125"/>
      <c r="G36" s="110"/>
    </row>
    <row r="37" spans="2:8" s="140" customFormat="1">
      <c r="B37" s="116" t="s">
        <v>158</v>
      </c>
      <c r="C37" s="112" t="s">
        <v>159</v>
      </c>
      <c r="D37" s="81"/>
      <c r="E37" s="113"/>
      <c r="F37" s="135"/>
      <c r="G37" s="134"/>
      <c r="H37" s="284"/>
    </row>
    <row r="38" spans="2:8">
      <c r="B38" s="127"/>
      <c r="C38" s="128"/>
      <c r="D38" s="25"/>
      <c r="E38" s="117"/>
      <c r="F38" s="125"/>
      <c r="G38" s="134"/>
      <c r="H38" s="282"/>
    </row>
    <row r="39" spans="2:8" s="48" customFormat="1" ht="27.75" customHeight="1">
      <c r="B39" s="127" t="s">
        <v>160</v>
      </c>
      <c r="C39" s="128" t="s">
        <v>357</v>
      </c>
      <c r="D39" s="25" t="s">
        <v>161</v>
      </c>
      <c r="E39" s="117">
        <v>300</v>
      </c>
      <c r="F39" s="125"/>
      <c r="G39" s="110"/>
      <c r="H39" s="285"/>
    </row>
    <row r="40" spans="2:8">
      <c r="B40" s="115"/>
      <c r="C40" s="128"/>
      <c r="D40" s="25"/>
      <c r="E40" s="117"/>
      <c r="F40" s="125"/>
      <c r="G40" s="134"/>
    </row>
    <row r="41" spans="2:8" ht="14.4">
      <c r="B41" s="149"/>
      <c r="C41" s="150"/>
      <c r="D41" s="25"/>
      <c r="E41" s="113"/>
      <c r="F41" s="114"/>
      <c r="G41" s="110"/>
      <c r="H41" s="282"/>
    </row>
    <row r="42" spans="2:8" ht="13.8">
      <c r="B42" s="127" t="s">
        <v>162</v>
      </c>
      <c r="C42" s="128" t="s">
        <v>163</v>
      </c>
      <c r="D42" s="25" t="s">
        <v>164</v>
      </c>
      <c r="E42" s="117">
        <v>150</v>
      </c>
      <c r="F42" s="118"/>
      <c r="G42" s="110"/>
    </row>
    <row r="43" spans="2:8" s="48" customFormat="1">
      <c r="B43" s="122"/>
      <c r="C43" s="121"/>
      <c r="D43" s="25"/>
      <c r="E43" s="113"/>
      <c r="F43" s="114"/>
      <c r="G43" s="124"/>
      <c r="H43" s="285"/>
    </row>
    <row r="44" spans="2:8" s="48" customFormat="1" ht="39.6">
      <c r="B44" s="116" t="s">
        <v>165</v>
      </c>
      <c r="C44" s="112" t="s">
        <v>166</v>
      </c>
      <c r="D44" s="81"/>
      <c r="E44" s="113"/>
      <c r="F44" s="114"/>
      <c r="G44" s="110"/>
      <c r="H44" s="11"/>
    </row>
    <row r="45" spans="2:8">
      <c r="B45" s="122"/>
      <c r="C45" s="128"/>
      <c r="D45" s="81"/>
      <c r="E45" s="113"/>
      <c r="F45" s="114"/>
      <c r="G45" s="110"/>
    </row>
    <row r="46" spans="2:8" s="48" customFormat="1" ht="16.5" customHeight="1">
      <c r="B46" s="122" t="s">
        <v>167</v>
      </c>
      <c r="C46" s="151" t="s">
        <v>168</v>
      </c>
      <c r="D46" s="25" t="s">
        <v>136</v>
      </c>
      <c r="E46" s="117">
        <v>8</v>
      </c>
      <c r="F46" s="118"/>
      <c r="G46" s="110"/>
      <c r="H46" s="11"/>
    </row>
    <row r="47" spans="2:8" s="48" customFormat="1" ht="15.75" customHeight="1">
      <c r="B47" s="139"/>
      <c r="C47" s="139"/>
      <c r="D47" s="139"/>
      <c r="E47" s="139"/>
      <c r="F47" s="139"/>
      <c r="G47" s="110"/>
      <c r="H47" s="11"/>
    </row>
    <row r="48" spans="2:8" ht="15.6">
      <c r="B48" s="127" t="s">
        <v>169</v>
      </c>
      <c r="C48" s="128" t="s">
        <v>170</v>
      </c>
      <c r="D48" s="25" t="s">
        <v>47</v>
      </c>
      <c r="E48" s="117">
        <v>60</v>
      </c>
      <c r="F48" s="125"/>
      <c r="G48" s="110"/>
      <c r="H48" s="282"/>
    </row>
    <row r="49" spans="2:8">
      <c r="B49" s="129"/>
      <c r="C49" s="130"/>
      <c r="D49" s="131"/>
      <c r="E49" s="117"/>
      <c r="F49" s="118"/>
      <c r="G49" s="110"/>
      <c r="H49" s="282"/>
    </row>
    <row r="50" spans="2:8">
      <c r="B50" s="122"/>
      <c r="C50" s="121"/>
      <c r="D50" s="25"/>
      <c r="E50" s="117"/>
      <c r="F50" s="118"/>
      <c r="G50" s="110"/>
      <c r="H50" s="282"/>
    </row>
    <row r="51" spans="2:8" ht="39.6">
      <c r="B51" s="122" t="s">
        <v>204</v>
      </c>
      <c r="C51" s="121" t="s">
        <v>205</v>
      </c>
      <c r="D51" s="25" t="s">
        <v>16</v>
      </c>
      <c r="E51" s="117">
        <v>60</v>
      </c>
      <c r="F51" s="118"/>
      <c r="G51" s="110"/>
      <c r="H51" s="282"/>
    </row>
    <row r="52" spans="2:8" s="48" customFormat="1" ht="15.75" customHeight="1">
      <c r="B52" s="139"/>
      <c r="C52" s="139"/>
      <c r="D52" s="139"/>
      <c r="E52" s="139"/>
      <c r="F52" s="139"/>
      <c r="G52" s="110"/>
      <c r="H52" s="11"/>
    </row>
    <row r="53" spans="2:8" s="141" customFormat="1">
      <c r="B53" s="116" t="s">
        <v>171</v>
      </c>
      <c r="C53" s="112" t="s">
        <v>172</v>
      </c>
      <c r="D53" s="131"/>
      <c r="E53" s="132"/>
      <c r="F53" s="145"/>
      <c r="G53" s="134"/>
      <c r="H53" s="286"/>
    </row>
    <row r="54" spans="2:8" s="141" customFormat="1">
      <c r="B54" s="116"/>
      <c r="C54" s="128"/>
      <c r="D54" s="131"/>
      <c r="E54" s="132"/>
      <c r="F54" s="145"/>
      <c r="G54" s="134"/>
      <c r="H54" s="286"/>
    </row>
    <row r="55" spans="2:8" s="141" customFormat="1" ht="26.4">
      <c r="B55" s="127" t="s">
        <v>173</v>
      </c>
      <c r="C55" s="128" t="s">
        <v>174</v>
      </c>
      <c r="D55" s="25" t="s">
        <v>136</v>
      </c>
      <c r="E55" s="117">
        <v>4</v>
      </c>
      <c r="F55" s="118"/>
      <c r="G55" s="110"/>
      <c r="H55" s="286"/>
    </row>
    <row r="56" spans="2:8" s="141" customFormat="1">
      <c r="B56" s="158"/>
      <c r="C56" s="128"/>
      <c r="D56" s="131"/>
      <c r="E56" s="132"/>
      <c r="F56" s="133"/>
      <c r="G56" s="134"/>
      <c r="H56" s="286"/>
    </row>
    <row r="57" spans="2:8" s="48" customFormat="1" ht="16.5" customHeight="1">
      <c r="B57" s="127"/>
      <c r="C57" s="128"/>
      <c r="D57" s="81"/>
      <c r="E57" s="113"/>
      <c r="F57" s="135"/>
      <c r="G57" s="124"/>
      <c r="H57" s="11"/>
    </row>
    <row r="58" spans="2:8" s="48" customFormat="1" ht="30" customHeight="1">
      <c r="B58" s="62" t="s">
        <v>139</v>
      </c>
      <c r="C58" s="411" t="s">
        <v>21</v>
      </c>
      <c r="D58" s="412"/>
      <c r="E58" s="412"/>
      <c r="F58" s="413"/>
      <c r="G58" s="142"/>
      <c r="H58" s="143"/>
    </row>
  </sheetData>
  <mergeCells count="4">
    <mergeCell ref="C58:F58"/>
    <mergeCell ref="F1:H1"/>
    <mergeCell ref="H4:H7"/>
    <mergeCell ref="G4:G7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3" firstPageNumber="13" orientation="portrait" cellComments="asDisplayed" useFirstPageNumber="1" r:id="rId1"/>
  <headerFooter>
    <oddHeader xml:space="preserve">&amp;R&amp;"Arial,Bold Italic"
</oddHeader>
    <oddFooter>&amp;CPD.&amp;P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1F3D-182C-49F1-B248-EC9411C1F35C}">
  <dimension ref="A1:J71"/>
  <sheetViews>
    <sheetView view="pageBreakPreview" zoomScale="98" zoomScaleNormal="125" zoomScaleSheetLayoutView="98" workbookViewId="0">
      <selection activeCell="L1" sqref="L1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45.6640625" style="2" customWidth="1"/>
    <col min="4" max="4" width="13.6640625" style="3" customWidth="1"/>
    <col min="5" max="5" width="6.33203125" style="3" customWidth="1"/>
    <col min="6" max="6" width="15.6640625" style="3" customWidth="1"/>
    <col min="7" max="7" width="15.6640625" style="5" customWidth="1"/>
    <col min="8" max="8" width="15.6640625" style="108" customWidth="1"/>
    <col min="9" max="9" width="0.88671875" style="4" customWidth="1"/>
    <col min="10" max="16384" width="6.88671875" style="5"/>
  </cols>
  <sheetData>
    <row r="1" spans="2:10">
      <c r="B1" s="1" t="s">
        <v>409</v>
      </c>
      <c r="F1" s="391" t="str">
        <f>'C3.1'!F1</f>
        <v>GKM 06-26/27</v>
      </c>
      <c r="G1" s="392"/>
      <c r="H1" s="392"/>
    </row>
    <row r="2" spans="2:10">
      <c r="B2" s="6" t="s">
        <v>410</v>
      </c>
      <c r="H2" s="11" t="s">
        <v>411</v>
      </c>
    </row>
    <row r="3" spans="2:10">
      <c r="B3" s="7"/>
      <c r="C3" s="7"/>
      <c r="D3" s="8"/>
      <c r="E3" s="8"/>
      <c r="F3" s="8"/>
      <c r="G3" s="8"/>
      <c r="H3" s="9"/>
      <c r="J3" s="4"/>
    </row>
    <row r="4" spans="2:10">
      <c r="B4" s="254" t="s">
        <v>0</v>
      </c>
      <c r="C4" s="255"/>
      <c r="D4" s="255"/>
      <c r="E4" s="255"/>
      <c r="F4" s="255"/>
      <c r="G4" s="255"/>
      <c r="H4" s="422" t="str">
        <f>"CHAPTER "&amp;B10</f>
        <v>CHAPTER C3.2</v>
      </c>
      <c r="I4" s="418"/>
      <c r="J4" s="11"/>
    </row>
    <row r="5" spans="2:10" ht="7.5" customHeight="1">
      <c r="B5" s="265"/>
      <c r="C5" s="91"/>
      <c r="D5" s="91"/>
      <c r="E5" s="91"/>
      <c r="F5" s="91"/>
      <c r="G5" s="91"/>
      <c r="H5" s="423"/>
      <c r="I5" s="418"/>
      <c r="J5" s="12"/>
    </row>
    <row r="6" spans="2:10" ht="12.75" customHeight="1">
      <c r="B6" s="265"/>
      <c r="C6" s="91"/>
      <c r="D6" s="91"/>
      <c r="E6" s="91"/>
      <c r="F6" s="91"/>
      <c r="G6" s="91"/>
      <c r="H6" s="423"/>
      <c r="I6" s="418"/>
      <c r="J6" s="12"/>
    </row>
    <row r="7" spans="2:10" ht="7.5" customHeight="1">
      <c r="B7" s="266"/>
      <c r="C7" s="267"/>
      <c r="D7" s="267"/>
      <c r="E7" s="267"/>
      <c r="F7" s="267"/>
      <c r="G7" s="267"/>
      <c r="H7" s="424"/>
      <c r="I7" s="418"/>
      <c r="J7" s="12"/>
    </row>
    <row r="8" spans="2:10" s="16" customFormat="1" ht="24.9" customHeight="1">
      <c r="B8" s="13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09" t="s">
        <v>7</v>
      </c>
      <c r="I8" s="15"/>
    </row>
    <row r="9" spans="2:10">
      <c r="B9" s="28"/>
      <c r="C9" s="18"/>
      <c r="D9" s="19"/>
      <c r="E9" s="19"/>
      <c r="F9" s="19"/>
      <c r="G9" s="20"/>
      <c r="H9" s="110" t="str">
        <f>IF(D9="","",F9*G9)</f>
        <v/>
      </c>
      <c r="I9" s="280"/>
    </row>
    <row r="10" spans="2:10">
      <c r="B10" s="23" t="s">
        <v>175</v>
      </c>
      <c r="C10" s="24" t="s">
        <v>176</v>
      </c>
      <c r="D10" s="25"/>
      <c r="E10" s="25"/>
      <c r="F10" s="25"/>
      <c r="G10" s="26"/>
      <c r="H10" s="110" t="str">
        <f>IF(D10="","",F10*G10)</f>
        <v/>
      </c>
      <c r="I10" s="281"/>
    </row>
    <row r="11" spans="2:10">
      <c r="B11" s="28"/>
      <c r="C11" s="18"/>
      <c r="D11" s="25"/>
      <c r="E11" s="25"/>
      <c r="F11" s="25"/>
      <c r="G11" s="26"/>
      <c r="H11" s="110" t="str">
        <f>IF(D11="","",F11*G11)</f>
        <v/>
      </c>
      <c r="I11" s="281"/>
    </row>
    <row r="12" spans="2:10">
      <c r="B12" s="116" t="s">
        <v>177</v>
      </c>
      <c r="C12" s="112" t="s">
        <v>178</v>
      </c>
      <c r="D12" s="25"/>
      <c r="E12" s="25"/>
      <c r="F12" s="117"/>
      <c r="G12" s="118"/>
      <c r="H12" s="110" t="str">
        <f>IF(D12="","",F12*G12)</f>
        <v/>
      </c>
      <c r="I12" s="281"/>
    </row>
    <row r="13" spans="2:10">
      <c r="B13" s="116"/>
      <c r="C13" s="112"/>
      <c r="D13" s="25"/>
      <c r="E13" s="25"/>
      <c r="F13" s="117"/>
      <c r="G13" s="118"/>
      <c r="H13" s="110"/>
      <c r="I13" s="281"/>
    </row>
    <row r="14" spans="2:10" ht="26.4">
      <c r="B14" s="126" t="s">
        <v>179</v>
      </c>
      <c r="C14" s="120" t="s">
        <v>180</v>
      </c>
      <c r="D14" s="25"/>
      <c r="E14" s="25"/>
      <c r="F14" s="117"/>
      <c r="G14" s="125"/>
      <c r="H14" s="110"/>
      <c r="I14" s="282"/>
    </row>
    <row r="15" spans="2:10">
      <c r="B15" s="122"/>
      <c r="C15" s="121"/>
      <c r="D15" s="25"/>
      <c r="E15" s="25"/>
      <c r="F15" s="117"/>
      <c r="G15" s="118"/>
      <c r="H15" s="110"/>
      <c r="I15" s="282"/>
    </row>
    <row r="16" spans="2:10" ht="15.6">
      <c r="B16" s="122"/>
      <c r="C16" s="130" t="s">
        <v>145</v>
      </c>
      <c r="D16" s="25" t="s">
        <v>16</v>
      </c>
      <c r="E16" s="25"/>
      <c r="F16" s="117">
        <v>300</v>
      </c>
      <c r="G16" s="110"/>
      <c r="H16" s="110"/>
      <c r="I16" s="282"/>
    </row>
    <row r="17" spans="1:9">
      <c r="B17" s="122"/>
      <c r="C17" s="121"/>
      <c r="D17" s="25"/>
      <c r="E17" s="25"/>
      <c r="F17" s="117"/>
      <c r="G17" s="118"/>
      <c r="H17" s="110"/>
      <c r="I17" s="282"/>
    </row>
    <row r="18" spans="1:9" ht="15.6">
      <c r="B18" s="122"/>
      <c r="C18" s="161" t="s">
        <v>181</v>
      </c>
      <c r="D18" s="25" t="s">
        <v>16</v>
      </c>
      <c r="E18" s="25"/>
      <c r="F18" s="117">
        <v>50</v>
      </c>
      <c r="G18" s="110"/>
      <c r="H18" s="110"/>
      <c r="I18" s="282"/>
    </row>
    <row r="19" spans="1:9">
      <c r="B19" s="122"/>
      <c r="C19" s="121"/>
      <c r="D19" s="25"/>
      <c r="E19" s="25"/>
      <c r="F19" s="117"/>
      <c r="G19" s="118"/>
      <c r="H19" s="110"/>
      <c r="I19" s="282"/>
    </row>
    <row r="20" spans="1:9" ht="26.4">
      <c r="B20" s="126" t="s">
        <v>182</v>
      </c>
      <c r="C20" s="120" t="s">
        <v>183</v>
      </c>
      <c r="D20" s="25" t="s">
        <v>16</v>
      </c>
      <c r="E20" s="25"/>
      <c r="F20" s="117">
        <v>150</v>
      </c>
      <c r="G20" s="125"/>
      <c r="H20" s="110"/>
      <c r="I20" s="282"/>
    </row>
    <row r="21" spans="1:9">
      <c r="B21" s="115"/>
      <c r="C21" s="121"/>
      <c r="D21" s="25"/>
      <c r="E21" s="25"/>
      <c r="F21" s="117"/>
      <c r="G21" s="118"/>
      <c r="H21" s="110"/>
      <c r="I21" s="281"/>
    </row>
    <row r="22" spans="1:9" s="162" customFormat="1">
      <c r="A22" s="141"/>
      <c r="B22" s="116" t="s">
        <v>184</v>
      </c>
      <c r="C22" s="112" t="s">
        <v>185</v>
      </c>
      <c r="D22" s="25"/>
      <c r="E22" s="25"/>
      <c r="F22" s="117"/>
      <c r="G22" s="118"/>
      <c r="H22" s="110"/>
      <c r="I22" s="286"/>
    </row>
    <row r="23" spans="1:9" s="87" customFormat="1">
      <c r="A23" s="5"/>
      <c r="B23" s="116"/>
      <c r="C23" s="112"/>
      <c r="D23" s="25"/>
      <c r="E23" s="25"/>
      <c r="F23" s="117"/>
      <c r="G23" s="118"/>
      <c r="H23" s="110"/>
      <c r="I23" s="281"/>
    </row>
    <row r="24" spans="1:9" s="162" customFormat="1" ht="15.6">
      <c r="A24" s="141"/>
      <c r="B24" s="127" t="s">
        <v>186</v>
      </c>
      <c r="C24" s="128" t="s">
        <v>187</v>
      </c>
      <c r="D24" s="25" t="s">
        <v>16</v>
      </c>
      <c r="E24" s="25"/>
      <c r="F24" s="117">
        <v>400</v>
      </c>
      <c r="G24" s="125"/>
      <c r="H24" s="110"/>
      <c r="I24" s="286"/>
    </row>
    <row r="25" spans="1:9">
      <c r="B25" s="127"/>
      <c r="C25" s="128"/>
      <c r="D25" s="131"/>
      <c r="E25" s="131"/>
      <c r="F25" s="132"/>
      <c r="G25" s="145"/>
      <c r="H25" s="134"/>
      <c r="I25" s="282"/>
    </row>
    <row r="26" spans="1:9">
      <c r="B26" s="127" t="s">
        <v>188</v>
      </c>
      <c r="C26" s="128" t="s">
        <v>189</v>
      </c>
      <c r="D26" s="25"/>
      <c r="E26" s="25"/>
      <c r="F26" s="132"/>
      <c r="G26" s="133"/>
      <c r="H26" s="134"/>
      <c r="I26" s="282"/>
    </row>
    <row r="27" spans="1:9">
      <c r="B27" s="127"/>
      <c r="C27" s="128"/>
      <c r="D27" s="25"/>
      <c r="E27" s="25"/>
      <c r="F27" s="132"/>
      <c r="G27" s="133"/>
      <c r="H27" s="134"/>
      <c r="I27" s="282"/>
    </row>
    <row r="28" spans="1:9" ht="15.6">
      <c r="B28" s="122"/>
      <c r="C28" s="128" t="s">
        <v>190</v>
      </c>
      <c r="D28" s="25" t="s">
        <v>16</v>
      </c>
      <c r="E28" s="25"/>
      <c r="F28" s="117">
        <v>200</v>
      </c>
      <c r="G28" s="118"/>
      <c r="H28" s="110"/>
      <c r="I28" s="281"/>
    </row>
    <row r="29" spans="1:9">
      <c r="B29" s="127"/>
      <c r="C29" s="128"/>
      <c r="D29" s="25"/>
      <c r="E29" s="25"/>
      <c r="F29" s="132"/>
      <c r="G29" s="133"/>
      <c r="H29" s="134"/>
      <c r="I29" s="281"/>
    </row>
    <row r="30" spans="1:9" ht="15.6">
      <c r="B30" s="122"/>
      <c r="C30" s="128" t="s">
        <v>191</v>
      </c>
      <c r="D30" s="25" t="s">
        <v>16</v>
      </c>
      <c r="E30" s="25"/>
      <c r="F30" s="117">
        <v>100</v>
      </c>
      <c r="G30" s="118"/>
      <c r="H30" s="110"/>
      <c r="I30" s="282"/>
    </row>
    <row r="31" spans="1:9">
      <c r="B31" s="163"/>
      <c r="C31" s="160"/>
      <c r="D31" s="131"/>
      <c r="E31" s="131"/>
      <c r="F31" s="132"/>
      <c r="G31" s="133"/>
      <c r="H31" s="134"/>
      <c r="I31" s="282"/>
    </row>
    <row r="32" spans="1:9">
      <c r="B32" s="116" t="s">
        <v>192</v>
      </c>
      <c r="C32" s="112" t="s">
        <v>193</v>
      </c>
      <c r="D32" s="25"/>
      <c r="E32" s="25"/>
      <c r="F32" s="117"/>
      <c r="G32" s="118"/>
      <c r="H32" s="110"/>
      <c r="I32" s="282"/>
    </row>
    <row r="33" spans="2:9">
      <c r="B33" s="116"/>
      <c r="C33" s="112"/>
      <c r="D33" s="131"/>
      <c r="E33" s="131"/>
      <c r="F33" s="132"/>
      <c r="G33" s="133"/>
      <c r="H33" s="134"/>
      <c r="I33" s="282"/>
    </row>
    <row r="34" spans="2:9">
      <c r="B34" s="127" t="s">
        <v>194</v>
      </c>
      <c r="C34" s="128" t="s">
        <v>195</v>
      </c>
      <c r="D34" s="25"/>
      <c r="E34" s="25"/>
      <c r="F34" s="117"/>
      <c r="G34" s="118"/>
      <c r="H34" s="110"/>
      <c r="I34" s="282"/>
    </row>
    <row r="35" spans="2:9">
      <c r="B35" s="127"/>
      <c r="C35" s="128" t="s">
        <v>358</v>
      </c>
      <c r="D35" s="25" t="s">
        <v>161</v>
      </c>
      <c r="E35" s="25"/>
      <c r="F35" s="117">
        <v>20</v>
      </c>
      <c r="G35" s="118"/>
      <c r="H35" s="110"/>
      <c r="I35" s="282"/>
    </row>
    <row r="36" spans="2:9" ht="26.4">
      <c r="B36" s="122"/>
      <c r="C36" s="128" t="s">
        <v>206</v>
      </c>
      <c r="D36" s="25" t="s">
        <v>161</v>
      </c>
      <c r="E36" s="25"/>
      <c r="F36" s="117">
        <v>500</v>
      </c>
      <c r="G36" s="118"/>
      <c r="H36" s="110"/>
      <c r="I36" s="282"/>
    </row>
    <row r="37" spans="2:9">
      <c r="B37" s="122"/>
      <c r="C37" s="226"/>
      <c r="D37" s="25"/>
      <c r="E37" s="25"/>
      <c r="F37" s="117"/>
      <c r="G37" s="118"/>
      <c r="H37" s="110"/>
      <c r="I37" s="282"/>
    </row>
    <row r="38" spans="2:9" ht="26.4">
      <c r="B38" s="122"/>
      <c r="C38" s="128" t="s">
        <v>292</v>
      </c>
      <c r="D38" s="25" t="s">
        <v>161</v>
      </c>
      <c r="E38" s="25"/>
      <c r="F38" s="117">
        <v>25</v>
      </c>
      <c r="G38" s="118"/>
      <c r="H38" s="110"/>
      <c r="I38" s="282"/>
    </row>
    <row r="39" spans="2:9">
      <c r="B39" s="380"/>
      <c r="C39" s="226"/>
      <c r="D39" s="25"/>
      <c r="E39" s="25"/>
      <c r="F39" s="117"/>
      <c r="G39" s="118"/>
      <c r="H39" s="110"/>
      <c r="I39" s="282"/>
    </row>
    <row r="40" spans="2:9">
      <c r="B40" s="137"/>
      <c r="D40" s="34"/>
      <c r="E40" s="34"/>
      <c r="F40" s="34"/>
      <c r="G40" s="35"/>
      <c r="H40" s="138"/>
      <c r="I40" s="282"/>
    </row>
    <row r="41" spans="2:9">
      <c r="B41" s="116" t="s">
        <v>489</v>
      </c>
      <c r="C41" s="112" t="s">
        <v>490</v>
      </c>
      <c r="D41" s="25"/>
      <c r="E41" s="25"/>
      <c r="F41" s="113"/>
      <c r="G41" s="114"/>
      <c r="H41" s="138"/>
      <c r="I41" s="282"/>
    </row>
    <row r="42" spans="2:9" ht="18" customHeight="1">
      <c r="B42" s="127"/>
      <c r="C42" s="128" t="s">
        <v>496</v>
      </c>
      <c r="D42" s="25"/>
      <c r="E42" s="25"/>
      <c r="F42" s="113"/>
      <c r="G42" s="114"/>
      <c r="H42" s="138"/>
      <c r="I42" s="282"/>
    </row>
    <row r="43" spans="2:9" ht="26.4">
      <c r="B43" s="127" t="s">
        <v>492</v>
      </c>
      <c r="C43" s="128" t="s">
        <v>491</v>
      </c>
      <c r="D43" s="25" t="s">
        <v>161</v>
      </c>
      <c r="E43" s="25"/>
      <c r="F43" s="117">
        <v>125</v>
      </c>
      <c r="G43" s="118"/>
      <c r="H43" s="110"/>
      <c r="I43" s="282"/>
    </row>
    <row r="44" spans="2:9">
      <c r="B44" s="299"/>
      <c r="C44" s="226"/>
      <c r="D44" s="25"/>
      <c r="E44" s="25"/>
      <c r="F44" s="117"/>
      <c r="G44" s="118"/>
      <c r="H44" s="110"/>
      <c r="I44" s="282"/>
    </row>
    <row r="45" spans="2:9">
      <c r="B45" s="299"/>
      <c r="C45" s="226"/>
      <c r="D45" s="25"/>
      <c r="E45" s="25"/>
      <c r="F45" s="117"/>
      <c r="G45" s="118"/>
      <c r="H45" s="110"/>
      <c r="I45" s="282"/>
    </row>
    <row r="46" spans="2:9" ht="39.6">
      <c r="B46" s="384" t="s">
        <v>507</v>
      </c>
      <c r="C46" s="383" t="s">
        <v>508</v>
      </c>
      <c r="D46" s="25"/>
      <c r="E46" s="25"/>
      <c r="F46" s="117"/>
      <c r="G46" s="118"/>
      <c r="H46" s="110"/>
      <c r="I46" s="282"/>
    </row>
    <row r="47" spans="2:9">
      <c r="B47" s="380"/>
      <c r="C47" s="381"/>
      <c r="D47" s="25"/>
      <c r="E47" s="25"/>
      <c r="F47" s="117"/>
      <c r="G47" s="118"/>
      <c r="H47" s="110"/>
      <c r="I47" s="282"/>
    </row>
    <row r="48" spans="2:9">
      <c r="B48" s="380" t="s">
        <v>506</v>
      </c>
      <c r="C48" s="382" t="s">
        <v>509</v>
      </c>
      <c r="D48" s="25" t="s">
        <v>136</v>
      </c>
      <c r="E48" s="25"/>
      <c r="F48" s="117">
        <v>8</v>
      </c>
      <c r="G48" s="118"/>
      <c r="H48" s="110"/>
      <c r="I48" s="282"/>
    </row>
    <row r="49" spans="1:9">
      <c r="B49" s="380" t="s">
        <v>510</v>
      </c>
      <c r="C49" s="382" t="s">
        <v>511</v>
      </c>
      <c r="D49" s="25" t="s">
        <v>136</v>
      </c>
      <c r="E49" s="25"/>
      <c r="F49" s="117">
        <v>5</v>
      </c>
      <c r="G49" s="118"/>
      <c r="H49" s="138"/>
      <c r="I49" s="282"/>
    </row>
    <row r="50" spans="1:9" ht="26.4">
      <c r="B50" s="380" t="s">
        <v>513</v>
      </c>
      <c r="C50" s="381" t="s">
        <v>514</v>
      </c>
      <c r="D50" s="25" t="s">
        <v>136</v>
      </c>
      <c r="E50" s="25"/>
      <c r="F50" s="117">
        <v>13</v>
      </c>
      <c r="G50" s="118"/>
      <c r="H50" s="138"/>
      <c r="I50" s="282"/>
    </row>
    <row r="51" spans="1:9">
      <c r="B51" s="156"/>
      <c r="C51" s="157"/>
      <c r="D51" s="25"/>
      <c r="E51" s="25"/>
      <c r="F51" s="117"/>
      <c r="G51" s="118"/>
      <c r="H51" s="110"/>
      <c r="I51" s="282"/>
    </row>
    <row r="52" spans="1:9" ht="26.4">
      <c r="B52" s="116" t="s">
        <v>196</v>
      </c>
      <c r="C52" s="112" t="s">
        <v>512</v>
      </c>
      <c r="D52" s="25"/>
      <c r="E52" s="25"/>
      <c r="F52" s="113"/>
      <c r="G52" s="114"/>
      <c r="H52" s="138"/>
      <c r="I52" s="282"/>
    </row>
    <row r="53" spans="1:9" s="162" customFormat="1">
      <c r="A53" s="141"/>
      <c r="B53" s="127"/>
      <c r="C53" s="128"/>
      <c r="D53" s="25"/>
      <c r="E53" s="25"/>
      <c r="F53" s="113"/>
      <c r="G53" s="114"/>
      <c r="H53" s="138"/>
      <c r="I53" s="286"/>
    </row>
    <row r="54" spans="1:9" s="162" customFormat="1">
      <c r="A54" s="141"/>
      <c r="B54" s="127" t="s">
        <v>197</v>
      </c>
      <c r="C54" s="128" t="s">
        <v>198</v>
      </c>
      <c r="D54" s="25" t="s">
        <v>138</v>
      </c>
      <c r="E54" s="25"/>
      <c r="F54" s="117">
        <v>160</v>
      </c>
      <c r="G54" s="118"/>
      <c r="H54" s="110"/>
      <c r="I54" s="286"/>
    </row>
    <row r="55" spans="1:9" s="162" customFormat="1">
      <c r="A55" s="141"/>
      <c r="B55" s="163"/>
      <c r="C55" s="160"/>
      <c r="D55" s="131"/>
      <c r="E55" s="131"/>
      <c r="F55" s="132"/>
      <c r="G55" s="133"/>
      <c r="H55" s="134"/>
      <c r="I55" s="286"/>
    </row>
    <row r="56" spans="1:9" s="162" customFormat="1">
      <c r="A56" s="141"/>
      <c r="B56" s="163"/>
      <c r="C56" s="160"/>
      <c r="D56" s="131"/>
      <c r="E56" s="131"/>
      <c r="F56" s="132"/>
      <c r="G56" s="133"/>
      <c r="H56" s="134"/>
      <c r="I56" s="286"/>
    </row>
    <row r="57" spans="1:9" s="162" customFormat="1">
      <c r="A57" s="141"/>
      <c r="B57" s="163"/>
      <c r="C57" s="160"/>
      <c r="D57" s="131"/>
      <c r="E57" s="131"/>
      <c r="F57" s="132"/>
      <c r="G57" s="133"/>
      <c r="H57" s="134"/>
      <c r="I57" s="286"/>
    </row>
    <row r="58" spans="1:9" s="162" customFormat="1">
      <c r="A58" s="141"/>
      <c r="B58" s="163"/>
      <c r="C58" s="160"/>
      <c r="D58" s="131"/>
      <c r="E58" s="131"/>
      <c r="F58" s="132"/>
      <c r="G58" s="133"/>
      <c r="H58" s="134"/>
      <c r="I58" s="286"/>
    </row>
    <row r="59" spans="1:9" s="162" customFormat="1">
      <c r="A59" s="141"/>
      <c r="B59" s="163"/>
      <c r="C59" s="160"/>
      <c r="D59" s="131"/>
      <c r="E59" s="131"/>
      <c r="F59" s="132"/>
      <c r="G59" s="133"/>
      <c r="H59" s="134"/>
      <c r="I59" s="286"/>
    </row>
    <row r="60" spans="1:9" s="162" customFormat="1">
      <c r="A60" s="141"/>
      <c r="B60" s="163"/>
      <c r="C60" s="160"/>
      <c r="D60" s="131"/>
      <c r="E60" s="131"/>
      <c r="F60" s="132"/>
      <c r="G60" s="133"/>
      <c r="H60" s="134"/>
      <c r="I60" s="286"/>
    </row>
    <row r="61" spans="1:9" s="162" customFormat="1">
      <c r="A61" s="141"/>
      <c r="B61" s="163"/>
      <c r="C61" s="160"/>
      <c r="D61" s="131"/>
      <c r="E61" s="131"/>
      <c r="F61" s="132"/>
      <c r="G61" s="133"/>
      <c r="H61" s="134"/>
      <c r="I61" s="286"/>
    </row>
    <row r="62" spans="1:9" s="162" customFormat="1">
      <c r="A62" s="141"/>
      <c r="B62" s="163"/>
      <c r="C62" s="160"/>
      <c r="D62" s="131"/>
      <c r="E62" s="131"/>
      <c r="F62" s="132"/>
      <c r="G62" s="133"/>
      <c r="H62" s="134"/>
      <c r="I62" s="286"/>
    </row>
    <row r="63" spans="1:9" s="162" customFormat="1">
      <c r="A63" s="141"/>
      <c r="B63" s="163"/>
      <c r="C63" s="160"/>
      <c r="D63" s="131"/>
      <c r="E63" s="131"/>
      <c r="F63" s="132"/>
      <c r="G63" s="133"/>
      <c r="H63" s="134"/>
      <c r="I63" s="286"/>
    </row>
    <row r="64" spans="1:9" s="87" customFormat="1">
      <c r="A64" s="5"/>
      <c r="B64" s="122"/>
      <c r="C64" s="128"/>
      <c r="D64" s="25"/>
      <c r="E64" s="25"/>
      <c r="F64" s="117"/>
      <c r="G64" s="118"/>
      <c r="H64" s="110"/>
      <c r="I64" s="282"/>
    </row>
    <row r="65" spans="1:9" s="164" customFormat="1">
      <c r="A65" s="140"/>
      <c r="B65" s="159"/>
      <c r="C65" s="160"/>
      <c r="D65" s="131"/>
      <c r="E65" s="131"/>
      <c r="F65" s="147"/>
      <c r="G65" s="148"/>
      <c r="H65" s="134"/>
      <c r="I65" s="287"/>
    </row>
    <row r="66" spans="1:9" s="87" customFormat="1">
      <c r="A66" s="5"/>
      <c r="B66" s="115"/>
      <c r="C66" s="128"/>
      <c r="D66" s="25"/>
      <c r="E66" s="25"/>
      <c r="F66" s="117"/>
      <c r="G66" s="118"/>
      <c r="H66" s="110"/>
      <c r="I66" s="282"/>
    </row>
    <row r="67" spans="1:9" s="164" customFormat="1" ht="17.25" customHeight="1">
      <c r="A67" s="140"/>
      <c r="B67" s="159"/>
      <c r="C67" s="160"/>
      <c r="D67" s="131"/>
      <c r="E67" s="131"/>
      <c r="F67" s="147"/>
      <c r="G67" s="148"/>
      <c r="H67" s="134"/>
      <c r="I67" s="287"/>
    </row>
    <row r="68" spans="1:9" s="87" customFormat="1">
      <c r="A68" s="5"/>
      <c r="B68" s="122"/>
      <c r="C68" s="128"/>
      <c r="D68" s="25"/>
      <c r="E68" s="25"/>
      <c r="F68" s="117"/>
      <c r="G68" s="118"/>
      <c r="H68" s="110"/>
      <c r="I68" s="282"/>
    </row>
    <row r="69" spans="1:9" s="48" customFormat="1" ht="28.5" customHeight="1">
      <c r="B69" s="62" t="s">
        <v>175</v>
      </c>
      <c r="C69" s="411" t="s">
        <v>21</v>
      </c>
      <c r="D69" s="412"/>
      <c r="E69" s="412"/>
      <c r="F69" s="412"/>
      <c r="G69" s="413"/>
      <c r="H69" s="142"/>
      <c r="I69" s="143"/>
    </row>
    <row r="70" spans="1:9">
      <c r="B70" s="408"/>
      <c r="C70" s="408"/>
      <c r="D70" s="408"/>
      <c r="E70" s="6"/>
    </row>
    <row r="71" spans="1:9">
      <c r="B71" s="2"/>
    </row>
  </sheetData>
  <mergeCells count="5">
    <mergeCell ref="I4:I7"/>
    <mergeCell ref="C69:G69"/>
    <mergeCell ref="F1:H1"/>
    <mergeCell ref="H4:H7"/>
    <mergeCell ref="B70:D70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0" firstPageNumber="14" orientation="portrait" cellComments="asDisplayed" useFirstPageNumber="1" r:id="rId1"/>
  <headerFooter>
    <oddHeader xml:space="preserve">&amp;R&amp;"Arial,Bold Italic"
</oddHeader>
    <oddFooter>&amp;CPD.&amp;P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CD0B6-A02C-4466-B2CC-AFECD07C793F}">
  <dimension ref="B1:J65"/>
  <sheetViews>
    <sheetView view="pageBreakPreview" zoomScaleNormal="125" zoomScaleSheetLayoutView="100" workbookViewId="0">
      <selection activeCell="C68" sqref="C68"/>
    </sheetView>
  </sheetViews>
  <sheetFormatPr defaultColWidth="6.88671875" defaultRowHeight="13.2"/>
  <cols>
    <col min="1" max="1" width="0.88671875" style="5" customWidth="1"/>
    <col min="2" max="2" width="11.6640625" style="54" customWidth="1"/>
    <col min="3" max="3" width="50.6640625" style="63" customWidth="1"/>
    <col min="4" max="4" width="12.6640625" style="3" customWidth="1"/>
    <col min="5" max="5" width="5.6640625" style="3" customWidth="1"/>
    <col min="6" max="6" width="11.109375" style="3" customWidth="1"/>
    <col min="7" max="7" width="15.6640625" style="5" customWidth="1"/>
    <col min="8" max="8" width="15.6640625" style="4" customWidth="1"/>
    <col min="9" max="9" width="0.88671875" style="4" customWidth="1"/>
    <col min="10" max="16384" width="6.88671875" style="5"/>
  </cols>
  <sheetData>
    <row r="1" spans="2:9" ht="13.2" customHeight="1">
      <c r="B1" s="1" t="s">
        <v>409</v>
      </c>
      <c r="C1" s="2"/>
      <c r="F1" s="391" t="str">
        <f>'C3.2'!F1</f>
        <v>GKM 06-26/27</v>
      </c>
      <c r="G1" s="392"/>
      <c r="H1" s="392"/>
    </row>
    <row r="2" spans="2:9">
      <c r="B2" s="6" t="s">
        <v>410</v>
      </c>
      <c r="C2" s="2"/>
      <c r="H2" s="11" t="s">
        <v>411</v>
      </c>
    </row>
    <row r="3" spans="2:9">
      <c r="B3" s="7"/>
      <c r="C3" s="64"/>
      <c r="D3" s="8"/>
      <c r="E3" s="8"/>
      <c r="F3" s="8"/>
      <c r="G3" s="9"/>
      <c r="H3" s="10"/>
    </row>
    <row r="4" spans="2:9" s="16" customFormat="1" ht="24.9" customHeight="1"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</row>
    <row r="5" spans="2:9">
      <c r="B5" s="65"/>
      <c r="C5" s="66"/>
      <c r="D5" s="67"/>
      <c r="E5" s="19"/>
      <c r="F5" s="25"/>
      <c r="G5" s="20"/>
      <c r="H5" s="198" t="str">
        <f>IF(D5="","",F5*G5)</f>
        <v/>
      </c>
      <c r="I5" s="22"/>
    </row>
    <row r="6" spans="2:9" ht="52.8">
      <c r="B6" s="68" t="s">
        <v>225</v>
      </c>
      <c r="C6" s="351" t="s">
        <v>224</v>
      </c>
      <c r="D6" s="25"/>
      <c r="E6" s="19"/>
      <c r="F6" s="25"/>
      <c r="G6" s="20"/>
      <c r="H6" s="198" t="str">
        <f t="shared" ref="H6" si="0">IF(D6="","",F6*G6)</f>
        <v/>
      </c>
      <c r="I6" s="22"/>
    </row>
    <row r="7" spans="2:9">
      <c r="B7" s="69"/>
      <c r="C7" s="307"/>
      <c r="D7" s="25"/>
      <c r="E7" s="25"/>
      <c r="F7" s="193"/>
      <c r="G7" s="187"/>
      <c r="H7" s="308" t="str">
        <f t="shared" ref="H7" si="1">IF(D7="","",F7*G7)</f>
        <v/>
      </c>
      <c r="I7" s="27"/>
    </row>
    <row r="8" spans="2:9">
      <c r="B8" s="68"/>
      <c r="C8" s="306"/>
      <c r="D8" s="34"/>
      <c r="E8" s="19"/>
      <c r="F8" s="193"/>
      <c r="G8" s="39"/>
      <c r="H8" s="308"/>
      <c r="I8" s="27"/>
    </row>
    <row r="9" spans="2:9">
      <c r="B9" s="69" t="s">
        <v>432</v>
      </c>
      <c r="C9" s="307" t="s">
        <v>431</v>
      </c>
      <c r="D9" s="25"/>
      <c r="E9" s="19"/>
      <c r="F9" s="193"/>
      <c r="G9" s="309"/>
      <c r="H9" s="308"/>
      <c r="I9" s="27"/>
    </row>
    <row r="10" spans="2:9" ht="13.8">
      <c r="B10" s="68"/>
      <c r="C10" s="307" t="s">
        <v>436</v>
      </c>
      <c r="D10" s="371"/>
      <c r="E10" s="19"/>
      <c r="F10" s="193"/>
      <c r="G10" s="39"/>
      <c r="H10" s="308"/>
      <c r="I10" s="27"/>
    </row>
    <row r="11" spans="2:9" ht="15.6" customHeight="1">
      <c r="B11" s="69"/>
      <c r="C11" s="307" t="s">
        <v>435</v>
      </c>
      <c r="D11" s="371" t="s">
        <v>161</v>
      </c>
      <c r="E11" s="19"/>
      <c r="F11" s="193">
        <v>3400</v>
      </c>
      <c r="G11" s="309"/>
      <c r="H11" s="308"/>
      <c r="I11" s="27"/>
    </row>
    <row r="12" spans="2:9">
      <c r="B12" s="68"/>
      <c r="C12" s="307"/>
      <c r="D12" s="34"/>
      <c r="E12" s="19"/>
      <c r="F12" s="193"/>
      <c r="G12" s="39"/>
      <c r="H12" s="308"/>
      <c r="I12" s="27"/>
    </row>
    <row r="13" spans="2:9">
      <c r="B13" s="69"/>
      <c r="C13" s="307"/>
      <c r="D13" s="25"/>
      <c r="E13" s="19"/>
      <c r="F13" s="193"/>
      <c r="G13" s="309"/>
      <c r="H13" s="308"/>
      <c r="I13" s="27"/>
    </row>
    <row r="14" spans="2:9" ht="27.6">
      <c r="B14" s="68" t="s">
        <v>437</v>
      </c>
      <c r="C14" s="370" t="s">
        <v>438</v>
      </c>
      <c r="D14" s="25"/>
      <c r="E14" s="19"/>
      <c r="F14" s="193"/>
      <c r="G14" s="309"/>
      <c r="H14" s="308"/>
      <c r="I14" s="27"/>
    </row>
    <row r="15" spans="2:9" ht="13.8">
      <c r="B15" s="69"/>
      <c r="C15" s="374" t="s">
        <v>439</v>
      </c>
      <c r="D15" s="371" t="s">
        <v>161</v>
      </c>
      <c r="E15" s="19"/>
      <c r="F15" s="193">
        <v>20</v>
      </c>
      <c r="G15" s="309"/>
      <c r="H15" s="308"/>
      <c r="I15" s="27"/>
    </row>
    <row r="16" spans="2:9" ht="13.8">
      <c r="B16" s="69"/>
      <c r="C16" s="374" t="s">
        <v>440</v>
      </c>
      <c r="D16" s="371" t="s">
        <v>161</v>
      </c>
      <c r="E16" s="19"/>
      <c r="F16" s="193">
        <v>5</v>
      </c>
      <c r="G16" s="309"/>
      <c r="H16" s="308"/>
      <c r="I16" s="27"/>
    </row>
    <row r="17" spans="2:9" ht="13.8">
      <c r="B17" s="69"/>
      <c r="C17" s="374" t="s">
        <v>441</v>
      </c>
      <c r="D17" s="371" t="s">
        <v>161</v>
      </c>
      <c r="E17" s="19"/>
      <c r="F17" s="193">
        <v>5</v>
      </c>
      <c r="G17" s="309"/>
      <c r="H17" s="308"/>
      <c r="I17" s="27"/>
    </row>
    <row r="18" spans="2:9" ht="13.8">
      <c r="B18" s="69"/>
      <c r="C18" s="307"/>
      <c r="D18" s="371"/>
      <c r="E18" s="19"/>
      <c r="F18" s="193"/>
      <c r="G18" s="309"/>
      <c r="H18" s="308"/>
      <c r="I18" s="27"/>
    </row>
    <row r="19" spans="2:9" ht="27.6">
      <c r="B19" s="369" t="s">
        <v>442</v>
      </c>
      <c r="C19" s="370" t="s">
        <v>443</v>
      </c>
      <c r="D19" s="25" t="s">
        <v>161</v>
      </c>
      <c r="E19" s="19"/>
      <c r="F19" s="193">
        <v>60</v>
      </c>
      <c r="G19" s="309"/>
      <c r="H19" s="308"/>
      <c r="I19" s="27"/>
    </row>
    <row r="20" spans="2:9" ht="13.8">
      <c r="B20" s="369"/>
      <c r="C20" s="370"/>
      <c r="D20" s="25"/>
      <c r="E20" s="19"/>
      <c r="F20" s="193"/>
      <c r="G20" s="309"/>
      <c r="H20" s="308"/>
      <c r="I20" s="27"/>
    </row>
    <row r="21" spans="2:9" ht="13.8">
      <c r="B21" s="369" t="s">
        <v>445</v>
      </c>
      <c r="C21" s="370" t="s">
        <v>515</v>
      </c>
      <c r="D21" s="25"/>
      <c r="E21" s="19"/>
      <c r="F21" s="193"/>
      <c r="G21" s="309"/>
      <c r="H21" s="308"/>
      <c r="I21" s="27"/>
    </row>
    <row r="22" spans="2:9" ht="15.6">
      <c r="B22" s="385" t="s">
        <v>517</v>
      </c>
      <c r="C22" s="307" t="s">
        <v>444</v>
      </c>
      <c r="D22" s="25" t="s">
        <v>16</v>
      </c>
      <c r="E22" s="19"/>
      <c r="F22" s="193">
        <v>70</v>
      </c>
      <c r="G22" s="309"/>
      <c r="H22" s="308"/>
      <c r="I22" s="27"/>
    </row>
    <row r="23" spans="2:9" ht="13.8">
      <c r="B23" s="369"/>
      <c r="C23" s="370"/>
      <c r="D23" s="25"/>
      <c r="E23" s="19"/>
      <c r="F23" s="193"/>
      <c r="G23" s="309"/>
      <c r="H23" s="308"/>
      <c r="I23" s="27"/>
    </row>
    <row r="24" spans="2:9" ht="26.4">
      <c r="B24" s="69" t="s">
        <v>393</v>
      </c>
      <c r="C24" s="307" t="s">
        <v>516</v>
      </c>
      <c r="D24" s="25" t="s">
        <v>138</v>
      </c>
      <c r="E24" s="19"/>
      <c r="F24" s="193">
        <v>350</v>
      </c>
      <c r="G24" s="309"/>
      <c r="H24" s="308"/>
      <c r="I24" s="27"/>
    </row>
    <row r="25" spans="2:9">
      <c r="B25" s="68"/>
      <c r="C25" s="306"/>
      <c r="D25" s="25"/>
      <c r="E25" s="25"/>
      <c r="F25" s="193"/>
      <c r="G25" s="105"/>
      <c r="H25" s="308"/>
      <c r="I25" s="27"/>
    </row>
    <row r="26" spans="2:9" ht="26.4">
      <c r="B26" s="69" t="s">
        <v>395</v>
      </c>
      <c r="C26" s="307" t="s">
        <v>394</v>
      </c>
      <c r="D26" s="25" t="s">
        <v>138</v>
      </c>
      <c r="E26" s="25"/>
      <c r="F26" s="193">
        <v>350</v>
      </c>
      <c r="G26" s="105"/>
      <c r="H26" s="308"/>
      <c r="I26" s="27"/>
    </row>
    <row r="27" spans="2:9">
      <c r="B27" s="69"/>
      <c r="C27" s="307"/>
      <c r="D27" s="25"/>
      <c r="E27" s="25"/>
      <c r="F27" s="193"/>
      <c r="G27" s="93"/>
      <c r="H27" s="308"/>
      <c r="I27" s="31"/>
    </row>
    <row r="28" spans="2:9">
      <c r="B28" s="69" t="s">
        <v>396</v>
      </c>
      <c r="C28" s="372" t="s">
        <v>397</v>
      </c>
      <c r="D28" s="25"/>
      <c r="E28" s="25"/>
      <c r="F28" s="193"/>
      <c r="G28" s="105"/>
      <c r="H28" s="308"/>
      <c r="I28" s="31"/>
    </row>
    <row r="29" spans="2:9">
      <c r="B29" s="68"/>
      <c r="C29" s="306"/>
      <c r="D29" s="25"/>
      <c r="E29" s="25"/>
      <c r="F29" s="193"/>
      <c r="G29" s="93"/>
      <c r="H29" s="308"/>
      <c r="I29" s="27"/>
    </row>
    <row r="30" spans="2:9">
      <c r="B30" s="69" t="s">
        <v>398</v>
      </c>
      <c r="C30" s="307" t="s">
        <v>399</v>
      </c>
      <c r="D30" s="25" t="s">
        <v>138</v>
      </c>
      <c r="E30" s="25"/>
      <c r="F30" s="193">
        <v>300</v>
      </c>
      <c r="G30" s="309"/>
      <c r="H30" s="308"/>
      <c r="I30" s="27"/>
    </row>
    <row r="31" spans="2:9">
      <c r="B31" s="68"/>
      <c r="C31" s="306"/>
      <c r="D31" s="34"/>
      <c r="E31" s="25"/>
      <c r="F31" s="193"/>
      <c r="G31" s="310"/>
      <c r="H31" s="311"/>
      <c r="I31" s="27"/>
    </row>
    <row r="32" spans="2:9" ht="27.6">
      <c r="B32" s="369" t="s">
        <v>433</v>
      </c>
      <c r="C32" s="370" t="s">
        <v>434</v>
      </c>
      <c r="D32" s="371" t="s">
        <v>138</v>
      </c>
      <c r="E32" s="25"/>
      <c r="F32" s="193">
        <f>F30</f>
        <v>300</v>
      </c>
      <c r="G32" s="309"/>
      <c r="H32" s="308"/>
      <c r="I32" s="89"/>
    </row>
    <row r="33" spans="2:10">
      <c r="B33" s="69"/>
      <c r="C33" s="307"/>
      <c r="D33" s="25"/>
      <c r="E33" s="25"/>
      <c r="F33" s="25"/>
      <c r="G33" s="26"/>
      <c r="H33" s="308"/>
      <c r="I33" s="89"/>
      <c r="J33" s="87"/>
    </row>
    <row r="34" spans="2:10">
      <c r="B34" s="68"/>
      <c r="C34" s="306"/>
      <c r="D34" s="25"/>
      <c r="E34" s="25"/>
      <c r="F34" s="193"/>
      <c r="G34" s="309"/>
      <c r="H34" s="308"/>
      <c r="I34" s="89"/>
      <c r="J34" s="87"/>
    </row>
    <row r="35" spans="2:10">
      <c r="B35" s="69"/>
      <c r="C35" s="307"/>
      <c r="D35" s="25"/>
      <c r="E35" s="25"/>
      <c r="F35" s="25"/>
      <c r="G35" s="105"/>
      <c r="H35" s="308"/>
      <c r="I35" s="89"/>
      <c r="J35" s="87"/>
    </row>
    <row r="36" spans="2:10">
      <c r="B36" s="68"/>
      <c r="C36" s="306"/>
      <c r="D36" s="25"/>
      <c r="E36" s="25"/>
      <c r="F36" s="193"/>
      <c r="G36" s="309"/>
      <c r="H36" s="308"/>
      <c r="I36" s="89"/>
      <c r="J36" s="87"/>
    </row>
    <row r="37" spans="2:10">
      <c r="B37" s="68"/>
      <c r="C37" s="306"/>
      <c r="D37" s="25"/>
      <c r="E37" s="25"/>
      <c r="F37" s="25"/>
      <c r="G37" s="93"/>
      <c r="H37" s="198"/>
      <c r="I37" s="27"/>
    </row>
    <row r="38" spans="2:10">
      <c r="B38" s="69"/>
      <c r="C38" s="307"/>
      <c r="D38" s="34"/>
      <c r="E38" s="25"/>
      <c r="F38" s="25"/>
      <c r="G38" s="93"/>
      <c r="H38" s="198"/>
      <c r="I38" s="27"/>
    </row>
    <row r="39" spans="2:10">
      <c r="B39" s="68"/>
      <c r="C39" s="306"/>
      <c r="D39" s="25"/>
      <c r="E39" s="25"/>
      <c r="F39" s="25"/>
      <c r="G39" s="93"/>
      <c r="H39" s="198"/>
      <c r="I39" s="27"/>
    </row>
    <row r="40" spans="2:10">
      <c r="B40" s="69"/>
      <c r="C40" s="307"/>
      <c r="D40" s="25"/>
      <c r="E40" s="25"/>
      <c r="F40" s="25"/>
      <c r="G40" s="93"/>
      <c r="H40" s="198"/>
      <c r="I40" s="27"/>
    </row>
    <row r="41" spans="2:10">
      <c r="B41" s="68"/>
      <c r="C41" s="306"/>
      <c r="D41" s="25"/>
      <c r="E41" s="25"/>
      <c r="F41" s="25"/>
      <c r="G41" s="93"/>
      <c r="H41" s="198"/>
      <c r="I41" s="27"/>
    </row>
    <row r="42" spans="2:10">
      <c r="B42" s="69"/>
      <c r="C42" s="307"/>
      <c r="D42" s="25"/>
      <c r="E42" s="34"/>
      <c r="F42" s="34"/>
      <c r="G42" s="93"/>
      <c r="H42" s="198"/>
    </row>
    <row r="43" spans="2:10">
      <c r="B43" s="69"/>
      <c r="C43" s="70"/>
      <c r="D43" s="25"/>
      <c r="E43" s="34"/>
      <c r="F43" s="34"/>
      <c r="G43" s="93"/>
      <c r="H43" s="198"/>
    </row>
    <row r="44" spans="2:10">
      <c r="B44" s="69"/>
      <c r="C44" s="70"/>
      <c r="D44" s="25"/>
      <c r="E44" s="34"/>
      <c r="F44" s="34"/>
      <c r="G44" s="93"/>
      <c r="H44" s="198"/>
    </row>
    <row r="45" spans="2:10">
      <c r="B45" s="69"/>
      <c r="C45" s="70"/>
      <c r="D45" s="25"/>
      <c r="E45" s="34"/>
      <c r="F45" s="34"/>
      <c r="G45" s="93"/>
      <c r="H45" s="198"/>
    </row>
    <row r="46" spans="2:10">
      <c r="B46" s="69"/>
      <c r="C46" s="70"/>
      <c r="D46" s="25"/>
      <c r="E46" s="34"/>
      <c r="F46" s="34"/>
      <c r="G46" s="93"/>
      <c r="H46" s="198"/>
    </row>
    <row r="47" spans="2:10">
      <c r="B47" s="69"/>
      <c r="C47" s="70"/>
      <c r="D47" s="25"/>
      <c r="E47" s="34"/>
      <c r="F47" s="34"/>
      <c r="G47" s="93"/>
      <c r="H47" s="198"/>
    </row>
    <row r="48" spans="2:10">
      <c r="B48" s="69"/>
      <c r="C48" s="70"/>
      <c r="D48" s="25"/>
      <c r="E48" s="34"/>
      <c r="F48" s="34"/>
      <c r="G48" s="93"/>
      <c r="H48" s="198"/>
    </row>
    <row r="49" spans="2:9">
      <c r="B49" s="69"/>
      <c r="C49" s="70"/>
      <c r="D49" s="25"/>
      <c r="E49" s="34"/>
      <c r="F49" s="34"/>
      <c r="G49" s="93"/>
      <c r="H49" s="198"/>
    </row>
    <row r="50" spans="2:9">
      <c r="B50" s="69"/>
      <c r="C50" s="70"/>
      <c r="D50" s="25"/>
      <c r="E50" s="34"/>
      <c r="F50" s="34"/>
      <c r="G50" s="93"/>
      <c r="H50" s="198"/>
    </row>
    <row r="51" spans="2:9">
      <c r="B51" s="69"/>
      <c r="C51" s="70"/>
      <c r="D51" s="25"/>
      <c r="E51" s="34"/>
      <c r="F51" s="34"/>
      <c r="G51" s="93"/>
      <c r="H51" s="198"/>
    </row>
    <row r="52" spans="2:9">
      <c r="B52" s="69"/>
      <c r="C52" s="70"/>
      <c r="D52" s="25"/>
      <c r="E52" s="34"/>
      <c r="F52" s="34"/>
      <c r="G52" s="93"/>
      <c r="H52" s="198"/>
    </row>
    <row r="53" spans="2:9">
      <c r="B53" s="69"/>
      <c r="C53" s="70"/>
      <c r="D53" s="25"/>
      <c r="E53" s="34"/>
      <c r="F53" s="34"/>
      <c r="G53" s="93"/>
      <c r="H53" s="198"/>
    </row>
    <row r="54" spans="2:9">
      <c r="B54" s="69"/>
      <c r="C54" s="70"/>
      <c r="D54" s="25"/>
      <c r="E54" s="34"/>
      <c r="F54" s="34"/>
      <c r="G54" s="93"/>
      <c r="H54" s="198"/>
    </row>
    <row r="55" spans="2:9">
      <c r="B55" s="69"/>
      <c r="C55" s="70"/>
      <c r="D55" s="25"/>
      <c r="E55" s="34"/>
      <c r="F55" s="34"/>
      <c r="G55" s="93"/>
      <c r="H55" s="198"/>
    </row>
    <row r="56" spans="2:9">
      <c r="B56" s="69"/>
      <c r="C56" s="70"/>
      <c r="D56" s="25"/>
      <c r="E56" s="34"/>
      <c r="F56" s="34"/>
      <c r="G56" s="93"/>
      <c r="H56" s="198"/>
    </row>
    <row r="57" spans="2:9">
      <c r="B57" s="69"/>
      <c r="C57" s="70"/>
      <c r="D57" s="25"/>
      <c r="E57" s="34"/>
      <c r="F57" s="34"/>
      <c r="G57" s="93"/>
      <c r="H57" s="198"/>
    </row>
    <row r="58" spans="2:9">
      <c r="B58" s="69"/>
      <c r="C58" s="70"/>
      <c r="D58" s="25"/>
      <c r="E58" s="34"/>
      <c r="F58" s="34"/>
      <c r="G58" s="93"/>
      <c r="H58" s="198"/>
    </row>
    <row r="59" spans="2:9">
      <c r="B59" s="69"/>
      <c r="C59" s="70"/>
      <c r="D59" s="25"/>
      <c r="E59" s="34"/>
      <c r="F59" s="34"/>
      <c r="G59" s="93"/>
      <c r="H59" s="198"/>
    </row>
    <row r="60" spans="2:9">
      <c r="B60" s="69"/>
      <c r="C60" s="70"/>
      <c r="D60" s="25"/>
      <c r="E60" s="34"/>
      <c r="F60" s="34"/>
      <c r="G60" s="93"/>
      <c r="H60" s="198"/>
    </row>
    <row r="61" spans="2:9">
      <c r="B61" s="69"/>
      <c r="C61" s="70"/>
      <c r="D61" s="25"/>
      <c r="E61" s="34"/>
      <c r="F61" s="34"/>
      <c r="G61" s="93"/>
      <c r="H61" s="198"/>
    </row>
    <row r="62" spans="2:9">
      <c r="B62" s="69"/>
      <c r="C62" s="70"/>
      <c r="D62" s="25"/>
      <c r="E62" s="34"/>
      <c r="F62" s="34"/>
      <c r="G62" s="93"/>
      <c r="H62" s="198"/>
    </row>
    <row r="63" spans="2:9">
      <c r="B63" s="69"/>
      <c r="C63" s="70"/>
      <c r="D63" s="25"/>
      <c r="E63" s="34"/>
      <c r="F63" s="34"/>
      <c r="G63" s="93"/>
      <c r="H63" s="198"/>
    </row>
    <row r="64" spans="2:9">
      <c r="B64" s="68"/>
      <c r="D64" s="25"/>
      <c r="E64" s="25"/>
      <c r="F64" s="25"/>
      <c r="G64" s="93"/>
      <c r="H64" s="198"/>
      <c r="I64" s="27"/>
    </row>
    <row r="65" spans="2:9" s="48" customFormat="1" ht="30" customHeight="1">
      <c r="B65" s="312" t="s">
        <v>175</v>
      </c>
      <c r="C65" s="425" t="s">
        <v>21</v>
      </c>
      <c r="D65" s="426"/>
      <c r="E65" s="426"/>
      <c r="F65" s="426"/>
      <c r="G65" s="427"/>
      <c r="H65" s="313"/>
      <c r="I65" s="143"/>
    </row>
  </sheetData>
  <mergeCells count="2">
    <mergeCell ref="F1:H1"/>
    <mergeCell ref="C65:G65"/>
  </mergeCells>
  <printOptions horizontalCentered="1"/>
  <pageMargins left="0.43307086614173229" right="0.31496062992125984" top="0.43307086614173229" bottom="0.62992125984251968" header="0.35433070866141736" footer="0.31496062992125984"/>
  <pageSetup paperSize="9" scale="70" firstPageNumber="15" orientation="portrait" cellComments="asDisplayed" useFirstPageNumber="1" r:id="rId1"/>
  <headerFooter>
    <oddHeader xml:space="preserve">&amp;R&amp;"Arial,Bold Italic"
</oddHeader>
    <oddFooter>&amp;CPD.&amp;P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2E650FF9B674B892BBB02B7661549" ma:contentTypeVersion="17" ma:contentTypeDescription="Create a new document." ma:contentTypeScope="" ma:versionID="f5a64bed8739e9635d5588c4973f556d">
  <xsd:schema xmlns:xsd="http://www.w3.org/2001/XMLSchema" xmlns:xs="http://www.w3.org/2001/XMLSchema" xmlns:p="http://schemas.microsoft.com/office/2006/metadata/properties" xmlns:ns2="560f4369-f2d8-46b2-9c5d-a5977a81e16b" xmlns:ns3="f610a4fe-f4f1-49cd-b05d-94209b893411" targetNamespace="http://schemas.microsoft.com/office/2006/metadata/properties" ma:root="true" ma:fieldsID="b74495db1646b8056caeadec9981f475" ns2:_="" ns3:_="">
    <xsd:import namespace="560f4369-f2d8-46b2-9c5d-a5977a81e16b"/>
    <xsd:import namespace="f610a4fe-f4f1-49cd-b05d-94209b8934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f4369-f2d8-46b2-9c5d-a5977a81e1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dd496b-c023-4c79-8372-ccf56af9dc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0a4fe-f4f1-49cd-b05d-94209b89341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78fe991-af92-4e5d-ab2b-7d6d976f288e}" ma:internalName="TaxCatchAll" ma:showField="CatchAllData" ma:web="f610a4fe-f4f1-49cd-b05d-94209b8934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10a4fe-f4f1-49cd-b05d-94209b893411" xsi:nil="true"/>
    <lcf76f155ced4ddcb4097134ff3c332f xmlns="560f4369-f2d8-46b2-9c5d-a5977a81e1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8A19FB-9CB0-4BBB-A09B-77C30396F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0f4369-f2d8-46b2-9c5d-a5977a81e16b"/>
    <ds:schemaRef ds:uri="f610a4fe-f4f1-49cd-b05d-94209b8934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F2B37A-3023-4566-A3E9-5EA65B351E2D}">
  <ds:schemaRefs>
    <ds:schemaRef ds:uri="http://purl.org/dc/elements/1.1/"/>
    <ds:schemaRef ds:uri="f610a4fe-f4f1-49cd-b05d-94209b893411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60f4369-f2d8-46b2-9c5d-a5977a81e16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E585336-0A34-4574-AA94-2236A116DA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25</vt:i4>
      </vt:variant>
    </vt:vector>
  </HeadingPairs>
  <TitlesOfParts>
    <vt:vector size="48" baseType="lpstr">
      <vt:lpstr>C1.2</vt:lpstr>
      <vt:lpstr>C1.3</vt:lpstr>
      <vt:lpstr>C1.5</vt:lpstr>
      <vt:lpstr>C1.6</vt:lpstr>
      <vt:lpstr>C1.7</vt:lpstr>
      <vt:lpstr>C2.1</vt:lpstr>
      <vt:lpstr>C3.1</vt:lpstr>
      <vt:lpstr>C3.2</vt:lpstr>
      <vt:lpstr>C3.3</vt:lpstr>
      <vt:lpstr>C4.2</vt:lpstr>
      <vt:lpstr>C4.4</vt:lpstr>
      <vt:lpstr>C5.1</vt:lpstr>
      <vt:lpstr>C5.3</vt:lpstr>
      <vt:lpstr>C5.2</vt:lpstr>
      <vt:lpstr>C9</vt:lpstr>
      <vt:lpstr>C11.4</vt:lpstr>
      <vt:lpstr>C11.9</vt:lpstr>
      <vt:lpstr>C11.2</vt:lpstr>
      <vt:lpstr>C20.1</vt:lpstr>
      <vt:lpstr>Part G</vt:lpstr>
      <vt:lpstr>Section Summary</vt:lpstr>
      <vt:lpstr>Summary</vt:lpstr>
      <vt:lpstr>Calculations</vt:lpstr>
      <vt:lpstr>C1.2!Print_Area</vt:lpstr>
      <vt:lpstr>C1.3!Print_Area</vt:lpstr>
      <vt:lpstr>C1.5!Print_Area</vt:lpstr>
      <vt:lpstr>C1.6!Print_Area</vt:lpstr>
      <vt:lpstr>C1.7!Print_Area</vt:lpstr>
      <vt:lpstr>C11.2!Print_Area</vt:lpstr>
      <vt:lpstr>C11.4!Print_Area</vt:lpstr>
      <vt:lpstr>C11.9!Print_Area</vt:lpstr>
      <vt:lpstr>C2.1!Print_Area</vt:lpstr>
      <vt:lpstr>C20.1!Print_Area</vt:lpstr>
      <vt:lpstr>C3.1!Print_Area</vt:lpstr>
      <vt:lpstr>C3.2!Print_Area</vt:lpstr>
      <vt:lpstr>C3.3!Print_Area</vt:lpstr>
      <vt:lpstr>C4.2!Print_Area</vt:lpstr>
      <vt:lpstr>C4.4!Print_Area</vt:lpstr>
      <vt:lpstr>C5.1!Print_Area</vt:lpstr>
      <vt:lpstr>C5.2!Print_Area</vt:lpstr>
      <vt:lpstr>C5.3!Print_Area</vt:lpstr>
      <vt:lpstr>'C9'!Print_Area</vt:lpstr>
      <vt:lpstr>'Part G'!Print_Area</vt:lpstr>
      <vt:lpstr>'Section Summary'!Print_Area</vt:lpstr>
      <vt:lpstr>Summary!Print_Area</vt:lpstr>
      <vt:lpstr>C11.2!Print_Titles</vt:lpstr>
      <vt:lpstr>C11.4!Print_Titles</vt:lpstr>
      <vt:lpstr>C11.9!Print_Titles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2026-08-14T07:35:24Z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0x0101009122E650FF9B674B892BBB02B7661549</vt:lpwstr>
  </property>
  <property fmtid="{D5CDD505-2E9C-101B-9397-08002B2CF9AE}" pid="3" name="MediaServiceImageTags">
    <vt:lpwstr/>
  </property>
</Properties>
</file>