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atnavigationservices-my.sharepoint.com/personal/nokuthulasa_atns_co_za/Documents/Documents/ATFM 23.24 Recent/"/>
    </mc:Choice>
  </mc:AlternateContent>
  <xr:revisionPtr revIDLastSave="0" documentId="8_{F5717C93-FA48-49BE-90AC-D46F2EBE0E8E}" xr6:coauthVersionLast="47" xr6:coauthVersionMax="47" xr10:uidLastSave="{00000000-0000-0000-0000-000000000000}"/>
  <bookViews>
    <workbookView xWindow="-110" yWindow="-110" windowWidth="19420" windowHeight="10420" tabRatio="886" xr2:uid="{00000000-000D-0000-FFFF-FFFF00000000}"/>
  </bookViews>
  <sheets>
    <sheet name="Instructions" sheetId="63" r:id="rId1"/>
    <sheet name="Bidder Info" sheetId="62" r:id="rId2"/>
    <sheet name="G1 SUMMARY" sheetId="19" r:id="rId3"/>
    <sheet name="G2_1 Software" sheetId="83" r:id="rId4"/>
    <sheet name="G2_2 EQ" sheetId="3" r:id="rId5"/>
    <sheet name="G3 PMP" sheetId="10" r:id="rId6"/>
    <sheet name="G4 ILS" sheetId="7" r:id="rId7"/>
    <sheet name="G5_1 Spares" sheetId="9" r:id="rId8"/>
    <sheet name="G5_2 Test Equipment" sheetId="55" r:id="rId9"/>
    <sheet name="G5_0 LRU List" sheetId="56" r:id="rId10"/>
    <sheet name="G6 Miscellaneous" sheetId="11" r:id="rId11"/>
    <sheet name="G7 Options" sheetId="12" r:id="rId12"/>
    <sheet name="G8 Maintenance Contract" sheetId="54" r:id="rId13"/>
  </sheets>
  <definedNames>
    <definedName name="_xlnm.Print_Area" localSheetId="2">'G1 SUMMARY'!$A$2:$G$44</definedName>
    <definedName name="_xlnm.Print_Area" localSheetId="3">'G2_1 Software'!$A$2:$L$64</definedName>
    <definedName name="_xlnm.Print_Area" localSheetId="4">'G2_2 EQ'!$A$2:$L$64</definedName>
    <definedName name="_xlnm.Print_Area" localSheetId="5">'G3 PMP'!$A$2:$L$58</definedName>
    <definedName name="_xlnm.Print_Area" localSheetId="6">'G4 ILS'!$A$2:$L$59</definedName>
    <definedName name="_xlnm.Print_Area" localSheetId="9">'G5_0 LRU List'!$A$2:$L$141</definedName>
    <definedName name="_xlnm.Print_Area" localSheetId="7">'G5_1 Spares'!$A$2:$L$57</definedName>
    <definedName name="_xlnm.Print_Area" localSheetId="8">'G5_2 Test Equipment'!$A$2:$L$44</definedName>
    <definedName name="_xlnm.Print_Area" localSheetId="10">'G6 Miscellaneous'!$A$2:$L$44</definedName>
    <definedName name="_xlnm.Print_Area" localSheetId="11">'G7 Options'!$A$2:$L$55</definedName>
    <definedName name="_xlnm.Print_Area" localSheetId="12">'G8 Maintenance Contract'!$A$2:$L$43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9" l="1"/>
  <c r="B4" i="3"/>
  <c r="B4" i="10"/>
  <c r="B4" i="7"/>
  <c r="B4" i="9"/>
  <c r="B4" i="55"/>
  <c r="B4" i="56"/>
  <c r="B4" i="11"/>
  <c r="B4" i="12"/>
  <c r="B4" i="54"/>
  <c r="B4" i="83"/>
  <c r="D30" i="19" l="1"/>
  <c r="D32" i="19" s="1"/>
  <c r="D3" i="63"/>
  <c r="D37" i="19"/>
  <c r="D36" i="19"/>
  <c r="B9" i="12"/>
  <c r="G46" i="12" s="1"/>
  <c r="F46" i="12"/>
  <c r="H46" i="12"/>
  <c r="F47" i="12"/>
  <c r="F48" i="12"/>
  <c r="F49" i="12"/>
  <c r="F50" i="12"/>
  <c r="F51" i="12"/>
  <c r="F52" i="12"/>
  <c r="K46" i="12"/>
  <c r="K47" i="12"/>
  <c r="K45" i="12" s="1"/>
  <c r="K48" i="12"/>
  <c r="K49" i="12"/>
  <c r="K50" i="12"/>
  <c r="K51" i="12"/>
  <c r="K52" i="12"/>
  <c r="F45" i="12"/>
  <c r="G37" i="12"/>
  <c r="H37" i="12" s="1"/>
  <c r="L37" i="12" s="1"/>
  <c r="F37" i="12"/>
  <c r="G38" i="12"/>
  <c r="H38" i="12" s="1"/>
  <c r="L38" i="12" s="1"/>
  <c r="F38" i="12"/>
  <c r="G39" i="12"/>
  <c r="F39" i="12"/>
  <c r="F36" i="12" s="1"/>
  <c r="C37" i="19" s="1"/>
  <c r="G40" i="12"/>
  <c r="F40" i="12"/>
  <c r="G41" i="12"/>
  <c r="F41" i="12"/>
  <c r="G42" i="12"/>
  <c r="H42" i="12" s="1"/>
  <c r="L42" i="12" s="1"/>
  <c r="F42" i="12"/>
  <c r="G43" i="12"/>
  <c r="H43" i="12" s="1"/>
  <c r="L43" i="12" s="1"/>
  <c r="F43" i="12"/>
  <c r="K37" i="12"/>
  <c r="K36" i="12" s="1"/>
  <c r="F37" i="19" s="1"/>
  <c r="K38" i="12"/>
  <c r="K39" i="12"/>
  <c r="K40" i="12"/>
  <c r="K41" i="12"/>
  <c r="K42" i="12"/>
  <c r="K43" i="12"/>
  <c r="G28" i="12"/>
  <c r="H28" i="12" s="1"/>
  <c r="F28" i="12"/>
  <c r="F27" i="12" s="1"/>
  <c r="C36" i="19" s="1"/>
  <c r="G29" i="12"/>
  <c r="H29" i="12" s="1"/>
  <c r="L29" i="12" s="1"/>
  <c r="F29" i="12"/>
  <c r="G30" i="12"/>
  <c r="F30" i="12"/>
  <c r="G31" i="12"/>
  <c r="H31" i="12" s="1"/>
  <c r="L31" i="12" s="1"/>
  <c r="F31" i="12"/>
  <c r="G32" i="12"/>
  <c r="H32" i="12" s="1"/>
  <c r="L32" i="12" s="1"/>
  <c r="F32" i="12"/>
  <c r="G33" i="12"/>
  <c r="H33" i="12" s="1"/>
  <c r="L33" i="12" s="1"/>
  <c r="F33" i="12"/>
  <c r="G34" i="12"/>
  <c r="F34" i="12"/>
  <c r="K28" i="12"/>
  <c r="K29" i="12"/>
  <c r="K30" i="12"/>
  <c r="K27" i="12" s="1"/>
  <c r="F36" i="19" s="1"/>
  <c r="K31" i="12"/>
  <c r="K32" i="12"/>
  <c r="K33" i="12"/>
  <c r="K34" i="12"/>
  <c r="G19" i="12"/>
  <c r="H19" i="12" s="1"/>
  <c r="L19" i="12" s="1"/>
  <c r="F19" i="12"/>
  <c r="F18" i="12" s="1"/>
  <c r="G20" i="12"/>
  <c r="F20" i="12"/>
  <c r="H20" i="12"/>
  <c r="L20" i="12" s="1"/>
  <c r="G21" i="12"/>
  <c r="F21" i="12"/>
  <c r="H21" i="12" s="1"/>
  <c r="L21" i="12" s="1"/>
  <c r="G22" i="12"/>
  <c r="H22" i="12" s="1"/>
  <c r="L22" i="12" s="1"/>
  <c r="F22" i="12"/>
  <c r="G23" i="12"/>
  <c r="H23" i="12" s="1"/>
  <c r="L23" i="12" s="1"/>
  <c r="F23" i="12"/>
  <c r="G24" i="12"/>
  <c r="H24" i="12" s="1"/>
  <c r="L24" i="12" s="1"/>
  <c r="F24" i="12"/>
  <c r="G25" i="12"/>
  <c r="F25" i="12"/>
  <c r="H25" i="12"/>
  <c r="K19" i="12"/>
  <c r="K18" i="12" s="1"/>
  <c r="K20" i="12"/>
  <c r="K21" i="12"/>
  <c r="K22" i="12"/>
  <c r="K23" i="12"/>
  <c r="K24" i="12"/>
  <c r="K25" i="12"/>
  <c r="B8" i="12"/>
  <c r="C24" i="12" s="1"/>
  <c r="C23" i="12"/>
  <c r="C42" i="12"/>
  <c r="B63" i="3"/>
  <c r="B63" i="83"/>
  <c r="F48" i="83"/>
  <c r="K48" i="83"/>
  <c r="K137" i="56"/>
  <c r="F137" i="56"/>
  <c r="K136" i="56"/>
  <c r="F136" i="56"/>
  <c r="K135" i="56"/>
  <c r="F135" i="56"/>
  <c r="K134" i="56"/>
  <c r="F134" i="56"/>
  <c r="K133" i="56"/>
  <c r="F133" i="56"/>
  <c r="K132" i="56"/>
  <c r="F132" i="56"/>
  <c r="K131" i="56"/>
  <c r="F131" i="56"/>
  <c r="K130" i="56"/>
  <c r="F130" i="56"/>
  <c r="K129" i="56"/>
  <c r="F129" i="56"/>
  <c r="K128" i="56"/>
  <c r="F128" i="56"/>
  <c r="K127" i="56"/>
  <c r="F127" i="56"/>
  <c r="K125" i="56"/>
  <c r="F125" i="56"/>
  <c r="K124" i="56"/>
  <c r="F124" i="56"/>
  <c r="K123" i="56"/>
  <c r="F123" i="56"/>
  <c r="K122" i="56"/>
  <c r="F122" i="56"/>
  <c r="K121" i="56"/>
  <c r="F121" i="56"/>
  <c r="K120" i="56"/>
  <c r="F120" i="56"/>
  <c r="K119" i="56"/>
  <c r="F119" i="56"/>
  <c r="K118" i="56"/>
  <c r="F118" i="56"/>
  <c r="K117" i="56"/>
  <c r="F117" i="56"/>
  <c r="F115" i="56" s="1"/>
  <c r="K116" i="56"/>
  <c r="K115" i="56" s="1"/>
  <c r="F116" i="56"/>
  <c r="K113" i="56"/>
  <c r="F113" i="56"/>
  <c r="K112" i="56"/>
  <c r="F112" i="56"/>
  <c r="K111" i="56"/>
  <c r="F111" i="56"/>
  <c r="K110" i="56"/>
  <c r="F110" i="56"/>
  <c r="K109" i="56"/>
  <c r="F109" i="56"/>
  <c r="K108" i="56"/>
  <c r="F108" i="56"/>
  <c r="K107" i="56"/>
  <c r="F107" i="56"/>
  <c r="K106" i="56"/>
  <c r="F106" i="56"/>
  <c r="K105" i="56"/>
  <c r="F105" i="56"/>
  <c r="K104" i="56"/>
  <c r="K103" i="56" s="1"/>
  <c r="F104" i="56"/>
  <c r="F103" i="56" s="1"/>
  <c r="K101" i="56"/>
  <c r="F101" i="56"/>
  <c r="K100" i="56"/>
  <c r="F100" i="56"/>
  <c r="K99" i="56"/>
  <c r="F99" i="56"/>
  <c r="K98" i="56"/>
  <c r="F98" i="56"/>
  <c r="K97" i="56"/>
  <c r="F97" i="56"/>
  <c r="K96" i="56"/>
  <c r="F96" i="56"/>
  <c r="K95" i="56"/>
  <c r="F95" i="56"/>
  <c r="K94" i="56"/>
  <c r="F94" i="56"/>
  <c r="K93" i="56"/>
  <c r="F93" i="56"/>
  <c r="K92" i="56"/>
  <c r="K91" i="56" s="1"/>
  <c r="F92" i="56"/>
  <c r="F91" i="56" s="1"/>
  <c r="K89" i="56"/>
  <c r="F89" i="56"/>
  <c r="K88" i="56"/>
  <c r="F88" i="56"/>
  <c r="K87" i="56"/>
  <c r="F87" i="56"/>
  <c r="K86" i="56"/>
  <c r="F86" i="56"/>
  <c r="K85" i="56"/>
  <c r="F85" i="56"/>
  <c r="K84" i="56"/>
  <c r="F84" i="56"/>
  <c r="K83" i="56"/>
  <c r="F83" i="56"/>
  <c r="K82" i="56"/>
  <c r="F82" i="56"/>
  <c r="K81" i="56"/>
  <c r="F81" i="56"/>
  <c r="K80" i="56"/>
  <c r="F80" i="56"/>
  <c r="K79" i="56"/>
  <c r="F79" i="56"/>
  <c r="K77" i="56"/>
  <c r="F77" i="56"/>
  <c r="K76" i="56"/>
  <c r="F76" i="56"/>
  <c r="K75" i="56"/>
  <c r="F75" i="56"/>
  <c r="K74" i="56"/>
  <c r="F74" i="56"/>
  <c r="K73" i="56"/>
  <c r="F73" i="56"/>
  <c r="K72" i="56"/>
  <c r="F72" i="56"/>
  <c r="K71" i="56"/>
  <c r="F71" i="56"/>
  <c r="K70" i="56"/>
  <c r="F70" i="56"/>
  <c r="K69" i="56"/>
  <c r="F69" i="56"/>
  <c r="F67" i="56" s="1"/>
  <c r="K68" i="56"/>
  <c r="K67" i="56" s="1"/>
  <c r="F68" i="56"/>
  <c r="B9" i="56"/>
  <c r="G25" i="56" s="1"/>
  <c r="H25" i="56" s="1"/>
  <c r="B8" i="56"/>
  <c r="C135" i="56" s="1"/>
  <c r="C128" i="56"/>
  <c r="G26" i="56"/>
  <c r="G27" i="56"/>
  <c r="G36" i="56"/>
  <c r="G37" i="56"/>
  <c r="G46" i="56"/>
  <c r="G47" i="56"/>
  <c r="G56" i="56"/>
  <c r="G57" i="56"/>
  <c r="G64" i="56"/>
  <c r="G65" i="56"/>
  <c r="C118" i="56"/>
  <c r="C108" i="56"/>
  <c r="C98" i="56"/>
  <c r="C88" i="56"/>
  <c r="C80" i="56"/>
  <c r="B24" i="19"/>
  <c r="B23" i="19"/>
  <c r="B9" i="3"/>
  <c r="D16" i="19" s="1"/>
  <c r="F17" i="3"/>
  <c r="F18" i="3"/>
  <c r="F19" i="3"/>
  <c r="F63" i="3" s="1"/>
  <c r="C16" i="19" s="1"/>
  <c r="F20" i="3"/>
  <c r="F21" i="3"/>
  <c r="F22" i="3"/>
  <c r="F23" i="3"/>
  <c r="F25" i="3"/>
  <c r="F26" i="3"/>
  <c r="F27" i="3"/>
  <c r="F28" i="3"/>
  <c r="F29" i="3"/>
  <c r="F30" i="3"/>
  <c r="F31" i="3"/>
  <c r="F33" i="3"/>
  <c r="F34" i="3"/>
  <c r="F35" i="3"/>
  <c r="F36" i="3"/>
  <c r="F37" i="3"/>
  <c r="F38" i="3"/>
  <c r="F39" i="3"/>
  <c r="F41" i="3"/>
  <c r="F42" i="3"/>
  <c r="F43" i="3"/>
  <c r="F44" i="3"/>
  <c r="F45" i="3"/>
  <c r="F46" i="3"/>
  <c r="F47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K17" i="3"/>
  <c r="K18" i="3"/>
  <c r="K19" i="3"/>
  <c r="K63" i="3" s="1"/>
  <c r="F16" i="19" s="1"/>
  <c r="K20" i="3"/>
  <c r="K21" i="3"/>
  <c r="K22" i="3"/>
  <c r="K23" i="3"/>
  <c r="K25" i="3"/>
  <c r="K26" i="3"/>
  <c r="K27" i="3"/>
  <c r="K28" i="3"/>
  <c r="K29" i="3"/>
  <c r="K30" i="3"/>
  <c r="K31" i="3"/>
  <c r="K33" i="3"/>
  <c r="K34" i="3"/>
  <c r="K35" i="3"/>
  <c r="K36" i="3"/>
  <c r="K37" i="3"/>
  <c r="K38" i="3"/>
  <c r="K39" i="3"/>
  <c r="K41" i="3"/>
  <c r="K42" i="3"/>
  <c r="K43" i="3"/>
  <c r="K44" i="3"/>
  <c r="K45" i="3"/>
  <c r="K46" i="3"/>
  <c r="K47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B9" i="83"/>
  <c r="G20" i="83" s="1"/>
  <c r="H20" i="83" s="1"/>
  <c r="L20" i="83" s="1"/>
  <c r="F17" i="83"/>
  <c r="G18" i="83"/>
  <c r="H18" i="83" s="1"/>
  <c r="L18" i="83" s="1"/>
  <c r="F18" i="83"/>
  <c r="F63" i="83" s="1"/>
  <c r="C15" i="19" s="1"/>
  <c r="G19" i="83"/>
  <c r="H19" i="83" s="1"/>
  <c r="F19" i="83"/>
  <c r="F20" i="83"/>
  <c r="G21" i="83"/>
  <c r="H21" i="83" s="1"/>
  <c r="L21" i="83" s="1"/>
  <c r="F21" i="83"/>
  <c r="F22" i="83"/>
  <c r="G23" i="83"/>
  <c r="H23" i="83" s="1"/>
  <c r="L23" i="83" s="1"/>
  <c r="F23" i="83"/>
  <c r="G25" i="83"/>
  <c r="H25" i="83" s="1"/>
  <c r="L25" i="83" s="1"/>
  <c r="F25" i="83"/>
  <c r="F26" i="83"/>
  <c r="G27" i="83"/>
  <c r="H27" i="83" s="1"/>
  <c r="L27" i="83" s="1"/>
  <c r="F27" i="83"/>
  <c r="G28" i="83"/>
  <c r="H28" i="83" s="1"/>
  <c r="L28" i="83" s="1"/>
  <c r="F28" i="83"/>
  <c r="F29" i="83"/>
  <c r="G30" i="83"/>
  <c r="H30" i="83" s="1"/>
  <c r="L30" i="83" s="1"/>
  <c r="F30" i="83"/>
  <c r="F31" i="83"/>
  <c r="G33" i="83"/>
  <c r="H33" i="83" s="1"/>
  <c r="L33" i="83" s="1"/>
  <c r="F33" i="83"/>
  <c r="G34" i="83"/>
  <c r="H34" i="83" s="1"/>
  <c r="L34" i="83" s="1"/>
  <c r="F34" i="83"/>
  <c r="F35" i="83"/>
  <c r="G36" i="83"/>
  <c r="H36" i="83" s="1"/>
  <c r="L36" i="83" s="1"/>
  <c r="F36" i="83"/>
  <c r="G37" i="83"/>
  <c r="H37" i="83" s="1"/>
  <c r="L37" i="83" s="1"/>
  <c r="F37" i="83"/>
  <c r="F38" i="83"/>
  <c r="G39" i="83"/>
  <c r="H39" i="83" s="1"/>
  <c r="L39" i="83" s="1"/>
  <c r="F39" i="83"/>
  <c r="G41" i="83"/>
  <c r="H41" i="83" s="1"/>
  <c r="L41" i="83" s="1"/>
  <c r="F41" i="83"/>
  <c r="G42" i="83"/>
  <c r="H42" i="83" s="1"/>
  <c r="L42" i="83" s="1"/>
  <c r="F42" i="83"/>
  <c r="G43" i="83"/>
  <c r="H43" i="83" s="1"/>
  <c r="L43" i="83" s="1"/>
  <c r="F43" i="83"/>
  <c r="G44" i="83"/>
  <c r="F44" i="83"/>
  <c r="H44" i="83"/>
  <c r="L44" i="83" s="1"/>
  <c r="G45" i="83"/>
  <c r="H45" i="83" s="1"/>
  <c r="L45" i="83" s="1"/>
  <c r="F45" i="83"/>
  <c r="G46" i="83"/>
  <c r="H46" i="83" s="1"/>
  <c r="L46" i="83" s="1"/>
  <c r="F46" i="83"/>
  <c r="G47" i="83"/>
  <c r="F47" i="83"/>
  <c r="H47" i="83"/>
  <c r="L47" i="83" s="1"/>
  <c r="G49" i="83"/>
  <c r="H49" i="83" s="1"/>
  <c r="L49" i="83" s="1"/>
  <c r="F49" i="83"/>
  <c r="G50" i="83"/>
  <c r="F50" i="83"/>
  <c r="H50" i="83"/>
  <c r="L50" i="83" s="1"/>
  <c r="G51" i="83"/>
  <c r="H51" i="83" s="1"/>
  <c r="L51" i="83" s="1"/>
  <c r="F51" i="83"/>
  <c r="G52" i="83"/>
  <c r="H52" i="83" s="1"/>
  <c r="L52" i="83" s="1"/>
  <c r="F52" i="83"/>
  <c r="G53" i="83"/>
  <c r="F53" i="83"/>
  <c r="H53" i="83"/>
  <c r="L53" i="83" s="1"/>
  <c r="G54" i="83"/>
  <c r="H54" i="83" s="1"/>
  <c r="L54" i="83" s="1"/>
  <c r="F54" i="83"/>
  <c r="G55" i="83"/>
  <c r="H55" i="83" s="1"/>
  <c r="L55" i="83" s="1"/>
  <c r="F55" i="83"/>
  <c r="G56" i="83"/>
  <c r="F56" i="83"/>
  <c r="H56" i="83"/>
  <c r="L56" i="83" s="1"/>
  <c r="G57" i="83"/>
  <c r="H57" i="83" s="1"/>
  <c r="L57" i="83" s="1"/>
  <c r="F57" i="83"/>
  <c r="G58" i="83"/>
  <c r="F58" i="83"/>
  <c r="H58" i="83"/>
  <c r="L58" i="83" s="1"/>
  <c r="G59" i="83"/>
  <c r="H59" i="83" s="1"/>
  <c r="L59" i="83" s="1"/>
  <c r="F59" i="83"/>
  <c r="G60" i="83"/>
  <c r="F60" i="83"/>
  <c r="H60" i="83" s="1"/>
  <c r="L60" i="83" s="1"/>
  <c r="G61" i="83"/>
  <c r="F61" i="83"/>
  <c r="H61" i="83"/>
  <c r="L61" i="83" s="1"/>
  <c r="K17" i="83"/>
  <c r="K63" i="83" s="1"/>
  <c r="F15" i="19" s="1"/>
  <c r="K18" i="83"/>
  <c r="K19" i="83"/>
  <c r="K20" i="83"/>
  <c r="K21" i="83"/>
  <c r="K22" i="83"/>
  <c r="K23" i="83"/>
  <c r="K25" i="83"/>
  <c r="K26" i="83"/>
  <c r="K27" i="83"/>
  <c r="K28" i="83"/>
  <c r="K29" i="83"/>
  <c r="K30" i="83"/>
  <c r="K31" i="83"/>
  <c r="K33" i="83"/>
  <c r="K34" i="83"/>
  <c r="K35" i="83"/>
  <c r="K36" i="83"/>
  <c r="K37" i="83"/>
  <c r="K38" i="83"/>
  <c r="K39" i="83"/>
  <c r="K41" i="83"/>
  <c r="K42" i="83"/>
  <c r="K43" i="83"/>
  <c r="K44" i="83"/>
  <c r="K45" i="83"/>
  <c r="K46" i="83"/>
  <c r="K47" i="83"/>
  <c r="K49" i="83"/>
  <c r="K50" i="83"/>
  <c r="K51" i="83"/>
  <c r="K52" i="83"/>
  <c r="K53" i="83"/>
  <c r="K54" i="83"/>
  <c r="K55" i="83"/>
  <c r="K56" i="83"/>
  <c r="K57" i="83"/>
  <c r="K58" i="83"/>
  <c r="K59" i="83"/>
  <c r="K60" i="83"/>
  <c r="K61" i="83"/>
  <c r="D15" i="19"/>
  <c r="B15" i="19"/>
  <c r="B16" i="19"/>
  <c r="B20" i="19"/>
  <c r="B19" i="19"/>
  <c r="B8" i="83"/>
  <c r="C42" i="83" s="1"/>
  <c r="A40" i="83"/>
  <c r="A32" i="83"/>
  <c r="A24" i="83"/>
  <c r="A16" i="83"/>
  <c r="G13" i="83"/>
  <c r="B5" i="83"/>
  <c r="B3" i="83"/>
  <c r="K29" i="9"/>
  <c r="B9" i="9"/>
  <c r="G29" i="9" s="1"/>
  <c r="H29" i="9" s="1"/>
  <c r="L29" i="9" s="1"/>
  <c r="F29" i="9"/>
  <c r="B8" i="9"/>
  <c r="C28" i="9" s="1"/>
  <c r="K28" i="9"/>
  <c r="G28" i="9"/>
  <c r="H28" i="9" s="1"/>
  <c r="L28" i="9" s="1"/>
  <c r="F28" i="9"/>
  <c r="K27" i="9"/>
  <c r="G27" i="9"/>
  <c r="F27" i="9"/>
  <c r="K26" i="9"/>
  <c r="G26" i="9"/>
  <c r="H26" i="9" s="1"/>
  <c r="L26" i="9" s="1"/>
  <c r="F26" i="9"/>
  <c r="K25" i="9"/>
  <c r="G25" i="9"/>
  <c r="H25" i="9" s="1"/>
  <c r="L25" i="9" s="1"/>
  <c r="F25" i="9"/>
  <c r="K31" i="9"/>
  <c r="F31" i="9"/>
  <c r="K30" i="9"/>
  <c r="F30" i="9"/>
  <c r="K24" i="9"/>
  <c r="F24" i="9"/>
  <c r="K39" i="9"/>
  <c r="F39" i="9"/>
  <c r="K38" i="9"/>
  <c r="F38" i="9"/>
  <c r="K37" i="9"/>
  <c r="F37" i="9"/>
  <c r="K36" i="9"/>
  <c r="F36" i="9"/>
  <c r="K35" i="9"/>
  <c r="F35" i="9"/>
  <c r="A48" i="3"/>
  <c r="A40" i="3"/>
  <c r="A32" i="3"/>
  <c r="A24" i="3"/>
  <c r="A16" i="3"/>
  <c r="C38" i="83"/>
  <c r="C26" i="83"/>
  <c r="C20" i="83"/>
  <c r="C54" i="83"/>
  <c r="D35" i="19"/>
  <c r="B37" i="19"/>
  <c r="B36" i="19"/>
  <c r="B35" i="19"/>
  <c r="K19" i="11"/>
  <c r="F19" i="11"/>
  <c r="H19" i="11" s="1"/>
  <c r="L19" i="11" s="1"/>
  <c r="K29" i="55"/>
  <c r="F29" i="55"/>
  <c r="K28" i="55"/>
  <c r="F28" i="55"/>
  <c r="K18" i="55"/>
  <c r="F18" i="55"/>
  <c r="K45" i="9"/>
  <c r="F45" i="9"/>
  <c r="K44" i="9"/>
  <c r="F44" i="9"/>
  <c r="K43" i="9"/>
  <c r="F43" i="9"/>
  <c r="K42" i="9"/>
  <c r="F42" i="9"/>
  <c r="K41" i="9"/>
  <c r="F41" i="9"/>
  <c r="F20" i="9"/>
  <c r="F21" i="9"/>
  <c r="F22" i="9"/>
  <c r="F23" i="9"/>
  <c r="F56" i="9" s="1"/>
  <c r="C23" i="19" s="1"/>
  <c r="F32" i="9"/>
  <c r="F33" i="9"/>
  <c r="F40" i="9"/>
  <c r="F46" i="9"/>
  <c r="F47" i="9"/>
  <c r="F48" i="9"/>
  <c r="F49" i="9"/>
  <c r="F50" i="9"/>
  <c r="F51" i="9"/>
  <c r="F52" i="9"/>
  <c r="F53" i="9"/>
  <c r="F54" i="9"/>
  <c r="K40" i="9"/>
  <c r="G13" i="3"/>
  <c r="G13" i="9"/>
  <c r="G13" i="55"/>
  <c r="G13" i="56"/>
  <c r="G13" i="11"/>
  <c r="G13" i="12"/>
  <c r="G13" i="54"/>
  <c r="G13" i="7"/>
  <c r="G13" i="10"/>
  <c r="D9" i="19"/>
  <c r="B5" i="7"/>
  <c r="B5" i="3"/>
  <c r="B5" i="9"/>
  <c r="B5" i="55"/>
  <c r="B5" i="56"/>
  <c r="B5" i="11"/>
  <c r="B5" i="12"/>
  <c r="B5" i="54"/>
  <c r="B5" i="10"/>
  <c r="B5" i="19"/>
  <c r="D6" i="63"/>
  <c r="D5" i="63"/>
  <c r="D4" i="63"/>
  <c r="B9" i="55"/>
  <c r="B9" i="11"/>
  <c r="B9" i="54"/>
  <c r="G20" i="54"/>
  <c r="H20" i="54" s="1"/>
  <c r="L20" i="54" s="1"/>
  <c r="B9" i="7"/>
  <c r="G58" i="7" s="1"/>
  <c r="D20" i="19" s="1"/>
  <c r="B9" i="10"/>
  <c r="G46" i="10" s="1"/>
  <c r="H46" i="10" s="1"/>
  <c r="L46" i="10" s="1"/>
  <c r="C49" i="12"/>
  <c r="B8" i="7"/>
  <c r="C52" i="7"/>
  <c r="B8" i="3"/>
  <c r="B8" i="55"/>
  <c r="C19" i="55"/>
  <c r="B8" i="11"/>
  <c r="B8" i="54"/>
  <c r="C32" i="54" s="1"/>
  <c r="B8" i="10"/>
  <c r="C28" i="10" s="1"/>
  <c r="F42" i="10"/>
  <c r="F32" i="10"/>
  <c r="B3" i="19"/>
  <c r="F48" i="10"/>
  <c r="K48" i="10"/>
  <c r="F41" i="10"/>
  <c r="K41" i="10"/>
  <c r="F31" i="10"/>
  <c r="K31" i="10"/>
  <c r="F26" i="7"/>
  <c r="K26" i="7"/>
  <c r="F35" i="7"/>
  <c r="K35" i="7"/>
  <c r="F47" i="7"/>
  <c r="K47" i="7"/>
  <c r="K33" i="9"/>
  <c r="K32" i="9"/>
  <c r="F54" i="7"/>
  <c r="K54" i="7"/>
  <c r="F53" i="7"/>
  <c r="H53" i="7" s="1"/>
  <c r="L53" i="7" s="1"/>
  <c r="K53" i="7"/>
  <c r="F46" i="7"/>
  <c r="K46" i="7"/>
  <c r="F45" i="7"/>
  <c r="K45" i="7"/>
  <c r="F44" i="7"/>
  <c r="K44" i="7"/>
  <c r="F43" i="7"/>
  <c r="K43" i="7"/>
  <c r="F33" i="7"/>
  <c r="H33" i="7" s="1"/>
  <c r="L33" i="7" s="1"/>
  <c r="K33" i="7"/>
  <c r="F32" i="7"/>
  <c r="K32" i="7"/>
  <c r="F31" i="7"/>
  <c r="K31" i="7"/>
  <c r="F30" i="7"/>
  <c r="K30" i="7"/>
  <c r="F25" i="7"/>
  <c r="H25" i="7" s="1"/>
  <c r="L25" i="7" s="1"/>
  <c r="K25" i="7"/>
  <c r="F24" i="7"/>
  <c r="K24" i="7"/>
  <c r="F23" i="7"/>
  <c r="K23" i="7"/>
  <c r="F22" i="7"/>
  <c r="K22" i="7"/>
  <c r="F47" i="10"/>
  <c r="K47" i="10"/>
  <c r="F46" i="10"/>
  <c r="K46" i="10"/>
  <c r="F45" i="10"/>
  <c r="K45" i="10"/>
  <c r="F44" i="10"/>
  <c r="K44" i="10"/>
  <c r="F43" i="10"/>
  <c r="K43" i="10"/>
  <c r="F40" i="10"/>
  <c r="K40" i="10"/>
  <c r="F39" i="10"/>
  <c r="K39" i="10"/>
  <c r="F38" i="10"/>
  <c r="K38" i="10"/>
  <c r="F37" i="10"/>
  <c r="K37" i="10"/>
  <c r="F36" i="10"/>
  <c r="K36" i="10"/>
  <c r="F30" i="10"/>
  <c r="K30" i="10"/>
  <c r="F29" i="10"/>
  <c r="K29" i="10"/>
  <c r="F28" i="10"/>
  <c r="K28" i="10"/>
  <c r="F27" i="10"/>
  <c r="K27" i="10"/>
  <c r="F26" i="10"/>
  <c r="K26" i="10"/>
  <c r="F56" i="7"/>
  <c r="F55" i="7"/>
  <c r="F52" i="7"/>
  <c r="H52" i="7" s="1"/>
  <c r="L52" i="7" s="1"/>
  <c r="F51" i="7"/>
  <c r="F50" i="7"/>
  <c r="F49" i="7"/>
  <c r="F42" i="7"/>
  <c r="F41" i="7"/>
  <c r="F40" i="7"/>
  <c r="F39" i="7"/>
  <c r="F38" i="7"/>
  <c r="F37" i="7"/>
  <c r="F34" i="7"/>
  <c r="F29" i="7"/>
  <c r="F28" i="7"/>
  <c r="F21" i="7"/>
  <c r="F20" i="7"/>
  <c r="F58" i="7" s="1"/>
  <c r="C20" i="19" s="1"/>
  <c r="F41" i="55"/>
  <c r="F40" i="55"/>
  <c r="F39" i="55"/>
  <c r="F38" i="55"/>
  <c r="K38" i="55"/>
  <c r="F37" i="55"/>
  <c r="K37" i="55"/>
  <c r="F36" i="55"/>
  <c r="H36" i="55" s="1"/>
  <c r="L36" i="55" s="1"/>
  <c r="K36" i="55"/>
  <c r="F35" i="55"/>
  <c r="K35" i="55"/>
  <c r="F34" i="55"/>
  <c r="K34" i="55"/>
  <c r="F33" i="55"/>
  <c r="K33" i="55"/>
  <c r="F32" i="55"/>
  <c r="K32" i="55"/>
  <c r="F31" i="55"/>
  <c r="H31" i="55" s="1"/>
  <c r="L31" i="55" s="1"/>
  <c r="K31" i="55"/>
  <c r="F30" i="55"/>
  <c r="K30" i="55"/>
  <c r="F26" i="55"/>
  <c r="K26" i="55"/>
  <c r="F25" i="55"/>
  <c r="K25" i="55"/>
  <c r="F24" i="55"/>
  <c r="H24" i="55" s="1"/>
  <c r="L24" i="55" s="1"/>
  <c r="K24" i="55"/>
  <c r="F23" i="55"/>
  <c r="K23" i="55"/>
  <c r="F22" i="55"/>
  <c r="K22" i="55"/>
  <c r="F21" i="55"/>
  <c r="K21" i="55"/>
  <c r="F20" i="55"/>
  <c r="F43" i="55" s="1"/>
  <c r="C24" i="19" s="1"/>
  <c r="K20" i="55"/>
  <c r="F19" i="55"/>
  <c r="K19" i="55"/>
  <c r="F41" i="11"/>
  <c r="F40" i="11"/>
  <c r="F39" i="11"/>
  <c r="F38" i="11"/>
  <c r="F37" i="11"/>
  <c r="F36" i="11"/>
  <c r="F35" i="11"/>
  <c r="F34" i="11"/>
  <c r="F33" i="11"/>
  <c r="F32" i="11"/>
  <c r="F31" i="11"/>
  <c r="H31" i="11" s="1"/>
  <c r="L31" i="11" s="1"/>
  <c r="F30" i="11"/>
  <c r="F29" i="11"/>
  <c r="F28" i="11"/>
  <c r="F27" i="11"/>
  <c r="K27" i="11"/>
  <c r="F26" i="11"/>
  <c r="K26" i="11"/>
  <c r="F25" i="11"/>
  <c r="K25" i="11"/>
  <c r="F24" i="11"/>
  <c r="K24" i="11"/>
  <c r="F23" i="11"/>
  <c r="K23" i="11"/>
  <c r="F22" i="11"/>
  <c r="K22" i="11"/>
  <c r="F21" i="11"/>
  <c r="K21" i="11"/>
  <c r="F20" i="11"/>
  <c r="F40" i="54"/>
  <c r="F39" i="54"/>
  <c r="F38" i="54"/>
  <c r="F37" i="54"/>
  <c r="F36" i="54"/>
  <c r="F35" i="54"/>
  <c r="H35" i="54" s="1"/>
  <c r="L35" i="54" s="1"/>
  <c r="F34" i="54"/>
  <c r="F33" i="54"/>
  <c r="F32" i="54"/>
  <c r="F31" i="54"/>
  <c r="F30" i="54"/>
  <c r="F29" i="54"/>
  <c r="F28" i="54"/>
  <c r="F27" i="54"/>
  <c r="F26" i="54"/>
  <c r="F25" i="54"/>
  <c r="F24" i="54"/>
  <c r="F23" i="54"/>
  <c r="F22" i="54"/>
  <c r="F21" i="54"/>
  <c r="F20" i="54"/>
  <c r="F19" i="54"/>
  <c r="H19" i="54" s="1"/>
  <c r="F18" i="54"/>
  <c r="F55" i="10"/>
  <c r="F54" i="10"/>
  <c r="F53" i="10"/>
  <c r="F52" i="10"/>
  <c r="F51" i="10"/>
  <c r="F50" i="10"/>
  <c r="F35" i="10"/>
  <c r="F34" i="10"/>
  <c r="F33" i="10"/>
  <c r="F25" i="10"/>
  <c r="F24" i="10"/>
  <c r="F23" i="10"/>
  <c r="F22" i="10"/>
  <c r="F21" i="10"/>
  <c r="F20" i="10"/>
  <c r="F57" i="10" s="1"/>
  <c r="C19" i="19" s="1"/>
  <c r="K20" i="10"/>
  <c r="K21" i="10"/>
  <c r="K57" i="10" s="1"/>
  <c r="F19" i="19" s="1"/>
  <c r="K22" i="10"/>
  <c r="K23" i="10"/>
  <c r="K24" i="10"/>
  <c r="K25" i="10"/>
  <c r="K33" i="10"/>
  <c r="K34" i="10"/>
  <c r="K35" i="10"/>
  <c r="K50" i="10"/>
  <c r="K51" i="10"/>
  <c r="K52" i="10"/>
  <c r="K53" i="10"/>
  <c r="K54" i="10"/>
  <c r="K55" i="10"/>
  <c r="K20" i="7"/>
  <c r="K21" i="7"/>
  <c r="K28" i="7"/>
  <c r="K29" i="7"/>
  <c r="K34" i="7"/>
  <c r="K37" i="7"/>
  <c r="K38" i="7"/>
  <c r="K39" i="7"/>
  <c r="K40" i="7"/>
  <c r="K41" i="7"/>
  <c r="K42" i="7"/>
  <c r="K49" i="7"/>
  <c r="K50" i="7"/>
  <c r="K51" i="7"/>
  <c r="K52" i="7"/>
  <c r="K55" i="7"/>
  <c r="K56" i="7"/>
  <c r="K20" i="9"/>
  <c r="K21" i="9"/>
  <c r="K56" i="9" s="1"/>
  <c r="F23" i="19" s="1"/>
  <c r="K22" i="9"/>
  <c r="K23" i="9"/>
  <c r="K46" i="9"/>
  <c r="K47" i="9"/>
  <c r="K48" i="9"/>
  <c r="K49" i="9"/>
  <c r="K50" i="9"/>
  <c r="K51" i="9"/>
  <c r="K52" i="9"/>
  <c r="K53" i="9"/>
  <c r="K54" i="9"/>
  <c r="K39" i="55"/>
  <c r="K40" i="55"/>
  <c r="K41" i="55"/>
  <c r="K20" i="11"/>
  <c r="K28" i="11"/>
  <c r="K43" i="11" s="1"/>
  <c r="F26" i="19" s="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56" i="56"/>
  <c r="L56" i="56" s="1"/>
  <c r="F56" i="56"/>
  <c r="H56" i="56"/>
  <c r="K57" i="56"/>
  <c r="F57" i="56"/>
  <c r="H57" i="56"/>
  <c r="K58" i="56"/>
  <c r="F58" i="56"/>
  <c r="K59" i="56"/>
  <c r="F59" i="56"/>
  <c r="K60" i="56"/>
  <c r="F60" i="56"/>
  <c r="K61" i="56"/>
  <c r="F61" i="56"/>
  <c r="K62" i="56"/>
  <c r="F62" i="56"/>
  <c r="K63" i="56"/>
  <c r="F63" i="56"/>
  <c r="K64" i="56"/>
  <c r="L64" i="56" s="1"/>
  <c r="F64" i="56"/>
  <c r="H64" i="56"/>
  <c r="K65" i="56"/>
  <c r="F65" i="56"/>
  <c r="H65" i="56"/>
  <c r="K44" i="56"/>
  <c r="F44" i="56"/>
  <c r="K45" i="56"/>
  <c r="K46" i="56"/>
  <c r="L46" i="56" s="1"/>
  <c r="K47" i="56"/>
  <c r="K48" i="56"/>
  <c r="K49" i="56"/>
  <c r="K50" i="56"/>
  <c r="K51" i="56"/>
  <c r="K52" i="56"/>
  <c r="K53" i="56"/>
  <c r="K43" i="56"/>
  <c r="F45" i="56"/>
  <c r="F46" i="56"/>
  <c r="H46" i="56"/>
  <c r="F47" i="56"/>
  <c r="H47" i="56"/>
  <c r="L47" i="56" s="1"/>
  <c r="F48" i="56"/>
  <c r="F49" i="56"/>
  <c r="F50" i="56"/>
  <c r="F51" i="56"/>
  <c r="F52" i="56"/>
  <c r="F53" i="56"/>
  <c r="K32" i="56"/>
  <c r="F32" i="56"/>
  <c r="K33" i="56"/>
  <c r="K31" i="56" s="1"/>
  <c r="F33" i="56"/>
  <c r="K34" i="56"/>
  <c r="F34" i="56"/>
  <c r="K35" i="56"/>
  <c r="F35" i="56"/>
  <c r="K36" i="56"/>
  <c r="F36" i="56"/>
  <c r="F31" i="56" s="1"/>
  <c r="K37" i="56"/>
  <c r="F37" i="56"/>
  <c r="H37" i="56"/>
  <c r="K38" i="56"/>
  <c r="F38" i="56"/>
  <c r="K39" i="56"/>
  <c r="F39" i="56"/>
  <c r="K40" i="56"/>
  <c r="F40" i="56"/>
  <c r="K41" i="56"/>
  <c r="F41" i="56"/>
  <c r="K20" i="56"/>
  <c r="F20" i="56"/>
  <c r="K21" i="56"/>
  <c r="F21" i="56"/>
  <c r="K22" i="56"/>
  <c r="F22" i="56"/>
  <c r="F19" i="56" s="1"/>
  <c r="K23" i="56"/>
  <c r="F23" i="56"/>
  <c r="K24" i="56"/>
  <c r="F24" i="56"/>
  <c r="K25" i="56"/>
  <c r="L25" i="56" s="1"/>
  <c r="F25" i="56"/>
  <c r="K26" i="56"/>
  <c r="F26" i="56"/>
  <c r="H26" i="56"/>
  <c r="K27" i="56"/>
  <c r="L27" i="56" s="1"/>
  <c r="F27" i="56"/>
  <c r="H27" i="56"/>
  <c r="K28" i="56"/>
  <c r="F28" i="56"/>
  <c r="K29" i="56"/>
  <c r="F29" i="56"/>
  <c r="B3" i="56"/>
  <c r="A16" i="56"/>
  <c r="B140" i="56" s="1"/>
  <c r="B16" i="56"/>
  <c r="B3" i="7"/>
  <c r="B3" i="3"/>
  <c r="B3" i="9"/>
  <c r="B3" i="55"/>
  <c r="B3" i="11"/>
  <c r="B3" i="12"/>
  <c r="B3" i="54"/>
  <c r="B3" i="10"/>
  <c r="A16" i="55"/>
  <c r="B43" i="55"/>
  <c r="B16" i="55"/>
  <c r="A16" i="54"/>
  <c r="B42" i="54" s="1"/>
  <c r="B16" i="54"/>
  <c r="K18" i="54"/>
  <c r="K19" i="54"/>
  <c r="K20" i="54"/>
  <c r="K21" i="54"/>
  <c r="K22" i="54"/>
  <c r="K23" i="54"/>
  <c r="K42" i="54" s="1"/>
  <c r="F30" i="19" s="1"/>
  <c r="K24" i="54"/>
  <c r="K25" i="54"/>
  <c r="K26" i="54"/>
  <c r="K27" i="54"/>
  <c r="K28" i="54"/>
  <c r="K29" i="54"/>
  <c r="K30" i="54"/>
  <c r="K31" i="54"/>
  <c r="K32" i="54"/>
  <c r="K33" i="54"/>
  <c r="K34" i="54"/>
  <c r="K35" i="54"/>
  <c r="K36" i="54"/>
  <c r="K37" i="54"/>
  <c r="K38" i="54"/>
  <c r="K39" i="54"/>
  <c r="K40" i="54"/>
  <c r="A16" i="7"/>
  <c r="B58" i="7" s="1"/>
  <c r="A16" i="9"/>
  <c r="B56" i="9" s="1"/>
  <c r="A16" i="10"/>
  <c r="B57" i="10"/>
  <c r="A16" i="11"/>
  <c r="B43" i="11" s="1"/>
  <c r="A16" i="12"/>
  <c r="B54" i="12" s="1"/>
  <c r="B16" i="7"/>
  <c r="B16" i="9"/>
  <c r="B16" i="10"/>
  <c r="B16" i="11"/>
  <c r="B16" i="12"/>
  <c r="C22" i="12"/>
  <c r="C50" i="56"/>
  <c r="C38" i="12"/>
  <c r="G19" i="55"/>
  <c r="H19" i="55" s="1"/>
  <c r="L19" i="55" s="1"/>
  <c r="C50" i="12"/>
  <c r="C48" i="12"/>
  <c r="C39" i="12"/>
  <c r="C20" i="12"/>
  <c r="C52" i="12"/>
  <c r="G20" i="55"/>
  <c r="H20" i="55" s="1"/>
  <c r="L20" i="55" s="1"/>
  <c r="C20" i="7"/>
  <c r="G22" i="54"/>
  <c r="H22" i="54" s="1"/>
  <c r="L22" i="54" s="1"/>
  <c r="G24" i="55"/>
  <c r="G36" i="54"/>
  <c r="C21" i="3"/>
  <c r="C45" i="7"/>
  <c r="C39" i="7"/>
  <c r="C28" i="7"/>
  <c r="C25" i="7"/>
  <c r="C25" i="56"/>
  <c r="G41" i="55"/>
  <c r="H41" i="55" s="1"/>
  <c r="L41" i="55" s="1"/>
  <c r="C46" i="12"/>
  <c r="G38" i="54"/>
  <c r="H38" i="54" s="1"/>
  <c r="L38" i="54" s="1"/>
  <c r="G19" i="56"/>
  <c r="G31" i="56"/>
  <c r="G55" i="56"/>
  <c r="G43" i="56"/>
  <c r="G39" i="7"/>
  <c r="H39" i="7" s="1"/>
  <c r="L39" i="7" s="1"/>
  <c r="G20" i="7"/>
  <c r="G43" i="7"/>
  <c r="H43" i="7" s="1"/>
  <c r="L43" i="7" s="1"/>
  <c r="G55" i="7"/>
  <c r="H55" i="7" s="1"/>
  <c r="L55" i="7" s="1"/>
  <c r="G26" i="7"/>
  <c r="H26" i="7" s="1"/>
  <c r="L26" i="7" s="1"/>
  <c r="G45" i="7"/>
  <c r="H45" i="7"/>
  <c r="L45" i="7" s="1"/>
  <c r="G38" i="7"/>
  <c r="G44" i="7"/>
  <c r="H44" i="7" s="1"/>
  <c r="L44" i="7" s="1"/>
  <c r="C38" i="11"/>
  <c r="C17" i="3"/>
  <c r="G35" i="55"/>
  <c r="G34" i="55"/>
  <c r="H34" i="55" s="1"/>
  <c r="L34" i="55" s="1"/>
  <c r="C30" i="10"/>
  <c r="C40" i="7"/>
  <c r="C54" i="7"/>
  <c r="C34" i="7"/>
  <c r="C50" i="7"/>
  <c r="C21" i="7"/>
  <c r="C49" i="7"/>
  <c r="C46" i="7"/>
  <c r="C32" i="7"/>
  <c r="C38" i="7"/>
  <c r="C26" i="7"/>
  <c r="C24" i="7"/>
  <c r="C56" i="7"/>
  <c r="C23" i="7"/>
  <c r="C43" i="7"/>
  <c r="C33" i="7"/>
  <c r="C53" i="7"/>
  <c r="C55" i="7"/>
  <c r="C44" i="7"/>
  <c r="C42" i="7"/>
  <c r="C31" i="7"/>
  <c r="C29" i="7"/>
  <c r="C35" i="7"/>
  <c r="G37" i="54"/>
  <c r="H37" i="54"/>
  <c r="L37" i="54" s="1"/>
  <c r="G18" i="54"/>
  <c r="H18" i="54"/>
  <c r="L18" i="54"/>
  <c r="G34" i="54"/>
  <c r="H34" i="54" s="1"/>
  <c r="L34" i="54" s="1"/>
  <c r="G32" i="54"/>
  <c r="H32" i="54" s="1"/>
  <c r="L32" i="54" s="1"/>
  <c r="G26" i="54"/>
  <c r="H26" i="54" s="1"/>
  <c r="L26" i="54" s="1"/>
  <c r="G24" i="54"/>
  <c r="H24" i="54" s="1"/>
  <c r="L24" i="54" s="1"/>
  <c r="G30" i="54"/>
  <c r="H30" i="54" s="1"/>
  <c r="L30" i="54" s="1"/>
  <c r="G28" i="54"/>
  <c r="H28" i="54" s="1"/>
  <c r="L28" i="54" s="1"/>
  <c r="C51" i="10"/>
  <c r="C46" i="10"/>
  <c r="C45" i="10"/>
  <c r="C27" i="10"/>
  <c r="C44" i="10"/>
  <c r="C26" i="10"/>
  <c r="C43" i="10"/>
  <c r="C25" i="10"/>
  <c r="C24" i="10"/>
  <c r="C33" i="10"/>
  <c r="C40" i="10"/>
  <c r="C23" i="10"/>
  <c r="C39" i="10"/>
  <c r="C22" i="10"/>
  <c r="C38" i="10"/>
  <c r="C21" i="10"/>
  <c r="C20" i="10"/>
  <c r="C41" i="10"/>
  <c r="C54" i="10"/>
  <c r="C36" i="10"/>
  <c r="C53" i="10"/>
  <c r="C35" i="10"/>
  <c r="C52" i="10"/>
  <c r="C34" i="10"/>
  <c r="C37" i="10"/>
  <c r="C50" i="10"/>
  <c r="C47" i="10"/>
  <c r="C31" i="10"/>
  <c r="C29" i="10"/>
  <c r="C48" i="10"/>
  <c r="C55" i="10"/>
  <c r="C34" i="11"/>
  <c r="C27" i="11"/>
  <c r="C28" i="11"/>
  <c r="C33" i="11"/>
  <c r="C29" i="11"/>
  <c r="C54" i="9"/>
  <c r="C21" i="9"/>
  <c r="C32" i="9"/>
  <c r="C50" i="9"/>
  <c r="C53" i="9"/>
  <c r="C20" i="9"/>
  <c r="C23" i="9"/>
  <c r="C22" i="9"/>
  <c r="C46" i="9"/>
  <c r="C49" i="9"/>
  <c r="C52" i="9"/>
  <c r="C51" i="9"/>
  <c r="C33" i="9"/>
  <c r="C48" i="9"/>
  <c r="C35" i="55"/>
  <c r="C38" i="55"/>
  <c r="C22" i="55"/>
  <c r="C25" i="55"/>
  <c r="C32" i="55"/>
  <c r="C31" i="55"/>
  <c r="C34" i="55"/>
  <c r="C41" i="55"/>
  <c r="C21" i="55"/>
  <c r="C24" i="55"/>
  <c r="C23" i="55"/>
  <c r="C30" i="55"/>
  <c r="C37" i="55"/>
  <c r="C40" i="55"/>
  <c r="C20" i="55"/>
  <c r="C33" i="55"/>
  <c r="C39" i="55"/>
  <c r="C36" i="55"/>
  <c r="C59" i="3"/>
  <c r="C39" i="3"/>
  <c r="C20" i="3"/>
  <c r="G20" i="9"/>
  <c r="H20" i="9" s="1"/>
  <c r="L20" i="9" s="1"/>
  <c r="C26" i="55"/>
  <c r="C37" i="12"/>
  <c r="K43" i="55"/>
  <c r="F24" i="19" s="1"/>
  <c r="C41" i="7"/>
  <c r="C51" i="7"/>
  <c r="C37" i="7"/>
  <c r="C30" i="7"/>
  <c r="C47" i="7"/>
  <c r="C22" i="7"/>
  <c r="G23" i="7"/>
  <c r="H23" i="7" s="1"/>
  <c r="L23" i="7" s="1"/>
  <c r="G30" i="7"/>
  <c r="H30" i="7" s="1"/>
  <c r="L30" i="7" s="1"/>
  <c r="G37" i="7"/>
  <c r="H37" i="7" s="1"/>
  <c r="L37" i="7" s="1"/>
  <c r="G34" i="7"/>
  <c r="H34" i="7"/>
  <c r="L34" i="7" s="1"/>
  <c r="G24" i="7"/>
  <c r="H24" i="7" s="1"/>
  <c r="L24" i="7" s="1"/>
  <c r="G42" i="7"/>
  <c r="H42" i="7"/>
  <c r="L42" i="7" s="1"/>
  <c r="G31" i="7"/>
  <c r="H31" i="7" s="1"/>
  <c r="L31" i="7" s="1"/>
  <c r="G49" i="7"/>
  <c r="H49" i="7"/>
  <c r="L49" i="7" s="1"/>
  <c r="G56" i="7"/>
  <c r="G21" i="7"/>
  <c r="H21" i="7" s="1"/>
  <c r="L21" i="7" s="1"/>
  <c r="G28" i="7"/>
  <c r="H28" i="7" s="1"/>
  <c r="L28" i="7" s="1"/>
  <c r="G25" i="7"/>
  <c r="G29" i="7"/>
  <c r="H29" i="7" s="1"/>
  <c r="L29" i="7" s="1"/>
  <c r="G46" i="7"/>
  <c r="H46" i="7" s="1"/>
  <c r="L46" i="7" s="1"/>
  <c r="G35" i="7"/>
  <c r="G53" i="7"/>
  <c r="G41" i="7"/>
  <c r="H41" i="7" s="1"/>
  <c r="L41" i="7" s="1"/>
  <c r="G47" i="7"/>
  <c r="H47" i="7" s="1"/>
  <c r="L47" i="7" s="1"/>
  <c r="G54" i="7"/>
  <c r="H54" i="7" s="1"/>
  <c r="L54" i="7" s="1"/>
  <c r="G52" i="7"/>
  <c r="G32" i="7"/>
  <c r="H32" i="7" s="1"/>
  <c r="L32" i="7" s="1"/>
  <c r="G33" i="7"/>
  <c r="G51" i="7"/>
  <c r="H51" i="7" s="1"/>
  <c r="L51" i="7" s="1"/>
  <c r="G22" i="7"/>
  <c r="H22" i="7"/>
  <c r="L22" i="7" s="1"/>
  <c r="G40" i="7"/>
  <c r="G54" i="12"/>
  <c r="D39" i="19" s="1"/>
  <c r="C21" i="12"/>
  <c r="G50" i="7"/>
  <c r="H50" i="7" s="1"/>
  <c r="L50" i="7"/>
  <c r="G35" i="54"/>
  <c r="G19" i="54"/>
  <c r="G27" i="54"/>
  <c r="H27" i="54" s="1"/>
  <c r="L27" i="54" s="1"/>
  <c r="C29" i="55"/>
  <c r="C28" i="55"/>
  <c r="C18" i="55"/>
  <c r="G23" i="54"/>
  <c r="H23" i="54"/>
  <c r="L23" i="54" s="1"/>
  <c r="G31" i="54"/>
  <c r="H31" i="54" s="1"/>
  <c r="L31" i="54" s="1"/>
  <c r="G39" i="54"/>
  <c r="H39" i="54" s="1"/>
  <c r="L39" i="54" s="1"/>
  <c r="G29" i="55"/>
  <c r="H29" i="55" s="1"/>
  <c r="L29" i="55" s="1"/>
  <c r="G28" i="55"/>
  <c r="H28" i="55" s="1"/>
  <c r="L28" i="55" s="1"/>
  <c r="G18" i="55"/>
  <c r="H18" i="55"/>
  <c r="L18" i="55" s="1"/>
  <c r="C51" i="12"/>
  <c r="C34" i="12"/>
  <c r="C33" i="12"/>
  <c r="C32" i="12"/>
  <c r="C31" i="12"/>
  <c r="C30" i="12"/>
  <c r="C41" i="12"/>
  <c r="C29" i="12"/>
  <c r="G25" i="54"/>
  <c r="G33" i="54"/>
  <c r="H33" i="54" s="1"/>
  <c r="L33" i="54" s="1"/>
  <c r="G40" i="54"/>
  <c r="H40" i="54" s="1"/>
  <c r="L40" i="54" s="1"/>
  <c r="C40" i="9"/>
  <c r="C45" i="9"/>
  <c r="C44" i="9"/>
  <c r="C43" i="9"/>
  <c r="C42" i="9"/>
  <c r="C41" i="9"/>
  <c r="C25" i="12"/>
  <c r="C33" i="56"/>
  <c r="C40" i="12"/>
  <c r="G21" i="54"/>
  <c r="H21" i="54"/>
  <c r="L21" i="54" s="1"/>
  <c r="G29" i="54"/>
  <c r="H29" i="54" s="1"/>
  <c r="L29" i="54"/>
  <c r="G44" i="9"/>
  <c r="H44" i="9"/>
  <c r="L44" i="9" s="1"/>
  <c r="G43" i="9"/>
  <c r="H43" i="9" s="1"/>
  <c r="G40" i="9"/>
  <c r="H40" i="9"/>
  <c r="L40" i="9" s="1"/>
  <c r="K58" i="7"/>
  <c r="F20" i="19" s="1"/>
  <c r="G32" i="9"/>
  <c r="H32" i="9" s="1"/>
  <c r="L32" i="9" s="1"/>
  <c r="G49" i="9"/>
  <c r="H49" i="9"/>
  <c r="L49" i="9" s="1"/>
  <c r="C28" i="12"/>
  <c r="C47" i="12"/>
  <c r="G21" i="9"/>
  <c r="H21" i="9" s="1"/>
  <c r="G46" i="9"/>
  <c r="H46" i="9" s="1"/>
  <c r="L46" i="9" s="1"/>
  <c r="G54" i="9"/>
  <c r="H54" i="9" s="1"/>
  <c r="L54" i="9" s="1"/>
  <c r="C47" i="3"/>
  <c r="C19" i="12"/>
  <c r="G22" i="9"/>
  <c r="H22" i="9" s="1"/>
  <c r="L22" i="9" s="1"/>
  <c r="G47" i="9"/>
  <c r="H47" i="9" s="1"/>
  <c r="L47" i="9" s="1"/>
  <c r="L43" i="9"/>
  <c r="C31" i="9"/>
  <c r="C30" i="9"/>
  <c r="C24" i="9"/>
  <c r="G30" i="9"/>
  <c r="H30" i="9" s="1"/>
  <c r="L30" i="9" s="1"/>
  <c r="G24" i="9"/>
  <c r="H24" i="9" s="1"/>
  <c r="L24" i="9" s="1"/>
  <c r="G31" i="9"/>
  <c r="H31" i="9" s="1"/>
  <c r="L31" i="9" s="1"/>
  <c r="C47" i="9"/>
  <c r="C38" i="9"/>
  <c r="C37" i="9"/>
  <c r="C35" i="9"/>
  <c r="C39" i="9"/>
  <c r="C36" i="9"/>
  <c r="G50" i="9"/>
  <c r="H50" i="9"/>
  <c r="L50" i="9" s="1"/>
  <c r="G38" i="9"/>
  <c r="H38" i="9" s="1"/>
  <c r="L38" i="9"/>
  <c r="G36" i="9"/>
  <c r="H36" i="9" s="1"/>
  <c r="L36" i="9" s="1"/>
  <c r="G35" i="9"/>
  <c r="H35" i="9" s="1"/>
  <c r="L35" i="9" s="1"/>
  <c r="G39" i="9"/>
  <c r="H39" i="9" s="1"/>
  <c r="L39" i="9" s="1"/>
  <c r="G37" i="9"/>
  <c r="H37" i="9" s="1"/>
  <c r="L37" i="9"/>
  <c r="C49" i="3"/>
  <c r="C54" i="3"/>
  <c r="C55" i="3"/>
  <c r="C53" i="3"/>
  <c r="C51" i="3"/>
  <c r="C52" i="3"/>
  <c r="C50" i="3"/>
  <c r="C46" i="3"/>
  <c r="C44" i="3"/>
  <c r="C42" i="3"/>
  <c r="C41" i="3"/>
  <c r="C45" i="3"/>
  <c r="C43" i="3"/>
  <c r="C37" i="3"/>
  <c r="C35" i="3"/>
  <c r="C33" i="3"/>
  <c r="C31" i="3"/>
  <c r="C30" i="3"/>
  <c r="C29" i="3"/>
  <c r="C28" i="3"/>
  <c r="C27" i="3"/>
  <c r="C26" i="3"/>
  <c r="C25" i="3"/>
  <c r="C38" i="3"/>
  <c r="C36" i="3"/>
  <c r="C34" i="3"/>
  <c r="G53" i="9"/>
  <c r="H53" i="9" s="1"/>
  <c r="L53" i="9" s="1"/>
  <c r="C61" i="3"/>
  <c r="G42" i="9"/>
  <c r="H42" i="9" s="1"/>
  <c r="L42" i="9" s="1"/>
  <c r="G56" i="9"/>
  <c r="D23" i="19"/>
  <c r="C29" i="54"/>
  <c r="G33" i="9"/>
  <c r="H33" i="9" s="1"/>
  <c r="L33" i="9" s="1"/>
  <c r="G45" i="10"/>
  <c r="H45" i="10" s="1"/>
  <c r="L45" i="10" s="1"/>
  <c r="G23" i="9"/>
  <c r="H23" i="9" s="1"/>
  <c r="C57" i="3"/>
  <c r="C56" i="3"/>
  <c r="G29" i="11"/>
  <c r="G23" i="11"/>
  <c r="H23" i="11" s="1"/>
  <c r="L23" i="11" s="1"/>
  <c r="G25" i="11"/>
  <c r="H25" i="11"/>
  <c r="L25" i="11" s="1"/>
  <c r="G21" i="11"/>
  <c r="G33" i="11"/>
  <c r="H33" i="11" s="1"/>
  <c r="L33" i="11" s="1"/>
  <c r="G19" i="11"/>
  <c r="C43" i="12"/>
  <c r="C22" i="54"/>
  <c r="G37" i="10"/>
  <c r="H37" i="10" s="1"/>
  <c r="L37" i="10" s="1"/>
  <c r="G48" i="9"/>
  <c r="H48" i="9" s="1"/>
  <c r="L48" i="9" s="1"/>
  <c r="C23" i="3"/>
  <c r="C19" i="3"/>
  <c r="G39" i="11"/>
  <c r="G52" i="9"/>
  <c r="H52" i="9"/>
  <c r="L52" i="9" s="1"/>
  <c r="G51" i="9"/>
  <c r="H51" i="9" s="1"/>
  <c r="L51" i="9" s="1"/>
  <c r="G45" i="9"/>
  <c r="H45" i="9"/>
  <c r="L45" i="9" s="1"/>
  <c r="G41" i="9"/>
  <c r="G28" i="10"/>
  <c r="H28" i="10" s="1"/>
  <c r="L28" i="10" s="1"/>
  <c r="C58" i="3"/>
  <c r="C18" i="3"/>
  <c r="C60" i="3"/>
  <c r="C22" i="3"/>
  <c r="G35" i="11"/>
  <c r="H35" i="11"/>
  <c r="L35" i="11" s="1"/>
  <c r="C25" i="54"/>
  <c r="G31" i="11"/>
  <c r="G30" i="11"/>
  <c r="H30" i="11" s="1"/>
  <c r="L30" i="11" s="1"/>
  <c r="G38" i="10"/>
  <c r="H38" i="10" s="1"/>
  <c r="L38" i="10" s="1"/>
  <c r="G22" i="11"/>
  <c r="H22" i="11" s="1"/>
  <c r="L22" i="11" s="1"/>
  <c r="G26" i="11"/>
  <c r="H26" i="11" s="1"/>
  <c r="L26" i="11" s="1"/>
  <c r="G28" i="11"/>
  <c r="H28" i="11"/>
  <c r="L28" i="11" s="1"/>
  <c r="G34" i="11"/>
  <c r="H34" i="11" s="1"/>
  <c r="L34" i="11" s="1"/>
  <c r="G20" i="11"/>
  <c r="H20" i="11" s="1"/>
  <c r="L20" i="11" s="1"/>
  <c r="G38" i="11"/>
  <c r="G36" i="11"/>
  <c r="H36" i="11"/>
  <c r="L36" i="11" s="1"/>
  <c r="G24" i="11"/>
  <c r="G32" i="11"/>
  <c r="H32" i="11"/>
  <c r="L32" i="11" s="1"/>
  <c r="F55" i="56"/>
  <c r="H36" i="54"/>
  <c r="L36" i="54" s="1"/>
  <c r="F43" i="56"/>
  <c r="C63" i="56"/>
  <c r="C74" i="56"/>
  <c r="C70" i="56"/>
  <c r="C77" i="56"/>
  <c r="C75" i="56"/>
  <c r="C73" i="56"/>
  <c r="C71" i="56"/>
  <c r="C69" i="56"/>
  <c r="C76" i="56"/>
  <c r="C72" i="56"/>
  <c r="C68" i="56"/>
  <c r="C21" i="56"/>
  <c r="C28" i="56"/>
  <c r="C38" i="56"/>
  <c r="C40" i="56"/>
  <c r="C49" i="56"/>
  <c r="C23" i="56"/>
  <c r="C36" i="56"/>
  <c r="C32" i="56"/>
  <c r="C41" i="56"/>
  <c r="C58" i="56"/>
  <c r="C47" i="56"/>
  <c r="C62" i="56"/>
  <c r="C51" i="56"/>
  <c r="C35" i="56"/>
  <c r="C44" i="56"/>
  <c r="C22" i="56"/>
  <c r="C60" i="56"/>
  <c r="C34" i="56"/>
  <c r="C65" i="56"/>
  <c r="C52" i="56"/>
  <c r="C39" i="56"/>
  <c r="C20" i="56"/>
  <c r="C53" i="56"/>
  <c r="C27" i="56"/>
  <c r="C46" i="56"/>
  <c r="C37" i="56"/>
  <c r="C24" i="56"/>
  <c r="C56" i="56"/>
  <c r="C59" i="56"/>
  <c r="C48" i="56"/>
  <c r="C29" i="56"/>
  <c r="C57" i="56"/>
  <c r="C26" i="56"/>
  <c r="C61" i="56"/>
  <c r="C64" i="56"/>
  <c r="C45" i="56"/>
  <c r="G32" i="55"/>
  <c r="G23" i="55"/>
  <c r="H23" i="55"/>
  <c r="L23" i="55" s="1"/>
  <c r="G33" i="55"/>
  <c r="H33" i="55" s="1"/>
  <c r="L33" i="55" s="1"/>
  <c r="G37" i="55"/>
  <c r="H37" i="55"/>
  <c r="L37" i="55" s="1"/>
  <c r="G25" i="55"/>
  <c r="G36" i="55"/>
  <c r="G21" i="55"/>
  <c r="H21" i="55" s="1"/>
  <c r="G38" i="55"/>
  <c r="H38" i="55" s="1"/>
  <c r="L38" i="55" s="1"/>
  <c r="G26" i="55"/>
  <c r="H26" i="55" s="1"/>
  <c r="L26" i="55" s="1"/>
  <c r="G43" i="55"/>
  <c r="D24" i="19" s="1"/>
  <c r="G39" i="55"/>
  <c r="H39" i="55" s="1"/>
  <c r="L39" i="55" s="1"/>
  <c r="G31" i="55"/>
  <c r="G30" i="55"/>
  <c r="H30" i="55" s="1"/>
  <c r="L30" i="55" s="1"/>
  <c r="G22" i="55"/>
  <c r="H22" i="55"/>
  <c r="L22" i="55" s="1"/>
  <c r="G40" i="55"/>
  <c r="H38" i="11"/>
  <c r="L38" i="11" s="1"/>
  <c r="L21" i="9"/>
  <c r="L26" i="56"/>
  <c r="L37" i="56"/>
  <c r="L65" i="56"/>
  <c r="L57" i="56"/>
  <c r="G137" i="56"/>
  <c r="H137" i="56" s="1"/>
  <c r="L137" i="56" s="1"/>
  <c r="G136" i="56"/>
  <c r="H136" i="56" s="1"/>
  <c r="L136" i="56" s="1"/>
  <c r="G135" i="56"/>
  <c r="H135" i="56" s="1"/>
  <c r="L135" i="56" s="1"/>
  <c r="G134" i="56"/>
  <c r="H134" i="56"/>
  <c r="L134" i="56" s="1"/>
  <c r="G133" i="56"/>
  <c r="H133" i="56" s="1"/>
  <c r="L133" i="56" s="1"/>
  <c r="G132" i="56"/>
  <c r="H132" i="56"/>
  <c r="L132" i="56" s="1"/>
  <c r="G131" i="56"/>
  <c r="H131" i="56" s="1"/>
  <c r="L131" i="56" s="1"/>
  <c r="G130" i="56"/>
  <c r="H130" i="56"/>
  <c r="L130" i="56" s="1"/>
  <c r="G129" i="56"/>
  <c r="H129" i="56" s="1"/>
  <c r="L129" i="56" s="1"/>
  <c r="G128" i="56"/>
  <c r="H128" i="56"/>
  <c r="G127" i="56"/>
  <c r="G125" i="56"/>
  <c r="H125" i="56" s="1"/>
  <c r="L125" i="56" s="1"/>
  <c r="G124" i="56"/>
  <c r="H124" i="56" s="1"/>
  <c r="L124" i="56" s="1"/>
  <c r="G123" i="56"/>
  <c r="H123" i="56" s="1"/>
  <c r="L123" i="56" s="1"/>
  <c r="G122" i="56"/>
  <c r="H122" i="56"/>
  <c r="L122" i="56" s="1"/>
  <c r="G121" i="56"/>
  <c r="H121" i="56" s="1"/>
  <c r="L121" i="56" s="1"/>
  <c r="G120" i="56"/>
  <c r="H120" i="56"/>
  <c r="L120" i="56" s="1"/>
  <c r="G119" i="56"/>
  <c r="H119" i="56" s="1"/>
  <c r="L119" i="56" s="1"/>
  <c r="G118" i="56"/>
  <c r="H118" i="56"/>
  <c r="L118" i="56" s="1"/>
  <c r="G117" i="56"/>
  <c r="H117" i="56" s="1"/>
  <c r="G116" i="56"/>
  <c r="H116" i="56"/>
  <c r="L116" i="56" s="1"/>
  <c r="G115" i="56"/>
  <c r="G113" i="56"/>
  <c r="H113" i="56" s="1"/>
  <c r="L113" i="56" s="1"/>
  <c r="G112" i="56"/>
  <c r="H112" i="56" s="1"/>
  <c r="L112" i="56" s="1"/>
  <c r="G111" i="56"/>
  <c r="H111" i="56" s="1"/>
  <c r="L111" i="56" s="1"/>
  <c r="G110" i="56"/>
  <c r="H110" i="56"/>
  <c r="L110" i="56" s="1"/>
  <c r="G109" i="56"/>
  <c r="H109" i="56" s="1"/>
  <c r="L109" i="56" s="1"/>
  <c r="G108" i="56"/>
  <c r="H108" i="56"/>
  <c r="L108" i="56" s="1"/>
  <c r="G107" i="56"/>
  <c r="H107" i="56" s="1"/>
  <c r="L107" i="56" s="1"/>
  <c r="G106" i="56"/>
  <c r="H106" i="56"/>
  <c r="L106" i="56" s="1"/>
  <c r="G105" i="56"/>
  <c r="H105" i="56" s="1"/>
  <c r="L105" i="56" s="1"/>
  <c r="G104" i="56"/>
  <c r="H104" i="56"/>
  <c r="L104" i="56" s="1"/>
  <c r="G103" i="56"/>
  <c r="G101" i="56"/>
  <c r="H101" i="56" s="1"/>
  <c r="L101" i="56" s="1"/>
  <c r="G100" i="56"/>
  <c r="H100" i="56" s="1"/>
  <c r="L100" i="56" s="1"/>
  <c r="G99" i="56"/>
  <c r="H99" i="56" s="1"/>
  <c r="L99" i="56" s="1"/>
  <c r="G98" i="56"/>
  <c r="H98" i="56"/>
  <c r="L98" i="56" s="1"/>
  <c r="G97" i="56"/>
  <c r="H97" i="56" s="1"/>
  <c r="L97" i="56" s="1"/>
  <c r="G96" i="56"/>
  <c r="H96" i="56"/>
  <c r="L96" i="56" s="1"/>
  <c r="G95" i="56"/>
  <c r="H95" i="56" s="1"/>
  <c r="L95" i="56" s="1"/>
  <c r="G94" i="56"/>
  <c r="H94" i="56"/>
  <c r="L94" i="56" s="1"/>
  <c r="G93" i="56"/>
  <c r="H93" i="56" s="1"/>
  <c r="L93" i="56" s="1"/>
  <c r="G92" i="56"/>
  <c r="H92" i="56"/>
  <c r="G91" i="56"/>
  <c r="G89" i="56"/>
  <c r="H89" i="56" s="1"/>
  <c r="L89" i="56" s="1"/>
  <c r="G88" i="56"/>
  <c r="H88" i="56" s="1"/>
  <c r="L88" i="56" s="1"/>
  <c r="G87" i="56"/>
  <c r="H87" i="56" s="1"/>
  <c r="L87" i="56" s="1"/>
  <c r="G86" i="56"/>
  <c r="H86" i="56"/>
  <c r="L86" i="56" s="1"/>
  <c r="G85" i="56"/>
  <c r="H85" i="56" s="1"/>
  <c r="L85" i="56" s="1"/>
  <c r="G84" i="56"/>
  <c r="H84" i="56"/>
  <c r="L84" i="56" s="1"/>
  <c r="G83" i="56"/>
  <c r="H83" i="56" s="1"/>
  <c r="L83" i="56" s="1"/>
  <c r="G82" i="56"/>
  <c r="H82" i="56"/>
  <c r="L82" i="56" s="1"/>
  <c r="G81" i="56"/>
  <c r="H81" i="56" s="1"/>
  <c r="L81" i="56" s="1"/>
  <c r="G80" i="56"/>
  <c r="H80" i="56"/>
  <c r="G79" i="56"/>
  <c r="G77" i="56"/>
  <c r="H77" i="56" s="1"/>
  <c r="L77" i="56" s="1"/>
  <c r="G76" i="56"/>
  <c r="H76" i="56" s="1"/>
  <c r="L76" i="56" s="1"/>
  <c r="G75" i="56"/>
  <c r="H75" i="56" s="1"/>
  <c r="L75" i="56" s="1"/>
  <c r="G74" i="56"/>
  <c r="H74" i="56"/>
  <c r="L74" i="56" s="1"/>
  <c r="G73" i="56"/>
  <c r="H73" i="56" s="1"/>
  <c r="L73" i="56" s="1"/>
  <c r="G72" i="56"/>
  <c r="H72" i="56"/>
  <c r="L72" i="56" s="1"/>
  <c r="G71" i="56"/>
  <c r="H71" i="56" s="1"/>
  <c r="L71" i="56" s="1"/>
  <c r="G70" i="56"/>
  <c r="H70" i="56"/>
  <c r="L70" i="56" s="1"/>
  <c r="G69" i="56"/>
  <c r="H69" i="56" s="1"/>
  <c r="G68" i="56"/>
  <c r="H68" i="56"/>
  <c r="L68" i="56" s="1"/>
  <c r="G67" i="56"/>
  <c r="L92" i="56"/>
  <c r="K54" i="12" l="1"/>
  <c r="F39" i="19" s="1"/>
  <c r="F35" i="19"/>
  <c r="F140" i="56"/>
  <c r="L19" i="54"/>
  <c r="C35" i="19"/>
  <c r="F54" i="12"/>
  <c r="C39" i="19" s="1"/>
  <c r="C27" i="54"/>
  <c r="G51" i="10"/>
  <c r="H51" i="10" s="1"/>
  <c r="L51" i="10" s="1"/>
  <c r="G44" i="10"/>
  <c r="H44" i="10" s="1"/>
  <c r="L44" i="10" s="1"/>
  <c r="C20" i="54"/>
  <c r="C35" i="54"/>
  <c r="C30" i="54"/>
  <c r="C19" i="54"/>
  <c r="H35" i="7"/>
  <c r="L35" i="7" s="1"/>
  <c r="C21" i="54"/>
  <c r="C23" i="54"/>
  <c r="C29" i="83"/>
  <c r="G35" i="83"/>
  <c r="H35" i="83" s="1"/>
  <c r="L35" i="83" s="1"/>
  <c r="G26" i="83"/>
  <c r="H26" i="83" s="1"/>
  <c r="L26" i="83" s="1"/>
  <c r="G17" i="83"/>
  <c r="H17" i="83" s="1"/>
  <c r="L17" i="83" s="1"/>
  <c r="C83" i="56"/>
  <c r="C93" i="56"/>
  <c r="C101" i="56"/>
  <c r="C111" i="56"/>
  <c r="C121" i="56"/>
  <c r="G62" i="56"/>
  <c r="H62" i="56" s="1"/>
  <c r="L62" i="56" s="1"/>
  <c r="G52" i="56"/>
  <c r="H52" i="56" s="1"/>
  <c r="L52" i="56" s="1"/>
  <c r="G44" i="56"/>
  <c r="H44" i="56" s="1"/>
  <c r="G34" i="56"/>
  <c r="H34" i="56" s="1"/>
  <c r="L34" i="56" s="1"/>
  <c r="G24" i="56"/>
  <c r="H24" i="56" s="1"/>
  <c r="L24" i="56" s="1"/>
  <c r="C132" i="56"/>
  <c r="H34" i="12"/>
  <c r="L34" i="12" s="1"/>
  <c r="H30" i="12"/>
  <c r="L30" i="12" s="1"/>
  <c r="G30" i="10"/>
  <c r="H30" i="10" s="1"/>
  <c r="L30" i="10" s="1"/>
  <c r="H40" i="55"/>
  <c r="L40" i="55" s="1"/>
  <c r="K55" i="56"/>
  <c r="G33" i="10"/>
  <c r="H33" i="10" s="1"/>
  <c r="L33" i="10" s="1"/>
  <c r="G23" i="10"/>
  <c r="H23" i="10" s="1"/>
  <c r="L23" i="10" s="1"/>
  <c r="H41" i="9"/>
  <c r="L41" i="9" s="1"/>
  <c r="G20" i="10"/>
  <c r="H20" i="10" s="1"/>
  <c r="L20" i="10" s="1"/>
  <c r="G53" i="10"/>
  <c r="H53" i="10" s="1"/>
  <c r="L53" i="10" s="1"/>
  <c r="C40" i="54"/>
  <c r="H21" i="11"/>
  <c r="L21" i="11" s="1"/>
  <c r="C24" i="54"/>
  <c r="H40" i="7"/>
  <c r="L40" i="7" s="1"/>
  <c r="H56" i="7"/>
  <c r="L56" i="7" s="1"/>
  <c r="H36" i="56"/>
  <c r="L36" i="56" s="1"/>
  <c r="G31" i="83"/>
  <c r="H31" i="83" s="1"/>
  <c r="L31" i="83" s="1"/>
  <c r="G22" i="83"/>
  <c r="H22" i="83" s="1"/>
  <c r="L22" i="83" s="1"/>
  <c r="G48" i="83"/>
  <c r="H48" i="83" s="1"/>
  <c r="L48" i="83" s="1"/>
  <c r="C84" i="56"/>
  <c r="C94" i="56"/>
  <c r="C104" i="56"/>
  <c r="C112" i="56"/>
  <c r="C122" i="56"/>
  <c r="G61" i="56"/>
  <c r="H61" i="56" s="1"/>
  <c r="L61" i="56" s="1"/>
  <c r="G51" i="56"/>
  <c r="H51" i="56" s="1"/>
  <c r="L51" i="56" s="1"/>
  <c r="G41" i="56"/>
  <c r="H41" i="56" s="1"/>
  <c r="L41" i="56" s="1"/>
  <c r="G33" i="56"/>
  <c r="H33" i="56" s="1"/>
  <c r="G23" i="56"/>
  <c r="H23" i="56" s="1"/>
  <c r="L23" i="56" s="1"/>
  <c r="C133" i="56"/>
  <c r="C85" i="56"/>
  <c r="C95" i="56"/>
  <c r="C105" i="56"/>
  <c r="C113" i="56"/>
  <c r="C123" i="56"/>
  <c r="G60" i="56"/>
  <c r="H60" i="56" s="1"/>
  <c r="L60" i="56" s="1"/>
  <c r="G50" i="56"/>
  <c r="H50" i="56" s="1"/>
  <c r="L50" i="56" s="1"/>
  <c r="G40" i="56"/>
  <c r="H40" i="56" s="1"/>
  <c r="L40" i="56" s="1"/>
  <c r="G32" i="56"/>
  <c r="H32" i="56" s="1"/>
  <c r="G22" i="56"/>
  <c r="H22" i="56" s="1"/>
  <c r="L22" i="56" s="1"/>
  <c r="C134" i="56"/>
  <c r="H40" i="12"/>
  <c r="L40" i="12" s="1"/>
  <c r="H25" i="54"/>
  <c r="L25" i="54" s="1"/>
  <c r="L42" i="54" s="1"/>
  <c r="G30" i="19" s="1"/>
  <c r="K19" i="56"/>
  <c r="K140" i="56" s="1"/>
  <c r="F42" i="54"/>
  <c r="C30" i="19" s="1"/>
  <c r="F43" i="11"/>
  <c r="C26" i="19" s="1"/>
  <c r="H35" i="55"/>
  <c r="L35" i="55" s="1"/>
  <c r="C25" i="9"/>
  <c r="C86" i="56"/>
  <c r="C96" i="56"/>
  <c r="C106" i="56"/>
  <c r="C116" i="56"/>
  <c r="C124" i="56"/>
  <c r="G59" i="56"/>
  <c r="H59" i="56" s="1"/>
  <c r="L59" i="56" s="1"/>
  <c r="G49" i="56"/>
  <c r="H49" i="56" s="1"/>
  <c r="L49" i="56" s="1"/>
  <c r="G39" i="56"/>
  <c r="H39" i="56" s="1"/>
  <c r="L39" i="56" s="1"/>
  <c r="G29" i="56"/>
  <c r="H29" i="56" s="1"/>
  <c r="L29" i="56" s="1"/>
  <c r="G21" i="56"/>
  <c r="H21" i="56" s="1"/>
  <c r="L21" i="56" s="1"/>
  <c r="C136" i="56"/>
  <c r="C27" i="9"/>
  <c r="C29" i="9"/>
  <c r="C87" i="56"/>
  <c r="C97" i="56"/>
  <c r="C107" i="56"/>
  <c r="C117" i="56"/>
  <c r="C125" i="56"/>
  <c r="G58" i="56"/>
  <c r="H58" i="56" s="1"/>
  <c r="L58" i="56" s="1"/>
  <c r="L55" i="56" s="1"/>
  <c r="G48" i="56"/>
  <c r="H48" i="56" s="1"/>
  <c r="L48" i="56" s="1"/>
  <c r="G38" i="56"/>
  <c r="H38" i="56" s="1"/>
  <c r="L38" i="56" s="1"/>
  <c r="G28" i="56"/>
  <c r="H28" i="56" s="1"/>
  <c r="L28" i="56" s="1"/>
  <c r="G20" i="56"/>
  <c r="H20" i="56" s="1"/>
  <c r="C137" i="56"/>
  <c r="H39" i="12"/>
  <c r="G21" i="10"/>
  <c r="H21" i="10" s="1"/>
  <c r="L21" i="10" s="1"/>
  <c r="G50" i="10"/>
  <c r="H50" i="10" s="1"/>
  <c r="L50" i="10" s="1"/>
  <c r="C18" i="54"/>
  <c r="H24" i="11"/>
  <c r="L24" i="11" s="1"/>
  <c r="C28" i="54"/>
  <c r="G55" i="10"/>
  <c r="H55" i="10" s="1"/>
  <c r="L55" i="10" s="1"/>
  <c r="C39" i="54"/>
  <c r="G36" i="10"/>
  <c r="H36" i="10" s="1"/>
  <c r="L36" i="10" s="1"/>
  <c r="C36" i="54"/>
  <c r="G26" i="10"/>
  <c r="H26" i="10" s="1"/>
  <c r="L26" i="10" s="1"/>
  <c r="H20" i="7"/>
  <c r="L33" i="56"/>
  <c r="G24" i="10"/>
  <c r="H24" i="10" s="1"/>
  <c r="L24" i="10" s="1"/>
  <c r="C33" i="54"/>
  <c r="G48" i="10"/>
  <c r="H48" i="10" s="1"/>
  <c r="L48" i="10" s="1"/>
  <c r="H29" i="11"/>
  <c r="L29" i="11" s="1"/>
  <c r="C31" i="54"/>
  <c r="H27" i="9"/>
  <c r="L27" i="9" s="1"/>
  <c r="C81" i="56"/>
  <c r="C89" i="56"/>
  <c r="C99" i="56"/>
  <c r="C109" i="56"/>
  <c r="C119" i="56"/>
  <c r="C129" i="56"/>
  <c r="C34" i="54"/>
  <c r="G27" i="10"/>
  <c r="H27" i="10" s="1"/>
  <c r="L27" i="10" s="1"/>
  <c r="H32" i="55"/>
  <c r="L32" i="55" s="1"/>
  <c r="G35" i="10"/>
  <c r="H35" i="10" s="1"/>
  <c r="L35" i="10" s="1"/>
  <c r="H25" i="55"/>
  <c r="L25" i="55" s="1"/>
  <c r="G34" i="10"/>
  <c r="H34" i="10" s="1"/>
  <c r="L34" i="10" s="1"/>
  <c r="C38" i="54"/>
  <c r="H39" i="11"/>
  <c r="L39" i="11" s="1"/>
  <c r="G25" i="10"/>
  <c r="H25" i="10" s="1"/>
  <c r="L25" i="10" s="1"/>
  <c r="G39" i="10"/>
  <c r="H39" i="10" s="1"/>
  <c r="L39" i="10" s="1"/>
  <c r="C37" i="54"/>
  <c r="C26" i="54"/>
  <c r="H38" i="7"/>
  <c r="L38" i="7" s="1"/>
  <c r="C26" i="9"/>
  <c r="G38" i="83"/>
  <c r="H38" i="83" s="1"/>
  <c r="L38" i="83" s="1"/>
  <c r="G29" i="83"/>
  <c r="H29" i="83" s="1"/>
  <c r="L29" i="83" s="1"/>
  <c r="C82" i="56"/>
  <c r="C92" i="56"/>
  <c r="C100" i="56"/>
  <c r="C110" i="56"/>
  <c r="C120" i="56"/>
  <c r="G63" i="56"/>
  <c r="H63" i="56" s="1"/>
  <c r="L63" i="56" s="1"/>
  <c r="G53" i="56"/>
  <c r="H53" i="56" s="1"/>
  <c r="L53" i="56" s="1"/>
  <c r="G45" i="56"/>
  <c r="H45" i="56" s="1"/>
  <c r="L45" i="56" s="1"/>
  <c r="G35" i="56"/>
  <c r="H35" i="56" s="1"/>
  <c r="L35" i="56" s="1"/>
  <c r="C130" i="56"/>
  <c r="H41" i="12"/>
  <c r="L41" i="12" s="1"/>
  <c r="L91" i="56"/>
  <c r="H43" i="55"/>
  <c r="E24" i="19" s="1"/>
  <c r="L21" i="55"/>
  <c r="L43" i="55" s="1"/>
  <c r="G24" i="19" s="1"/>
  <c r="L69" i="56"/>
  <c r="H67" i="56"/>
  <c r="L67" i="56"/>
  <c r="H79" i="56"/>
  <c r="H91" i="56"/>
  <c r="L103" i="56"/>
  <c r="H127" i="56"/>
  <c r="L23" i="9"/>
  <c r="L117" i="56"/>
  <c r="L115" i="56" s="1"/>
  <c r="H115" i="56"/>
  <c r="L128" i="56"/>
  <c r="L127" i="56" s="1"/>
  <c r="H103" i="56"/>
  <c r="L80" i="56"/>
  <c r="L79" i="56" s="1"/>
  <c r="G54" i="10"/>
  <c r="H54" i="10" s="1"/>
  <c r="L54" i="10" s="1"/>
  <c r="G47" i="10"/>
  <c r="H47" i="10" s="1"/>
  <c r="L47" i="10" s="1"/>
  <c r="C43" i="83"/>
  <c r="C21" i="83"/>
  <c r="L19" i="83"/>
  <c r="G31" i="10"/>
  <c r="H31" i="10" s="1"/>
  <c r="L31" i="10" s="1"/>
  <c r="G41" i="10"/>
  <c r="H41" i="10" s="1"/>
  <c r="L41" i="10" s="1"/>
  <c r="G57" i="10"/>
  <c r="D19" i="19" s="1"/>
  <c r="G40" i="10"/>
  <c r="H40" i="10" s="1"/>
  <c r="L40" i="10" s="1"/>
  <c r="G22" i="10"/>
  <c r="H22" i="10" s="1"/>
  <c r="L22" i="10" s="1"/>
  <c r="G29" i="10"/>
  <c r="H29" i="10" s="1"/>
  <c r="L29" i="10" s="1"/>
  <c r="G43" i="10"/>
  <c r="H43" i="10" s="1"/>
  <c r="L43" i="10" s="1"/>
  <c r="G52" i="10"/>
  <c r="H52" i="10" s="1"/>
  <c r="L52" i="10" s="1"/>
  <c r="G43" i="11"/>
  <c r="D26" i="19" s="1"/>
  <c r="G37" i="11"/>
  <c r="H37" i="11" s="1"/>
  <c r="L37" i="11" s="1"/>
  <c r="G27" i="11"/>
  <c r="H27" i="11" s="1"/>
  <c r="L27" i="11" s="1"/>
  <c r="G40" i="11"/>
  <c r="H40" i="11" s="1"/>
  <c r="L40" i="11" s="1"/>
  <c r="G41" i="11"/>
  <c r="H41" i="11" s="1"/>
  <c r="L41" i="11" s="1"/>
  <c r="C41" i="11"/>
  <c r="C30" i="11"/>
  <c r="C39" i="11"/>
  <c r="C40" i="11"/>
  <c r="C35" i="11"/>
  <c r="C19" i="11"/>
  <c r="C25" i="11"/>
  <c r="C37" i="11"/>
  <c r="C23" i="11"/>
  <c r="C24" i="11"/>
  <c r="C36" i="11"/>
  <c r="C20" i="11"/>
  <c r="C31" i="11"/>
  <c r="C32" i="11"/>
  <c r="C21" i="11"/>
  <c r="C26" i="11"/>
  <c r="C22" i="11"/>
  <c r="C37" i="83"/>
  <c r="C55" i="83"/>
  <c r="C48" i="83"/>
  <c r="C27" i="83"/>
  <c r="C23" i="83"/>
  <c r="C49" i="83"/>
  <c r="C57" i="83"/>
  <c r="C28" i="83"/>
  <c r="C45" i="83"/>
  <c r="C22" i="83"/>
  <c r="C39" i="83"/>
  <c r="C56" i="83"/>
  <c r="C46" i="83"/>
  <c r="C25" i="83"/>
  <c r="C60" i="83"/>
  <c r="C17" i="83"/>
  <c r="C34" i="83"/>
  <c r="C51" i="83"/>
  <c r="C59" i="83"/>
  <c r="C30" i="83"/>
  <c r="C47" i="83"/>
  <c r="C33" i="83"/>
  <c r="C50" i="83"/>
  <c r="C58" i="83"/>
  <c r="C44" i="83"/>
  <c r="C31" i="83"/>
  <c r="C19" i="83"/>
  <c r="C36" i="83"/>
  <c r="C53" i="83"/>
  <c r="C61" i="83"/>
  <c r="C41" i="83"/>
  <c r="C18" i="83"/>
  <c r="C35" i="83"/>
  <c r="C52" i="83"/>
  <c r="L25" i="12"/>
  <c r="H18" i="12"/>
  <c r="F28" i="19"/>
  <c r="F32" i="19" s="1"/>
  <c r="F42" i="19" s="1"/>
  <c r="G17" i="3"/>
  <c r="H17" i="3" s="1"/>
  <c r="G18" i="3"/>
  <c r="H18" i="3" s="1"/>
  <c r="L18" i="3" s="1"/>
  <c r="G19" i="3"/>
  <c r="H19" i="3" s="1"/>
  <c r="L19" i="3" s="1"/>
  <c r="G20" i="3"/>
  <c r="H20" i="3" s="1"/>
  <c r="L20" i="3" s="1"/>
  <c r="G21" i="3"/>
  <c r="H21" i="3" s="1"/>
  <c r="L21" i="3" s="1"/>
  <c r="G22" i="3"/>
  <c r="H22" i="3" s="1"/>
  <c r="L22" i="3" s="1"/>
  <c r="G23" i="3"/>
  <c r="H23" i="3" s="1"/>
  <c r="L23" i="3" s="1"/>
  <c r="G25" i="3"/>
  <c r="H25" i="3" s="1"/>
  <c r="L25" i="3" s="1"/>
  <c r="G26" i="3"/>
  <c r="H26" i="3" s="1"/>
  <c r="L26" i="3" s="1"/>
  <c r="G27" i="3"/>
  <c r="H27" i="3" s="1"/>
  <c r="L27" i="3" s="1"/>
  <c r="G28" i="3"/>
  <c r="H28" i="3" s="1"/>
  <c r="L28" i="3" s="1"/>
  <c r="G29" i="3"/>
  <c r="H29" i="3" s="1"/>
  <c r="L29" i="3" s="1"/>
  <c r="G30" i="3"/>
  <c r="H30" i="3" s="1"/>
  <c r="L30" i="3" s="1"/>
  <c r="G31" i="3"/>
  <c r="H31" i="3" s="1"/>
  <c r="L31" i="3" s="1"/>
  <c r="G33" i="3"/>
  <c r="H33" i="3" s="1"/>
  <c r="L33" i="3" s="1"/>
  <c r="G34" i="3"/>
  <c r="H34" i="3" s="1"/>
  <c r="L34" i="3" s="1"/>
  <c r="G35" i="3"/>
  <c r="H35" i="3" s="1"/>
  <c r="L35" i="3" s="1"/>
  <c r="G36" i="3"/>
  <c r="H36" i="3" s="1"/>
  <c r="L36" i="3" s="1"/>
  <c r="G37" i="3"/>
  <c r="H37" i="3" s="1"/>
  <c r="L37" i="3" s="1"/>
  <c r="G38" i="3"/>
  <c r="H38" i="3" s="1"/>
  <c r="L38" i="3" s="1"/>
  <c r="G39" i="3"/>
  <c r="H39" i="3" s="1"/>
  <c r="L39" i="3" s="1"/>
  <c r="G41" i="3"/>
  <c r="H41" i="3" s="1"/>
  <c r="L41" i="3" s="1"/>
  <c r="G42" i="3"/>
  <c r="H42" i="3" s="1"/>
  <c r="L42" i="3" s="1"/>
  <c r="G43" i="3"/>
  <c r="H43" i="3" s="1"/>
  <c r="L43" i="3" s="1"/>
  <c r="G44" i="3"/>
  <c r="H44" i="3" s="1"/>
  <c r="L44" i="3" s="1"/>
  <c r="G45" i="3"/>
  <c r="H45" i="3" s="1"/>
  <c r="L45" i="3" s="1"/>
  <c r="G46" i="3"/>
  <c r="H46" i="3" s="1"/>
  <c r="L46" i="3" s="1"/>
  <c r="G47" i="3"/>
  <c r="H47" i="3" s="1"/>
  <c r="L47" i="3" s="1"/>
  <c r="G49" i="3"/>
  <c r="H49" i="3" s="1"/>
  <c r="L49" i="3" s="1"/>
  <c r="G50" i="3"/>
  <c r="H50" i="3" s="1"/>
  <c r="L50" i="3" s="1"/>
  <c r="G51" i="3"/>
  <c r="H51" i="3" s="1"/>
  <c r="L51" i="3" s="1"/>
  <c r="G52" i="3"/>
  <c r="H52" i="3" s="1"/>
  <c r="L52" i="3" s="1"/>
  <c r="G53" i="3"/>
  <c r="H53" i="3" s="1"/>
  <c r="L53" i="3" s="1"/>
  <c r="G54" i="3"/>
  <c r="H54" i="3" s="1"/>
  <c r="L54" i="3" s="1"/>
  <c r="G55" i="3"/>
  <c r="H55" i="3" s="1"/>
  <c r="L55" i="3" s="1"/>
  <c r="G56" i="3"/>
  <c r="H56" i="3" s="1"/>
  <c r="L56" i="3" s="1"/>
  <c r="G57" i="3"/>
  <c r="H57" i="3" s="1"/>
  <c r="L57" i="3" s="1"/>
  <c r="G58" i="3"/>
  <c r="H58" i="3" s="1"/>
  <c r="L58" i="3" s="1"/>
  <c r="G59" i="3"/>
  <c r="H59" i="3" s="1"/>
  <c r="L59" i="3" s="1"/>
  <c r="G60" i="3"/>
  <c r="H60" i="3" s="1"/>
  <c r="L60" i="3" s="1"/>
  <c r="G61" i="3"/>
  <c r="H61" i="3" s="1"/>
  <c r="L61" i="3" s="1"/>
  <c r="L18" i="12"/>
  <c r="L46" i="12"/>
  <c r="L28" i="12"/>
  <c r="C28" i="19"/>
  <c r="C32" i="19" s="1"/>
  <c r="C42" i="19" s="1"/>
  <c r="C131" i="56"/>
  <c r="G52" i="12"/>
  <c r="H52" i="12" s="1"/>
  <c r="L52" i="12" s="1"/>
  <c r="G51" i="12"/>
  <c r="H51" i="12" s="1"/>
  <c r="L51" i="12" s="1"/>
  <c r="G50" i="12"/>
  <c r="H50" i="12" s="1"/>
  <c r="L50" i="12" s="1"/>
  <c r="G49" i="12"/>
  <c r="H49" i="12" s="1"/>
  <c r="L49" i="12" s="1"/>
  <c r="G48" i="12"/>
  <c r="H48" i="12" s="1"/>
  <c r="L48" i="12" s="1"/>
  <c r="G47" i="12"/>
  <c r="H47" i="12" s="1"/>
  <c r="L47" i="12" s="1"/>
  <c r="L63" i="83" l="1"/>
  <c r="G15" i="19" s="1"/>
  <c r="L57" i="10"/>
  <c r="G19" i="19" s="1"/>
  <c r="L39" i="12"/>
  <c r="L36" i="12" s="1"/>
  <c r="G37" i="19" s="1"/>
  <c r="H36" i="12"/>
  <c r="E37" i="19" s="1"/>
  <c r="H55" i="56"/>
  <c r="H56" i="9"/>
  <c r="E23" i="19" s="1"/>
  <c r="L43" i="11"/>
  <c r="G26" i="19" s="1"/>
  <c r="L56" i="9"/>
  <c r="G23" i="19" s="1"/>
  <c r="H19" i="56"/>
  <c r="H140" i="56" s="1"/>
  <c r="L20" i="56"/>
  <c r="L19" i="56" s="1"/>
  <c r="L32" i="56"/>
  <c r="H31" i="56"/>
  <c r="L31" i="56"/>
  <c r="H27" i="12"/>
  <c r="E36" i="19" s="1"/>
  <c r="L44" i="56"/>
  <c r="L43" i="56" s="1"/>
  <c r="L140" i="56" s="1"/>
  <c r="H43" i="56"/>
  <c r="H42" i="54"/>
  <c r="E30" i="19" s="1"/>
  <c r="L27" i="12"/>
  <c r="G36" i="19" s="1"/>
  <c r="H63" i="83"/>
  <c r="E15" i="19" s="1"/>
  <c r="L20" i="7"/>
  <c r="L58" i="7" s="1"/>
  <c r="G20" i="19" s="1"/>
  <c r="H58" i="7"/>
  <c r="E20" i="19" s="1"/>
  <c r="L54" i="12"/>
  <c r="G39" i="19" s="1"/>
  <c r="G35" i="19"/>
  <c r="H57" i="10"/>
  <c r="E19" i="19" s="1"/>
  <c r="E28" i="19" s="1"/>
  <c r="E32" i="19" s="1"/>
  <c r="H45" i="12"/>
  <c r="H63" i="3"/>
  <c r="E16" i="19" s="1"/>
  <c r="L17" i="3"/>
  <c r="L63" i="3" s="1"/>
  <c r="G16" i="19" s="1"/>
  <c r="H43" i="11"/>
  <c r="E26" i="19" s="1"/>
  <c r="L45" i="12"/>
  <c r="E35" i="19"/>
  <c r="G28" i="19" l="1"/>
  <c r="G32" i="19" s="1"/>
  <c r="H54" i="12"/>
  <c r="E39" i="19" s="1"/>
  <c r="E42" i="19"/>
  <c r="G42" i="19"/>
</calcChain>
</file>

<file path=xl/sharedStrings.xml><?xml version="1.0" encoding="utf-8"?>
<sst xmlns="http://schemas.openxmlformats.org/spreadsheetml/2006/main" count="462" uniqueCount="194">
  <si>
    <t>BIDDER:</t>
  </si>
  <si>
    <t>Foreign Currency:</t>
  </si>
  <si>
    <t>ROE: 1R=</t>
  </si>
  <si>
    <t>Date:</t>
  </si>
  <si>
    <t>Project Name:</t>
  </si>
  <si>
    <t>ATFM Replacement</t>
  </si>
  <si>
    <t>Cells with a light grey background contains formulas and fixed information and should not be changed.</t>
  </si>
  <si>
    <t>Cells with a dark grey background contains fixed information, headings and formulas that must not be changed.</t>
  </si>
  <si>
    <t>This file contains the following sheets:</t>
  </si>
  <si>
    <t>Bidder Info</t>
  </si>
  <si>
    <t>Bidder supplied information to be used in subsequent sheets.</t>
  </si>
  <si>
    <t>G1 SUMMARY</t>
  </si>
  <si>
    <t>Summary of all sheets.</t>
  </si>
  <si>
    <t>G2_1 Software</t>
  </si>
  <si>
    <t>Softyware costs</t>
  </si>
  <si>
    <t>G2_2 EQ</t>
  </si>
  <si>
    <t>Equipment costs.</t>
  </si>
  <si>
    <t>G3 PMP</t>
  </si>
  <si>
    <t>Overall project management and associated costs.</t>
  </si>
  <si>
    <t>G4 ILS</t>
  </si>
  <si>
    <t>Overall logistic support and associated costs.</t>
  </si>
  <si>
    <t>G5_1 Spares</t>
  </si>
  <si>
    <t>G5_2 Test Equipment</t>
  </si>
  <si>
    <t>Test equipment cost</t>
  </si>
  <si>
    <t>G6 Miscellaneous</t>
  </si>
  <si>
    <t>All miscellaneous items costs</t>
  </si>
  <si>
    <t>G7 Options</t>
  </si>
  <si>
    <t>G8 Maintenance Contract</t>
  </si>
  <si>
    <t>Maintenance contract cost</t>
  </si>
  <si>
    <t>Bidder :</t>
  </si>
  <si>
    <t>Bidder name</t>
  </si>
  <si>
    <t>"{Include name of Bidder}</t>
  </si>
  <si>
    <t>FC</t>
  </si>
  <si>
    <t>"{Include the foreign currency}</t>
  </si>
  <si>
    <t>"{Include the quoted exchange rate}</t>
  </si>
  <si>
    <t>Do not change cells with grey background.</t>
  </si>
  <si>
    <t>TENDER PRICE SCHEDULE: APPENDIX G1</t>
  </si>
  <si>
    <t>BIDDER :</t>
  </si>
  <si>
    <t>Overseas Items</t>
  </si>
  <si>
    <t>Local Items</t>
  </si>
  <si>
    <t>Schedule Item Number</t>
  </si>
  <si>
    <t>Description</t>
  </si>
  <si>
    <t>Foreign Amount  Total Cost</t>
  </si>
  <si>
    <t>Total Foreign Cost in Rands</t>
  </si>
  <si>
    <t>Local Amount Total Cost</t>
  </si>
  <si>
    <t>Total Rands</t>
  </si>
  <si>
    <t>G2</t>
  </si>
  <si>
    <t>SYSTEM</t>
  </si>
  <si>
    <t>G2.1</t>
  </si>
  <si>
    <t>G2.2</t>
  </si>
  <si>
    <t>SERVICES</t>
  </si>
  <si>
    <t>G3</t>
  </si>
  <si>
    <t>G4</t>
  </si>
  <si>
    <t>G5</t>
  </si>
  <si>
    <t>SPARES &amp; TEST EQUIPMENT</t>
  </si>
  <si>
    <t>G5.1</t>
  </si>
  <si>
    <t>G5.2</t>
  </si>
  <si>
    <t>G6</t>
  </si>
  <si>
    <t>MISCELLANEOUS</t>
  </si>
  <si>
    <t>TOTAL:</t>
  </si>
  <si>
    <t>G8</t>
  </si>
  <si>
    <t>MAINTENANCE CONTRACT</t>
  </si>
  <si>
    <t>GRAND TOTAL:</t>
  </si>
  <si>
    <t>G7</t>
  </si>
  <si>
    <t>OPTIONS</t>
  </si>
  <si>
    <t>G7.1</t>
  </si>
  <si>
    <t>G7.2</t>
  </si>
  <si>
    <t>G7.3</t>
  </si>
  <si>
    <t>GRAND TOTAL (Including Options):</t>
  </si>
  <si>
    <t>PROJECT :</t>
  </si>
  <si>
    <t>Item Nr:</t>
  </si>
  <si>
    <t>Item Description:</t>
  </si>
  <si>
    <t>System Software</t>
  </si>
  <si>
    <t>Foreign Currancy</t>
  </si>
  <si>
    <t>ROE: 1R =</t>
  </si>
  <si>
    <t>Foreign Currency</t>
  </si>
  <si>
    <t>Quantity</t>
  </si>
  <si>
    <t>Foreign Amount Unit Cost</t>
  </si>
  <si>
    <t>Local Amount Unit Cost</t>
  </si>
  <si>
    <t>Main System</t>
  </si>
  <si>
    <t>Operating Software</t>
  </si>
  <si>
    <t>Application Software</t>
  </si>
  <si>
    <t>..list other.</t>
  </si>
  <si>
    <t>Operator and User Software</t>
  </si>
  <si>
    <t>Training and Evaluation System</t>
  </si>
  <si>
    <t>Other</t>
  </si>
  <si>
    <t>Equipment</t>
  </si>
  <si>
    <t>Servers</t>
  </si>
  <si>
    <t>Cabinets</t>
  </si>
  <si>
    <t>Operator Workstations</t>
  </si>
  <si>
    <t>Auxillary (Keyboard, mouse etc.)</t>
  </si>
  <si>
    <t>Installation material</t>
  </si>
  <si>
    <t>D&amp;R System</t>
  </si>
  <si>
    <t>Other System</t>
  </si>
  <si>
    <t>Backup SAN</t>
  </si>
  <si>
    <t>NTP Server</t>
  </si>
  <si>
    <t>Network Switches and Routers</t>
  </si>
  <si>
    <t>User Workstations</t>
  </si>
  <si>
    <t>Workstation</t>
  </si>
  <si>
    <t>Monitor</t>
  </si>
  <si>
    <t>Project Management</t>
  </si>
  <si>
    <t>{All project Management items, with at least the following items}</t>
  </si>
  <si>
    <t>Documents</t>
  </si>
  <si>
    <t>Project Management Plan</t>
  </si>
  <si>
    <t>Test and Evaluation Master Plan</t>
  </si>
  <si>
    <t>Installation, Transition and Commissioning Plan</t>
  </si>
  <si>
    <t>Risk Management Plan</t>
  </si>
  <si>
    <t>Quality Assurance Plan</t>
  </si>
  <si>
    <t>Resource Allocation Plan</t>
  </si>
  <si>
    <t>Acceptance Tests</t>
  </si>
  <si>
    <t>Factory Acceptance Test</t>
  </si>
  <si>
    <t>Project Management Services</t>
  </si>
  <si>
    <t>Services</t>
  </si>
  <si>
    <t>Installation Services</t>
  </si>
  <si>
    <t>Shipping, Insurance &amp; Associated costs</t>
  </si>
  <si>
    <t>Shipping</t>
  </si>
  <si>
    <t>Insurance</t>
  </si>
  <si>
    <t>Integrated Logistic Support</t>
  </si>
  <si>
    <t>{ All logistic support items with at least the following items}</t>
  </si>
  <si>
    <t>Logistic Support Services</t>
  </si>
  <si>
    <t>{Any other services costs}</t>
  </si>
  <si>
    <t>Training</t>
  </si>
  <si>
    <t>OEM Training</t>
  </si>
  <si>
    <t>Training Manuals</t>
  </si>
  <si>
    <t>Integrated Logistic Support Plan</t>
  </si>
  <si>
    <t>Configuration Management Plan</t>
  </si>
  <si>
    <t>Factory Acceptance Test Procedures</t>
  </si>
  <si>
    <t>Site Acceptance Test Procedures</t>
  </si>
  <si>
    <t>Logistic Support Cost during PBU</t>
  </si>
  <si>
    <t>G5_1</t>
  </si>
  <si>
    <t>5.1.1</t>
  </si>
  <si>
    <t>Main System (OR Tambo)</t>
  </si>
  <si>
    <t>Test Equipment</t>
  </si>
  <si>
    <t>5.2.1</t>
  </si>
  <si>
    <t>Installation Test Equipment</t>
  </si>
  <si>
    <t>{List of the test equipment shall be provided.}</t>
  </si>
  <si>
    <t>5.3.2</t>
  </si>
  <si>
    <t>Maintenance Test Equipment</t>
  </si>
  <si>
    <t>G5_0</t>
  </si>
  <si>
    <t>{List of the spares shall be provided in the tender response.}</t>
  </si>
  <si>
    <t>5.0.1</t>
  </si>
  <si>
    <t>5.0.2</t>
  </si>
  <si>
    <t>5.0.3</t>
  </si>
  <si>
    <t>Training System</t>
  </si>
  <si>
    <t>5.0.4</t>
  </si>
  <si>
    <t>Workstations</t>
  </si>
  <si>
    <t>5.0.5</t>
  </si>
  <si>
    <t>5.0.6</t>
  </si>
  <si>
    <t>5.0.7</t>
  </si>
  <si>
    <t>Switches, Routers and Devices</t>
  </si>
  <si>
    <t>5.0.8</t>
  </si>
  <si>
    <t>5.0.9</t>
  </si>
  <si>
    <t>5.0.10</t>
  </si>
  <si>
    <t>(Items and services necessary for the installation, commissioning, operation and maintenance of the system and not included elsewhere.)</t>
  </si>
  <si>
    <t>(To be individually itemized and priced.)</t>
  </si>
  <si>
    <t>G9.4</t>
  </si>
  <si>
    <t>Support Maintenance Contract</t>
  </si>
  <si>
    <t>{Details of the proposed maintenance contract must be included on this price schedule}</t>
  </si>
  <si>
    <t>Offered Spares</t>
  </si>
  <si>
    <t>{The list of the spares and detailed price list shall be provided separately on "G5_0 LRU List".}</t>
  </si>
  <si>
    <t>Equipment LRU List</t>
  </si>
  <si>
    <t>All sheets shall be completed by the Bidder, except for "G1 SUMMARY" that will automatically update with the totals from the other sheets.</t>
  </si>
  <si>
    <t>Bidders shall complete the required information on the "Bidder Info" sheet.</t>
  </si>
  <si>
    <t>G5_0 LRU List</t>
  </si>
  <si>
    <t>Offered spares cost per equipment type</t>
  </si>
  <si>
    <t>List of all LRU items and costs.</t>
  </si>
  <si>
    <t>All optional items and proposals costs</t>
  </si>
  <si>
    <t>The total offered spares cost per equipment type shall be captured on "G5_1 Spares", while the details LRU (spares) list with costing shall be captured on "G5_0 Spares" for each equipment type.</t>
  </si>
  <si>
    <t>Complete columns D,E,I &amp; J on the relevant sheets and the formula's will automatically calculate the totals.</t>
  </si>
  <si>
    <t>"{Include the bid submission date}</t>
  </si>
  <si>
    <t>RFP:</t>
  </si>
  <si>
    <t>(INCLUDING VALUE ADDED TAX)</t>
  </si>
  <si>
    <t>Virtual Environment</t>
  </si>
  <si>
    <t>All prices shall include Value Added Tax.</t>
  </si>
  <si>
    <t>Options Total</t>
  </si>
  <si>
    <t>TENDER PRICE SCHEDULE: VOLUME 1C</t>
  </si>
  <si>
    <t>OTHER OPTIONS 1</t>
  </si>
  <si>
    <t>OTHER OPTIONS 2</t>
  </si>
  <si>
    <t>OTHER OPTIONS 3</t>
  </si>
  <si>
    <t>OTHER OPTIONS 4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</si>
  <si>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</si>
  <si>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</si>
  <si>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</si>
  <si>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</si>
  <si>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</si>
  <si>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</si>
  <si>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</si>
  <si>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</si>
  <si>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</si>
  <si>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Year 10</t>
  </si>
  <si>
    <t>Site Acceptance Test</t>
  </si>
  <si>
    <t>Site Survey &amp; Report</t>
  </si>
  <si>
    <t>Critical Design Review</t>
  </si>
  <si>
    <t>ATNS/HO/TPQ/RFP049/FY23.24/ATFM REPLACEMENT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</si>
</sst>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.0000"/>
    <numFmt numFmtId="166" formatCode="[$-1C09]dd\ mmmm\ yyyy;@"/>
    <numFmt numFmtId="167" formatCode="_(* #,##0.0000_);_(* \(#,##0.0000\);_(* &quot;-&quot;??_);_(@_)"/>
    <numFmt numFmtId="168" formatCode="_(* #,##0.00000_);_(* \(#,##0.00000\);_(* &quot;-&quot;??_);_(@_)"/>
  </numFmts>
  <fonts count="10" x14ac:knownFonts="1">
    <font>
      <sz val="8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1">
    <xf numFmtId="0" fontId="0" fillId="0" borderId="0" xfId="0"/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quotePrefix="1" applyFont="1" applyAlignment="1" applyProtection="1">
      <alignment horizontal="left"/>
      <protection locked="0"/>
    </xf>
    <xf numFmtId="164" fontId="2" fillId="0" borderId="1" xfId="1" applyFont="1" applyFill="1" applyBorder="1" applyAlignment="1" applyProtection="1">
      <alignment horizontal="center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left" indent="1"/>
      <protection locked="0"/>
    </xf>
    <xf numFmtId="0" fontId="2" fillId="0" borderId="2" xfId="0" applyFont="1" applyBorder="1" applyAlignment="1" applyProtection="1">
      <alignment horizontal="right"/>
      <protection locked="0"/>
    </xf>
    <xf numFmtId="2" fontId="2" fillId="0" borderId="1" xfId="0" applyNumberFormat="1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164" fontId="2" fillId="0" borderId="7" xfId="1" applyFont="1" applyFill="1" applyBorder="1" applyAlignment="1" applyProtection="1">
      <alignment horizontal="center"/>
      <protection locked="0"/>
    </xf>
    <xf numFmtId="168" fontId="2" fillId="0" borderId="1" xfId="1" applyNumberFormat="1" applyFont="1" applyFill="1" applyBorder="1" applyAlignment="1" applyProtection="1">
      <alignment horizontal="center"/>
      <protection locked="0"/>
    </xf>
    <xf numFmtId="0" fontId="2" fillId="0" borderId="9" xfId="0" applyFont="1" applyBorder="1" applyAlignment="1" applyProtection="1">
      <alignment horizontal="center"/>
      <protection locked="0"/>
    </xf>
    <xf numFmtId="168" fontId="2" fillId="0" borderId="7" xfId="1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left" indent="1"/>
      <protection locked="0"/>
    </xf>
    <xf numFmtId="0" fontId="3" fillId="0" borderId="1" xfId="0" applyFont="1" applyBorder="1" applyProtection="1"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3" borderId="12" xfId="0" applyFont="1" applyFill="1" applyBorder="1" applyProtection="1">
      <protection locked="0"/>
    </xf>
    <xf numFmtId="0" fontId="2" fillId="3" borderId="13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164" fontId="2" fillId="3" borderId="1" xfId="1" applyFont="1" applyFill="1" applyBorder="1" applyAlignment="1" applyProtection="1">
      <alignment horizontal="center"/>
      <protection locked="0"/>
    </xf>
    <xf numFmtId="168" fontId="2" fillId="3" borderId="1" xfId="1" applyNumberFormat="1" applyFont="1" applyFill="1" applyBorder="1" applyAlignment="1" applyProtection="1">
      <alignment horizontal="center"/>
      <protection locked="0"/>
    </xf>
    <xf numFmtId="164" fontId="2" fillId="3" borderId="7" xfId="1" applyFont="1" applyFill="1" applyBorder="1" applyAlignment="1" applyProtection="1">
      <alignment horizontal="center"/>
      <protection locked="0"/>
    </xf>
    <xf numFmtId="164" fontId="2" fillId="3" borderId="14" xfId="1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 applyProtection="1">
      <alignment horizontal="center"/>
      <protection locked="0"/>
    </xf>
    <xf numFmtId="0" fontId="3" fillId="3" borderId="3" xfId="0" applyFont="1" applyFill="1" applyBorder="1" applyAlignment="1" applyProtection="1">
      <alignment horizontal="center"/>
      <protection locked="0"/>
    </xf>
    <xf numFmtId="0" fontId="3" fillId="3" borderId="2" xfId="0" applyFont="1" applyFill="1" applyBorder="1" applyProtection="1">
      <protection locked="0"/>
    </xf>
    <xf numFmtId="0" fontId="2" fillId="3" borderId="2" xfId="0" applyFont="1" applyFill="1" applyBorder="1" applyAlignment="1" applyProtection="1">
      <alignment horizontal="left" indent="1"/>
      <protection locked="0"/>
    </xf>
    <xf numFmtId="0" fontId="3" fillId="3" borderId="2" xfId="0" applyFont="1" applyFill="1" applyBorder="1" applyAlignment="1" applyProtection="1">
      <alignment horizontal="left"/>
      <protection locked="0"/>
    </xf>
    <xf numFmtId="0" fontId="2" fillId="3" borderId="15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Protection="1">
      <protection locked="0"/>
    </xf>
    <xf numFmtId="0" fontId="3" fillId="3" borderId="16" xfId="0" applyFont="1" applyFill="1" applyBorder="1" applyAlignment="1" applyProtection="1">
      <alignment horizontal="right"/>
      <protection locked="0"/>
    </xf>
    <xf numFmtId="0" fontId="2" fillId="3" borderId="18" xfId="0" applyFont="1" applyFill="1" applyBorder="1" applyAlignment="1" applyProtection="1">
      <alignment horizontal="center"/>
      <protection locked="0"/>
    </xf>
    <xf numFmtId="164" fontId="2" fillId="3" borderId="19" xfId="1" applyFont="1" applyFill="1" applyBorder="1" applyAlignment="1" applyProtection="1">
      <alignment horizontal="center"/>
      <protection locked="0"/>
    </xf>
    <xf numFmtId="0" fontId="3" fillId="3" borderId="2" xfId="0" applyFont="1" applyFill="1" applyBorder="1" applyAlignment="1" applyProtection="1">
      <alignment horizontal="right"/>
      <protection locked="0"/>
    </xf>
    <xf numFmtId="0" fontId="2" fillId="3" borderId="2" xfId="0" applyFont="1" applyFill="1" applyBorder="1" applyAlignment="1" applyProtection="1">
      <alignment vertical="top" wrapText="1"/>
      <protection locked="0"/>
    </xf>
    <xf numFmtId="0" fontId="4" fillId="3" borderId="3" xfId="0" applyFont="1" applyFill="1" applyBorder="1" applyAlignment="1" applyProtection="1">
      <alignment horizontal="center"/>
      <protection locked="0"/>
    </xf>
    <xf numFmtId="0" fontId="2" fillId="3" borderId="20" xfId="0" applyFont="1" applyFill="1" applyBorder="1" applyProtection="1">
      <protection locked="0"/>
    </xf>
    <xf numFmtId="0" fontId="2" fillId="3" borderId="21" xfId="0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left"/>
      <protection locked="0"/>
    </xf>
    <xf numFmtId="0" fontId="6" fillId="0" borderId="1" xfId="0" applyFont="1" applyBorder="1"/>
    <xf numFmtId="0" fontId="6" fillId="0" borderId="1" xfId="0" applyFont="1" applyBorder="1" applyAlignment="1">
      <alignment horizontal="left"/>
    </xf>
    <xf numFmtId="166" fontId="6" fillId="0" borderId="1" xfId="0" applyNumberFormat="1" applyFont="1" applyBorder="1" applyAlignment="1">
      <alignment horizontal="left"/>
    </xf>
    <xf numFmtId="0" fontId="3" fillId="3" borderId="23" xfId="0" applyFont="1" applyFill="1" applyBorder="1" applyAlignment="1" applyProtection="1">
      <alignment horizontal="center" vertical="top" wrapText="1"/>
      <protection locked="0"/>
    </xf>
    <xf numFmtId="0" fontId="3" fillId="3" borderId="24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164" fontId="3" fillId="3" borderId="27" xfId="1" applyFont="1" applyFill="1" applyBorder="1" applyAlignment="1" applyProtection="1">
      <alignment horizontal="center"/>
      <protection locked="0"/>
    </xf>
    <xf numFmtId="164" fontId="3" fillId="3" borderId="28" xfId="1" applyFont="1" applyFill="1" applyBorder="1" applyAlignment="1" applyProtection="1">
      <alignment horizontal="center"/>
      <protection locked="0"/>
    </xf>
    <xf numFmtId="0" fontId="7" fillId="3" borderId="1" xfId="0" applyFont="1" applyFill="1" applyBorder="1"/>
    <xf numFmtId="0" fontId="2" fillId="0" borderId="0" xfId="0" applyFont="1"/>
    <xf numFmtId="0" fontId="2" fillId="0" borderId="2" xfId="0" applyFont="1" applyBorder="1" applyAlignment="1">
      <alignment horizontal="left" vertical="top" indent="1"/>
    </xf>
    <xf numFmtId="0" fontId="2" fillId="0" borderId="1" xfId="0" applyFont="1" applyBorder="1" applyAlignment="1">
      <alignment horizontal="left" vertical="top" indent="1"/>
    </xf>
    <xf numFmtId="0" fontId="2" fillId="0" borderId="1" xfId="0" applyFont="1" applyBorder="1" applyAlignment="1">
      <alignment horizontal="left" vertical="top" wrapText="1" indent="1"/>
    </xf>
    <xf numFmtId="0" fontId="2" fillId="0" borderId="30" xfId="0" applyFont="1" applyBorder="1"/>
    <xf numFmtId="0" fontId="2" fillId="0" borderId="31" xfId="0" applyFont="1" applyBorder="1"/>
    <xf numFmtId="0" fontId="2" fillId="0" borderId="32" xfId="0" applyFont="1" applyBorder="1"/>
    <xf numFmtId="0" fontId="2" fillId="0" borderId="33" xfId="0" applyFont="1" applyBorder="1"/>
    <xf numFmtId="0" fontId="2" fillId="0" borderId="34" xfId="0" applyFont="1" applyBorder="1"/>
    <xf numFmtId="0" fontId="2" fillId="0" borderId="35" xfId="0" applyFont="1" applyBorder="1"/>
    <xf numFmtId="0" fontId="2" fillId="0" borderId="36" xfId="0" applyFont="1" applyBorder="1" applyAlignment="1">
      <alignment vertical="top"/>
    </xf>
    <xf numFmtId="0" fontId="2" fillId="0" borderId="36" xfId="0" applyFont="1" applyBorder="1"/>
    <xf numFmtId="0" fontId="2" fillId="0" borderId="37" xfId="0" applyFont="1" applyBorder="1"/>
    <xf numFmtId="0" fontId="2" fillId="3" borderId="1" xfId="0" applyFont="1" applyFill="1" applyBorder="1"/>
    <xf numFmtId="0" fontId="2" fillId="2" borderId="1" xfId="0" applyFont="1" applyFill="1" applyBorder="1"/>
    <xf numFmtId="0" fontId="2" fillId="0" borderId="31" xfId="0" applyFont="1" applyBorder="1" applyAlignment="1">
      <alignment vertical="top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164" fontId="2" fillId="0" borderId="19" xfId="1" applyFont="1" applyFill="1" applyBorder="1" applyAlignment="1" applyProtection="1">
      <alignment horizontal="center"/>
      <protection locked="0"/>
    </xf>
    <xf numFmtId="0" fontId="3" fillId="3" borderId="27" xfId="0" applyFont="1" applyFill="1" applyBorder="1" applyProtection="1">
      <protection locked="0"/>
    </xf>
    <xf numFmtId="164" fontId="3" fillId="3" borderId="38" xfId="1" applyFont="1" applyFill="1" applyBorder="1" applyAlignment="1" applyProtection="1">
      <alignment horizontal="center"/>
      <protection locked="0"/>
    </xf>
    <xf numFmtId="164" fontId="3" fillId="3" borderId="39" xfId="1" applyFont="1" applyFill="1" applyBorder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8" fillId="0" borderId="0" xfId="0" applyFont="1"/>
    <xf numFmtId="164" fontId="3" fillId="3" borderId="40" xfId="1" applyFont="1" applyFill="1" applyBorder="1" applyAlignment="1" applyProtection="1">
      <alignment horizontal="center"/>
      <protection locked="0"/>
    </xf>
    <xf numFmtId="0" fontId="3" fillId="3" borderId="41" xfId="0" applyFont="1" applyFill="1" applyBorder="1" applyProtection="1">
      <protection locked="0"/>
    </xf>
    <xf numFmtId="164" fontId="3" fillId="3" borderId="41" xfId="1" applyFont="1" applyFill="1" applyBorder="1" applyAlignment="1" applyProtection="1">
      <alignment horizontal="center"/>
      <protection locked="0"/>
    </xf>
    <xf numFmtId="164" fontId="3" fillId="3" borderId="42" xfId="1" applyFont="1" applyFill="1" applyBorder="1" applyAlignment="1" applyProtection="1">
      <alignment horizontal="center"/>
      <protection locked="0"/>
    </xf>
    <xf numFmtId="164" fontId="3" fillId="3" borderId="43" xfId="1" applyFont="1" applyFill="1" applyBorder="1" applyAlignment="1" applyProtection="1">
      <alignment horizontal="center"/>
      <protection locked="0"/>
    </xf>
    <xf numFmtId="164" fontId="3" fillId="3" borderId="45" xfId="1" applyFont="1" applyFill="1" applyBorder="1" applyAlignment="1" applyProtection="1">
      <alignment horizontal="center"/>
      <protection locked="0"/>
    </xf>
    <xf numFmtId="164" fontId="3" fillId="3" borderId="46" xfId="1" applyFont="1" applyFill="1" applyBorder="1" applyAlignment="1" applyProtection="1">
      <alignment horizontal="center"/>
      <protection locked="0"/>
    </xf>
    <xf numFmtId="164" fontId="3" fillId="3" borderId="47" xfId="1" applyFont="1" applyFill="1" applyBorder="1" applyAlignment="1" applyProtection="1">
      <alignment horizontal="center"/>
      <protection locked="0"/>
    </xf>
    <xf numFmtId="168" fontId="2" fillId="3" borderId="14" xfId="1" applyNumberFormat="1" applyFont="1" applyFill="1" applyBorder="1" applyAlignment="1" applyProtection="1">
      <alignment horizontal="center"/>
      <protection locked="0"/>
    </xf>
    <xf numFmtId="1" fontId="2" fillId="3" borderId="3" xfId="1" applyNumberFormat="1" applyFont="1" applyFill="1" applyBorder="1" applyAlignment="1" applyProtection="1">
      <alignment horizontal="center"/>
      <protection locked="0"/>
    </xf>
    <xf numFmtId="1" fontId="2" fillId="0" borderId="3" xfId="1" applyNumberFormat="1" applyFont="1" applyFill="1" applyBorder="1" applyAlignment="1" applyProtection="1">
      <alignment horizontal="center"/>
      <protection locked="0"/>
    </xf>
    <xf numFmtId="1" fontId="2" fillId="0" borderId="9" xfId="1" applyNumberFormat="1" applyFont="1" applyFill="1" applyBorder="1" applyAlignment="1" applyProtection="1">
      <alignment horizontal="center"/>
      <protection locked="0"/>
    </xf>
    <xf numFmtId="1" fontId="2" fillId="3" borderId="15" xfId="1" applyNumberFormat="1" applyFont="1" applyFill="1" applyBorder="1" applyAlignment="1" applyProtection="1">
      <alignment horizontal="center"/>
      <protection locked="0"/>
    </xf>
    <xf numFmtId="1" fontId="2" fillId="0" borderId="0" xfId="0" applyNumberFormat="1" applyFont="1" applyAlignment="1" applyProtection="1">
      <alignment horizontal="center"/>
      <protection locked="0"/>
    </xf>
    <xf numFmtId="1" fontId="2" fillId="3" borderId="18" xfId="1" applyNumberFormat="1" applyFont="1" applyFill="1" applyBorder="1" applyAlignment="1" applyProtection="1">
      <alignment horizontal="center"/>
      <protection locked="0"/>
    </xf>
    <xf numFmtId="1" fontId="2" fillId="0" borderId="18" xfId="1" applyNumberFormat="1" applyFont="1" applyFill="1" applyBorder="1" applyAlignment="1" applyProtection="1">
      <alignment horizontal="center"/>
      <protection locked="0"/>
    </xf>
    <xf numFmtId="1" fontId="2" fillId="3" borderId="48" xfId="1" applyNumberFormat="1" applyFont="1" applyFill="1" applyBorder="1" applyAlignment="1" applyProtection="1">
      <alignment horizontal="center"/>
      <protection locked="0"/>
    </xf>
    <xf numFmtId="164" fontId="2" fillId="0" borderId="0" xfId="1" applyFont="1" applyFill="1" applyProtection="1">
      <protection locked="0"/>
    </xf>
    <xf numFmtId="164" fontId="3" fillId="0" borderId="0" xfId="1" applyFont="1" applyFill="1" applyProtection="1">
      <protection locked="0"/>
    </xf>
    <xf numFmtId="164" fontId="8" fillId="0" borderId="0" xfId="1" applyFont="1" applyProtection="1"/>
    <xf numFmtId="0" fontId="2" fillId="4" borderId="3" xfId="0" applyFont="1" applyFill="1" applyBorder="1" applyAlignment="1" applyProtection="1">
      <alignment horizontal="center"/>
      <protection locked="0"/>
    </xf>
    <xf numFmtId="168" fontId="2" fillId="4" borderId="1" xfId="1" applyNumberFormat="1" applyFont="1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/>
      <protection locked="0"/>
    </xf>
    <xf numFmtId="0" fontId="2" fillId="4" borderId="9" xfId="0" applyFont="1" applyFill="1" applyBorder="1" applyProtection="1">
      <protection locked="0"/>
    </xf>
    <xf numFmtId="168" fontId="2" fillId="4" borderId="7" xfId="1" applyNumberFormat="1" applyFont="1" applyFill="1" applyBorder="1" applyAlignment="1" applyProtection="1">
      <alignment horizontal="center"/>
      <protection locked="0"/>
    </xf>
    <xf numFmtId="0" fontId="7" fillId="5" borderId="1" xfId="0" applyFont="1" applyFill="1" applyBorder="1"/>
    <xf numFmtId="0" fontId="6" fillId="4" borderId="1" xfId="0" applyFont="1" applyFill="1" applyBorder="1" applyAlignment="1" applyProtection="1">
      <alignment horizontal="left"/>
      <protection locked="0"/>
    </xf>
    <xf numFmtId="0" fontId="6" fillId="4" borderId="1" xfId="0" applyFont="1" applyFill="1" applyBorder="1"/>
    <xf numFmtId="0" fontId="6" fillId="4" borderId="1" xfId="0" applyFont="1" applyFill="1" applyBorder="1" applyAlignment="1">
      <alignment horizontal="left"/>
    </xf>
    <xf numFmtId="0" fontId="2" fillId="4" borderId="2" xfId="0" applyFont="1" applyFill="1" applyBorder="1" applyAlignment="1" applyProtection="1">
      <alignment horizontal="left" indent="1"/>
      <protection locked="0"/>
    </xf>
    <xf numFmtId="164" fontId="2" fillId="4" borderId="1" xfId="1" applyFont="1" applyFill="1" applyBorder="1" applyAlignment="1" applyProtection="1">
      <alignment horizontal="center"/>
      <protection locked="0"/>
    </xf>
    <xf numFmtId="164" fontId="3" fillId="4" borderId="27" xfId="1" applyFont="1" applyFill="1" applyBorder="1" applyAlignment="1" applyProtection="1">
      <alignment horizontal="center"/>
      <protection locked="0"/>
    </xf>
    <xf numFmtId="1" fontId="2" fillId="4" borderId="3" xfId="0" applyNumberFormat="1" applyFont="1" applyFill="1" applyBorder="1" applyAlignment="1" applyProtection="1">
      <alignment horizontal="center"/>
      <protection locked="0"/>
    </xf>
    <xf numFmtId="164" fontId="3" fillId="4" borderId="41" xfId="1" applyFont="1" applyFill="1" applyBorder="1" applyAlignment="1" applyProtection="1">
      <alignment horizontal="center"/>
      <protection locked="0"/>
    </xf>
    <xf numFmtId="164" fontId="2" fillId="5" borderId="1" xfId="1" applyFont="1" applyFill="1" applyBorder="1" applyAlignment="1" applyProtection="1">
      <alignment horizontal="center"/>
      <protection locked="0"/>
    </xf>
    <xf numFmtId="164" fontId="3" fillId="5" borderId="27" xfId="1" applyFont="1" applyFill="1" applyBorder="1" applyAlignment="1" applyProtection="1">
      <alignment horizontal="center"/>
      <protection locked="0"/>
    </xf>
    <xf numFmtId="1" fontId="2" fillId="4" borderId="3" xfId="1" applyNumberFormat="1" applyFont="1" applyFill="1" applyBorder="1" applyAlignment="1" applyProtection="1">
      <alignment horizontal="center"/>
      <protection locked="0"/>
    </xf>
    <xf numFmtId="166" fontId="6" fillId="4" borderId="7" xfId="0" applyNumberFormat="1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top" wrapText="1" indent="1"/>
    </xf>
    <xf numFmtId="0" fontId="3" fillId="5" borderId="3" xfId="0" applyFont="1" applyFill="1" applyBorder="1" applyAlignment="1" applyProtection="1">
      <alignment horizontal="center"/>
      <protection locked="0"/>
    </xf>
    <xf numFmtId="0" fontId="3" fillId="5" borderId="2" xfId="0" applyFont="1" applyFill="1" applyBorder="1" applyAlignment="1" applyProtection="1">
      <alignment horizontal="left" indent="1"/>
      <protection locked="0"/>
    </xf>
    <xf numFmtId="168" fontId="3" fillId="5" borderId="1" xfId="1" applyNumberFormat="1" applyFont="1" applyFill="1" applyBorder="1" applyAlignment="1" applyProtection="1">
      <alignment horizontal="center"/>
      <protection locked="0"/>
    </xf>
    <xf numFmtId="1" fontId="2" fillId="5" borderId="3" xfId="1" applyNumberFormat="1" applyFont="1" applyFill="1" applyBorder="1" applyAlignment="1" applyProtection="1">
      <alignment horizontal="center"/>
      <protection locked="0"/>
    </xf>
    <xf numFmtId="164" fontId="3" fillId="5" borderId="28" xfId="1" applyFont="1" applyFill="1" applyBorder="1" applyAlignment="1" applyProtection="1">
      <alignment horizontal="center"/>
      <protection locked="0"/>
    </xf>
    <xf numFmtId="164" fontId="2" fillId="4" borderId="7" xfId="1" applyFont="1" applyFill="1" applyBorder="1" applyAlignment="1" applyProtection="1">
      <alignment horizontal="center"/>
      <protection locked="0"/>
    </xf>
    <xf numFmtId="0" fontId="3" fillId="4" borderId="2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  <protection locked="0"/>
    </xf>
    <xf numFmtId="164" fontId="2" fillId="4" borderId="1" xfId="1" applyFont="1" applyFill="1" applyBorder="1" applyProtection="1">
      <protection locked="0"/>
    </xf>
    <xf numFmtId="167" fontId="2" fillId="4" borderId="1" xfId="1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left"/>
      <protection locked="0"/>
    </xf>
    <xf numFmtId="0" fontId="2" fillId="4" borderId="12" xfId="0" applyFont="1" applyFill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3" fillId="4" borderId="2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3" fillId="4" borderId="27" xfId="0" applyFont="1" applyFill="1" applyBorder="1" applyProtection="1">
      <protection locked="0"/>
    </xf>
    <xf numFmtId="0" fontId="3" fillId="4" borderId="41" xfId="0" applyFont="1" applyFill="1" applyBorder="1" applyProtection="1"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3" fillId="4" borderId="3" xfId="0" applyFont="1" applyFill="1" applyBorder="1" applyAlignment="1" applyProtection="1">
      <alignment horizontal="center"/>
      <protection locked="0"/>
    </xf>
    <xf numFmtId="0" fontId="2" fillId="4" borderId="2" xfId="0" applyFont="1" applyFill="1" applyBorder="1" applyAlignment="1" applyProtection="1">
      <alignment horizontal="left" wrapText="1" indent="1"/>
      <protection locked="0"/>
    </xf>
    <xf numFmtId="164" fontId="3" fillId="4" borderId="38" xfId="1" applyFont="1" applyFill="1" applyBorder="1" applyAlignment="1" applyProtection="1">
      <alignment horizontal="center"/>
      <protection locked="0"/>
    </xf>
    <xf numFmtId="164" fontId="2" fillId="4" borderId="14" xfId="1" applyFont="1" applyFill="1" applyBorder="1" applyAlignment="1" applyProtection="1">
      <alignment horizontal="center"/>
      <protection locked="0"/>
    </xf>
    <xf numFmtId="168" fontId="2" fillId="4" borderId="14" xfId="1" applyNumberFormat="1" applyFont="1" applyFill="1" applyBorder="1" applyAlignment="1" applyProtection="1">
      <alignment horizontal="center"/>
      <protection locked="0"/>
    </xf>
    <xf numFmtId="164" fontId="3" fillId="4" borderId="39" xfId="1" applyFont="1" applyFill="1" applyBorder="1" applyAlignment="1" applyProtection="1">
      <alignment horizontal="center"/>
      <protection locked="0"/>
    </xf>
    <xf numFmtId="0" fontId="3" fillId="4" borderId="16" xfId="0" applyFont="1" applyFill="1" applyBorder="1" applyAlignment="1" applyProtection="1">
      <alignment horizontal="right"/>
      <protection locked="0"/>
    </xf>
    <xf numFmtId="0" fontId="2" fillId="4" borderId="15" xfId="0" applyFont="1" applyFill="1" applyBorder="1" applyAlignment="1" applyProtection="1">
      <alignment horizontal="right"/>
      <protection locked="0"/>
    </xf>
    <xf numFmtId="1" fontId="2" fillId="4" borderId="15" xfId="1" applyNumberFormat="1" applyFont="1" applyFill="1" applyBorder="1" applyAlignment="1" applyProtection="1">
      <alignment horizontal="center"/>
      <protection locked="0"/>
    </xf>
    <xf numFmtId="164" fontId="3" fillId="4" borderId="43" xfId="1" applyFont="1" applyFill="1" applyBorder="1" applyAlignment="1" applyProtection="1">
      <alignment horizontal="center"/>
      <protection locked="0"/>
    </xf>
    <xf numFmtId="164" fontId="3" fillId="4" borderId="42" xfId="1" applyFont="1" applyFill="1" applyBorder="1" applyAlignment="1" applyProtection="1">
      <alignment horizontal="center"/>
      <protection locked="0"/>
    </xf>
    <xf numFmtId="0" fontId="3" fillId="4" borderId="28" xfId="0" applyFont="1" applyFill="1" applyBorder="1" applyProtection="1">
      <protection locked="0"/>
    </xf>
    <xf numFmtId="164" fontId="3" fillId="4" borderId="28" xfId="1" applyFont="1" applyFill="1" applyBorder="1" applyAlignment="1" applyProtection="1">
      <alignment horizontal="center"/>
      <protection locked="0"/>
    </xf>
    <xf numFmtId="0" fontId="2" fillId="4" borderId="25" xfId="0" applyFont="1" applyFill="1" applyBorder="1" applyProtection="1">
      <protection locked="0"/>
    </xf>
    <xf numFmtId="0" fontId="2" fillId="4" borderId="2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horizontal="right"/>
      <protection locked="0"/>
    </xf>
    <xf numFmtId="0" fontId="2" fillId="4" borderId="15" xfId="0" applyFont="1" applyFill="1" applyBorder="1" applyAlignment="1" applyProtection="1">
      <alignment horizontal="center"/>
      <protection locked="0"/>
    </xf>
    <xf numFmtId="0" fontId="2" fillId="4" borderId="0" xfId="0" applyFont="1" applyFill="1"/>
    <xf numFmtId="0" fontId="3" fillId="3" borderId="7" xfId="0" applyFont="1" applyFill="1" applyBorder="1" applyAlignment="1" applyProtection="1">
      <alignment vertical="center"/>
      <protection locked="0"/>
    </xf>
    <xf numFmtId="0" fontId="3" fillId="3" borderId="5" xfId="0" applyFont="1" applyFill="1" applyBorder="1" applyAlignment="1" applyProtection="1">
      <alignment vertical="center"/>
      <protection locked="0"/>
    </xf>
    <xf numFmtId="164" fontId="3" fillId="0" borderId="27" xfId="1" applyFont="1" applyFill="1" applyBorder="1" applyAlignment="1" applyProtection="1">
      <alignment horizontal="center"/>
      <protection locked="0"/>
    </xf>
    <xf numFmtId="164" fontId="3" fillId="0" borderId="41" xfId="1" applyFont="1" applyFill="1" applyBorder="1" applyAlignment="1" applyProtection="1">
      <alignment horizontal="center"/>
      <protection locked="0"/>
    </xf>
    <xf numFmtId="0" fontId="7" fillId="4" borderId="3" xfId="0" applyFont="1" applyFill="1" applyBorder="1" applyAlignment="1" applyProtection="1">
      <alignment horizontal="center"/>
      <protection locked="0"/>
    </xf>
    <xf numFmtId="1" fontId="7" fillId="4" borderId="1" xfId="0" applyNumberFormat="1" applyFont="1" applyFill="1" applyBorder="1" applyAlignment="1" applyProtection="1">
      <alignment horizontal="center"/>
      <protection locked="0"/>
    </xf>
    <xf numFmtId="164" fontId="7" fillId="4" borderId="1" xfId="1" applyFont="1" applyFill="1" applyBorder="1" applyAlignment="1" applyProtection="1">
      <alignment horizontal="center"/>
      <protection locked="0"/>
    </xf>
    <xf numFmtId="168" fontId="7" fillId="4" borderId="1" xfId="1" applyNumberFormat="1" applyFont="1" applyFill="1" applyBorder="1" applyAlignment="1" applyProtection="1">
      <alignment horizontal="center"/>
      <protection locked="0"/>
    </xf>
    <xf numFmtId="164" fontId="7" fillId="4" borderId="27" xfId="1" applyFont="1" applyFill="1" applyBorder="1" applyAlignment="1" applyProtection="1">
      <alignment horizontal="center"/>
      <protection locked="0"/>
    </xf>
    <xf numFmtId="1" fontId="7" fillId="4" borderId="3" xfId="1" applyNumberFormat="1" applyFont="1" applyFill="1" applyBorder="1" applyAlignment="1" applyProtection="1">
      <alignment horizontal="center"/>
      <protection locked="0"/>
    </xf>
    <xf numFmtId="164" fontId="7" fillId="4" borderId="41" xfId="1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 applyProtection="1">
      <alignment horizontal="left" indent="1"/>
      <protection locked="0"/>
    </xf>
    <xf numFmtId="0" fontId="3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Protection="1">
      <protection locked="0"/>
    </xf>
    <xf numFmtId="0" fontId="7" fillId="7" borderId="1" xfId="0" applyFont="1" applyFill="1" applyBorder="1" applyAlignment="1" applyProtection="1">
      <alignment horizontal="center"/>
      <protection locked="0"/>
    </xf>
    <xf numFmtId="164" fontId="5" fillId="7" borderId="1" xfId="1" applyFont="1" applyFill="1" applyBorder="1" applyAlignment="1" applyProtection="1">
      <alignment horizontal="center"/>
      <protection locked="0"/>
    </xf>
    <xf numFmtId="164" fontId="5" fillId="7" borderId="4" xfId="1" applyFont="1" applyFill="1" applyBorder="1" applyAlignment="1" applyProtection="1">
      <alignment horizontal="center"/>
      <protection locked="0"/>
    </xf>
    <xf numFmtId="0" fontId="7" fillId="7" borderId="2" xfId="0" applyFont="1" applyFill="1" applyBorder="1" applyAlignment="1" applyProtection="1">
      <alignment horizontal="left"/>
      <protection locked="0"/>
    </xf>
    <xf numFmtId="164" fontId="7" fillId="7" borderId="1" xfId="1" applyFont="1" applyFill="1" applyBorder="1" applyAlignment="1" applyProtection="1">
      <alignment horizontal="center"/>
      <protection locked="0"/>
    </xf>
    <xf numFmtId="164" fontId="7" fillId="7" borderId="4" xfId="1" applyFont="1" applyFill="1" applyBorder="1" applyAlignment="1" applyProtection="1">
      <alignment horizontal="center"/>
      <protection locked="0"/>
    </xf>
    <xf numFmtId="165" fontId="3" fillId="0" borderId="0" xfId="0" applyNumberFormat="1" applyFont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64" fontId="3" fillId="3" borderId="1" xfId="1" applyFont="1" applyFill="1" applyBorder="1" applyProtection="1">
      <protection locked="0"/>
    </xf>
    <xf numFmtId="167" fontId="3" fillId="3" borderId="1" xfId="1" applyNumberFormat="1" applyFont="1" applyFill="1" applyBorder="1" applyProtection="1"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2" xfId="0" applyFont="1" applyBorder="1" applyProtection="1">
      <protection locked="0"/>
    </xf>
    <xf numFmtId="164" fontId="3" fillId="0" borderId="1" xfId="1" applyFont="1" applyFill="1" applyBorder="1" applyProtection="1">
      <protection locked="0"/>
    </xf>
    <xf numFmtId="0" fontId="3" fillId="3" borderId="2" xfId="0" applyFont="1" applyFill="1" applyBorder="1" applyAlignment="1" applyProtection="1">
      <alignment horizontal="left" indent="1"/>
      <protection locked="0"/>
    </xf>
    <xf numFmtId="0" fontId="3" fillId="0" borderId="2" xfId="0" applyFont="1" applyBorder="1" applyAlignment="1" applyProtection="1">
      <alignment horizontal="left" indent="1"/>
      <protection locked="0"/>
    </xf>
    <xf numFmtId="164" fontId="2" fillId="0" borderId="4" xfId="1" applyFont="1" applyFill="1" applyBorder="1" applyAlignment="1" applyProtection="1">
      <alignment horizontal="center"/>
      <protection locked="0"/>
    </xf>
    <xf numFmtId="2" fontId="2" fillId="0" borderId="5" xfId="0" applyNumberFormat="1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2" fillId="0" borderId="1" xfId="0" applyNumberFormat="1" applyFont="1" applyBorder="1" applyAlignment="1" applyProtection="1">
      <alignment horizontal="center"/>
      <protection locked="0"/>
    </xf>
    <xf numFmtId="1" fontId="2" fillId="0" borderId="7" xfId="0" applyNumberFormat="1" applyFont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Alignment="1" applyProtection="1">
      <alignment horizontal="center"/>
      <protection locked="0"/>
    </xf>
    <xf numFmtId="164" fontId="1" fillId="0" borderId="0" xfId="1" applyFont="1" applyProtection="1">
      <protection locked="0"/>
    </xf>
    <xf numFmtId="164" fontId="1" fillId="0" borderId="0" xfId="1" applyFont="1" applyProtection="1"/>
    <xf numFmtId="1" fontId="1" fillId="0" borderId="0" xfId="0" applyNumberFormat="1" applyFont="1" applyAlignment="1">
      <alignment horizontal="center"/>
    </xf>
    <xf numFmtId="0" fontId="1" fillId="0" borderId="0" xfId="0" applyFont="1" applyProtection="1">
      <protection locked="0"/>
    </xf>
    <xf numFmtId="0" fontId="1" fillId="0" borderId="0" xfId="0" applyFont="1"/>
    <xf numFmtId="0" fontId="3" fillId="4" borderId="3" xfId="0" applyFont="1" applyFill="1" applyBorder="1" applyProtection="1">
      <protection locked="0"/>
    </xf>
    <xf numFmtId="0" fontId="2" fillId="4" borderId="3" xfId="0" applyFont="1" applyFill="1" applyBorder="1" applyProtection="1">
      <protection locked="0"/>
    </xf>
    <xf numFmtId="0" fontId="3" fillId="4" borderId="15" xfId="0" applyFont="1" applyFill="1" applyBorder="1" applyAlignment="1" applyProtection="1">
      <alignment horizontal="center"/>
      <protection locked="0"/>
    </xf>
    <xf numFmtId="1" fontId="2" fillId="4" borderId="14" xfId="0" applyNumberFormat="1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3" fillId="3" borderId="15" xfId="0" applyFont="1" applyFill="1" applyBorder="1" applyAlignment="1" applyProtection="1">
      <alignment horizontal="center"/>
      <protection locked="0"/>
    </xf>
    <xf numFmtId="0" fontId="1" fillId="4" borderId="3" xfId="0" applyFont="1" applyFill="1" applyBorder="1" applyAlignment="1" applyProtection="1">
      <alignment horizontal="center"/>
      <protection locked="0"/>
    </xf>
    <xf numFmtId="1" fontId="2" fillId="5" borderId="1" xfId="1" applyNumberFormat="1" applyFont="1" applyFill="1" applyBorder="1" applyAlignment="1" applyProtection="1">
      <alignment horizontal="center"/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wrapText="1"/>
      <protection locked="0"/>
    </xf>
    <xf numFmtId="1" fontId="2" fillId="3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2" fillId="6" borderId="29" xfId="0" applyFont="1" applyFill="1" applyBorder="1" applyAlignment="1">
      <alignment horizontal="center" vertical="top" wrapText="1"/>
    </xf>
    <xf numFmtId="0" fontId="2" fillId="6" borderId="4" xfId="0" applyFont="1" applyFill="1" applyBorder="1" applyAlignment="1">
      <alignment horizontal="center" vertical="top" wrapText="1"/>
    </xf>
    <xf numFmtId="0" fontId="2" fillId="4" borderId="2" xfId="0" applyFont="1" applyFill="1" applyBorder="1" applyAlignment="1" applyProtection="1">
      <alignment horizontal="left" vertical="top"/>
      <protection locked="0"/>
    </xf>
    <xf numFmtId="0" fontId="2" fillId="4" borderId="29" xfId="0" applyFont="1" applyFill="1" applyBorder="1" applyAlignment="1" applyProtection="1">
      <alignment horizontal="left" vertical="top"/>
      <protection locked="0"/>
    </xf>
    <xf numFmtId="0" fontId="2" fillId="4" borderId="4" xfId="0" applyFont="1" applyFill="1" applyBorder="1" applyAlignment="1" applyProtection="1">
      <alignment horizontal="left" vertical="top"/>
      <protection locked="0"/>
    </xf>
    <xf numFmtId="0" fontId="6" fillId="4" borderId="2" xfId="0" applyFont="1" applyFill="1" applyBorder="1" applyAlignment="1" applyProtection="1">
      <alignment horizontal="left" vertical="top"/>
      <protection locked="0"/>
    </xf>
    <xf numFmtId="0" fontId="6" fillId="4" borderId="29" xfId="0" applyFont="1" applyFill="1" applyBorder="1" applyAlignment="1" applyProtection="1">
      <alignment horizontal="left" vertical="top"/>
      <protection locked="0"/>
    </xf>
    <xf numFmtId="0" fontId="6" fillId="4" borderId="4" xfId="0" applyFont="1" applyFill="1" applyBorder="1" applyAlignment="1" applyProtection="1">
      <alignment horizontal="left" vertical="top"/>
      <protection locked="0"/>
    </xf>
    <xf numFmtId="0" fontId="5" fillId="0" borderId="2" xfId="0" applyFont="1" applyBorder="1" applyAlignment="1">
      <alignment horizontal="left" vertical="top" wrapText="1"/>
    </xf>
    <xf numFmtId="0" fontId="5" fillId="0" borderId="29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29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3" borderId="6" xfId="0" applyFont="1" applyFill="1" applyBorder="1" applyAlignment="1" applyProtection="1">
      <alignment horizontal="left" vertical="top" wrapText="1"/>
      <protection locked="0"/>
    </xf>
    <xf numFmtId="0" fontId="3" fillId="3" borderId="17" xfId="0" applyFont="1" applyFill="1" applyBorder="1" applyAlignment="1" applyProtection="1">
      <alignment horizontal="left" vertical="top" wrapText="1"/>
      <protection locked="0"/>
    </xf>
    <xf numFmtId="0" fontId="3" fillId="3" borderId="11" xfId="0" applyFont="1" applyFill="1" applyBorder="1" applyAlignment="1" applyProtection="1">
      <alignment horizontal="left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Alignment="1" applyProtection="1">
      <alignment horizontal="left"/>
      <protection locked="0"/>
    </xf>
    <xf numFmtId="0" fontId="9" fillId="0" borderId="0" xfId="0" applyFont="1" applyAlignment="1" applyProtection="1">
      <alignment horizontal="left"/>
      <protection locked="0"/>
    </xf>
    <xf numFmtId="0" fontId="3" fillId="3" borderId="21" xfId="0" applyFont="1" applyFill="1" applyBorder="1" applyAlignment="1" applyProtection="1">
      <alignment horizontal="center" vertical="top" wrapText="1"/>
      <protection locked="0"/>
    </xf>
    <xf numFmtId="0" fontId="3" fillId="3" borderId="51" xfId="0" applyFont="1" applyFill="1" applyBorder="1" applyAlignment="1" applyProtection="1">
      <alignment horizontal="center" vertical="top" wrapText="1"/>
      <protection locked="0"/>
    </xf>
    <xf numFmtId="0" fontId="3" fillId="3" borderId="6" xfId="0" applyFont="1" applyFill="1" applyBorder="1" applyAlignment="1" applyProtection="1">
      <alignment horizontal="center" vertical="center"/>
      <protection locked="0"/>
    </xf>
    <xf numFmtId="0" fontId="3" fillId="3" borderId="49" xfId="0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 applyProtection="1">
      <alignment horizontal="center" vertical="center"/>
      <protection locked="0"/>
    </xf>
    <xf numFmtId="0" fontId="3" fillId="3" borderId="50" xfId="0" applyFont="1" applyFill="1" applyBorder="1" applyAlignment="1" applyProtection="1">
      <alignment horizontal="center" vertical="center"/>
      <protection locked="0"/>
    </xf>
    <xf numFmtId="0" fontId="3" fillId="3" borderId="51" xfId="0" applyFont="1" applyFill="1" applyBorder="1" applyAlignment="1" applyProtection="1">
      <alignment horizontal="center" vertical="center"/>
      <protection locked="0"/>
    </xf>
    <xf numFmtId="0" fontId="3" fillId="4" borderId="56" xfId="0" applyFont="1" applyFill="1" applyBorder="1" applyAlignment="1" applyProtection="1">
      <alignment horizontal="center" vertical="top" wrapText="1"/>
      <protection locked="0"/>
    </xf>
    <xf numFmtId="0" fontId="3" fillId="4" borderId="57" xfId="0" applyFont="1" applyFill="1" applyBorder="1" applyAlignment="1" applyProtection="1">
      <alignment horizontal="center" vertical="top" wrapText="1"/>
      <protection locked="0"/>
    </xf>
    <xf numFmtId="0" fontId="3" fillId="4" borderId="58" xfId="0" applyFont="1" applyFill="1" applyBorder="1" applyAlignment="1" applyProtection="1">
      <alignment horizontal="center" vertical="top" wrapText="1"/>
      <protection locked="0"/>
    </xf>
    <xf numFmtId="0" fontId="3" fillId="4" borderId="2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2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44" xfId="0" applyFont="1" applyFill="1" applyBorder="1" applyAlignment="1" applyProtection="1">
      <alignment horizontal="center" vertical="top" wrapText="1"/>
      <protection locked="0"/>
    </xf>
    <xf numFmtId="0" fontId="3" fillId="4" borderId="52" xfId="0" applyFont="1" applyFill="1" applyBorder="1" applyAlignment="1" applyProtection="1">
      <alignment horizontal="center" vertical="center"/>
      <protection locked="0"/>
    </xf>
    <xf numFmtId="0" fontId="3" fillId="4" borderId="53" xfId="0" applyFont="1" applyFill="1" applyBorder="1" applyAlignment="1" applyProtection="1">
      <alignment horizontal="center" vertical="center"/>
      <protection locked="0"/>
    </xf>
    <xf numFmtId="0" fontId="3" fillId="4" borderId="25" xfId="0" applyFont="1" applyFill="1" applyBorder="1" applyAlignment="1" applyProtection="1">
      <alignment horizontal="center" vertical="center"/>
      <protection locked="0"/>
    </xf>
    <xf numFmtId="0" fontId="3" fillId="4" borderId="54" xfId="0" applyFont="1" applyFill="1" applyBorder="1" applyAlignment="1" applyProtection="1">
      <alignment horizontal="center" vertical="center"/>
      <protection locked="0"/>
    </xf>
    <xf numFmtId="0" fontId="3" fillId="4" borderId="0" xfId="0" applyFont="1" applyFill="1" applyAlignment="1" applyProtection="1">
      <alignment horizontal="center" vertical="center"/>
      <protection locked="0"/>
    </xf>
    <xf numFmtId="0" fontId="3" fillId="4" borderId="26" xfId="0" applyFont="1" applyFill="1" applyBorder="1" applyAlignment="1" applyProtection="1">
      <alignment horizontal="center" vertical="center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55" xfId="0" applyFont="1" applyFill="1" applyBorder="1" applyAlignment="1" applyProtection="1">
      <alignment horizontal="left" vertical="top" wrapText="1"/>
      <protection locked="0"/>
    </xf>
    <xf numFmtId="0" fontId="3" fillId="4" borderId="17" xfId="0" applyFont="1" applyFill="1" applyBorder="1" applyAlignment="1" applyProtection="1">
      <alignment horizontal="left" vertical="top" wrapText="1"/>
      <protection locked="0"/>
    </xf>
    <xf numFmtId="0" fontId="3" fillId="4" borderId="11" xfId="0" applyFont="1" applyFill="1" applyBorder="1" applyAlignment="1" applyProtection="1">
      <alignment horizontal="left" vertical="top" wrapText="1"/>
      <protection locked="0"/>
    </xf>
    <xf numFmtId="0" fontId="3" fillId="3" borderId="12" xfId="0" applyFont="1" applyFill="1" applyBorder="1" applyAlignment="1" applyProtection="1">
      <alignment horizontal="center" vertical="top" wrapText="1"/>
      <protection locked="0"/>
    </xf>
    <xf numFmtId="0" fontId="3" fillId="3" borderId="13" xfId="0" applyFont="1" applyFill="1" applyBorder="1" applyAlignment="1" applyProtection="1">
      <alignment horizontal="center" vertical="top" wrapText="1"/>
      <protection locked="0"/>
    </xf>
    <xf numFmtId="0" fontId="3" fillId="3" borderId="44" xfId="0" applyFont="1" applyFill="1" applyBorder="1" applyAlignment="1" applyProtection="1">
      <alignment horizontal="center" vertical="top" wrapText="1"/>
      <protection locked="0"/>
    </xf>
    <xf numFmtId="0" fontId="3" fillId="3" borderId="24" xfId="0" applyFont="1" applyFill="1" applyBorder="1" applyAlignment="1" applyProtection="1">
      <alignment horizontal="center" vertical="top" wrapText="1"/>
      <protection locked="0"/>
    </xf>
    <xf numFmtId="0" fontId="3" fillId="3" borderId="56" xfId="0" applyFont="1" applyFill="1" applyBorder="1" applyAlignment="1" applyProtection="1">
      <alignment horizontal="center" vertical="top" wrapText="1"/>
      <protection locked="0"/>
    </xf>
    <xf numFmtId="0" fontId="3" fillId="3" borderId="57" xfId="0" applyFont="1" applyFill="1" applyBorder="1" applyAlignment="1" applyProtection="1">
      <alignment horizontal="center" vertical="top" wrapText="1"/>
      <protection locked="0"/>
    </xf>
    <xf numFmtId="0" fontId="3" fillId="3" borderId="58" xfId="0" applyFont="1" applyFill="1" applyBorder="1" applyAlignment="1" applyProtection="1">
      <alignment horizontal="center" vertical="top" wrapText="1"/>
      <protection locked="0"/>
    </xf>
    <xf numFmtId="0" fontId="3" fillId="3" borderId="52" xfId="0" applyFont="1" applyFill="1" applyBorder="1" applyAlignment="1" applyProtection="1">
      <alignment horizontal="center" vertical="center"/>
      <protection locked="0"/>
    </xf>
    <xf numFmtId="0" fontId="3" fillId="3" borderId="53" xfId="0" applyFont="1" applyFill="1" applyBorder="1" applyAlignment="1" applyProtection="1">
      <alignment horizontal="center" vertical="center"/>
      <protection locked="0"/>
    </xf>
    <xf numFmtId="0" fontId="3" fillId="3" borderId="25" xfId="0" applyFont="1" applyFill="1" applyBorder="1" applyAlignment="1" applyProtection="1">
      <alignment horizontal="center" vertical="center"/>
      <protection locked="0"/>
    </xf>
    <xf numFmtId="0" fontId="3" fillId="3" borderId="54" xfId="0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Alignment="1" applyProtection="1">
      <alignment horizontal="center" vertical="center"/>
      <protection locked="0"/>
    </xf>
    <xf numFmtId="0" fontId="3" fillId="3" borderId="26" xfId="0" applyFont="1" applyFill="1" applyBorder="1" applyAlignment="1" applyProtection="1">
      <alignment horizontal="center" vertical="center"/>
      <protection locked="0"/>
    </xf>
    <xf numFmtId="0" fontId="3" fillId="3" borderId="55" xfId="0" applyFont="1" applyFill="1" applyBorder="1" applyAlignment="1" applyProtection="1">
      <alignment horizontal="left" vertical="top" wrapText="1"/>
      <protection locked="0"/>
    </xf>
    <xf numFmtId="0" fontId="3" fillId="3" borderId="23" xfId="0" applyFont="1" applyFill="1" applyBorder="1" applyAlignment="1" applyProtection="1">
      <alignment horizontal="center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4" borderId="25" xfId="0" applyFont="1" applyFill="1" applyBorder="1" applyAlignment="1" applyProtection="1">
      <alignment horizontal="center" vertical="top" wrapText="1"/>
      <protection locked="0"/>
    </xf>
    <xf numFmtId="0" fontId="3" fillId="4" borderId="26" xfId="0" applyFont="1" applyFill="1" applyBorder="1" applyAlignment="1" applyProtection="1">
      <alignment horizontal="center" vertical="top" wrapText="1"/>
      <protection locked="0"/>
    </xf>
    <xf numFmtId="0" fontId="3" fillId="4" borderId="59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60" xfId="0" applyFont="1" applyFill="1" applyBorder="1" applyAlignment="1" applyProtection="1">
      <alignment horizontal="center" vertical="center"/>
      <protection locked="0"/>
    </xf>
    <xf numFmtId="0" fontId="3" fillId="3" borderId="59" xfId="0" applyFont="1" applyFill="1" applyBorder="1" applyAlignment="1" applyProtection="1">
      <alignment horizontal="center" vertical="center"/>
      <protection locked="0"/>
    </xf>
    <xf numFmtId="0" fontId="3" fillId="3" borderId="38" xfId="0" applyFont="1" applyFill="1" applyBorder="1" applyAlignment="1" applyProtection="1">
      <alignment horizontal="center" vertical="top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0000"/>
  </sheetPr>
  <dimension ref="B1:G38"/>
  <sheetViews>
    <sheetView tabSelected="1" zoomScaleNormal="100" workbookViewId="0">
      <selection activeCell="D6" sqref="D6"/>
    </sheetView>
  </sheetViews>
  <sheetFormatPr defaultColWidth="9.33203125" defaultRowHeight="12.5" x14ac:dyDescent="0.25"/>
  <cols>
    <col min="1" max="1" width="1.6640625" style="61" customWidth="1"/>
    <col min="2" max="2" width="3.6640625" style="61" customWidth="1"/>
    <col min="3" max="3" width="34.109375" style="61" customWidth="1"/>
    <col min="4" max="4" width="28" style="61" customWidth="1"/>
    <col min="5" max="5" width="42.33203125" style="61" customWidth="1"/>
    <col min="6" max="6" width="6.6640625" style="61" customWidth="1"/>
    <col min="7" max="7" width="3.6640625" style="61" customWidth="1"/>
    <col min="8" max="8" width="1.6640625" style="61" customWidth="1"/>
    <col min="9" max="16384" width="9.33203125" style="61"/>
  </cols>
  <sheetData>
    <row r="1" spans="2:7" ht="13" thickBot="1" x14ac:dyDescent="0.3"/>
    <row r="2" spans="2:7" ht="13" thickTop="1" x14ac:dyDescent="0.25">
      <c r="B2" s="65"/>
      <c r="C2" s="66"/>
      <c r="D2" s="66"/>
      <c r="E2" s="66"/>
      <c r="F2" s="66"/>
      <c r="G2" s="67"/>
    </row>
    <row r="3" spans="2:7" ht="14" x14ac:dyDescent="0.3">
      <c r="B3" s="68"/>
      <c r="C3" s="109" t="s">
        <v>0</v>
      </c>
      <c r="D3" s="110" t="str">
        <f>'Bidder Info'!C3</f>
        <v>Bidder :</v>
      </c>
      <c r="G3" s="69"/>
    </row>
    <row r="4" spans="2:7" ht="14" x14ac:dyDescent="0.3">
      <c r="B4" s="68"/>
      <c r="C4" s="109" t="s">
        <v>1</v>
      </c>
      <c r="D4" s="111" t="str">
        <f>'Bidder Info'!D4</f>
        <v>FC</v>
      </c>
      <c r="G4" s="69"/>
    </row>
    <row r="5" spans="2:7" ht="14" x14ac:dyDescent="0.3">
      <c r="B5" s="68"/>
      <c r="C5" s="109" t="s">
        <v>2</v>
      </c>
      <c r="D5" s="112">
        <f>'Bidder Info'!D5</f>
        <v>0.12345</v>
      </c>
      <c r="G5" s="69"/>
    </row>
    <row r="6" spans="2:7" ht="14" x14ac:dyDescent="0.3">
      <c r="B6" s="68"/>
      <c r="C6" s="109" t="s">
        <v>3</v>
      </c>
      <c r="D6" s="121">
        <f>'Bidder Info'!D6</f>
        <v>45313</v>
      </c>
      <c r="G6" s="69"/>
    </row>
    <row r="7" spans="2:7" ht="14" x14ac:dyDescent="0.3">
      <c r="B7" s="68"/>
      <c r="C7" s="109" t="s">
        <v>170</v>
      </c>
      <c r="D7" s="228" t="s">
        <v>193</v>
      </c>
      <c r="E7" s="229"/>
      <c r="F7" s="230"/>
      <c r="G7" s="69"/>
    </row>
    <row r="8" spans="2:7" ht="14" x14ac:dyDescent="0.3">
      <c r="B8" s="68"/>
      <c r="C8" s="109" t="s">
        <v>4</v>
      </c>
      <c r="D8" s="231" t="s">
        <v>5</v>
      </c>
      <c r="E8" s="232"/>
      <c r="F8" s="233"/>
      <c r="G8" s="69"/>
    </row>
    <row r="9" spans="2:7" ht="13" thickBot="1" x14ac:dyDescent="0.3">
      <c r="B9" s="68"/>
      <c r="G9" s="69"/>
    </row>
    <row r="10" spans="2:7" ht="13" thickTop="1" x14ac:dyDescent="0.25">
      <c r="B10" s="65"/>
      <c r="C10" s="66"/>
      <c r="D10" s="66"/>
      <c r="E10" s="66"/>
      <c r="F10" s="66"/>
      <c r="G10" s="67"/>
    </row>
    <row r="11" spans="2:7" ht="19.75" customHeight="1" x14ac:dyDescent="0.25">
      <c r="B11" s="68"/>
      <c r="C11" s="234" t="s">
        <v>162</v>
      </c>
      <c r="D11" s="235"/>
      <c r="E11" s="236"/>
      <c r="G11" s="69"/>
    </row>
    <row r="12" spans="2:7" ht="19.75" customHeight="1" x14ac:dyDescent="0.25">
      <c r="B12" s="68"/>
      <c r="C12" s="234" t="s">
        <v>173</v>
      </c>
      <c r="D12" s="235"/>
      <c r="E12" s="236"/>
      <c r="G12" s="69"/>
    </row>
    <row r="13" spans="2:7" ht="33.65" customHeight="1" x14ac:dyDescent="0.25">
      <c r="B13" s="68"/>
      <c r="C13" s="234" t="s">
        <v>161</v>
      </c>
      <c r="D13" s="235"/>
      <c r="E13" s="236"/>
      <c r="G13" s="69"/>
    </row>
    <row r="14" spans="2:7" ht="33.65" customHeight="1" x14ac:dyDescent="0.25">
      <c r="B14" s="68"/>
      <c r="C14" s="234" t="s">
        <v>6</v>
      </c>
      <c r="D14" s="235"/>
      <c r="E14" s="236"/>
      <c r="F14" s="74"/>
      <c r="G14" s="69"/>
    </row>
    <row r="15" spans="2:7" ht="32.5" customHeight="1" x14ac:dyDescent="0.25">
      <c r="B15" s="68"/>
      <c r="C15" s="234" t="s">
        <v>7</v>
      </c>
      <c r="D15" s="235"/>
      <c r="E15" s="236"/>
      <c r="F15" s="75"/>
      <c r="G15" s="69"/>
    </row>
    <row r="16" spans="2:7" x14ac:dyDescent="0.25">
      <c r="B16" s="68"/>
      <c r="G16" s="69"/>
    </row>
    <row r="17" spans="2:7" ht="13" x14ac:dyDescent="0.25">
      <c r="B17" s="68"/>
      <c r="C17" s="237" t="s">
        <v>8</v>
      </c>
      <c r="D17" s="238"/>
      <c r="E17" s="239"/>
      <c r="G17" s="69"/>
    </row>
    <row r="18" spans="2:7" x14ac:dyDescent="0.25">
      <c r="B18" s="68"/>
      <c r="C18" s="62" t="s">
        <v>9</v>
      </c>
      <c r="D18" s="221" t="s">
        <v>10</v>
      </c>
      <c r="E18" s="221"/>
      <c r="G18" s="69"/>
    </row>
    <row r="19" spans="2:7" x14ac:dyDescent="0.25">
      <c r="B19" s="68"/>
      <c r="C19" s="63" t="s">
        <v>11</v>
      </c>
      <c r="D19" s="221" t="s">
        <v>12</v>
      </c>
      <c r="E19" s="221"/>
      <c r="G19" s="69"/>
    </row>
    <row r="20" spans="2:7" x14ac:dyDescent="0.25">
      <c r="B20" s="68"/>
      <c r="C20" s="63" t="s">
        <v>13</v>
      </c>
      <c r="D20" s="221" t="s">
        <v>14</v>
      </c>
      <c r="E20" s="221"/>
      <c r="G20" s="69"/>
    </row>
    <row r="21" spans="2:7" x14ac:dyDescent="0.25">
      <c r="B21" s="68"/>
      <c r="C21" s="63" t="s">
        <v>15</v>
      </c>
      <c r="D21" s="221" t="s">
        <v>16</v>
      </c>
      <c r="E21" s="221"/>
      <c r="G21" s="69"/>
    </row>
    <row r="22" spans="2:7" x14ac:dyDescent="0.25">
      <c r="B22" s="68"/>
      <c r="C22" s="63" t="s">
        <v>17</v>
      </c>
      <c r="D22" s="221" t="s">
        <v>18</v>
      </c>
      <c r="E22" s="221"/>
      <c r="G22" s="69"/>
    </row>
    <row r="23" spans="2:7" x14ac:dyDescent="0.25">
      <c r="B23" s="68"/>
      <c r="C23" s="63" t="s">
        <v>19</v>
      </c>
      <c r="D23" s="221" t="s">
        <v>20</v>
      </c>
      <c r="E23" s="221"/>
      <c r="G23" s="69"/>
    </row>
    <row r="24" spans="2:7" x14ac:dyDescent="0.25">
      <c r="B24" s="68"/>
      <c r="C24" s="63" t="s">
        <v>21</v>
      </c>
      <c r="D24" s="221" t="s">
        <v>164</v>
      </c>
      <c r="E24" s="221"/>
      <c r="G24" s="69"/>
    </row>
    <row r="25" spans="2:7" x14ac:dyDescent="0.25">
      <c r="B25" s="68"/>
      <c r="C25" s="63" t="s">
        <v>22</v>
      </c>
      <c r="D25" s="221" t="s">
        <v>23</v>
      </c>
      <c r="E25" s="221"/>
      <c r="G25" s="69"/>
    </row>
    <row r="26" spans="2:7" x14ac:dyDescent="0.25">
      <c r="B26" s="68"/>
      <c r="C26" s="63" t="s">
        <v>163</v>
      </c>
      <c r="D26" s="221" t="s">
        <v>165</v>
      </c>
      <c r="E26" s="221"/>
      <c r="G26" s="69"/>
    </row>
    <row r="27" spans="2:7" x14ac:dyDescent="0.25">
      <c r="B27" s="68"/>
      <c r="C27" s="63" t="s">
        <v>24</v>
      </c>
      <c r="D27" s="221" t="s">
        <v>25</v>
      </c>
      <c r="E27" s="221"/>
      <c r="G27" s="69"/>
    </row>
    <row r="28" spans="2:7" x14ac:dyDescent="0.25">
      <c r="B28" s="68"/>
      <c r="C28" s="63" t="s">
        <v>26</v>
      </c>
      <c r="D28" s="221" t="s">
        <v>166</v>
      </c>
      <c r="E28" s="221"/>
      <c r="G28" s="69"/>
    </row>
    <row r="29" spans="2:7" x14ac:dyDescent="0.25">
      <c r="B29" s="68"/>
      <c r="C29" s="63" t="s">
        <v>27</v>
      </c>
      <c r="D29" s="221" t="s">
        <v>28</v>
      </c>
      <c r="E29" s="221"/>
      <c r="G29" s="69"/>
    </row>
    <row r="30" spans="2:7" x14ac:dyDescent="0.25">
      <c r="B30" s="68"/>
      <c r="C30" s="63"/>
      <c r="D30" s="221"/>
      <c r="E30" s="221"/>
      <c r="G30" s="69"/>
    </row>
    <row r="31" spans="2:7" x14ac:dyDescent="0.25">
      <c r="B31" s="68"/>
      <c r="C31" s="225"/>
      <c r="D31" s="226"/>
      <c r="E31" s="227"/>
      <c r="G31" s="69"/>
    </row>
    <row r="32" spans="2:7" ht="49.5" customHeight="1" x14ac:dyDescent="0.25">
      <c r="B32" s="68"/>
      <c r="C32" s="222" t="s">
        <v>167</v>
      </c>
      <c r="D32" s="223"/>
      <c r="E32" s="224"/>
      <c r="G32" s="69"/>
    </row>
    <row r="33" spans="2:7" x14ac:dyDescent="0.25">
      <c r="B33" s="68"/>
      <c r="C33" s="225"/>
      <c r="D33" s="226"/>
      <c r="E33" s="227"/>
      <c r="G33" s="69"/>
    </row>
    <row r="34" spans="2:7" ht="34.5" customHeight="1" x14ac:dyDescent="0.25">
      <c r="B34" s="68"/>
      <c r="C34" s="222" t="s">
        <v>168</v>
      </c>
      <c r="D34" s="223"/>
      <c r="E34" s="224"/>
      <c r="G34" s="69"/>
    </row>
    <row r="35" spans="2:7" x14ac:dyDescent="0.25">
      <c r="B35" s="68"/>
      <c r="C35" s="225"/>
      <c r="D35" s="226"/>
      <c r="E35" s="227"/>
      <c r="G35" s="69"/>
    </row>
    <row r="36" spans="2:7" x14ac:dyDescent="0.25">
      <c r="B36" s="68"/>
      <c r="C36" s="64"/>
      <c r="D36" s="221"/>
      <c r="E36" s="221"/>
      <c r="G36" s="69"/>
    </row>
    <row r="37" spans="2:7" ht="13" thickBot="1" x14ac:dyDescent="0.3">
      <c r="B37" s="70"/>
      <c r="C37" s="71"/>
      <c r="D37" s="71"/>
      <c r="E37" s="71"/>
      <c r="F37" s="72"/>
      <c r="G37" s="73"/>
    </row>
    <row r="38" spans="2:7" ht="6.75" customHeight="1" thickTop="1" x14ac:dyDescent="0.25">
      <c r="B38" s="66"/>
      <c r="C38" s="76"/>
      <c r="D38" s="76"/>
      <c r="E38" s="76"/>
      <c r="F38" s="66"/>
      <c r="G38" s="66"/>
    </row>
  </sheetData>
  <mergeCells count="27">
    <mergeCell ref="D19:E19"/>
    <mergeCell ref="D18:E18"/>
    <mergeCell ref="C14:E14"/>
    <mergeCell ref="C13:E13"/>
    <mergeCell ref="D27:E27"/>
    <mergeCell ref="D25:E25"/>
    <mergeCell ref="D26:E26"/>
    <mergeCell ref="D20:E20"/>
    <mergeCell ref="D21:E21"/>
    <mergeCell ref="D22:E22"/>
    <mergeCell ref="D23:E23"/>
    <mergeCell ref="D24:E24"/>
    <mergeCell ref="D7:F7"/>
    <mergeCell ref="D8:F8"/>
    <mergeCell ref="C11:E11"/>
    <mergeCell ref="C15:E15"/>
    <mergeCell ref="C17:E17"/>
    <mergeCell ref="C12:E12"/>
    <mergeCell ref="D28:E28"/>
    <mergeCell ref="D29:E29"/>
    <mergeCell ref="C32:E32"/>
    <mergeCell ref="D36:E36"/>
    <mergeCell ref="C34:E34"/>
    <mergeCell ref="D30:E30"/>
    <mergeCell ref="C31:E31"/>
    <mergeCell ref="C33:E33"/>
    <mergeCell ref="C35:E35"/>
  </mergeCells>
  <pageMargins left="0.74803149606299213" right="0.74803149606299213" top="0.98425196850393704" bottom="0.98425196850393704" header="0.51181102362204722" footer="0.51181102362204722"/>
  <pageSetup paperSize="9" scale="90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9">
    <tabColor theme="4" tint="0.39997558519241921"/>
  </sheetPr>
  <dimension ref="B1:G9"/>
  <sheetViews>
    <sheetView zoomScaleNormal="100" workbookViewId="0">
      <selection activeCell="C12" sqref="C12:E12"/>
    </sheetView>
  </sheetViews>
  <sheetFormatPr defaultColWidth="9.33203125" defaultRowHeight="12.5" x14ac:dyDescent="0.25"/>
  <cols>
    <col min="1" max="1" width="1.6640625" style="61" customWidth="1"/>
    <col min="2" max="2" width="3.6640625" style="61" customWidth="1"/>
    <col min="3" max="3" width="30" style="61" customWidth="1"/>
    <col min="4" max="4" width="26.109375" style="61" customWidth="1"/>
    <col min="5" max="5" width="45.6640625" style="61" customWidth="1"/>
    <col min="6" max="6" width="6.6640625" style="61" customWidth="1"/>
    <col min="7" max="7" width="3.6640625" style="61" customWidth="1"/>
    <col min="8" max="8" width="1.6640625" style="61" customWidth="1"/>
    <col min="9" max="16384" width="9.33203125" style="61"/>
  </cols>
  <sheetData>
    <row r="1" spans="2:7" ht="13" thickBot="1" x14ac:dyDescent="0.3"/>
    <row r="2" spans="2:7" ht="13" thickTop="1" x14ac:dyDescent="0.25">
      <c r="B2" s="65"/>
      <c r="C2" s="66"/>
      <c r="D2" s="66"/>
      <c r="E2" s="66"/>
      <c r="F2" s="66"/>
      <c r="G2" s="67"/>
    </row>
    <row r="3" spans="2:7" ht="14" x14ac:dyDescent="0.3">
      <c r="B3" s="68"/>
      <c r="C3" s="60" t="s">
        <v>29</v>
      </c>
      <c r="D3" s="48" t="s">
        <v>30</v>
      </c>
      <c r="E3" s="61" t="s">
        <v>31</v>
      </c>
      <c r="G3" s="69"/>
    </row>
    <row r="4" spans="2:7" ht="14" x14ac:dyDescent="0.3">
      <c r="B4" s="68"/>
      <c r="C4" s="60" t="s">
        <v>1</v>
      </c>
      <c r="D4" s="49" t="s">
        <v>32</v>
      </c>
      <c r="E4" s="61" t="s">
        <v>33</v>
      </c>
      <c r="G4" s="69"/>
    </row>
    <row r="5" spans="2:7" ht="14" x14ac:dyDescent="0.3">
      <c r="B5" s="68"/>
      <c r="C5" s="60" t="s">
        <v>2</v>
      </c>
      <c r="D5" s="50">
        <v>0.12345</v>
      </c>
      <c r="E5" s="61" t="s">
        <v>34</v>
      </c>
      <c r="G5" s="69"/>
    </row>
    <row r="6" spans="2:7" ht="14" x14ac:dyDescent="0.3">
      <c r="B6" s="68"/>
      <c r="C6" s="60" t="s">
        <v>3</v>
      </c>
      <c r="D6" s="51">
        <v>45313</v>
      </c>
      <c r="E6" s="61" t="s">
        <v>169</v>
      </c>
      <c r="G6" s="69"/>
    </row>
    <row r="7" spans="2:7" ht="13" thickBot="1" x14ac:dyDescent="0.3">
      <c r="B7" s="68"/>
      <c r="G7" s="69"/>
    </row>
    <row r="8" spans="2:7" ht="13" thickTop="1" x14ac:dyDescent="0.25">
      <c r="B8" s="66"/>
      <c r="C8" s="66"/>
      <c r="D8" s="66"/>
      <c r="E8" s="66"/>
      <c r="F8" s="66"/>
      <c r="G8" s="66"/>
    </row>
    <row r="9" spans="2:7" x14ac:dyDescent="0.25">
      <c r="C9" s="165" t="s">
        <v>35</v>
      </c>
      <c r="D9" s="165"/>
    </row>
  </sheetData>
  <phoneticPr fontId="0" type="noConversion"/>
  <pageMargins left="0.74803149606299213" right="0.74803149606299213" top="0.98425196850393704" bottom="0.98425196850393704" header="0.51181102362204722" footer="0.51181102362204722"/>
  <pageSetup paperSize="9" scale="90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G44"/>
  <sheetViews>
    <sheetView showGridLines="0" zoomScaleNormal="100" workbookViewId="0">
      <selection activeCell="C12" sqref="C12:E12"/>
    </sheetView>
  </sheetViews>
  <sheetFormatPr defaultColWidth="9.33203125" defaultRowHeight="12.5" x14ac:dyDescent="0.25"/>
  <cols>
    <col min="1" max="1" width="17.6640625" style="1" customWidth="1"/>
    <col min="2" max="2" width="46.109375" style="2" customWidth="1"/>
    <col min="3" max="4" width="14.6640625" customWidth="1"/>
    <col min="5" max="6" width="15.6640625" customWidth="1"/>
    <col min="7" max="7" width="17.6640625" customWidth="1"/>
    <col min="8" max="16384" width="9.33203125" style="2"/>
  </cols>
  <sheetData>
    <row r="1" spans="1:7" ht="13" x14ac:dyDescent="0.3">
      <c r="A1" s="246" t="s">
        <v>36</v>
      </c>
      <c r="B1" s="246"/>
    </row>
    <row r="2" spans="1:7" customFormat="1" ht="13" x14ac:dyDescent="0.3">
      <c r="A2" s="247" t="s">
        <v>171</v>
      </c>
      <c r="B2" s="247"/>
      <c r="C2" s="1"/>
      <c r="D2" s="1"/>
      <c r="E2" s="1"/>
      <c r="F2" s="1"/>
      <c r="G2" s="3"/>
    </row>
    <row r="3" spans="1:7" customFormat="1" ht="13" x14ac:dyDescent="0.3">
      <c r="A3" s="19" t="s">
        <v>37</v>
      </c>
      <c r="B3" s="20" t="str">
        <f>'Bidder Info'!D3</f>
        <v>Bidder name</v>
      </c>
      <c r="C3" s="1"/>
      <c r="D3" s="1"/>
      <c r="E3" s="1"/>
      <c r="F3" s="1"/>
      <c r="G3" s="1"/>
    </row>
    <row r="4" spans="1:7" customFormat="1" ht="13" x14ac:dyDescent="0.3">
      <c r="A4" s="19" t="s">
        <v>170</v>
      </c>
      <c r="B4" s="135" t="str">
        <f>Instructions!D7</f>
        <v>ATNS/HO/TPQ/RFP049/FY23.24/ATFM REPLACEMENT SYSTEM</v>
      </c>
      <c r="C4" s="1"/>
      <c r="D4" s="1"/>
      <c r="E4" s="1"/>
      <c r="F4" s="1"/>
      <c r="G4" s="1"/>
    </row>
    <row r="5" spans="1:7" customFormat="1" ht="13" x14ac:dyDescent="0.3">
      <c r="A5" s="19" t="s">
        <v>4</v>
      </c>
      <c r="B5" s="20" t="str">
        <f>Instructions!$D$8</f>
        <v>ATFM Replacement</v>
      </c>
      <c r="C5" s="3"/>
      <c r="D5" s="3"/>
      <c r="E5" s="186"/>
      <c r="F5" s="1"/>
      <c r="G5" s="1"/>
    </row>
    <row r="6" spans="1:7" customFormat="1" x14ac:dyDescent="0.25">
      <c r="A6" s="1"/>
      <c r="B6" s="1"/>
      <c r="C6" s="2"/>
      <c r="D6" s="2"/>
      <c r="E6" s="2"/>
      <c r="F6" s="1"/>
      <c r="G6" s="1"/>
    </row>
    <row r="7" spans="1:7" customFormat="1" ht="12.65" customHeight="1" x14ac:dyDescent="0.25">
      <c r="A7" s="1"/>
      <c r="B7" s="1"/>
      <c r="C7" s="250" t="s">
        <v>38</v>
      </c>
      <c r="D7" s="251"/>
      <c r="E7" s="252"/>
      <c r="F7" s="166" t="s">
        <v>39</v>
      </c>
      <c r="G7" s="41"/>
    </row>
    <row r="8" spans="1:7" customFormat="1" ht="12.65" customHeight="1" x14ac:dyDescent="0.25">
      <c r="A8" s="1"/>
      <c r="B8" s="1"/>
      <c r="C8" s="253"/>
      <c r="D8" s="254"/>
      <c r="E8" s="255"/>
      <c r="F8" s="167"/>
      <c r="G8" s="42"/>
    </row>
    <row r="9" spans="1:7" customFormat="1" ht="10" x14ac:dyDescent="0.2">
      <c r="A9" s="243" t="s">
        <v>40</v>
      </c>
      <c r="B9" s="240" t="s">
        <v>41</v>
      </c>
      <c r="C9" s="243" t="s">
        <v>42</v>
      </c>
      <c r="D9" s="243" t="str">
        <f>"ROE: 1R = "&amp;'Bidder Info'!$D$5</f>
        <v>ROE: 1R = 0.12345</v>
      </c>
      <c r="E9" s="243" t="s">
        <v>43</v>
      </c>
      <c r="F9" s="243" t="s">
        <v>44</v>
      </c>
      <c r="G9" s="248" t="s">
        <v>45</v>
      </c>
    </row>
    <row r="10" spans="1:7" customFormat="1" ht="10" x14ac:dyDescent="0.2">
      <c r="A10" s="244"/>
      <c r="B10" s="241"/>
      <c r="C10" s="244"/>
      <c r="D10" s="244"/>
      <c r="E10" s="244"/>
      <c r="F10" s="244"/>
      <c r="G10" s="248"/>
    </row>
    <row r="11" spans="1:7" customFormat="1" ht="22" customHeight="1" x14ac:dyDescent="0.2">
      <c r="A11" s="245"/>
      <c r="B11" s="242"/>
      <c r="C11" s="245"/>
      <c r="D11" s="245"/>
      <c r="E11" s="245"/>
      <c r="F11" s="245"/>
      <c r="G11" s="249"/>
    </row>
    <row r="12" spans="1:7" customFormat="1" ht="13" x14ac:dyDescent="0.3">
      <c r="A12" s="130"/>
      <c r="B12" s="34"/>
      <c r="C12" s="44"/>
      <c r="D12" s="44"/>
      <c r="E12" s="44"/>
      <c r="F12" s="44"/>
      <c r="G12" s="187"/>
    </row>
    <row r="13" spans="1:7" customFormat="1" ht="13" x14ac:dyDescent="0.3">
      <c r="A13" s="130"/>
      <c r="B13" s="30"/>
      <c r="C13" s="188"/>
      <c r="D13" s="188"/>
      <c r="E13" s="188"/>
      <c r="F13" s="188"/>
      <c r="G13" s="189"/>
    </row>
    <row r="14" spans="1:7" customFormat="1" ht="13" x14ac:dyDescent="0.3">
      <c r="A14" s="130" t="s">
        <v>46</v>
      </c>
      <c r="B14" s="30" t="s">
        <v>47</v>
      </c>
      <c r="C14" s="188"/>
      <c r="D14" s="188"/>
      <c r="E14" s="188"/>
      <c r="F14" s="188"/>
      <c r="G14" s="189"/>
    </row>
    <row r="15" spans="1:7" customFormat="1" ht="13" x14ac:dyDescent="0.3">
      <c r="A15" s="130" t="s">
        <v>48</v>
      </c>
      <c r="B15" s="178" t="str">
        <f>'G2_1 Software'!B7</f>
        <v>System Software</v>
      </c>
      <c r="C15" s="190">
        <f>'G2_1 Software'!F63</f>
        <v>0</v>
      </c>
      <c r="D15" s="191">
        <f>'G2_1 Software'!B9</f>
        <v>0.12345</v>
      </c>
      <c r="E15" s="190">
        <f>'G2_1 Software'!H63</f>
        <v>0</v>
      </c>
      <c r="F15" s="190">
        <f>'G2_1 Software'!K63</f>
        <v>0</v>
      </c>
      <c r="G15" s="190">
        <f>'G2_1 Software'!L63</f>
        <v>0</v>
      </c>
    </row>
    <row r="16" spans="1:7" customFormat="1" ht="13" x14ac:dyDescent="0.3">
      <c r="A16" s="130" t="s">
        <v>49</v>
      </c>
      <c r="B16" s="178" t="str">
        <f>'G2_2 EQ'!B7</f>
        <v>Equipment</v>
      </c>
      <c r="C16" s="190">
        <f>'G2_2 EQ'!F63</f>
        <v>0</v>
      </c>
      <c r="D16" s="191">
        <f>'G2_2 EQ'!B9</f>
        <v>0.12345</v>
      </c>
      <c r="E16" s="190">
        <f>'G2_2 EQ'!H63</f>
        <v>0</v>
      </c>
      <c r="F16" s="190">
        <f>'G2_2 EQ'!K63</f>
        <v>0</v>
      </c>
      <c r="G16" s="190">
        <f>'G2_2 EQ'!L63</f>
        <v>0</v>
      </c>
    </row>
    <row r="17" spans="1:7" customFormat="1" ht="13" x14ac:dyDescent="0.3">
      <c r="A17" s="192"/>
      <c r="B17" s="193"/>
      <c r="C17" s="194"/>
      <c r="D17" s="194"/>
      <c r="E17" s="194"/>
      <c r="F17" s="194"/>
      <c r="G17" s="194"/>
    </row>
    <row r="18" spans="1:7" customFormat="1" ht="13" x14ac:dyDescent="0.3">
      <c r="A18" s="130"/>
      <c r="B18" s="30" t="s">
        <v>50</v>
      </c>
      <c r="C18" s="190"/>
      <c r="D18" s="190"/>
      <c r="E18" s="190"/>
      <c r="F18" s="190"/>
      <c r="G18" s="190"/>
    </row>
    <row r="19" spans="1:7" customFormat="1" ht="13" x14ac:dyDescent="0.3">
      <c r="A19" s="130" t="s">
        <v>51</v>
      </c>
      <c r="B19" s="195" t="str">
        <f>'G3 PMP'!B7</f>
        <v>Project Management</v>
      </c>
      <c r="C19" s="190">
        <f>'G3 PMP'!F57</f>
        <v>0</v>
      </c>
      <c r="D19" s="191">
        <f>'G3 PMP'!G57</f>
        <v>0.12345</v>
      </c>
      <c r="E19" s="190">
        <f>'G3 PMP'!H57</f>
        <v>0</v>
      </c>
      <c r="F19" s="190">
        <f>'G3 PMP'!K57</f>
        <v>0</v>
      </c>
      <c r="G19" s="190">
        <f>'G3 PMP'!L57</f>
        <v>0</v>
      </c>
    </row>
    <row r="20" spans="1:7" customFormat="1" ht="13.5" customHeight="1" x14ac:dyDescent="0.3">
      <c r="A20" s="130" t="s">
        <v>52</v>
      </c>
      <c r="B20" s="195" t="str">
        <f>'G4 ILS'!B7</f>
        <v>Integrated Logistic Support</v>
      </c>
      <c r="C20" s="190">
        <f>'G4 ILS'!F58</f>
        <v>0</v>
      </c>
      <c r="D20" s="191">
        <f>'G4 ILS'!G58</f>
        <v>0.12345</v>
      </c>
      <c r="E20" s="190">
        <f>'G4 ILS'!H58</f>
        <v>0</v>
      </c>
      <c r="F20" s="190">
        <f>'G4 ILS'!K58</f>
        <v>0</v>
      </c>
      <c r="G20" s="190">
        <f>'G4 ILS'!L58</f>
        <v>0</v>
      </c>
    </row>
    <row r="21" spans="1:7" customFormat="1" ht="13.5" customHeight="1" x14ac:dyDescent="0.3">
      <c r="A21" s="192"/>
      <c r="B21" s="196"/>
      <c r="C21" s="194"/>
      <c r="D21" s="194"/>
      <c r="E21" s="194"/>
      <c r="F21" s="194"/>
      <c r="G21" s="194"/>
    </row>
    <row r="22" spans="1:7" customFormat="1" ht="13.5" customHeight="1" x14ac:dyDescent="0.3">
      <c r="A22" s="130" t="s">
        <v>53</v>
      </c>
      <c r="B22" s="30" t="s">
        <v>54</v>
      </c>
      <c r="C22" s="190"/>
      <c r="D22" s="190"/>
      <c r="E22" s="190"/>
      <c r="F22" s="190"/>
      <c r="G22" s="190"/>
    </row>
    <row r="23" spans="1:7" customFormat="1" ht="13.5" customHeight="1" x14ac:dyDescent="0.3">
      <c r="A23" s="130" t="s">
        <v>55</v>
      </c>
      <c r="B23" s="195" t="str">
        <f>'G5_1 Spares'!B7</f>
        <v>Offered Spares</v>
      </c>
      <c r="C23" s="190">
        <f>'G5_1 Spares'!F56</f>
        <v>0</v>
      </c>
      <c r="D23" s="191">
        <f>'G5_1 Spares'!G56</f>
        <v>0.12345</v>
      </c>
      <c r="E23" s="190">
        <f>'G5_1 Spares'!H56</f>
        <v>0</v>
      </c>
      <c r="F23" s="190">
        <f>'G5_1 Spares'!K56</f>
        <v>0</v>
      </c>
      <c r="G23" s="190">
        <f>'G5_1 Spares'!L56</f>
        <v>0</v>
      </c>
    </row>
    <row r="24" spans="1:7" customFormat="1" ht="13.5" customHeight="1" x14ac:dyDescent="0.3">
      <c r="A24" s="130" t="s">
        <v>56</v>
      </c>
      <c r="B24" s="195" t="str">
        <f>'G5_2 Test Equipment'!B7</f>
        <v>Test Equipment</v>
      </c>
      <c r="C24" s="190">
        <f>'G5_2 Test Equipment'!F43</f>
        <v>0</v>
      </c>
      <c r="D24" s="191">
        <f>'G5_2 Test Equipment'!G43</f>
        <v>0.12345</v>
      </c>
      <c r="E24" s="190">
        <f>'G5_2 Test Equipment'!H43</f>
        <v>0</v>
      </c>
      <c r="F24" s="190">
        <f>'G5_2 Test Equipment'!K43</f>
        <v>0</v>
      </c>
      <c r="G24" s="190">
        <f>'G5_2 Test Equipment'!L43</f>
        <v>0</v>
      </c>
    </row>
    <row r="25" spans="1:7" customFormat="1" ht="13.5" customHeight="1" x14ac:dyDescent="0.3">
      <c r="A25" s="192"/>
      <c r="B25" s="193"/>
      <c r="C25" s="194"/>
      <c r="D25" s="194"/>
      <c r="E25" s="194"/>
      <c r="F25" s="194"/>
      <c r="G25" s="194"/>
    </row>
    <row r="26" spans="1:7" customFormat="1" ht="13.5" customHeight="1" x14ac:dyDescent="0.3">
      <c r="A26" s="130" t="s">
        <v>57</v>
      </c>
      <c r="B26" s="30" t="s">
        <v>58</v>
      </c>
      <c r="C26" s="190">
        <f>'G6 Miscellaneous'!F43</f>
        <v>0</v>
      </c>
      <c r="D26" s="191">
        <f>'G6 Miscellaneous'!G43</f>
        <v>0.12345</v>
      </c>
      <c r="E26" s="190">
        <f>'G6 Miscellaneous'!H43</f>
        <v>0</v>
      </c>
      <c r="F26" s="190">
        <f>'G6 Miscellaneous'!K43</f>
        <v>0</v>
      </c>
      <c r="G26" s="190">
        <f>'G6 Miscellaneous'!L43</f>
        <v>0</v>
      </c>
    </row>
    <row r="27" spans="1:7" customFormat="1" ht="13" x14ac:dyDescent="0.3">
      <c r="A27" s="192"/>
      <c r="B27" s="6"/>
      <c r="C27" s="12"/>
      <c r="D27" s="12"/>
      <c r="E27" s="12"/>
      <c r="F27" s="12"/>
      <c r="G27" s="197"/>
    </row>
    <row r="28" spans="1:7" customFormat="1" ht="15.5" x14ac:dyDescent="0.35">
      <c r="A28" s="180"/>
      <c r="B28" s="183" t="s">
        <v>59</v>
      </c>
      <c r="C28" s="181">
        <f>SUM(C12:C27)</f>
        <v>0</v>
      </c>
      <c r="D28" s="181"/>
      <c r="E28" s="181">
        <f>SUM(E12:E27)</f>
        <v>0</v>
      </c>
      <c r="F28" s="181">
        <f>SUM(F12:F27)</f>
        <v>0</v>
      </c>
      <c r="G28" s="182">
        <f>SUM(G12:G27)</f>
        <v>0</v>
      </c>
    </row>
    <row r="29" spans="1:7" customFormat="1" ht="13" x14ac:dyDescent="0.3">
      <c r="A29" s="192"/>
      <c r="B29" s="11"/>
      <c r="C29" s="198"/>
      <c r="D29" s="198"/>
      <c r="E29" s="198"/>
      <c r="F29" s="198"/>
      <c r="G29" s="197"/>
    </row>
    <row r="30" spans="1:7" customFormat="1" ht="13" x14ac:dyDescent="0.3">
      <c r="A30" s="130" t="s">
        <v>60</v>
      </c>
      <c r="B30" s="179" t="s">
        <v>61</v>
      </c>
      <c r="C30" s="190">
        <f>'G8 Maintenance Contract'!F42</f>
        <v>0</v>
      </c>
      <c r="D30" s="190">
        <f>'G8 Maintenance Contract'!G42</f>
        <v>0</v>
      </c>
      <c r="E30" s="190">
        <f>'G8 Maintenance Contract'!H42</f>
        <v>0</v>
      </c>
      <c r="F30" s="190">
        <f>'G8 Maintenance Contract'!K42</f>
        <v>0</v>
      </c>
      <c r="G30" s="190">
        <f>'G8 Maintenance Contract'!L42</f>
        <v>0</v>
      </c>
    </row>
    <row r="31" spans="1:7" customFormat="1" ht="13" x14ac:dyDescent="0.3">
      <c r="A31" s="192"/>
      <c r="B31" s="11"/>
      <c r="C31" s="198"/>
      <c r="D31" s="198"/>
      <c r="E31" s="198"/>
      <c r="F31" s="198"/>
      <c r="G31" s="197"/>
    </row>
    <row r="32" spans="1:7" customFormat="1" ht="15.5" x14ac:dyDescent="0.35">
      <c r="A32" s="180"/>
      <c r="B32" s="183" t="s">
        <v>62</v>
      </c>
      <c r="C32" s="181">
        <f>C28+C30</f>
        <v>0</v>
      </c>
      <c r="D32" s="181">
        <f t="shared" ref="D32:G32" si="0">D28+D30</f>
        <v>0</v>
      </c>
      <c r="E32" s="181">
        <f t="shared" si="0"/>
        <v>0</v>
      </c>
      <c r="F32" s="181">
        <f t="shared" si="0"/>
        <v>0</v>
      </c>
      <c r="G32" s="182">
        <f t="shared" si="0"/>
        <v>0</v>
      </c>
    </row>
    <row r="33" spans="1:7" customFormat="1" ht="13" x14ac:dyDescent="0.3">
      <c r="A33" s="192"/>
      <c r="B33" s="11"/>
      <c r="C33" s="198"/>
      <c r="D33" s="198"/>
      <c r="E33" s="198"/>
      <c r="F33" s="198"/>
      <c r="G33" s="197"/>
    </row>
    <row r="34" spans="1:7" customFormat="1" ht="13" x14ac:dyDescent="0.3">
      <c r="A34" s="130" t="s">
        <v>63</v>
      </c>
      <c r="B34" s="179" t="s">
        <v>64</v>
      </c>
      <c r="C34" s="132"/>
      <c r="D34" s="133"/>
      <c r="E34" s="132"/>
      <c r="F34" s="132"/>
      <c r="G34" s="132"/>
    </row>
    <row r="35" spans="1:7" customFormat="1" ht="13" x14ac:dyDescent="0.3">
      <c r="A35" s="131" t="s">
        <v>65</v>
      </c>
      <c r="B35" s="122" t="str">
        <f>'G7 Options'!B18</f>
        <v>OTHER OPTIONS 1</v>
      </c>
      <c r="C35" s="132">
        <f>'G7 Options'!F18</f>
        <v>0</v>
      </c>
      <c r="D35" s="133">
        <f>'G7 Options'!G18</f>
        <v>0</v>
      </c>
      <c r="E35" s="132">
        <f>'G7 Options'!H18</f>
        <v>0</v>
      </c>
      <c r="F35" s="132">
        <f>'G7 Options'!K18</f>
        <v>0</v>
      </c>
      <c r="G35" s="132">
        <f>'G7 Options'!L18</f>
        <v>0</v>
      </c>
    </row>
    <row r="36" spans="1:7" customFormat="1" ht="13" x14ac:dyDescent="0.3">
      <c r="A36" s="131" t="s">
        <v>66</v>
      </c>
      <c r="B36" s="122" t="str">
        <f>'G7 Options'!B27</f>
        <v>OTHER OPTIONS 2</v>
      </c>
      <c r="C36" s="132">
        <f>'G7 Options'!F27</f>
        <v>0</v>
      </c>
      <c r="D36" s="133">
        <f>'G7 Options'!G27</f>
        <v>0</v>
      </c>
      <c r="E36" s="132">
        <f>'G7 Options'!H27</f>
        <v>0</v>
      </c>
      <c r="F36" s="132">
        <f>'G7 Options'!K27</f>
        <v>0</v>
      </c>
      <c r="G36" s="132">
        <f>'G7 Options'!L27</f>
        <v>0</v>
      </c>
    </row>
    <row r="37" spans="1:7" customFormat="1" ht="13" x14ac:dyDescent="0.3">
      <c r="A37" s="131" t="s">
        <v>67</v>
      </c>
      <c r="B37" s="122" t="str">
        <f>'G7 Options'!B36</f>
        <v>OTHER OPTIONS 3</v>
      </c>
      <c r="C37" s="132">
        <f>'G7 Options'!F36</f>
        <v>0</v>
      </c>
      <c r="D37" s="133">
        <f>'G7 Options'!G36</f>
        <v>0</v>
      </c>
      <c r="E37" s="132">
        <f>'G7 Options'!H36</f>
        <v>0</v>
      </c>
      <c r="F37" s="132">
        <f>'G7 Options'!K36</f>
        <v>0</v>
      </c>
      <c r="G37" s="132">
        <f>'G7 Options'!L36</f>
        <v>0</v>
      </c>
    </row>
    <row r="38" spans="1:7" customFormat="1" ht="13" x14ac:dyDescent="0.3">
      <c r="A38" s="131"/>
      <c r="B38" s="122"/>
      <c r="C38" s="132"/>
      <c r="D38" s="133"/>
      <c r="E38" s="132"/>
      <c r="F38" s="132"/>
      <c r="G38" s="132"/>
    </row>
    <row r="39" spans="1:7" customFormat="1" ht="14" x14ac:dyDescent="0.3">
      <c r="A39" s="180"/>
      <c r="B39" s="183" t="s">
        <v>174</v>
      </c>
      <c r="C39" s="184">
        <f>'G7 Options'!F$54</f>
        <v>0</v>
      </c>
      <c r="D39" s="184">
        <f>'G7 Options'!G$54</f>
        <v>0.12345</v>
      </c>
      <c r="E39" s="184">
        <f>'G7 Options'!H$54</f>
        <v>0</v>
      </c>
      <c r="F39" s="184">
        <f>'G7 Options'!K$54</f>
        <v>0</v>
      </c>
      <c r="G39" s="185">
        <f>'G7 Options'!L$54</f>
        <v>0</v>
      </c>
    </row>
    <row r="40" spans="1:7" customFormat="1" ht="13" x14ac:dyDescent="0.3">
      <c r="A40" s="192"/>
      <c r="B40" s="19"/>
      <c r="C40" s="12"/>
      <c r="D40" s="12"/>
      <c r="E40" s="12"/>
      <c r="F40" s="12"/>
      <c r="G40" s="5"/>
    </row>
    <row r="41" spans="1:7" customFormat="1" ht="13" x14ac:dyDescent="0.3">
      <c r="A41" s="130"/>
      <c r="B41" s="179"/>
      <c r="C41" s="43"/>
      <c r="D41" s="43"/>
      <c r="E41" s="24"/>
      <c r="F41" s="24"/>
      <c r="G41" s="24"/>
    </row>
    <row r="42" spans="1:7" customFormat="1" ht="14" x14ac:dyDescent="0.3">
      <c r="A42" s="180"/>
      <c r="B42" s="183" t="s">
        <v>68</v>
      </c>
      <c r="C42" s="184">
        <f>C32+C39</f>
        <v>0</v>
      </c>
      <c r="D42" s="184"/>
      <c r="E42" s="184">
        <f>E32+E39</f>
        <v>0</v>
      </c>
      <c r="F42" s="184">
        <f>F32+F39</f>
        <v>0</v>
      </c>
      <c r="G42" s="185">
        <f>G32+G39</f>
        <v>0</v>
      </c>
    </row>
    <row r="43" spans="1:7" customFormat="1" ht="13" x14ac:dyDescent="0.3">
      <c r="A43" s="130"/>
      <c r="B43" s="45"/>
      <c r="C43" s="44"/>
      <c r="D43" s="44"/>
      <c r="E43" s="44"/>
      <c r="F43" s="44"/>
      <c r="G43" s="24"/>
    </row>
    <row r="44" spans="1:7" customFormat="1" x14ac:dyDescent="0.25">
      <c r="A44" s="1"/>
      <c r="B44" s="4"/>
      <c r="C44" s="1"/>
      <c r="D44" s="1"/>
      <c r="E44" s="1"/>
      <c r="F44" s="1"/>
      <c r="G44" s="1"/>
    </row>
  </sheetData>
  <mergeCells count="10">
    <mergeCell ref="G9:G11"/>
    <mergeCell ref="C9:C11"/>
    <mergeCell ref="E9:E11"/>
    <mergeCell ref="F9:F11"/>
    <mergeCell ref="C7:E8"/>
    <mergeCell ref="B9:B11"/>
    <mergeCell ref="A9:A11"/>
    <mergeCell ref="D9:D11"/>
    <mergeCell ref="A1:B1"/>
    <mergeCell ref="A2:B2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4EA25-0AA5-4CD0-B5A1-6047AAC519A8}">
  <sheetPr>
    <tabColor theme="4" tint="0.39997558519241921"/>
  </sheetPr>
  <dimension ref="A1:L126"/>
  <sheetViews>
    <sheetView showGridLines="0" zoomScaleNormal="100" workbookViewId="0">
      <selection activeCell="C11" sqref="C11:H12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1.44140625" style="2" customWidth="1"/>
    <col min="5" max="5" width="14.6640625" style="2" customWidth="1"/>
    <col min="6" max="7" width="14.6640625" customWidth="1"/>
    <col min="8" max="8" width="15.6640625" customWidth="1"/>
    <col min="9" max="9" width="11.441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246" t="s">
        <v>175</v>
      </c>
      <c r="B1" s="246"/>
    </row>
    <row r="2" spans="1:12" customFormat="1" ht="13" x14ac:dyDescent="0.3">
      <c r="A2" s="247" t="s">
        <v>171</v>
      </c>
      <c r="B2" s="247"/>
      <c r="C2" s="1"/>
      <c r="D2" s="1"/>
      <c r="E2" s="1"/>
      <c r="F2" s="1"/>
      <c r="G2" s="1"/>
      <c r="H2" s="1"/>
      <c r="I2" s="1"/>
      <c r="J2" s="1"/>
      <c r="K2" s="1"/>
      <c r="L2" s="3"/>
    </row>
    <row r="3" spans="1:12" customFormat="1" ht="13" x14ac:dyDescent="0.3">
      <c r="A3" s="19" t="s">
        <v>37</v>
      </c>
      <c r="B3" s="135" t="str">
        <f>'Bidder Info'!D3</f>
        <v>Bidder name</v>
      </c>
      <c r="C3" s="199"/>
      <c r="D3" s="199"/>
      <c r="E3" s="1"/>
      <c r="F3" s="1"/>
      <c r="G3" s="1"/>
      <c r="H3" s="1"/>
      <c r="I3" s="1"/>
      <c r="J3" s="1"/>
      <c r="K3" s="1"/>
      <c r="L3" s="1"/>
    </row>
    <row r="4" spans="1:12" customFormat="1" ht="13" x14ac:dyDescent="0.3">
      <c r="A4" s="19" t="s">
        <v>170</v>
      </c>
      <c r="B4" s="135" t="str">
        <f>Instructions!D7</f>
        <v>ATNS/HO/TPQ/RFP049/FY23.24/ATFM REPLACEMENT SYSTEM</v>
      </c>
      <c r="C4" s="199"/>
      <c r="D4" s="199"/>
      <c r="E4" s="1"/>
      <c r="F4" s="1"/>
      <c r="G4" s="1"/>
      <c r="H4" s="1"/>
      <c r="I4" s="1"/>
      <c r="J4" s="1"/>
      <c r="K4" s="1"/>
      <c r="L4" s="1"/>
    </row>
    <row r="5" spans="1:12" customFormat="1" ht="13" x14ac:dyDescent="0.3">
      <c r="A5" s="19" t="s">
        <v>69</v>
      </c>
      <c r="B5" s="135" t="str">
        <f>Instructions!$D$8</f>
        <v>ATFM Replacement</v>
      </c>
      <c r="C5" s="199"/>
      <c r="D5" s="199"/>
      <c r="E5" s="1"/>
      <c r="F5" s="3"/>
      <c r="G5" s="3"/>
      <c r="H5" s="186"/>
      <c r="I5" s="186"/>
      <c r="J5" s="1"/>
      <c r="K5" s="1"/>
      <c r="L5" s="1"/>
    </row>
    <row r="6" spans="1:12" customFormat="1" ht="13" x14ac:dyDescent="0.3">
      <c r="A6" s="19" t="s">
        <v>70</v>
      </c>
      <c r="B6" s="135" t="s">
        <v>48</v>
      </c>
      <c r="C6" s="199"/>
      <c r="D6" s="199"/>
      <c r="E6" s="1"/>
      <c r="F6" s="3"/>
      <c r="G6" s="3"/>
      <c r="H6" s="186"/>
      <c r="I6" s="186"/>
      <c r="J6" s="1"/>
      <c r="K6" s="1"/>
      <c r="L6" s="1"/>
    </row>
    <row r="7" spans="1:12" customFormat="1" ht="13" x14ac:dyDescent="0.3">
      <c r="A7" s="19" t="s">
        <v>71</v>
      </c>
      <c r="B7" s="135" t="s">
        <v>72</v>
      </c>
      <c r="C7" s="199"/>
      <c r="D7" s="199"/>
      <c r="E7" s="1"/>
      <c r="F7" s="3"/>
      <c r="G7" s="3"/>
      <c r="H7" s="186"/>
      <c r="I7" s="186"/>
      <c r="J7" s="1"/>
      <c r="K7" s="1"/>
      <c r="L7" s="1"/>
    </row>
    <row r="8" spans="1:12" customFormat="1" ht="13" x14ac:dyDescent="0.3">
      <c r="A8" s="19" t="s">
        <v>73</v>
      </c>
      <c r="B8" s="135" t="str">
        <f>'Bidder Info'!D4</f>
        <v>FC</v>
      </c>
      <c r="C8" s="199"/>
      <c r="D8" s="199"/>
      <c r="E8" s="1"/>
      <c r="F8" s="3"/>
      <c r="G8" s="3"/>
      <c r="H8" s="186"/>
      <c r="I8" s="186"/>
      <c r="J8" s="1"/>
      <c r="K8" s="1"/>
      <c r="L8" s="1"/>
    </row>
    <row r="9" spans="1:12" customFormat="1" ht="13" x14ac:dyDescent="0.3">
      <c r="A9" s="19" t="s">
        <v>74</v>
      </c>
      <c r="B9" s="135">
        <f>'Bidder Info'!D5</f>
        <v>0.12345</v>
      </c>
      <c r="C9" s="199"/>
      <c r="D9" s="199"/>
      <c r="E9" s="1"/>
      <c r="F9" s="3"/>
      <c r="G9" s="3"/>
      <c r="H9" s="186"/>
      <c r="I9" s="186"/>
      <c r="J9" s="1"/>
      <c r="K9" s="1"/>
      <c r="L9" s="1"/>
    </row>
    <row r="10" spans="1:12" customFormat="1" ht="13" thickBot="1" x14ac:dyDescent="0.3">
      <c r="A10" s="1"/>
      <c r="B10" s="1"/>
      <c r="C10" s="1"/>
      <c r="D10" s="1"/>
      <c r="E10" s="1"/>
      <c r="F10" s="2"/>
      <c r="G10" s="2"/>
      <c r="H10" s="2"/>
      <c r="I10" s="2"/>
      <c r="J10" s="2"/>
      <c r="K10" s="1"/>
      <c r="L10" s="1"/>
    </row>
    <row r="11" spans="1:12" customFormat="1" ht="12.5" x14ac:dyDescent="0.25">
      <c r="A11" s="1"/>
      <c r="B11" s="1"/>
      <c r="C11" s="265" t="s">
        <v>38</v>
      </c>
      <c r="D11" s="266"/>
      <c r="E11" s="266"/>
      <c r="F11" s="266"/>
      <c r="G11" s="266"/>
      <c r="H11" s="267"/>
      <c r="I11" s="265" t="s">
        <v>39</v>
      </c>
      <c r="J11" s="266"/>
      <c r="K11" s="267"/>
      <c r="L11" s="136"/>
    </row>
    <row r="12" spans="1:12" customFormat="1" ht="13" thickBot="1" x14ac:dyDescent="0.3">
      <c r="A12" s="1"/>
      <c r="B12" s="1"/>
      <c r="C12" s="268"/>
      <c r="D12" s="269"/>
      <c r="E12" s="269"/>
      <c r="F12" s="269"/>
      <c r="G12" s="269"/>
      <c r="H12" s="270"/>
      <c r="I12" s="268"/>
      <c r="J12" s="269"/>
      <c r="K12" s="270"/>
      <c r="L12" s="137"/>
    </row>
    <row r="13" spans="1:12" customFormat="1" ht="13" x14ac:dyDescent="0.2">
      <c r="A13" s="271" t="s">
        <v>40</v>
      </c>
      <c r="B13" s="274" t="s">
        <v>41</v>
      </c>
      <c r="C13" s="271" t="s">
        <v>75</v>
      </c>
      <c r="D13" s="138" t="s">
        <v>76</v>
      </c>
      <c r="E13" s="259" t="s">
        <v>77</v>
      </c>
      <c r="F13" s="259" t="s">
        <v>42</v>
      </c>
      <c r="G13" s="259" t="str">
        <f>"ROE: 1R = "&amp;'Bidder Info'!$D$5</f>
        <v>ROE: 1R = 0.12345</v>
      </c>
      <c r="H13" s="256" t="s">
        <v>43</v>
      </c>
      <c r="I13" s="139" t="s">
        <v>76</v>
      </c>
      <c r="J13" s="259" t="s">
        <v>78</v>
      </c>
      <c r="K13" s="256" t="s">
        <v>44</v>
      </c>
      <c r="L13" s="262" t="s">
        <v>45</v>
      </c>
    </row>
    <row r="14" spans="1:12" customFormat="1" ht="13" x14ac:dyDescent="0.2">
      <c r="A14" s="272"/>
      <c r="B14" s="275"/>
      <c r="C14" s="272"/>
      <c r="D14" s="140"/>
      <c r="E14" s="260"/>
      <c r="F14" s="260"/>
      <c r="G14" s="260"/>
      <c r="H14" s="257"/>
      <c r="I14" s="141"/>
      <c r="J14" s="260"/>
      <c r="K14" s="257"/>
      <c r="L14" s="263"/>
    </row>
    <row r="15" spans="1:12" customFormat="1" ht="13" x14ac:dyDescent="0.2">
      <c r="A15" s="273"/>
      <c r="B15" s="276"/>
      <c r="C15" s="273"/>
      <c r="D15" s="142"/>
      <c r="E15" s="261"/>
      <c r="F15" s="261"/>
      <c r="G15" s="261"/>
      <c r="H15" s="258"/>
      <c r="I15" s="143"/>
      <c r="J15" s="261"/>
      <c r="K15" s="258"/>
      <c r="L15" s="264"/>
    </row>
    <row r="16" spans="1:12" customFormat="1" ht="13" x14ac:dyDescent="0.3">
      <c r="A16" s="148" t="str">
        <f>$B$6&amp;".1"</f>
        <v>G2.1.1</v>
      </c>
      <c r="B16" s="129" t="s">
        <v>79</v>
      </c>
      <c r="C16" s="148"/>
      <c r="D16" s="200"/>
      <c r="E16" s="144"/>
      <c r="F16" s="144"/>
      <c r="G16" s="144"/>
      <c r="H16" s="145"/>
      <c r="I16" s="116"/>
      <c r="J16" s="144"/>
      <c r="K16" s="145"/>
      <c r="L16" s="146"/>
    </row>
    <row r="17" spans="1:12" customFormat="1" ht="13" x14ac:dyDescent="0.3">
      <c r="A17" s="28"/>
      <c r="B17" s="31" t="s">
        <v>80</v>
      </c>
      <c r="C17" s="104" t="str">
        <f t="shared" ref="C17:C61" si="0">$B$8</f>
        <v>FC</v>
      </c>
      <c r="D17" s="201"/>
      <c r="E17" s="5"/>
      <c r="F17" s="24">
        <f t="shared" ref="F17:F61" si="1">D17*E17</f>
        <v>0</v>
      </c>
      <c r="G17" s="105">
        <f t="shared" ref="G17:G61" si="2">$B$9</f>
        <v>0.12345</v>
      </c>
      <c r="H17" s="58">
        <f t="shared" ref="H17:H61" si="3">IF(G17&lt;&gt;0,F17/G17,0)</f>
        <v>0</v>
      </c>
      <c r="I17" s="94"/>
      <c r="J17" s="5"/>
      <c r="K17" s="58">
        <f t="shared" ref="K17:K61" si="4">I17*J17</f>
        <v>0</v>
      </c>
      <c r="L17" s="86">
        <f t="shared" ref="L17:L61" si="5">IF(OR(J17&gt;0,H17&gt;0),H17+K17,0)</f>
        <v>0</v>
      </c>
    </row>
    <row r="18" spans="1:12" customFormat="1" ht="13" x14ac:dyDescent="0.3">
      <c r="A18" s="28"/>
      <c r="B18" s="31" t="s">
        <v>81</v>
      </c>
      <c r="C18" s="104" t="str">
        <f t="shared" si="0"/>
        <v>FC</v>
      </c>
      <c r="D18" s="201"/>
      <c r="E18" s="5"/>
      <c r="F18" s="24">
        <f t="shared" si="1"/>
        <v>0</v>
      </c>
      <c r="G18" s="105">
        <f t="shared" si="2"/>
        <v>0.12345</v>
      </c>
      <c r="H18" s="58">
        <f t="shared" si="3"/>
        <v>0</v>
      </c>
      <c r="I18" s="94"/>
      <c r="J18" s="5"/>
      <c r="K18" s="58">
        <f t="shared" si="4"/>
        <v>0</v>
      </c>
      <c r="L18" s="86">
        <f t="shared" si="5"/>
        <v>0</v>
      </c>
    </row>
    <row r="19" spans="1:12" customFormat="1" ht="13" x14ac:dyDescent="0.3">
      <c r="A19" s="28"/>
      <c r="B19" s="31" t="s">
        <v>82</v>
      </c>
      <c r="C19" s="104" t="str">
        <f t="shared" si="0"/>
        <v>FC</v>
      </c>
      <c r="D19" s="201"/>
      <c r="E19" s="5"/>
      <c r="F19" s="24">
        <f t="shared" si="1"/>
        <v>0</v>
      </c>
      <c r="G19" s="105">
        <f t="shared" si="2"/>
        <v>0.12345</v>
      </c>
      <c r="H19" s="58">
        <f t="shared" si="3"/>
        <v>0</v>
      </c>
      <c r="I19" s="94"/>
      <c r="J19" s="5"/>
      <c r="K19" s="58">
        <f t="shared" si="4"/>
        <v>0</v>
      </c>
      <c r="L19" s="86">
        <f t="shared" si="5"/>
        <v>0</v>
      </c>
    </row>
    <row r="20" spans="1:12" customFormat="1" ht="13" x14ac:dyDescent="0.3">
      <c r="A20" s="9"/>
      <c r="B20" s="10"/>
      <c r="C20" s="104" t="str">
        <f t="shared" si="0"/>
        <v>FC</v>
      </c>
      <c r="D20" s="201"/>
      <c r="E20" s="5"/>
      <c r="F20" s="24">
        <f t="shared" si="1"/>
        <v>0</v>
      </c>
      <c r="G20" s="105">
        <f t="shared" si="2"/>
        <v>0.12345</v>
      </c>
      <c r="H20" s="58">
        <f t="shared" si="3"/>
        <v>0</v>
      </c>
      <c r="I20" s="94"/>
      <c r="J20" s="5"/>
      <c r="K20" s="58">
        <f t="shared" si="4"/>
        <v>0</v>
      </c>
      <c r="L20" s="86">
        <f t="shared" si="5"/>
        <v>0</v>
      </c>
    </row>
    <row r="21" spans="1:12" customFormat="1" ht="13" x14ac:dyDescent="0.3">
      <c r="A21" s="9"/>
      <c r="B21" s="10"/>
      <c r="C21" s="104" t="str">
        <f t="shared" si="0"/>
        <v>FC</v>
      </c>
      <c r="D21" s="201"/>
      <c r="E21" s="5"/>
      <c r="F21" s="24">
        <f t="shared" si="1"/>
        <v>0</v>
      </c>
      <c r="G21" s="105">
        <f t="shared" si="2"/>
        <v>0.12345</v>
      </c>
      <c r="H21" s="58">
        <f t="shared" si="3"/>
        <v>0</v>
      </c>
      <c r="I21" s="94"/>
      <c r="J21" s="5"/>
      <c r="K21" s="58">
        <f t="shared" si="4"/>
        <v>0</v>
      </c>
      <c r="L21" s="86">
        <f t="shared" si="5"/>
        <v>0</v>
      </c>
    </row>
    <row r="22" spans="1:12" customFormat="1" ht="13" x14ac:dyDescent="0.3">
      <c r="A22" s="9"/>
      <c r="B22" s="10"/>
      <c r="C22" s="104" t="str">
        <f t="shared" si="0"/>
        <v>FC</v>
      </c>
      <c r="D22" s="201"/>
      <c r="E22" s="5"/>
      <c r="F22" s="24">
        <f t="shared" si="1"/>
        <v>0</v>
      </c>
      <c r="G22" s="105">
        <f t="shared" si="2"/>
        <v>0.12345</v>
      </c>
      <c r="H22" s="58">
        <f t="shared" si="3"/>
        <v>0</v>
      </c>
      <c r="I22" s="94"/>
      <c r="J22" s="5"/>
      <c r="K22" s="58">
        <f t="shared" si="4"/>
        <v>0</v>
      </c>
      <c r="L22" s="86">
        <f t="shared" si="5"/>
        <v>0</v>
      </c>
    </row>
    <row r="23" spans="1:12" customFormat="1" ht="13" x14ac:dyDescent="0.3">
      <c r="A23" s="9"/>
      <c r="B23" s="10"/>
      <c r="C23" s="104" t="str">
        <f t="shared" si="0"/>
        <v>FC</v>
      </c>
      <c r="D23" s="201"/>
      <c r="E23" s="5"/>
      <c r="F23" s="24">
        <f t="shared" si="1"/>
        <v>0</v>
      </c>
      <c r="G23" s="105">
        <f t="shared" si="2"/>
        <v>0.12345</v>
      </c>
      <c r="H23" s="58">
        <f t="shared" si="3"/>
        <v>0</v>
      </c>
      <c r="I23" s="94"/>
      <c r="J23" s="5"/>
      <c r="K23" s="58">
        <f t="shared" si="4"/>
        <v>0</v>
      </c>
      <c r="L23" s="86">
        <f t="shared" si="5"/>
        <v>0</v>
      </c>
    </row>
    <row r="24" spans="1:12" customFormat="1" ht="13" x14ac:dyDescent="0.3">
      <c r="A24" s="148" t="str">
        <f>$B$6&amp;".2"</f>
        <v>G2.1.2</v>
      </c>
      <c r="B24" s="129" t="s">
        <v>83</v>
      </c>
      <c r="C24" s="148"/>
      <c r="D24" s="200"/>
      <c r="E24" s="144"/>
      <c r="F24" s="144"/>
      <c r="G24" s="144"/>
      <c r="H24" s="145"/>
      <c r="I24" s="116"/>
      <c r="J24" s="144"/>
      <c r="K24" s="145"/>
      <c r="L24" s="146"/>
    </row>
    <row r="25" spans="1:12" customFormat="1" ht="13" x14ac:dyDescent="0.3">
      <c r="A25" s="28"/>
      <c r="B25" s="31" t="s">
        <v>80</v>
      </c>
      <c r="C25" s="104" t="str">
        <f t="shared" si="0"/>
        <v>FC</v>
      </c>
      <c r="D25" s="201"/>
      <c r="E25" s="5"/>
      <c r="F25" s="24">
        <f t="shared" ref="F25:F31" si="6">D25*E25</f>
        <v>0</v>
      </c>
      <c r="G25" s="105">
        <f t="shared" si="2"/>
        <v>0.12345</v>
      </c>
      <c r="H25" s="58">
        <f t="shared" ref="H25:H31" si="7">IF(G25&lt;&gt;0,F25/G25,0)</f>
        <v>0</v>
      </c>
      <c r="I25" s="94"/>
      <c r="J25" s="5"/>
      <c r="K25" s="58">
        <f t="shared" ref="K25:K31" si="8">I25*J25</f>
        <v>0</v>
      </c>
      <c r="L25" s="86">
        <f t="shared" ref="L25:L31" si="9">IF(OR(J25&gt;0,H25&gt;0),H25+K25,0)</f>
        <v>0</v>
      </c>
    </row>
    <row r="26" spans="1:12" customFormat="1" ht="13" x14ac:dyDescent="0.3">
      <c r="A26" s="28"/>
      <c r="B26" s="31" t="s">
        <v>81</v>
      </c>
      <c r="C26" s="104" t="str">
        <f t="shared" si="0"/>
        <v>FC</v>
      </c>
      <c r="D26" s="201"/>
      <c r="E26" s="5"/>
      <c r="F26" s="24">
        <f t="shared" si="6"/>
        <v>0</v>
      </c>
      <c r="G26" s="105">
        <f t="shared" si="2"/>
        <v>0.12345</v>
      </c>
      <c r="H26" s="58">
        <f t="shared" si="7"/>
        <v>0</v>
      </c>
      <c r="I26" s="94"/>
      <c r="J26" s="5"/>
      <c r="K26" s="58">
        <f t="shared" si="8"/>
        <v>0</v>
      </c>
      <c r="L26" s="86">
        <f t="shared" si="9"/>
        <v>0</v>
      </c>
    </row>
    <row r="27" spans="1:12" customFormat="1" ht="13" x14ac:dyDescent="0.3">
      <c r="A27" s="28"/>
      <c r="B27" s="31" t="s">
        <v>82</v>
      </c>
      <c r="C27" s="104" t="str">
        <f t="shared" si="0"/>
        <v>FC</v>
      </c>
      <c r="D27" s="201"/>
      <c r="E27" s="5"/>
      <c r="F27" s="24">
        <f t="shared" si="6"/>
        <v>0</v>
      </c>
      <c r="G27" s="105">
        <f t="shared" si="2"/>
        <v>0.12345</v>
      </c>
      <c r="H27" s="58">
        <f t="shared" si="7"/>
        <v>0</v>
      </c>
      <c r="I27" s="94"/>
      <c r="J27" s="5"/>
      <c r="K27" s="58">
        <f t="shared" si="8"/>
        <v>0</v>
      </c>
      <c r="L27" s="86">
        <f t="shared" si="9"/>
        <v>0</v>
      </c>
    </row>
    <row r="28" spans="1:12" customFormat="1" ht="13" x14ac:dyDescent="0.3">
      <c r="A28" s="9"/>
      <c r="B28" s="10"/>
      <c r="C28" s="104" t="str">
        <f t="shared" si="0"/>
        <v>FC</v>
      </c>
      <c r="D28" s="201"/>
      <c r="E28" s="5"/>
      <c r="F28" s="24">
        <f t="shared" si="6"/>
        <v>0</v>
      </c>
      <c r="G28" s="105">
        <f t="shared" si="2"/>
        <v>0.12345</v>
      </c>
      <c r="H28" s="58">
        <f t="shared" si="7"/>
        <v>0</v>
      </c>
      <c r="I28" s="94"/>
      <c r="J28" s="5"/>
      <c r="K28" s="58">
        <f t="shared" si="8"/>
        <v>0</v>
      </c>
      <c r="L28" s="86">
        <f t="shared" si="9"/>
        <v>0</v>
      </c>
    </row>
    <row r="29" spans="1:12" customFormat="1" ht="13" x14ac:dyDescent="0.3">
      <c r="A29" s="9"/>
      <c r="B29" s="10"/>
      <c r="C29" s="104" t="str">
        <f t="shared" si="0"/>
        <v>FC</v>
      </c>
      <c r="D29" s="201"/>
      <c r="E29" s="5"/>
      <c r="F29" s="24">
        <f t="shared" si="6"/>
        <v>0</v>
      </c>
      <c r="G29" s="105">
        <f t="shared" si="2"/>
        <v>0.12345</v>
      </c>
      <c r="H29" s="58">
        <f t="shared" si="7"/>
        <v>0</v>
      </c>
      <c r="I29" s="94"/>
      <c r="J29" s="5"/>
      <c r="K29" s="58">
        <f t="shared" si="8"/>
        <v>0</v>
      </c>
      <c r="L29" s="86">
        <f t="shared" si="9"/>
        <v>0</v>
      </c>
    </row>
    <row r="30" spans="1:12" customFormat="1" ht="13" x14ac:dyDescent="0.3">
      <c r="A30" s="9"/>
      <c r="B30" s="10"/>
      <c r="C30" s="104" t="str">
        <f t="shared" si="0"/>
        <v>FC</v>
      </c>
      <c r="D30" s="201"/>
      <c r="E30" s="5"/>
      <c r="F30" s="24">
        <f t="shared" si="6"/>
        <v>0</v>
      </c>
      <c r="G30" s="105">
        <f t="shared" si="2"/>
        <v>0.12345</v>
      </c>
      <c r="H30" s="58">
        <f t="shared" si="7"/>
        <v>0</v>
      </c>
      <c r="I30" s="94"/>
      <c r="J30" s="5"/>
      <c r="K30" s="58">
        <f t="shared" si="8"/>
        <v>0</v>
      </c>
      <c r="L30" s="86">
        <f t="shared" si="9"/>
        <v>0</v>
      </c>
    </row>
    <row r="31" spans="1:12" customFormat="1" ht="13" x14ac:dyDescent="0.3">
      <c r="A31" s="9"/>
      <c r="B31" s="10"/>
      <c r="C31" s="104" t="str">
        <f t="shared" si="0"/>
        <v>FC</v>
      </c>
      <c r="D31" s="201"/>
      <c r="E31" s="5"/>
      <c r="F31" s="24">
        <f t="shared" si="6"/>
        <v>0</v>
      </c>
      <c r="G31" s="105">
        <f t="shared" si="2"/>
        <v>0.12345</v>
      </c>
      <c r="H31" s="58">
        <f t="shared" si="7"/>
        <v>0</v>
      </c>
      <c r="I31" s="94"/>
      <c r="J31" s="5"/>
      <c r="K31" s="58">
        <f t="shared" si="8"/>
        <v>0</v>
      </c>
      <c r="L31" s="86">
        <f t="shared" si="9"/>
        <v>0</v>
      </c>
    </row>
    <row r="32" spans="1:12" customFormat="1" ht="13" x14ac:dyDescent="0.3">
      <c r="A32" s="148" t="str">
        <f>$B$6&amp;".3"</f>
        <v>G2.1.3</v>
      </c>
      <c r="B32" s="129" t="s">
        <v>84</v>
      </c>
      <c r="C32" s="148"/>
      <c r="D32" s="200"/>
      <c r="E32" s="144"/>
      <c r="F32" s="144"/>
      <c r="G32" s="144"/>
      <c r="H32" s="145"/>
      <c r="I32" s="116"/>
      <c r="J32" s="144"/>
      <c r="K32" s="145"/>
      <c r="L32" s="146"/>
    </row>
    <row r="33" spans="1:12" customFormat="1" ht="13" x14ac:dyDescent="0.3">
      <c r="A33" s="28"/>
      <c r="B33" s="31" t="s">
        <v>80</v>
      </c>
      <c r="C33" s="104" t="str">
        <f t="shared" si="0"/>
        <v>FC</v>
      </c>
      <c r="D33" s="201"/>
      <c r="E33" s="5"/>
      <c r="F33" s="24">
        <f t="shared" ref="F33:F38" si="10">D33*E33</f>
        <v>0</v>
      </c>
      <c r="G33" s="105">
        <f t="shared" si="2"/>
        <v>0.12345</v>
      </c>
      <c r="H33" s="58">
        <f t="shared" ref="H33:H38" si="11">IF(G33&lt;&gt;0,F33/G33,0)</f>
        <v>0</v>
      </c>
      <c r="I33" s="94"/>
      <c r="J33" s="5"/>
      <c r="K33" s="58">
        <f t="shared" ref="K33:K38" si="12">I33*J33</f>
        <v>0</v>
      </c>
      <c r="L33" s="86">
        <f t="shared" ref="L33:L38" si="13">IF(OR(J33&gt;0,H33&gt;0),H33+K33,0)</f>
        <v>0</v>
      </c>
    </row>
    <row r="34" spans="1:12" customFormat="1" ht="13" x14ac:dyDescent="0.3">
      <c r="A34" s="28"/>
      <c r="B34" s="31" t="s">
        <v>81</v>
      </c>
      <c r="C34" s="104" t="str">
        <f t="shared" si="0"/>
        <v>FC</v>
      </c>
      <c r="D34" s="201"/>
      <c r="E34" s="5"/>
      <c r="F34" s="24">
        <f t="shared" si="10"/>
        <v>0</v>
      </c>
      <c r="G34" s="105">
        <f t="shared" si="2"/>
        <v>0.12345</v>
      </c>
      <c r="H34" s="58">
        <f t="shared" si="11"/>
        <v>0</v>
      </c>
      <c r="I34" s="94"/>
      <c r="J34" s="5"/>
      <c r="K34" s="58">
        <f t="shared" si="12"/>
        <v>0</v>
      </c>
      <c r="L34" s="86">
        <f t="shared" si="13"/>
        <v>0</v>
      </c>
    </row>
    <row r="35" spans="1:12" customFormat="1" ht="13" x14ac:dyDescent="0.3">
      <c r="A35" s="28"/>
      <c r="B35" s="31" t="s">
        <v>82</v>
      </c>
      <c r="C35" s="104" t="str">
        <f t="shared" si="0"/>
        <v>FC</v>
      </c>
      <c r="D35" s="201"/>
      <c r="E35" s="5"/>
      <c r="F35" s="24">
        <f t="shared" si="10"/>
        <v>0</v>
      </c>
      <c r="G35" s="105">
        <f t="shared" si="2"/>
        <v>0.12345</v>
      </c>
      <c r="H35" s="58">
        <f t="shared" si="11"/>
        <v>0</v>
      </c>
      <c r="I35" s="94"/>
      <c r="J35" s="5"/>
      <c r="K35" s="58">
        <f t="shared" si="12"/>
        <v>0</v>
      </c>
      <c r="L35" s="86">
        <f t="shared" si="13"/>
        <v>0</v>
      </c>
    </row>
    <row r="36" spans="1:12" customFormat="1" ht="13" x14ac:dyDescent="0.3">
      <c r="A36" s="9"/>
      <c r="B36" s="10"/>
      <c r="C36" s="104" t="str">
        <f t="shared" si="0"/>
        <v>FC</v>
      </c>
      <c r="D36" s="201"/>
      <c r="E36" s="5"/>
      <c r="F36" s="24">
        <f t="shared" si="10"/>
        <v>0</v>
      </c>
      <c r="G36" s="105">
        <f t="shared" si="2"/>
        <v>0.12345</v>
      </c>
      <c r="H36" s="58">
        <f t="shared" si="11"/>
        <v>0</v>
      </c>
      <c r="I36" s="94"/>
      <c r="J36" s="5"/>
      <c r="K36" s="58">
        <f t="shared" si="12"/>
        <v>0</v>
      </c>
      <c r="L36" s="86">
        <f t="shared" si="13"/>
        <v>0</v>
      </c>
    </row>
    <row r="37" spans="1:12" customFormat="1" ht="13" x14ac:dyDescent="0.3">
      <c r="A37" s="9"/>
      <c r="B37" s="10"/>
      <c r="C37" s="104" t="str">
        <f t="shared" si="0"/>
        <v>FC</v>
      </c>
      <c r="D37" s="201"/>
      <c r="E37" s="5"/>
      <c r="F37" s="24">
        <f t="shared" si="10"/>
        <v>0</v>
      </c>
      <c r="G37" s="105">
        <f t="shared" si="2"/>
        <v>0.12345</v>
      </c>
      <c r="H37" s="58">
        <f t="shared" si="11"/>
        <v>0</v>
      </c>
      <c r="I37" s="94"/>
      <c r="J37" s="5"/>
      <c r="K37" s="58">
        <f t="shared" si="12"/>
        <v>0</v>
      </c>
      <c r="L37" s="86">
        <f t="shared" si="13"/>
        <v>0</v>
      </c>
    </row>
    <row r="38" spans="1:12" customFormat="1" ht="13" x14ac:dyDescent="0.3">
      <c r="A38" s="9"/>
      <c r="B38" s="10"/>
      <c r="C38" s="104" t="str">
        <f t="shared" si="0"/>
        <v>FC</v>
      </c>
      <c r="D38" s="201"/>
      <c r="E38" s="5"/>
      <c r="F38" s="24">
        <f t="shared" si="10"/>
        <v>0</v>
      </c>
      <c r="G38" s="105">
        <f t="shared" si="2"/>
        <v>0.12345</v>
      </c>
      <c r="H38" s="58">
        <f t="shared" si="11"/>
        <v>0</v>
      </c>
      <c r="I38" s="94"/>
      <c r="J38" s="5"/>
      <c r="K38" s="58">
        <f t="shared" si="12"/>
        <v>0</v>
      </c>
      <c r="L38" s="86">
        <f t="shared" si="13"/>
        <v>0</v>
      </c>
    </row>
    <row r="39" spans="1:12" customFormat="1" ht="13" x14ac:dyDescent="0.3">
      <c r="A39" s="9"/>
      <c r="B39" s="10"/>
      <c r="C39" s="104" t="str">
        <f t="shared" si="0"/>
        <v>FC</v>
      </c>
      <c r="D39" s="201"/>
      <c r="E39" s="5"/>
      <c r="F39" s="24">
        <f t="shared" si="1"/>
        <v>0</v>
      </c>
      <c r="G39" s="105">
        <f t="shared" si="2"/>
        <v>0.12345</v>
      </c>
      <c r="H39" s="58">
        <f t="shared" si="3"/>
        <v>0</v>
      </c>
      <c r="I39" s="94"/>
      <c r="J39" s="5"/>
      <c r="K39" s="58">
        <f t="shared" si="4"/>
        <v>0</v>
      </c>
      <c r="L39" s="86">
        <f t="shared" si="5"/>
        <v>0</v>
      </c>
    </row>
    <row r="40" spans="1:12" customFormat="1" ht="13" x14ac:dyDescent="0.3">
      <c r="A40" s="148" t="str">
        <f>$B$6&amp;".4"</f>
        <v>G2.1.4</v>
      </c>
      <c r="B40" s="129" t="s">
        <v>85</v>
      </c>
      <c r="C40" s="148"/>
      <c r="D40" s="200"/>
      <c r="E40" s="144"/>
      <c r="F40" s="144"/>
      <c r="G40" s="144"/>
      <c r="H40" s="145"/>
      <c r="I40" s="116"/>
      <c r="J40" s="144"/>
      <c r="K40" s="145"/>
      <c r="L40" s="146"/>
    </row>
    <row r="41" spans="1:12" customFormat="1" ht="13" x14ac:dyDescent="0.3">
      <c r="A41" s="28"/>
      <c r="B41" s="31" t="s">
        <v>82</v>
      </c>
      <c r="C41" s="104" t="str">
        <f t="shared" si="0"/>
        <v>FC</v>
      </c>
      <c r="D41" s="201"/>
      <c r="E41" s="5"/>
      <c r="F41" s="24">
        <f t="shared" ref="F41:F46" si="14">D41*E41</f>
        <v>0</v>
      </c>
      <c r="G41" s="105">
        <f t="shared" si="2"/>
        <v>0.12345</v>
      </c>
      <c r="H41" s="58">
        <f t="shared" ref="H41:H46" si="15">IF(G41&lt;&gt;0,F41/G41,0)</f>
        <v>0</v>
      </c>
      <c r="I41" s="94"/>
      <c r="J41" s="5"/>
      <c r="K41" s="58">
        <f t="shared" ref="K41:K46" si="16">I41*J41</f>
        <v>0</v>
      </c>
      <c r="L41" s="86">
        <f t="shared" ref="L41:L46" si="17">IF(OR(J41&gt;0,H41&gt;0),H41+K41,0)</f>
        <v>0</v>
      </c>
    </row>
    <row r="42" spans="1:12" customFormat="1" ht="13" x14ac:dyDescent="0.3">
      <c r="A42" s="9"/>
      <c r="B42" s="10"/>
      <c r="C42" s="104" t="str">
        <f t="shared" si="0"/>
        <v>FC</v>
      </c>
      <c r="D42" s="201"/>
      <c r="E42" s="5"/>
      <c r="F42" s="24">
        <f t="shared" si="14"/>
        <v>0</v>
      </c>
      <c r="G42" s="105">
        <f t="shared" si="2"/>
        <v>0.12345</v>
      </c>
      <c r="H42" s="58">
        <f t="shared" si="15"/>
        <v>0</v>
      </c>
      <c r="I42" s="94"/>
      <c r="J42" s="5"/>
      <c r="K42" s="58">
        <f t="shared" si="16"/>
        <v>0</v>
      </c>
      <c r="L42" s="86">
        <f t="shared" si="17"/>
        <v>0</v>
      </c>
    </row>
    <row r="43" spans="1:12" customFormat="1" ht="13" x14ac:dyDescent="0.3">
      <c r="A43" s="9"/>
      <c r="B43" s="10"/>
      <c r="C43" s="104" t="str">
        <f t="shared" si="0"/>
        <v>FC</v>
      </c>
      <c r="D43" s="201"/>
      <c r="E43" s="5"/>
      <c r="F43" s="24">
        <f t="shared" si="14"/>
        <v>0</v>
      </c>
      <c r="G43" s="105">
        <f t="shared" si="2"/>
        <v>0.12345</v>
      </c>
      <c r="H43" s="58">
        <f t="shared" si="15"/>
        <v>0</v>
      </c>
      <c r="I43" s="94"/>
      <c r="J43" s="5"/>
      <c r="K43" s="58">
        <f t="shared" si="16"/>
        <v>0</v>
      </c>
      <c r="L43" s="86">
        <f t="shared" si="17"/>
        <v>0</v>
      </c>
    </row>
    <row r="44" spans="1:12" customFormat="1" ht="13" x14ac:dyDescent="0.3">
      <c r="A44" s="9"/>
      <c r="B44" s="10"/>
      <c r="C44" s="104" t="str">
        <f t="shared" si="0"/>
        <v>FC</v>
      </c>
      <c r="D44" s="201"/>
      <c r="E44" s="5"/>
      <c r="F44" s="24">
        <f t="shared" si="14"/>
        <v>0</v>
      </c>
      <c r="G44" s="105">
        <f t="shared" si="2"/>
        <v>0.12345</v>
      </c>
      <c r="H44" s="58">
        <f t="shared" si="15"/>
        <v>0</v>
      </c>
      <c r="I44" s="94"/>
      <c r="J44" s="5"/>
      <c r="K44" s="58">
        <f t="shared" si="16"/>
        <v>0</v>
      </c>
      <c r="L44" s="86">
        <f t="shared" si="17"/>
        <v>0</v>
      </c>
    </row>
    <row r="45" spans="1:12" customFormat="1" ht="13" x14ac:dyDescent="0.3">
      <c r="A45" s="9"/>
      <c r="B45" s="10"/>
      <c r="C45" s="104" t="str">
        <f t="shared" si="0"/>
        <v>FC</v>
      </c>
      <c r="D45" s="201"/>
      <c r="E45" s="5"/>
      <c r="F45" s="24">
        <f t="shared" si="14"/>
        <v>0</v>
      </c>
      <c r="G45" s="105">
        <f t="shared" si="2"/>
        <v>0.12345</v>
      </c>
      <c r="H45" s="58">
        <f t="shared" si="15"/>
        <v>0</v>
      </c>
      <c r="I45" s="94"/>
      <c r="J45" s="5"/>
      <c r="K45" s="58">
        <f t="shared" si="16"/>
        <v>0</v>
      </c>
      <c r="L45" s="86">
        <f t="shared" si="17"/>
        <v>0</v>
      </c>
    </row>
    <row r="46" spans="1:12" customFormat="1" ht="13" x14ac:dyDescent="0.3">
      <c r="A46" s="9"/>
      <c r="B46" s="10"/>
      <c r="C46" s="104" t="str">
        <f t="shared" si="0"/>
        <v>FC</v>
      </c>
      <c r="D46" s="201"/>
      <c r="E46" s="5"/>
      <c r="F46" s="24">
        <f t="shared" si="14"/>
        <v>0</v>
      </c>
      <c r="G46" s="105">
        <f t="shared" si="2"/>
        <v>0.12345</v>
      </c>
      <c r="H46" s="58">
        <f t="shared" si="15"/>
        <v>0</v>
      </c>
      <c r="I46" s="94"/>
      <c r="J46" s="5"/>
      <c r="K46" s="58">
        <f t="shared" si="16"/>
        <v>0</v>
      </c>
      <c r="L46" s="86">
        <f t="shared" si="17"/>
        <v>0</v>
      </c>
    </row>
    <row r="47" spans="1:12" customFormat="1" ht="13" x14ac:dyDescent="0.3">
      <c r="A47" s="9"/>
      <c r="B47" s="10"/>
      <c r="C47" s="104" t="str">
        <f t="shared" si="0"/>
        <v>FC</v>
      </c>
      <c r="D47" s="201"/>
      <c r="E47" s="5"/>
      <c r="F47" s="24">
        <f t="shared" si="1"/>
        <v>0</v>
      </c>
      <c r="G47" s="105">
        <f t="shared" si="2"/>
        <v>0.12345</v>
      </c>
      <c r="H47" s="58">
        <f t="shared" si="3"/>
        <v>0</v>
      </c>
      <c r="I47" s="94"/>
      <c r="J47" s="5"/>
      <c r="K47" s="58">
        <f t="shared" si="4"/>
        <v>0</v>
      </c>
      <c r="L47" s="86">
        <f t="shared" si="5"/>
        <v>0</v>
      </c>
    </row>
    <row r="48" spans="1:12" customFormat="1" ht="13" x14ac:dyDescent="0.3">
      <c r="A48" s="9"/>
      <c r="B48" s="10"/>
      <c r="C48" s="104" t="str">
        <f t="shared" si="0"/>
        <v>FC</v>
      </c>
      <c r="D48" s="201"/>
      <c r="E48" s="5"/>
      <c r="F48" s="24">
        <f t="shared" ref="F48" si="18">D48*E48</f>
        <v>0</v>
      </c>
      <c r="G48" s="105">
        <f t="shared" si="2"/>
        <v>0.12345</v>
      </c>
      <c r="H48" s="58">
        <f t="shared" ref="H48" si="19">IF(G48&lt;&gt;0,F48/G48,0)</f>
        <v>0</v>
      </c>
      <c r="I48" s="94"/>
      <c r="J48" s="5"/>
      <c r="K48" s="58">
        <f t="shared" ref="K48" si="20">I48*J48</f>
        <v>0</v>
      </c>
      <c r="L48" s="86">
        <f t="shared" ref="L48" si="21">IF(OR(J48&gt;0,H48&gt;0),H48+K48,0)</f>
        <v>0</v>
      </c>
    </row>
    <row r="49" spans="1:12" customFormat="1" ht="13" x14ac:dyDescent="0.3">
      <c r="A49" s="9"/>
      <c r="B49" s="10"/>
      <c r="C49" s="104" t="str">
        <f t="shared" si="0"/>
        <v>FC</v>
      </c>
      <c r="D49" s="201"/>
      <c r="E49" s="5"/>
      <c r="F49" s="24">
        <f t="shared" ref="F49:F55" si="22">D49*E49</f>
        <v>0</v>
      </c>
      <c r="G49" s="105">
        <f t="shared" si="2"/>
        <v>0.12345</v>
      </c>
      <c r="H49" s="58">
        <f t="shared" ref="H49:H55" si="23">IF(G49&lt;&gt;0,F49/G49,0)</f>
        <v>0</v>
      </c>
      <c r="I49" s="94"/>
      <c r="J49" s="5"/>
      <c r="K49" s="58">
        <f t="shared" ref="K49:K55" si="24">I49*J49</f>
        <v>0</v>
      </c>
      <c r="L49" s="86">
        <f t="shared" ref="L49:L55" si="25">IF(OR(J49&gt;0,H49&gt;0),H49+K49,0)</f>
        <v>0</v>
      </c>
    </row>
    <row r="50" spans="1:12" customFormat="1" ht="13" x14ac:dyDescent="0.3">
      <c r="A50" s="9"/>
      <c r="B50" s="10"/>
      <c r="C50" s="104" t="str">
        <f t="shared" si="0"/>
        <v>FC</v>
      </c>
      <c r="D50" s="201"/>
      <c r="E50" s="5"/>
      <c r="F50" s="24">
        <f t="shared" si="22"/>
        <v>0</v>
      </c>
      <c r="G50" s="105">
        <f t="shared" si="2"/>
        <v>0.12345</v>
      </c>
      <c r="H50" s="58">
        <f t="shared" si="23"/>
        <v>0</v>
      </c>
      <c r="I50" s="94"/>
      <c r="J50" s="5"/>
      <c r="K50" s="58">
        <f t="shared" si="24"/>
        <v>0</v>
      </c>
      <c r="L50" s="86">
        <f t="shared" si="25"/>
        <v>0</v>
      </c>
    </row>
    <row r="51" spans="1:12" customFormat="1" ht="13" x14ac:dyDescent="0.3">
      <c r="A51" s="9"/>
      <c r="B51" s="10"/>
      <c r="C51" s="104" t="str">
        <f t="shared" si="0"/>
        <v>FC</v>
      </c>
      <c r="D51" s="201"/>
      <c r="E51" s="5"/>
      <c r="F51" s="24">
        <f t="shared" si="22"/>
        <v>0</v>
      </c>
      <c r="G51" s="105">
        <f t="shared" si="2"/>
        <v>0.12345</v>
      </c>
      <c r="H51" s="58">
        <f t="shared" si="23"/>
        <v>0</v>
      </c>
      <c r="I51" s="94"/>
      <c r="J51" s="5"/>
      <c r="K51" s="58">
        <f t="shared" si="24"/>
        <v>0</v>
      </c>
      <c r="L51" s="86">
        <f t="shared" si="25"/>
        <v>0</v>
      </c>
    </row>
    <row r="52" spans="1:12" customFormat="1" ht="13" x14ac:dyDescent="0.3">
      <c r="A52" s="9"/>
      <c r="B52" s="10"/>
      <c r="C52" s="104" t="str">
        <f t="shared" si="0"/>
        <v>FC</v>
      </c>
      <c r="D52" s="201"/>
      <c r="E52" s="5"/>
      <c r="F52" s="24">
        <f t="shared" si="22"/>
        <v>0</v>
      </c>
      <c r="G52" s="105">
        <f t="shared" si="2"/>
        <v>0.12345</v>
      </c>
      <c r="H52" s="58">
        <f t="shared" si="23"/>
        <v>0</v>
      </c>
      <c r="I52" s="94"/>
      <c r="J52" s="5"/>
      <c r="K52" s="58">
        <f t="shared" si="24"/>
        <v>0</v>
      </c>
      <c r="L52" s="86">
        <f t="shared" si="25"/>
        <v>0</v>
      </c>
    </row>
    <row r="53" spans="1:12" customFormat="1" ht="13" x14ac:dyDescent="0.3">
      <c r="A53" s="9"/>
      <c r="B53" s="10"/>
      <c r="C53" s="104" t="str">
        <f t="shared" si="0"/>
        <v>FC</v>
      </c>
      <c r="D53" s="201"/>
      <c r="E53" s="5"/>
      <c r="F53" s="24">
        <f t="shared" si="22"/>
        <v>0</v>
      </c>
      <c r="G53" s="105">
        <f t="shared" si="2"/>
        <v>0.12345</v>
      </c>
      <c r="H53" s="58">
        <f t="shared" si="23"/>
        <v>0</v>
      </c>
      <c r="I53" s="94"/>
      <c r="J53" s="5"/>
      <c r="K53" s="58">
        <f t="shared" si="24"/>
        <v>0</v>
      </c>
      <c r="L53" s="86">
        <f t="shared" si="25"/>
        <v>0</v>
      </c>
    </row>
    <row r="54" spans="1:12" customFormat="1" ht="13" x14ac:dyDescent="0.3">
      <c r="A54" s="9"/>
      <c r="B54" s="10"/>
      <c r="C54" s="104" t="str">
        <f t="shared" si="0"/>
        <v>FC</v>
      </c>
      <c r="D54" s="201"/>
      <c r="E54" s="5"/>
      <c r="F54" s="24">
        <f t="shared" si="22"/>
        <v>0</v>
      </c>
      <c r="G54" s="105">
        <f t="shared" si="2"/>
        <v>0.12345</v>
      </c>
      <c r="H54" s="58">
        <f t="shared" si="23"/>
        <v>0</v>
      </c>
      <c r="I54" s="94"/>
      <c r="J54" s="5"/>
      <c r="K54" s="58">
        <f t="shared" si="24"/>
        <v>0</v>
      </c>
      <c r="L54" s="86">
        <f t="shared" si="25"/>
        <v>0</v>
      </c>
    </row>
    <row r="55" spans="1:12" customFormat="1" ht="13" x14ac:dyDescent="0.3">
      <c r="A55" s="9"/>
      <c r="B55" s="10"/>
      <c r="C55" s="104" t="str">
        <f t="shared" si="0"/>
        <v>FC</v>
      </c>
      <c r="D55" s="201"/>
      <c r="E55" s="5"/>
      <c r="F55" s="24">
        <f t="shared" si="22"/>
        <v>0</v>
      </c>
      <c r="G55" s="105">
        <f t="shared" si="2"/>
        <v>0.12345</v>
      </c>
      <c r="H55" s="58">
        <f t="shared" si="23"/>
        <v>0</v>
      </c>
      <c r="I55" s="94"/>
      <c r="J55" s="5"/>
      <c r="K55" s="58">
        <f t="shared" si="24"/>
        <v>0</v>
      </c>
      <c r="L55" s="86">
        <f t="shared" si="25"/>
        <v>0</v>
      </c>
    </row>
    <row r="56" spans="1:12" customFormat="1" ht="13" x14ac:dyDescent="0.3">
      <c r="A56" s="9"/>
      <c r="B56" s="10"/>
      <c r="C56" s="104" t="str">
        <f t="shared" si="0"/>
        <v>FC</v>
      </c>
      <c r="D56" s="201"/>
      <c r="E56" s="5"/>
      <c r="F56" s="24">
        <f t="shared" si="1"/>
        <v>0</v>
      </c>
      <c r="G56" s="105">
        <f t="shared" si="2"/>
        <v>0.12345</v>
      </c>
      <c r="H56" s="58">
        <f t="shared" si="3"/>
        <v>0</v>
      </c>
      <c r="I56" s="94"/>
      <c r="J56" s="5"/>
      <c r="K56" s="58">
        <f t="shared" si="4"/>
        <v>0</v>
      </c>
      <c r="L56" s="86">
        <f t="shared" si="5"/>
        <v>0</v>
      </c>
    </row>
    <row r="57" spans="1:12" customFormat="1" ht="13" x14ac:dyDescent="0.3">
      <c r="A57" s="9"/>
      <c r="B57" s="10"/>
      <c r="C57" s="104" t="str">
        <f t="shared" si="0"/>
        <v>FC</v>
      </c>
      <c r="D57" s="201"/>
      <c r="E57" s="5"/>
      <c r="F57" s="24">
        <f t="shared" si="1"/>
        <v>0</v>
      </c>
      <c r="G57" s="105">
        <f t="shared" si="2"/>
        <v>0.12345</v>
      </c>
      <c r="H57" s="58">
        <f t="shared" si="3"/>
        <v>0</v>
      </c>
      <c r="I57" s="94"/>
      <c r="J57" s="5"/>
      <c r="K57" s="58">
        <f t="shared" si="4"/>
        <v>0</v>
      </c>
      <c r="L57" s="86">
        <f t="shared" si="5"/>
        <v>0</v>
      </c>
    </row>
    <row r="58" spans="1:12" customFormat="1" ht="13" x14ac:dyDescent="0.3">
      <c r="A58" s="9"/>
      <c r="B58" s="10"/>
      <c r="C58" s="104" t="str">
        <f t="shared" si="0"/>
        <v>FC</v>
      </c>
      <c r="D58" s="201"/>
      <c r="E58" s="5"/>
      <c r="F58" s="24">
        <f t="shared" si="1"/>
        <v>0</v>
      </c>
      <c r="G58" s="105">
        <f t="shared" si="2"/>
        <v>0.12345</v>
      </c>
      <c r="H58" s="58">
        <f t="shared" si="3"/>
        <v>0</v>
      </c>
      <c r="I58" s="94"/>
      <c r="J58" s="5"/>
      <c r="K58" s="58">
        <f t="shared" si="4"/>
        <v>0</v>
      </c>
      <c r="L58" s="86">
        <f t="shared" si="5"/>
        <v>0</v>
      </c>
    </row>
    <row r="59" spans="1:12" customFormat="1" ht="13" x14ac:dyDescent="0.3">
      <c r="A59" s="9"/>
      <c r="B59" s="10"/>
      <c r="C59" s="104" t="str">
        <f t="shared" si="0"/>
        <v>FC</v>
      </c>
      <c r="D59" s="201"/>
      <c r="E59" s="5"/>
      <c r="F59" s="24">
        <f t="shared" si="1"/>
        <v>0</v>
      </c>
      <c r="G59" s="105">
        <f t="shared" si="2"/>
        <v>0.12345</v>
      </c>
      <c r="H59" s="58">
        <f t="shared" si="3"/>
        <v>0</v>
      </c>
      <c r="I59" s="94"/>
      <c r="J59" s="5"/>
      <c r="K59" s="58">
        <f t="shared" si="4"/>
        <v>0</v>
      </c>
      <c r="L59" s="86">
        <f t="shared" si="5"/>
        <v>0</v>
      </c>
    </row>
    <row r="60" spans="1:12" customFormat="1" ht="13" x14ac:dyDescent="0.3">
      <c r="A60" s="9"/>
      <c r="B60" s="10"/>
      <c r="C60" s="104" t="str">
        <f t="shared" si="0"/>
        <v>FC</v>
      </c>
      <c r="D60" s="201"/>
      <c r="E60" s="5"/>
      <c r="F60" s="24">
        <f>D60*E60</f>
        <v>0</v>
      </c>
      <c r="G60" s="105">
        <f t="shared" si="2"/>
        <v>0.12345</v>
      </c>
      <c r="H60" s="58">
        <f>IF(G60&lt;&gt;0,F60/G60,0)</f>
        <v>0</v>
      </c>
      <c r="I60" s="94"/>
      <c r="J60" s="5"/>
      <c r="K60" s="58">
        <f>I60*J60</f>
        <v>0</v>
      </c>
      <c r="L60" s="86">
        <f t="shared" si="5"/>
        <v>0</v>
      </c>
    </row>
    <row r="61" spans="1:12" customFormat="1" ht="13" x14ac:dyDescent="0.3">
      <c r="A61" s="9"/>
      <c r="B61" s="10"/>
      <c r="C61" s="104" t="str">
        <f t="shared" si="0"/>
        <v>FC</v>
      </c>
      <c r="D61" s="201"/>
      <c r="E61" s="5"/>
      <c r="F61" s="24">
        <f t="shared" si="1"/>
        <v>0</v>
      </c>
      <c r="G61" s="105">
        <f t="shared" si="2"/>
        <v>0.12345</v>
      </c>
      <c r="H61" s="58">
        <f t="shared" si="3"/>
        <v>0</v>
      </c>
      <c r="I61" s="94"/>
      <c r="J61" s="5"/>
      <c r="K61" s="58">
        <f t="shared" si="4"/>
        <v>0</v>
      </c>
      <c r="L61" s="86">
        <f t="shared" si="5"/>
        <v>0</v>
      </c>
    </row>
    <row r="62" spans="1:12" customFormat="1" ht="13.5" thickBot="1" x14ac:dyDescent="0.35">
      <c r="A62" s="16"/>
      <c r="B62" s="18"/>
      <c r="C62" s="106"/>
      <c r="D62" s="202"/>
      <c r="E62" s="14"/>
      <c r="F62" s="26"/>
      <c r="G62" s="108"/>
      <c r="H62" s="80"/>
      <c r="I62" s="95"/>
      <c r="J62" s="14"/>
      <c r="K62" s="80"/>
      <c r="L62" s="87"/>
    </row>
    <row r="63" spans="1:12" customFormat="1" ht="13.5" thickBot="1" x14ac:dyDescent="0.35">
      <c r="A63" s="33"/>
      <c r="B63" s="35" t="str">
        <f>+"SUB-TOTAL:  "&amp;B6</f>
        <v>SUB-TOTAL:  G2.1</v>
      </c>
      <c r="C63" s="33"/>
      <c r="D63" s="203"/>
      <c r="E63" s="27"/>
      <c r="F63" s="27">
        <f>SUM(F16:F62)</f>
        <v>0</v>
      </c>
      <c r="G63" s="27"/>
      <c r="H63" s="81">
        <f>SUM(H16:H62)</f>
        <v>0</v>
      </c>
      <c r="I63" s="96"/>
      <c r="J63" s="27"/>
      <c r="K63" s="81">
        <f>SUM(K16:K62)</f>
        <v>0</v>
      </c>
      <c r="L63" s="88">
        <f>SUM(L16:L62)</f>
        <v>0</v>
      </c>
    </row>
    <row r="64" spans="1:12" customFormat="1" ht="13" x14ac:dyDescent="0.3">
      <c r="A64" s="1"/>
      <c r="B64" s="1"/>
      <c r="C64" s="3"/>
      <c r="D64" s="97"/>
      <c r="E64" s="101"/>
      <c r="F64" s="101"/>
      <c r="G64" s="1"/>
      <c r="H64" s="82"/>
      <c r="I64" s="97"/>
      <c r="J64" s="101"/>
      <c r="K64" s="102"/>
      <c r="L64" s="102"/>
    </row>
    <row r="65" spans="4:12" ht="10.5" x14ac:dyDescent="0.25">
      <c r="D65" s="204"/>
      <c r="E65" s="205"/>
      <c r="F65" s="206"/>
      <c r="H65" s="83"/>
      <c r="I65" s="207"/>
      <c r="J65" s="205"/>
      <c r="K65" s="103"/>
      <c r="L65" s="103"/>
    </row>
    <row r="66" spans="4:12" ht="10.5" x14ac:dyDescent="0.25">
      <c r="D66" s="204"/>
      <c r="E66" s="205"/>
      <c r="F66" s="206"/>
      <c r="H66" s="83"/>
      <c r="I66" s="207"/>
      <c r="J66" s="205"/>
      <c r="K66" s="103"/>
      <c r="L66" s="103"/>
    </row>
    <row r="67" spans="4:12" ht="10.5" x14ac:dyDescent="0.25">
      <c r="D67" s="204"/>
      <c r="E67" s="205"/>
      <c r="F67" s="206"/>
      <c r="H67" s="83"/>
      <c r="I67" s="207"/>
      <c r="J67" s="205"/>
      <c r="K67" s="103"/>
      <c r="L67" s="103"/>
    </row>
    <row r="68" spans="4:12" ht="10.5" x14ac:dyDescent="0.25">
      <c r="D68" s="204"/>
      <c r="E68" s="205"/>
      <c r="F68" s="206"/>
      <c r="H68" s="83"/>
      <c r="I68" s="207"/>
      <c r="J68" s="205"/>
      <c r="K68" s="103"/>
      <c r="L68" s="103"/>
    </row>
    <row r="69" spans="4:12" ht="10.5" x14ac:dyDescent="0.25">
      <c r="D69" s="204"/>
      <c r="E69" s="205"/>
      <c r="F69" s="206"/>
      <c r="H69" s="83"/>
      <c r="I69" s="207"/>
      <c r="J69" s="205"/>
      <c r="K69" s="103"/>
      <c r="L69" s="103"/>
    </row>
    <row r="70" spans="4:12" ht="10.5" x14ac:dyDescent="0.25">
      <c r="D70" s="204"/>
      <c r="E70" s="205"/>
      <c r="F70" s="206"/>
      <c r="H70" s="83"/>
      <c r="I70" s="207"/>
      <c r="J70" s="205"/>
      <c r="K70" s="103"/>
      <c r="L70" s="103"/>
    </row>
    <row r="71" spans="4:12" ht="10.5" x14ac:dyDescent="0.25">
      <c r="D71" s="204"/>
      <c r="E71" s="205"/>
      <c r="F71" s="206"/>
      <c r="H71" s="83"/>
      <c r="I71" s="207"/>
      <c r="J71" s="205"/>
      <c r="K71" s="103"/>
      <c r="L71" s="103"/>
    </row>
    <row r="72" spans="4:12" ht="10.5" x14ac:dyDescent="0.25">
      <c r="D72" s="204"/>
      <c r="E72" s="205"/>
      <c r="F72" s="206"/>
      <c r="H72" s="83"/>
      <c r="I72" s="207"/>
      <c r="J72" s="205"/>
      <c r="K72" s="103"/>
      <c r="L72" s="103"/>
    </row>
    <row r="73" spans="4:12" ht="10.5" x14ac:dyDescent="0.25">
      <c r="D73" s="204"/>
      <c r="E73" s="205"/>
      <c r="F73" s="206"/>
      <c r="H73" s="83"/>
      <c r="I73" s="207"/>
      <c r="J73" s="205"/>
      <c r="K73" s="103"/>
      <c r="L73" s="103"/>
    </row>
    <row r="74" spans="4:12" ht="10.5" x14ac:dyDescent="0.25">
      <c r="D74" s="204"/>
      <c r="E74" s="205"/>
      <c r="F74" s="206"/>
      <c r="H74" s="83"/>
      <c r="I74" s="207"/>
      <c r="J74" s="205"/>
      <c r="K74" s="103"/>
      <c r="L74" s="103"/>
    </row>
    <row r="75" spans="4:12" ht="10.5" x14ac:dyDescent="0.25">
      <c r="D75" s="204"/>
      <c r="E75" s="205"/>
      <c r="F75" s="206"/>
      <c r="H75" s="83"/>
      <c r="I75" s="207"/>
      <c r="J75" s="205"/>
      <c r="K75" s="103"/>
      <c r="L75" s="103"/>
    </row>
    <row r="76" spans="4:12" ht="10.5" x14ac:dyDescent="0.25">
      <c r="D76" s="204"/>
      <c r="E76" s="205"/>
      <c r="F76" s="206"/>
      <c r="H76" s="83"/>
      <c r="I76" s="207"/>
      <c r="J76" s="205"/>
      <c r="K76" s="103"/>
      <c r="L76" s="103"/>
    </row>
    <row r="77" spans="4:12" ht="10.5" x14ac:dyDescent="0.25">
      <c r="D77" s="204"/>
      <c r="E77" s="205"/>
      <c r="F77" s="206"/>
      <c r="H77" s="83"/>
      <c r="I77" s="207"/>
      <c r="J77" s="205"/>
      <c r="K77" s="103"/>
      <c r="L77" s="103"/>
    </row>
    <row r="78" spans="4:12" ht="10.5" x14ac:dyDescent="0.25">
      <c r="D78" s="204"/>
      <c r="E78" s="205"/>
      <c r="F78" s="206"/>
      <c r="H78" s="83"/>
      <c r="I78" s="207"/>
      <c r="J78" s="205"/>
      <c r="K78" s="103"/>
      <c r="L78" s="103"/>
    </row>
    <row r="79" spans="4:12" ht="10.5" x14ac:dyDescent="0.25">
      <c r="D79" s="204"/>
      <c r="E79" s="205"/>
      <c r="F79" s="206"/>
      <c r="H79" s="83"/>
      <c r="I79" s="207"/>
      <c r="J79" s="205"/>
      <c r="K79" s="103"/>
      <c r="L79" s="103"/>
    </row>
    <row r="80" spans="4:12" ht="10.5" x14ac:dyDescent="0.25">
      <c r="D80" s="204"/>
      <c r="E80" s="205"/>
      <c r="F80" s="206"/>
      <c r="H80" s="83"/>
      <c r="I80" s="207"/>
      <c r="J80" s="205"/>
      <c r="K80" s="103"/>
      <c r="L80" s="103"/>
    </row>
    <row r="81" spans="4:12" ht="10.5" x14ac:dyDescent="0.25">
      <c r="D81" s="204"/>
      <c r="E81" s="205"/>
      <c r="F81" s="206"/>
      <c r="H81" s="83"/>
      <c r="I81" s="207"/>
      <c r="J81" s="205"/>
      <c r="K81" s="103"/>
      <c r="L81" s="103"/>
    </row>
    <row r="82" spans="4:12" ht="10.5" x14ac:dyDescent="0.25">
      <c r="D82" s="204"/>
      <c r="E82" s="205"/>
      <c r="F82" s="206"/>
      <c r="H82" s="83"/>
      <c r="I82" s="207"/>
      <c r="J82" s="205"/>
      <c r="K82" s="103"/>
      <c r="L82" s="103"/>
    </row>
    <row r="83" spans="4:12" ht="10.5" x14ac:dyDescent="0.25">
      <c r="D83" s="204"/>
      <c r="E83" s="205"/>
      <c r="F83" s="206"/>
      <c r="H83" s="83"/>
      <c r="I83" s="207"/>
      <c r="J83" s="205"/>
      <c r="K83" s="103"/>
      <c r="L83" s="103"/>
    </row>
    <row r="84" spans="4:12" ht="10.5" x14ac:dyDescent="0.25">
      <c r="D84" s="204"/>
      <c r="E84" s="205"/>
      <c r="F84" s="206"/>
      <c r="H84" s="83"/>
      <c r="I84" s="207"/>
      <c r="J84" s="205"/>
      <c r="K84" s="103"/>
      <c r="L84" s="103"/>
    </row>
    <row r="85" spans="4:12" ht="10.5" x14ac:dyDescent="0.25">
      <c r="D85" s="204"/>
      <c r="E85" s="205"/>
      <c r="F85" s="206"/>
      <c r="H85" s="83"/>
      <c r="I85" s="207"/>
      <c r="J85" s="205"/>
      <c r="K85" s="103"/>
      <c r="L85" s="103"/>
    </row>
    <row r="86" spans="4:12" ht="10.5" x14ac:dyDescent="0.25">
      <c r="D86" s="204"/>
      <c r="E86" s="205"/>
      <c r="F86" s="206"/>
      <c r="H86" s="83"/>
      <c r="I86" s="207"/>
      <c r="J86" s="205"/>
      <c r="K86" s="103"/>
      <c r="L86" s="103"/>
    </row>
    <row r="87" spans="4:12" ht="10.5" x14ac:dyDescent="0.25">
      <c r="D87" s="204"/>
      <c r="E87" s="205"/>
      <c r="F87" s="206"/>
      <c r="H87" s="83"/>
      <c r="I87" s="207"/>
      <c r="J87" s="205"/>
      <c r="K87" s="103"/>
      <c r="L87" s="103"/>
    </row>
    <row r="88" spans="4:12" ht="10.5" x14ac:dyDescent="0.25">
      <c r="D88" s="204"/>
      <c r="E88" s="205"/>
      <c r="F88" s="206"/>
      <c r="H88" s="83"/>
      <c r="I88" s="207"/>
      <c r="J88" s="205"/>
      <c r="K88" s="103"/>
      <c r="L88" s="103"/>
    </row>
    <row r="89" spans="4:12" ht="10.5" x14ac:dyDescent="0.25">
      <c r="D89" s="204"/>
      <c r="E89" s="205"/>
      <c r="F89" s="206"/>
      <c r="H89" s="83"/>
      <c r="I89" s="207"/>
      <c r="J89" s="205"/>
      <c r="K89" s="103"/>
      <c r="L89" s="103"/>
    </row>
    <row r="90" spans="4:12" ht="10.5" x14ac:dyDescent="0.25">
      <c r="D90" s="204"/>
      <c r="E90" s="205"/>
      <c r="F90" s="206"/>
      <c r="H90" s="83"/>
      <c r="I90" s="207"/>
      <c r="J90" s="205"/>
      <c r="K90" s="103"/>
      <c r="L90" s="103"/>
    </row>
    <row r="91" spans="4:12" ht="10.5" x14ac:dyDescent="0.25">
      <c r="D91" s="204"/>
      <c r="E91" s="205"/>
      <c r="F91" s="206"/>
      <c r="H91" s="83"/>
      <c r="I91" s="207"/>
      <c r="J91" s="205"/>
      <c r="K91" s="103"/>
      <c r="L91" s="103"/>
    </row>
    <row r="92" spans="4:12" ht="10.5" x14ac:dyDescent="0.25">
      <c r="D92" s="204"/>
      <c r="E92" s="205"/>
      <c r="F92" s="206"/>
      <c r="H92" s="83"/>
      <c r="I92" s="207"/>
      <c r="J92" s="205"/>
      <c r="K92" s="103"/>
      <c r="L92" s="103"/>
    </row>
    <row r="93" spans="4:12" ht="10.5" x14ac:dyDescent="0.25">
      <c r="D93" s="204"/>
      <c r="E93" s="205"/>
      <c r="F93" s="206"/>
      <c r="H93" s="83"/>
      <c r="I93" s="207"/>
      <c r="J93" s="205"/>
      <c r="K93" s="103"/>
      <c r="L93" s="103"/>
    </row>
    <row r="94" spans="4:12" ht="10.5" x14ac:dyDescent="0.25">
      <c r="D94" s="204"/>
      <c r="E94" s="205"/>
      <c r="F94" s="206"/>
      <c r="H94" s="83"/>
      <c r="I94" s="207"/>
      <c r="J94" s="205"/>
      <c r="K94" s="103"/>
      <c r="L94" s="103"/>
    </row>
    <row r="95" spans="4:12" ht="10.5" x14ac:dyDescent="0.25">
      <c r="D95" s="204"/>
      <c r="E95" s="205"/>
      <c r="F95" s="206"/>
      <c r="H95" s="83"/>
      <c r="I95" s="207"/>
      <c r="J95" s="205"/>
      <c r="K95" s="103"/>
      <c r="L95" s="103"/>
    </row>
    <row r="96" spans="4:12" ht="10.5" x14ac:dyDescent="0.25">
      <c r="D96" s="204"/>
      <c r="E96" s="205"/>
      <c r="F96" s="206"/>
      <c r="H96" s="83"/>
      <c r="I96" s="207"/>
      <c r="J96" s="205"/>
      <c r="K96" s="103"/>
      <c r="L96" s="103"/>
    </row>
    <row r="97" spans="4:12" ht="10.5" x14ac:dyDescent="0.25">
      <c r="D97" s="204"/>
      <c r="E97" s="205"/>
      <c r="F97" s="206"/>
      <c r="H97" s="83"/>
      <c r="I97" s="207"/>
      <c r="J97" s="205"/>
      <c r="K97" s="103"/>
      <c r="L97" s="103"/>
    </row>
    <row r="98" spans="4:12" ht="10.5" x14ac:dyDescent="0.25">
      <c r="D98" s="204"/>
      <c r="E98" s="205"/>
      <c r="F98" s="206"/>
      <c r="H98" s="83"/>
      <c r="I98" s="207"/>
      <c r="J98" s="205"/>
      <c r="K98" s="103"/>
      <c r="L98" s="103"/>
    </row>
    <row r="99" spans="4:12" ht="10.5" x14ac:dyDescent="0.25">
      <c r="D99" s="204"/>
      <c r="E99" s="205"/>
      <c r="F99" s="206"/>
      <c r="H99" s="83"/>
      <c r="I99" s="207"/>
      <c r="J99" s="205"/>
      <c r="K99" s="103"/>
      <c r="L99" s="103"/>
    </row>
    <row r="100" spans="4:12" ht="10.5" x14ac:dyDescent="0.25">
      <c r="D100" s="204"/>
      <c r="E100" s="205"/>
      <c r="F100" s="206"/>
      <c r="H100" s="83"/>
      <c r="I100" s="207"/>
      <c r="J100" s="205"/>
      <c r="K100" s="103"/>
      <c r="L100" s="103"/>
    </row>
    <row r="101" spans="4:12" ht="10.5" x14ac:dyDescent="0.25">
      <c r="D101" s="204"/>
      <c r="E101" s="205"/>
      <c r="F101" s="206"/>
      <c r="H101" s="83"/>
      <c r="I101" s="207"/>
      <c r="J101" s="205"/>
      <c r="K101" s="103"/>
      <c r="L101" s="103"/>
    </row>
    <row r="102" spans="4:12" ht="10.5" x14ac:dyDescent="0.25">
      <c r="D102" s="204"/>
      <c r="E102" s="205"/>
      <c r="F102" s="206"/>
      <c r="H102" s="83"/>
      <c r="I102" s="207"/>
      <c r="J102" s="205"/>
      <c r="K102" s="103"/>
      <c r="L102" s="103"/>
    </row>
    <row r="103" spans="4:12" ht="10.5" x14ac:dyDescent="0.25">
      <c r="D103" s="204"/>
      <c r="E103" s="205"/>
      <c r="F103" s="206"/>
      <c r="H103" s="83"/>
      <c r="I103" s="207"/>
      <c r="J103" s="205"/>
      <c r="K103" s="103"/>
      <c r="L103" s="103"/>
    </row>
    <row r="104" spans="4:12" ht="10.5" x14ac:dyDescent="0.25">
      <c r="D104" s="204"/>
      <c r="E104" s="205"/>
      <c r="F104" s="206"/>
      <c r="H104" s="83"/>
      <c r="I104" s="207"/>
      <c r="J104" s="205"/>
      <c r="K104" s="103"/>
      <c r="L104" s="103"/>
    </row>
    <row r="105" spans="4:12" ht="10.5" x14ac:dyDescent="0.25">
      <c r="D105" s="204"/>
      <c r="E105" s="205"/>
      <c r="F105" s="206"/>
      <c r="H105" s="83"/>
      <c r="I105" s="207"/>
      <c r="J105" s="205"/>
      <c r="K105" s="103"/>
      <c r="L105" s="103"/>
    </row>
    <row r="106" spans="4:12" ht="10.5" x14ac:dyDescent="0.25">
      <c r="D106" s="204"/>
      <c r="E106" s="205"/>
      <c r="F106" s="206"/>
      <c r="H106" s="83"/>
      <c r="I106" s="207"/>
      <c r="J106" s="205"/>
      <c r="K106" s="103"/>
      <c r="L106" s="103"/>
    </row>
    <row r="107" spans="4:12" ht="10.5" x14ac:dyDescent="0.25">
      <c r="D107" s="204"/>
      <c r="E107" s="205"/>
      <c r="F107" s="206"/>
      <c r="H107" s="83"/>
      <c r="I107" s="207"/>
      <c r="J107" s="205"/>
      <c r="K107" s="103"/>
      <c r="L107" s="103"/>
    </row>
    <row r="108" spans="4:12" ht="10.5" x14ac:dyDescent="0.25">
      <c r="D108" s="204"/>
      <c r="E108" s="205"/>
      <c r="F108" s="206"/>
      <c r="H108" s="83"/>
      <c r="I108" s="207"/>
      <c r="J108" s="205"/>
      <c r="K108" s="103"/>
      <c r="L108" s="103"/>
    </row>
    <row r="109" spans="4:12" ht="10.5" x14ac:dyDescent="0.25">
      <c r="D109" s="204"/>
      <c r="E109" s="205"/>
      <c r="F109" s="206"/>
      <c r="H109" s="83"/>
      <c r="I109" s="207"/>
      <c r="J109" s="205"/>
      <c r="K109" s="103"/>
      <c r="L109" s="103"/>
    </row>
    <row r="110" spans="4:12" ht="10.5" x14ac:dyDescent="0.25">
      <c r="D110" s="204"/>
      <c r="E110" s="205"/>
      <c r="F110" s="206"/>
      <c r="H110" s="83"/>
      <c r="I110" s="207"/>
      <c r="J110" s="205"/>
      <c r="K110" s="103"/>
      <c r="L110" s="103"/>
    </row>
    <row r="111" spans="4:12" ht="10.5" x14ac:dyDescent="0.25">
      <c r="D111" s="204"/>
      <c r="E111" s="205"/>
      <c r="F111" s="206"/>
      <c r="H111" s="83"/>
      <c r="I111" s="207"/>
      <c r="J111" s="205"/>
      <c r="K111" s="103"/>
      <c r="L111" s="103"/>
    </row>
    <row r="112" spans="4:12" ht="10.5" x14ac:dyDescent="0.25">
      <c r="D112" s="204"/>
      <c r="E112" s="205"/>
      <c r="F112" s="206"/>
      <c r="H112" s="83"/>
      <c r="I112" s="207"/>
      <c r="J112" s="205"/>
      <c r="K112" s="103"/>
      <c r="L112" s="103"/>
    </row>
    <row r="113" spans="4:12" ht="10.5" x14ac:dyDescent="0.25">
      <c r="D113" s="204"/>
      <c r="E113" s="205"/>
      <c r="F113" s="206"/>
      <c r="H113" s="83"/>
      <c r="I113" s="207"/>
      <c r="J113" s="205"/>
      <c r="K113" s="103"/>
      <c r="L113" s="103"/>
    </row>
    <row r="114" spans="4:12" ht="10.5" x14ac:dyDescent="0.25">
      <c r="D114" s="204"/>
      <c r="E114" s="205"/>
      <c r="F114" s="206"/>
      <c r="H114" s="83"/>
      <c r="I114" s="207"/>
      <c r="J114" s="205"/>
      <c r="K114" s="103"/>
      <c r="L114" s="103"/>
    </row>
    <row r="115" spans="4:12" ht="10.5" x14ac:dyDescent="0.25">
      <c r="D115" s="204"/>
      <c r="E115" s="205"/>
      <c r="F115" s="206"/>
      <c r="H115" s="83"/>
      <c r="I115" s="207"/>
      <c r="J115" s="205"/>
      <c r="K115" s="103"/>
      <c r="L115" s="103"/>
    </row>
    <row r="116" spans="4:12" ht="10.5" x14ac:dyDescent="0.25">
      <c r="D116" s="204"/>
      <c r="E116" s="205"/>
      <c r="F116" s="206"/>
      <c r="H116" s="83"/>
      <c r="I116" s="207"/>
      <c r="J116" s="205"/>
      <c r="K116" s="103"/>
      <c r="L116" s="103"/>
    </row>
    <row r="117" spans="4:12" ht="10.5" x14ac:dyDescent="0.25">
      <c r="D117" s="204"/>
      <c r="E117" s="205"/>
      <c r="F117" s="206"/>
      <c r="H117" s="83"/>
      <c r="I117" s="207"/>
      <c r="J117" s="205"/>
      <c r="K117" s="103"/>
      <c r="L117" s="103"/>
    </row>
    <row r="118" spans="4:12" ht="10.5" x14ac:dyDescent="0.25">
      <c r="D118" s="204"/>
      <c r="E118" s="205"/>
      <c r="F118" s="206"/>
      <c r="H118" s="83"/>
      <c r="I118" s="207"/>
      <c r="J118" s="205"/>
      <c r="K118" s="103"/>
      <c r="L118" s="103"/>
    </row>
    <row r="119" spans="4:12" ht="10.5" x14ac:dyDescent="0.25">
      <c r="D119" s="204"/>
      <c r="E119" s="205"/>
      <c r="F119" s="206"/>
      <c r="H119" s="83"/>
      <c r="I119" s="207"/>
      <c r="J119" s="205"/>
      <c r="K119" s="103"/>
      <c r="L119" s="103"/>
    </row>
    <row r="120" spans="4:12" ht="10.5" x14ac:dyDescent="0.25">
      <c r="D120" s="204"/>
      <c r="E120" s="205"/>
      <c r="F120" s="206"/>
      <c r="H120" s="83"/>
      <c r="I120" s="207"/>
      <c r="J120" s="205"/>
      <c r="K120" s="103"/>
      <c r="L120" s="103"/>
    </row>
    <row r="121" spans="4:12" ht="10.5" x14ac:dyDescent="0.25">
      <c r="D121" s="204"/>
      <c r="E121" s="205"/>
      <c r="F121" s="206"/>
      <c r="H121" s="83"/>
      <c r="I121" s="207"/>
      <c r="J121" s="205"/>
      <c r="K121" s="103"/>
      <c r="L121" s="103"/>
    </row>
    <row r="122" spans="4:12" ht="10.5" x14ac:dyDescent="0.25">
      <c r="D122" s="204"/>
      <c r="E122" s="205"/>
      <c r="F122" s="206"/>
      <c r="H122" s="83"/>
      <c r="I122" s="207"/>
      <c r="J122" s="205"/>
      <c r="K122" s="103"/>
      <c r="L122" s="103"/>
    </row>
    <row r="123" spans="4:12" ht="10.5" x14ac:dyDescent="0.25">
      <c r="D123" s="204"/>
      <c r="E123" s="205"/>
      <c r="F123" s="206"/>
      <c r="H123" s="83"/>
      <c r="I123" s="207"/>
      <c r="J123" s="205"/>
      <c r="K123" s="103"/>
      <c r="L123" s="103"/>
    </row>
    <row r="124" spans="4:12" x14ac:dyDescent="0.2">
      <c r="E124" s="208"/>
      <c r="F124" s="209"/>
    </row>
    <row r="125" spans="4:12" x14ac:dyDescent="0.2">
      <c r="E125" s="208"/>
      <c r="F125" s="209"/>
    </row>
    <row r="126" spans="4:12" x14ac:dyDescent="0.2">
      <c r="E126" s="208"/>
      <c r="F126" s="209"/>
    </row>
  </sheetData>
  <mergeCells count="14">
    <mergeCell ref="H13:H15"/>
    <mergeCell ref="J13:J15"/>
    <mergeCell ref="K13:K15"/>
    <mergeCell ref="L13:L15"/>
    <mergeCell ref="A1:B1"/>
    <mergeCell ref="A2:B2"/>
    <mergeCell ref="C11:H12"/>
    <mergeCell ref="I11:K12"/>
    <mergeCell ref="A13:A15"/>
    <mergeCell ref="B13:B15"/>
    <mergeCell ref="C13:C15"/>
    <mergeCell ref="E13:E15"/>
    <mergeCell ref="F13:F15"/>
    <mergeCell ref="G13:G15"/>
  </mergeCells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tabColor theme="4" tint="0.39997558519241921"/>
  </sheetPr>
  <dimension ref="A1:L126"/>
  <sheetViews>
    <sheetView showGridLines="0" zoomScaleNormal="100" workbookViewId="0">
      <selection activeCell="C12" sqref="C12:E12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1.44140625" style="2" customWidth="1"/>
    <col min="5" max="5" width="14.6640625" style="2" customWidth="1"/>
    <col min="6" max="7" width="14.6640625" customWidth="1"/>
    <col min="8" max="8" width="15.6640625" customWidth="1"/>
    <col min="9" max="9" width="11.441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246" t="s">
        <v>175</v>
      </c>
      <c r="B1" s="246"/>
    </row>
    <row r="2" spans="1:12" customFormat="1" ht="13" x14ac:dyDescent="0.3">
      <c r="A2" s="247" t="s">
        <v>171</v>
      </c>
      <c r="B2" s="247"/>
      <c r="C2" s="1"/>
      <c r="D2" s="1"/>
      <c r="E2" s="1"/>
      <c r="F2" s="1"/>
      <c r="G2" s="1"/>
      <c r="H2" s="1"/>
      <c r="I2" s="1"/>
      <c r="J2" s="1"/>
      <c r="K2" s="1"/>
      <c r="L2" s="3"/>
    </row>
    <row r="3" spans="1:12" customFormat="1" ht="13" x14ac:dyDescent="0.3">
      <c r="A3" s="19" t="s">
        <v>37</v>
      </c>
      <c r="B3" s="135" t="str">
        <f>'Bidder Info'!D3</f>
        <v>Bidder name</v>
      </c>
      <c r="C3" s="199"/>
      <c r="D3" s="199"/>
      <c r="E3" s="1"/>
      <c r="F3" s="1"/>
      <c r="G3" s="1"/>
      <c r="H3" s="1"/>
      <c r="I3" s="1"/>
      <c r="J3" s="1"/>
      <c r="K3" s="1"/>
      <c r="L3" s="1"/>
    </row>
    <row r="4" spans="1:12" customFormat="1" ht="13" x14ac:dyDescent="0.3">
      <c r="A4" s="19" t="s">
        <v>170</v>
      </c>
      <c r="B4" s="135" t="str">
        <f>Instructions!D7</f>
        <v>ATNS/HO/TPQ/RFP049/FY23.24/ATFM REPLACEMENT SYSTEM</v>
      </c>
      <c r="C4" s="199"/>
      <c r="D4" s="199"/>
      <c r="E4" s="1"/>
      <c r="F4" s="1"/>
      <c r="G4" s="1"/>
      <c r="H4" s="1"/>
      <c r="I4" s="1"/>
      <c r="J4" s="1"/>
      <c r="K4" s="1"/>
      <c r="L4" s="1"/>
    </row>
    <row r="5" spans="1:12" customFormat="1" ht="13" x14ac:dyDescent="0.3">
      <c r="A5" s="19" t="s">
        <v>69</v>
      </c>
      <c r="B5" s="135" t="str">
        <f>Instructions!$D$8</f>
        <v>ATFM Replacement</v>
      </c>
      <c r="C5" s="199"/>
      <c r="D5" s="199"/>
      <c r="E5" s="1"/>
      <c r="F5" s="3"/>
      <c r="G5" s="3"/>
      <c r="H5" s="186"/>
      <c r="I5" s="186"/>
      <c r="J5" s="1"/>
      <c r="K5" s="1"/>
      <c r="L5" s="1"/>
    </row>
    <row r="6" spans="1:12" customFormat="1" ht="13" x14ac:dyDescent="0.3">
      <c r="A6" s="19" t="s">
        <v>70</v>
      </c>
      <c r="B6" s="135" t="s">
        <v>49</v>
      </c>
      <c r="C6" s="199"/>
      <c r="D6" s="199"/>
      <c r="E6" s="1"/>
      <c r="F6" s="3"/>
      <c r="G6" s="3"/>
      <c r="H6" s="186"/>
      <c r="I6" s="186"/>
      <c r="J6" s="1"/>
      <c r="K6" s="1"/>
      <c r="L6" s="1"/>
    </row>
    <row r="7" spans="1:12" customFormat="1" ht="13" x14ac:dyDescent="0.3">
      <c r="A7" s="19" t="s">
        <v>71</v>
      </c>
      <c r="B7" s="135" t="s">
        <v>86</v>
      </c>
      <c r="C7" s="199"/>
      <c r="D7" s="199"/>
      <c r="E7" s="1"/>
      <c r="F7" s="3"/>
      <c r="G7" s="3"/>
      <c r="H7" s="186"/>
      <c r="I7" s="186"/>
      <c r="J7" s="1"/>
      <c r="K7" s="1"/>
      <c r="L7" s="1"/>
    </row>
    <row r="8" spans="1:12" customFormat="1" ht="13" x14ac:dyDescent="0.3">
      <c r="A8" s="19" t="s">
        <v>73</v>
      </c>
      <c r="B8" s="135" t="str">
        <f>'Bidder Info'!D4</f>
        <v>FC</v>
      </c>
      <c r="C8" s="199"/>
      <c r="D8" s="199"/>
      <c r="E8" s="1"/>
      <c r="F8" s="3"/>
      <c r="G8" s="3"/>
      <c r="H8" s="186"/>
      <c r="I8" s="186"/>
      <c r="J8" s="1"/>
      <c r="K8" s="1"/>
      <c r="L8" s="1"/>
    </row>
    <row r="9" spans="1:12" customFormat="1" ht="13" x14ac:dyDescent="0.3">
      <c r="A9" s="19" t="s">
        <v>74</v>
      </c>
      <c r="B9" s="135">
        <f>'Bidder Info'!D5</f>
        <v>0.12345</v>
      </c>
      <c r="C9" s="199"/>
      <c r="D9" s="199"/>
      <c r="E9" s="1"/>
      <c r="F9" s="3"/>
      <c r="G9" s="3"/>
      <c r="H9" s="186"/>
      <c r="I9" s="186"/>
      <c r="J9" s="1"/>
      <c r="K9" s="1"/>
      <c r="L9" s="1"/>
    </row>
    <row r="10" spans="1:12" customFormat="1" ht="13" thickBot="1" x14ac:dyDescent="0.3">
      <c r="A10" s="1"/>
      <c r="B10" s="1"/>
      <c r="C10" s="1"/>
      <c r="D10" s="1"/>
      <c r="E10" s="1"/>
      <c r="F10" s="2"/>
      <c r="G10" s="2"/>
      <c r="H10" s="2"/>
      <c r="I10" s="2"/>
      <c r="J10" s="2"/>
      <c r="K10" s="1"/>
      <c r="L10" s="1"/>
    </row>
    <row r="11" spans="1:12" customFormat="1" ht="12.5" x14ac:dyDescent="0.25">
      <c r="A11" s="1"/>
      <c r="B11" s="1"/>
      <c r="C11" s="265" t="s">
        <v>38</v>
      </c>
      <c r="D11" s="266"/>
      <c r="E11" s="266"/>
      <c r="F11" s="266"/>
      <c r="G11" s="266"/>
      <c r="H11" s="267"/>
      <c r="I11" s="265" t="s">
        <v>39</v>
      </c>
      <c r="J11" s="266"/>
      <c r="K11" s="267"/>
      <c r="L11" s="136"/>
    </row>
    <row r="12" spans="1:12" customFormat="1" ht="13" thickBot="1" x14ac:dyDescent="0.3">
      <c r="A12" s="1"/>
      <c r="B12" s="1"/>
      <c r="C12" s="268"/>
      <c r="D12" s="269"/>
      <c r="E12" s="269"/>
      <c r="F12" s="269"/>
      <c r="G12" s="269"/>
      <c r="H12" s="270"/>
      <c r="I12" s="268"/>
      <c r="J12" s="269"/>
      <c r="K12" s="270"/>
      <c r="L12" s="137"/>
    </row>
    <row r="13" spans="1:12" customFormat="1" ht="13" x14ac:dyDescent="0.2">
      <c r="A13" s="271" t="s">
        <v>40</v>
      </c>
      <c r="B13" s="274" t="s">
        <v>41</v>
      </c>
      <c r="C13" s="271" t="s">
        <v>75</v>
      </c>
      <c r="D13" s="138" t="s">
        <v>76</v>
      </c>
      <c r="E13" s="259" t="s">
        <v>77</v>
      </c>
      <c r="F13" s="259" t="s">
        <v>42</v>
      </c>
      <c r="G13" s="259" t="str">
        <f>"ROE: 1R = "&amp;'Bidder Info'!$D$5</f>
        <v>ROE: 1R = 0.12345</v>
      </c>
      <c r="H13" s="256" t="s">
        <v>43</v>
      </c>
      <c r="I13" s="139" t="s">
        <v>76</v>
      </c>
      <c r="J13" s="259" t="s">
        <v>78</v>
      </c>
      <c r="K13" s="256" t="s">
        <v>44</v>
      </c>
      <c r="L13" s="262" t="s">
        <v>45</v>
      </c>
    </row>
    <row r="14" spans="1:12" customFormat="1" ht="13" x14ac:dyDescent="0.2">
      <c r="A14" s="272"/>
      <c r="B14" s="275"/>
      <c r="C14" s="272"/>
      <c r="D14" s="140"/>
      <c r="E14" s="260"/>
      <c r="F14" s="260"/>
      <c r="G14" s="260"/>
      <c r="H14" s="257"/>
      <c r="I14" s="141"/>
      <c r="J14" s="260"/>
      <c r="K14" s="257"/>
      <c r="L14" s="263"/>
    </row>
    <row r="15" spans="1:12" customFormat="1" ht="13" x14ac:dyDescent="0.2">
      <c r="A15" s="273"/>
      <c r="B15" s="276"/>
      <c r="C15" s="273"/>
      <c r="D15" s="142"/>
      <c r="E15" s="261"/>
      <c r="F15" s="261"/>
      <c r="G15" s="261"/>
      <c r="H15" s="258"/>
      <c r="I15" s="143"/>
      <c r="J15" s="261"/>
      <c r="K15" s="258"/>
      <c r="L15" s="264"/>
    </row>
    <row r="16" spans="1:12" customFormat="1" ht="13" x14ac:dyDescent="0.3">
      <c r="A16" s="148" t="str">
        <f>$B$6&amp;".1"</f>
        <v>G2.2.1</v>
      </c>
      <c r="B16" s="129" t="s">
        <v>79</v>
      </c>
      <c r="C16" s="148"/>
      <c r="D16" s="200"/>
      <c r="E16" s="144"/>
      <c r="F16" s="144"/>
      <c r="G16" s="144"/>
      <c r="H16" s="145"/>
      <c r="I16" s="116"/>
      <c r="J16" s="144"/>
      <c r="K16" s="145"/>
      <c r="L16" s="146"/>
    </row>
    <row r="17" spans="1:12" customFormat="1" ht="13" x14ac:dyDescent="0.3">
      <c r="A17" s="28"/>
      <c r="B17" s="31" t="s">
        <v>87</v>
      </c>
      <c r="C17" s="104" t="str">
        <f t="shared" ref="C17:C61" si="0">$B$8</f>
        <v>FC</v>
      </c>
      <c r="D17" s="201"/>
      <c r="E17" s="5"/>
      <c r="F17" s="24">
        <f t="shared" ref="F17:F61" si="1">D17*E17</f>
        <v>0</v>
      </c>
      <c r="G17" s="105">
        <f t="shared" ref="G17:G61" si="2">$B$9</f>
        <v>0.12345</v>
      </c>
      <c r="H17" s="58">
        <f t="shared" ref="H17:H61" si="3">IF(G17&lt;&gt;0,F17/G17,0)</f>
        <v>0</v>
      </c>
      <c r="I17" s="94"/>
      <c r="J17" s="5"/>
      <c r="K17" s="58">
        <f t="shared" ref="K17:K61" si="4">I17*J17</f>
        <v>0</v>
      </c>
      <c r="L17" s="86">
        <f t="shared" ref="L17:L61" si="5">IF(OR(J17&gt;0,H17&gt;0),H17+K17,0)</f>
        <v>0</v>
      </c>
    </row>
    <row r="18" spans="1:12" customFormat="1" ht="13" x14ac:dyDescent="0.3">
      <c r="A18" s="28"/>
      <c r="B18" s="31" t="s">
        <v>88</v>
      </c>
      <c r="C18" s="104" t="str">
        <f t="shared" si="0"/>
        <v>FC</v>
      </c>
      <c r="D18" s="201"/>
      <c r="E18" s="5"/>
      <c r="F18" s="24">
        <f t="shared" si="1"/>
        <v>0</v>
      </c>
      <c r="G18" s="105">
        <f t="shared" si="2"/>
        <v>0.12345</v>
      </c>
      <c r="H18" s="58">
        <f t="shared" si="3"/>
        <v>0</v>
      </c>
      <c r="I18" s="94"/>
      <c r="J18" s="5"/>
      <c r="K18" s="58">
        <f t="shared" si="4"/>
        <v>0</v>
      </c>
      <c r="L18" s="86">
        <f t="shared" si="5"/>
        <v>0</v>
      </c>
    </row>
    <row r="19" spans="1:12" customFormat="1" ht="13" x14ac:dyDescent="0.3">
      <c r="A19" s="28"/>
      <c r="B19" s="31" t="s">
        <v>89</v>
      </c>
      <c r="C19" s="104" t="str">
        <f t="shared" si="0"/>
        <v>FC</v>
      </c>
      <c r="D19" s="201"/>
      <c r="E19" s="5"/>
      <c r="F19" s="24">
        <f t="shared" si="1"/>
        <v>0</v>
      </c>
      <c r="G19" s="105">
        <f t="shared" si="2"/>
        <v>0.12345</v>
      </c>
      <c r="H19" s="58">
        <f t="shared" si="3"/>
        <v>0</v>
      </c>
      <c r="I19" s="94"/>
      <c r="J19" s="5"/>
      <c r="K19" s="58">
        <f t="shared" si="4"/>
        <v>0</v>
      </c>
      <c r="L19" s="86">
        <f t="shared" si="5"/>
        <v>0</v>
      </c>
    </row>
    <row r="20" spans="1:12" customFormat="1" ht="13" x14ac:dyDescent="0.3">
      <c r="A20" s="28"/>
      <c r="B20" s="31" t="s">
        <v>90</v>
      </c>
      <c r="C20" s="104" t="str">
        <f t="shared" si="0"/>
        <v>FC</v>
      </c>
      <c r="D20" s="201"/>
      <c r="E20" s="5"/>
      <c r="F20" s="24">
        <f t="shared" si="1"/>
        <v>0</v>
      </c>
      <c r="G20" s="105">
        <f t="shared" si="2"/>
        <v>0.12345</v>
      </c>
      <c r="H20" s="58">
        <f t="shared" si="3"/>
        <v>0</v>
      </c>
      <c r="I20" s="94"/>
      <c r="J20" s="5"/>
      <c r="K20" s="58">
        <f t="shared" si="4"/>
        <v>0</v>
      </c>
      <c r="L20" s="86">
        <f t="shared" si="5"/>
        <v>0</v>
      </c>
    </row>
    <row r="21" spans="1:12" customFormat="1" ht="13" x14ac:dyDescent="0.3">
      <c r="A21" s="28"/>
      <c r="B21" s="31" t="s">
        <v>91</v>
      </c>
      <c r="C21" s="104" t="str">
        <f t="shared" si="0"/>
        <v>FC</v>
      </c>
      <c r="D21" s="201"/>
      <c r="E21" s="5"/>
      <c r="F21" s="24">
        <f t="shared" si="1"/>
        <v>0</v>
      </c>
      <c r="G21" s="105">
        <f t="shared" si="2"/>
        <v>0.12345</v>
      </c>
      <c r="H21" s="58">
        <f t="shared" si="3"/>
        <v>0</v>
      </c>
      <c r="I21" s="94"/>
      <c r="J21" s="5"/>
      <c r="K21" s="58">
        <f t="shared" si="4"/>
        <v>0</v>
      </c>
      <c r="L21" s="86">
        <f t="shared" si="5"/>
        <v>0</v>
      </c>
    </row>
    <row r="22" spans="1:12" customFormat="1" ht="13" x14ac:dyDescent="0.3">
      <c r="A22" s="9"/>
      <c r="B22" s="10"/>
      <c r="C22" s="104" t="str">
        <f t="shared" si="0"/>
        <v>FC</v>
      </c>
      <c r="D22" s="201"/>
      <c r="E22" s="5"/>
      <c r="F22" s="24">
        <f t="shared" si="1"/>
        <v>0</v>
      </c>
      <c r="G22" s="105">
        <f t="shared" si="2"/>
        <v>0.12345</v>
      </c>
      <c r="H22" s="58">
        <f t="shared" si="3"/>
        <v>0</v>
      </c>
      <c r="I22" s="94"/>
      <c r="J22" s="5"/>
      <c r="K22" s="58">
        <f t="shared" si="4"/>
        <v>0</v>
      </c>
      <c r="L22" s="86">
        <f t="shared" si="5"/>
        <v>0</v>
      </c>
    </row>
    <row r="23" spans="1:12" customFormat="1" ht="13" x14ac:dyDescent="0.3">
      <c r="A23" s="9"/>
      <c r="B23" s="10"/>
      <c r="C23" s="104" t="str">
        <f t="shared" si="0"/>
        <v>FC</v>
      </c>
      <c r="D23" s="201"/>
      <c r="E23" s="5"/>
      <c r="F23" s="24">
        <f t="shared" si="1"/>
        <v>0</v>
      </c>
      <c r="G23" s="105">
        <f t="shared" si="2"/>
        <v>0.12345</v>
      </c>
      <c r="H23" s="58">
        <f t="shared" si="3"/>
        <v>0</v>
      </c>
      <c r="I23" s="94"/>
      <c r="J23" s="5"/>
      <c r="K23" s="58">
        <f t="shared" si="4"/>
        <v>0</v>
      </c>
      <c r="L23" s="86">
        <f t="shared" si="5"/>
        <v>0</v>
      </c>
    </row>
    <row r="24" spans="1:12" customFormat="1" ht="13" x14ac:dyDescent="0.3">
      <c r="A24" s="148" t="str">
        <f>$B$6&amp;".2"</f>
        <v>G2.2.2</v>
      </c>
      <c r="B24" s="129" t="s">
        <v>92</v>
      </c>
      <c r="C24" s="148"/>
      <c r="D24" s="200"/>
      <c r="E24" s="144"/>
      <c r="F24" s="144"/>
      <c r="G24" s="144"/>
      <c r="H24" s="145"/>
      <c r="I24" s="116"/>
      <c r="J24" s="144"/>
      <c r="K24" s="145"/>
      <c r="L24" s="146"/>
    </row>
    <row r="25" spans="1:12" customFormat="1" ht="13" x14ac:dyDescent="0.3">
      <c r="A25" s="28"/>
      <c r="B25" s="31" t="s">
        <v>87</v>
      </c>
      <c r="C25" s="104" t="str">
        <f t="shared" si="0"/>
        <v>FC</v>
      </c>
      <c r="D25" s="201"/>
      <c r="E25" s="5"/>
      <c r="F25" s="24">
        <f t="shared" ref="F25:F31" si="6">D25*E25</f>
        <v>0</v>
      </c>
      <c r="G25" s="105">
        <f t="shared" si="2"/>
        <v>0.12345</v>
      </c>
      <c r="H25" s="58">
        <f t="shared" ref="H25:H31" si="7">IF(G25&lt;&gt;0,F25/G25,0)</f>
        <v>0</v>
      </c>
      <c r="I25" s="94"/>
      <c r="J25" s="5"/>
      <c r="K25" s="58">
        <f t="shared" ref="K25:K31" si="8">I25*J25</f>
        <v>0</v>
      </c>
      <c r="L25" s="86">
        <f t="shared" ref="L25:L31" si="9">IF(OR(J25&gt;0,H25&gt;0),H25+K25,0)</f>
        <v>0</v>
      </c>
    </row>
    <row r="26" spans="1:12" customFormat="1" ht="13" x14ac:dyDescent="0.3">
      <c r="A26" s="28"/>
      <c r="B26" s="31" t="s">
        <v>88</v>
      </c>
      <c r="C26" s="104" t="str">
        <f t="shared" si="0"/>
        <v>FC</v>
      </c>
      <c r="D26" s="201"/>
      <c r="E26" s="5"/>
      <c r="F26" s="24">
        <f t="shared" si="6"/>
        <v>0</v>
      </c>
      <c r="G26" s="105">
        <f t="shared" si="2"/>
        <v>0.12345</v>
      </c>
      <c r="H26" s="58">
        <f t="shared" si="7"/>
        <v>0</v>
      </c>
      <c r="I26" s="94"/>
      <c r="J26" s="5"/>
      <c r="K26" s="58">
        <f t="shared" si="8"/>
        <v>0</v>
      </c>
      <c r="L26" s="86">
        <f t="shared" si="9"/>
        <v>0</v>
      </c>
    </row>
    <row r="27" spans="1:12" customFormat="1" ht="13" x14ac:dyDescent="0.3">
      <c r="A27" s="28"/>
      <c r="B27" s="31" t="s">
        <v>89</v>
      </c>
      <c r="C27" s="104" t="str">
        <f t="shared" si="0"/>
        <v>FC</v>
      </c>
      <c r="D27" s="201"/>
      <c r="E27" s="5"/>
      <c r="F27" s="24">
        <f t="shared" si="6"/>
        <v>0</v>
      </c>
      <c r="G27" s="105">
        <f t="shared" si="2"/>
        <v>0.12345</v>
      </c>
      <c r="H27" s="58">
        <f t="shared" si="7"/>
        <v>0</v>
      </c>
      <c r="I27" s="94"/>
      <c r="J27" s="5"/>
      <c r="K27" s="58">
        <f t="shared" si="8"/>
        <v>0</v>
      </c>
      <c r="L27" s="86">
        <f t="shared" si="9"/>
        <v>0</v>
      </c>
    </row>
    <row r="28" spans="1:12" customFormat="1" ht="13" x14ac:dyDescent="0.3">
      <c r="A28" s="28"/>
      <c r="B28" s="31" t="s">
        <v>90</v>
      </c>
      <c r="C28" s="104" t="str">
        <f t="shared" si="0"/>
        <v>FC</v>
      </c>
      <c r="D28" s="201"/>
      <c r="E28" s="5"/>
      <c r="F28" s="24">
        <f t="shared" si="6"/>
        <v>0</v>
      </c>
      <c r="G28" s="105">
        <f t="shared" si="2"/>
        <v>0.12345</v>
      </c>
      <c r="H28" s="58">
        <f t="shared" si="7"/>
        <v>0</v>
      </c>
      <c r="I28" s="94"/>
      <c r="J28" s="5"/>
      <c r="K28" s="58">
        <f t="shared" si="8"/>
        <v>0</v>
      </c>
      <c r="L28" s="86">
        <f t="shared" si="9"/>
        <v>0</v>
      </c>
    </row>
    <row r="29" spans="1:12" customFormat="1" ht="13" x14ac:dyDescent="0.3">
      <c r="A29" s="28"/>
      <c r="B29" s="31" t="s">
        <v>91</v>
      </c>
      <c r="C29" s="104" t="str">
        <f t="shared" si="0"/>
        <v>FC</v>
      </c>
      <c r="D29" s="201"/>
      <c r="E29" s="5"/>
      <c r="F29" s="24">
        <f t="shared" si="6"/>
        <v>0</v>
      </c>
      <c r="G29" s="105">
        <f t="shared" si="2"/>
        <v>0.12345</v>
      </c>
      <c r="H29" s="58">
        <f t="shared" si="7"/>
        <v>0</v>
      </c>
      <c r="I29" s="94"/>
      <c r="J29" s="5"/>
      <c r="K29" s="58">
        <f t="shared" si="8"/>
        <v>0</v>
      </c>
      <c r="L29" s="86">
        <f t="shared" si="9"/>
        <v>0</v>
      </c>
    </row>
    <row r="30" spans="1:12" customFormat="1" ht="13" x14ac:dyDescent="0.3">
      <c r="A30" s="9"/>
      <c r="B30" s="10"/>
      <c r="C30" s="104" t="str">
        <f t="shared" si="0"/>
        <v>FC</v>
      </c>
      <c r="D30" s="201"/>
      <c r="E30" s="5"/>
      <c r="F30" s="24">
        <f t="shared" si="6"/>
        <v>0</v>
      </c>
      <c r="G30" s="105">
        <f t="shared" si="2"/>
        <v>0.12345</v>
      </c>
      <c r="H30" s="58">
        <f t="shared" si="7"/>
        <v>0</v>
      </c>
      <c r="I30" s="94"/>
      <c r="J30" s="5"/>
      <c r="K30" s="58">
        <f t="shared" si="8"/>
        <v>0</v>
      </c>
      <c r="L30" s="86">
        <f t="shared" si="9"/>
        <v>0</v>
      </c>
    </row>
    <row r="31" spans="1:12" customFormat="1" ht="13" x14ac:dyDescent="0.3">
      <c r="A31" s="9"/>
      <c r="B31" s="10"/>
      <c r="C31" s="104" t="str">
        <f t="shared" si="0"/>
        <v>FC</v>
      </c>
      <c r="D31" s="201"/>
      <c r="E31" s="5"/>
      <c r="F31" s="24">
        <f t="shared" si="6"/>
        <v>0</v>
      </c>
      <c r="G31" s="105">
        <f t="shared" si="2"/>
        <v>0.12345</v>
      </c>
      <c r="H31" s="58">
        <f t="shared" si="7"/>
        <v>0</v>
      </c>
      <c r="I31" s="94"/>
      <c r="J31" s="5"/>
      <c r="K31" s="58">
        <f t="shared" si="8"/>
        <v>0</v>
      </c>
      <c r="L31" s="86">
        <f t="shared" si="9"/>
        <v>0</v>
      </c>
    </row>
    <row r="32" spans="1:12" customFormat="1" ht="13" x14ac:dyDescent="0.3">
      <c r="A32" s="148" t="str">
        <f>$B$6&amp;".3"</f>
        <v>G2.2.3</v>
      </c>
      <c r="B32" s="129" t="s">
        <v>84</v>
      </c>
      <c r="C32" s="148"/>
      <c r="D32" s="200"/>
      <c r="E32" s="144"/>
      <c r="F32" s="144"/>
      <c r="G32" s="144"/>
      <c r="H32" s="145"/>
      <c r="I32" s="116"/>
      <c r="J32" s="144"/>
      <c r="K32" s="145"/>
      <c r="L32" s="146"/>
    </row>
    <row r="33" spans="1:12" customFormat="1" ht="13" x14ac:dyDescent="0.3">
      <c r="A33" s="28"/>
      <c r="B33" s="31" t="s">
        <v>87</v>
      </c>
      <c r="C33" s="104" t="str">
        <f t="shared" si="0"/>
        <v>FC</v>
      </c>
      <c r="D33" s="201"/>
      <c r="E33" s="5"/>
      <c r="F33" s="24">
        <f t="shared" ref="F33:F38" si="10">D33*E33</f>
        <v>0</v>
      </c>
      <c r="G33" s="105">
        <f t="shared" si="2"/>
        <v>0.12345</v>
      </c>
      <c r="H33" s="58">
        <f t="shared" ref="H33:H38" si="11">IF(G33&lt;&gt;0,F33/G33,0)</f>
        <v>0</v>
      </c>
      <c r="I33" s="94"/>
      <c r="J33" s="5"/>
      <c r="K33" s="58">
        <f t="shared" ref="K33:K38" si="12">I33*J33</f>
        <v>0</v>
      </c>
      <c r="L33" s="86">
        <f t="shared" ref="L33:L38" si="13">IF(OR(J33&gt;0,H33&gt;0),H33+K33,0)</f>
        <v>0</v>
      </c>
    </row>
    <row r="34" spans="1:12" customFormat="1" ht="13" x14ac:dyDescent="0.3">
      <c r="A34" s="28"/>
      <c r="B34" s="31" t="s">
        <v>88</v>
      </c>
      <c r="C34" s="104" t="str">
        <f t="shared" si="0"/>
        <v>FC</v>
      </c>
      <c r="D34" s="201"/>
      <c r="E34" s="5"/>
      <c r="F34" s="24">
        <f t="shared" si="10"/>
        <v>0</v>
      </c>
      <c r="G34" s="105">
        <f t="shared" si="2"/>
        <v>0.12345</v>
      </c>
      <c r="H34" s="58">
        <f t="shared" si="11"/>
        <v>0</v>
      </c>
      <c r="I34" s="94"/>
      <c r="J34" s="5"/>
      <c r="K34" s="58">
        <f t="shared" si="12"/>
        <v>0</v>
      </c>
      <c r="L34" s="86">
        <f t="shared" si="13"/>
        <v>0</v>
      </c>
    </row>
    <row r="35" spans="1:12" customFormat="1" ht="13" x14ac:dyDescent="0.3">
      <c r="A35" s="28"/>
      <c r="B35" s="31" t="s">
        <v>89</v>
      </c>
      <c r="C35" s="104" t="str">
        <f t="shared" si="0"/>
        <v>FC</v>
      </c>
      <c r="D35" s="201"/>
      <c r="E35" s="5"/>
      <c r="F35" s="24">
        <f t="shared" si="10"/>
        <v>0</v>
      </c>
      <c r="G35" s="105">
        <f t="shared" si="2"/>
        <v>0.12345</v>
      </c>
      <c r="H35" s="58">
        <f t="shared" si="11"/>
        <v>0</v>
      </c>
      <c r="I35" s="94"/>
      <c r="J35" s="5"/>
      <c r="K35" s="58">
        <f t="shared" si="12"/>
        <v>0</v>
      </c>
      <c r="L35" s="86">
        <f t="shared" si="13"/>
        <v>0</v>
      </c>
    </row>
    <row r="36" spans="1:12" customFormat="1" ht="13" x14ac:dyDescent="0.3">
      <c r="A36" s="28"/>
      <c r="B36" s="31" t="s">
        <v>90</v>
      </c>
      <c r="C36" s="104" t="str">
        <f t="shared" si="0"/>
        <v>FC</v>
      </c>
      <c r="D36" s="201"/>
      <c r="E36" s="5"/>
      <c r="F36" s="24">
        <f t="shared" si="10"/>
        <v>0</v>
      </c>
      <c r="G36" s="105">
        <f t="shared" si="2"/>
        <v>0.12345</v>
      </c>
      <c r="H36" s="58">
        <f t="shared" si="11"/>
        <v>0</v>
      </c>
      <c r="I36" s="94"/>
      <c r="J36" s="5"/>
      <c r="K36" s="58">
        <f t="shared" si="12"/>
        <v>0</v>
      </c>
      <c r="L36" s="86">
        <f t="shared" si="13"/>
        <v>0</v>
      </c>
    </row>
    <row r="37" spans="1:12" customFormat="1" ht="13" x14ac:dyDescent="0.3">
      <c r="A37" s="28"/>
      <c r="B37" s="31" t="s">
        <v>91</v>
      </c>
      <c r="C37" s="104" t="str">
        <f t="shared" si="0"/>
        <v>FC</v>
      </c>
      <c r="D37" s="201"/>
      <c r="E37" s="5"/>
      <c r="F37" s="24">
        <f t="shared" si="10"/>
        <v>0</v>
      </c>
      <c r="G37" s="105">
        <f t="shared" si="2"/>
        <v>0.12345</v>
      </c>
      <c r="H37" s="58">
        <f t="shared" si="11"/>
        <v>0</v>
      </c>
      <c r="I37" s="94"/>
      <c r="J37" s="5"/>
      <c r="K37" s="58">
        <f t="shared" si="12"/>
        <v>0</v>
      </c>
      <c r="L37" s="86">
        <f t="shared" si="13"/>
        <v>0</v>
      </c>
    </row>
    <row r="38" spans="1:12" customFormat="1" ht="13" x14ac:dyDescent="0.3">
      <c r="A38" s="9"/>
      <c r="B38" s="10"/>
      <c r="C38" s="104" t="str">
        <f t="shared" si="0"/>
        <v>FC</v>
      </c>
      <c r="D38" s="201"/>
      <c r="E38" s="5"/>
      <c r="F38" s="24">
        <f t="shared" si="10"/>
        <v>0</v>
      </c>
      <c r="G38" s="105">
        <f t="shared" si="2"/>
        <v>0.12345</v>
      </c>
      <c r="H38" s="58">
        <f t="shared" si="11"/>
        <v>0</v>
      </c>
      <c r="I38" s="94"/>
      <c r="J38" s="5"/>
      <c r="K38" s="58">
        <f t="shared" si="12"/>
        <v>0</v>
      </c>
      <c r="L38" s="86">
        <f t="shared" si="13"/>
        <v>0</v>
      </c>
    </row>
    <row r="39" spans="1:12" customFormat="1" ht="13" x14ac:dyDescent="0.3">
      <c r="A39" s="9"/>
      <c r="B39" s="10"/>
      <c r="C39" s="104" t="str">
        <f t="shared" si="0"/>
        <v>FC</v>
      </c>
      <c r="D39" s="201"/>
      <c r="E39" s="5"/>
      <c r="F39" s="24">
        <f t="shared" si="1"/>
        <v>0</v>
      </c>
      <c r="G39" s="105">
        <f t="shared" si="2"/>
        <v>0.12345</v>
      </c>
      <c r="H39" s="58">
        <f t="shared" si="3"/>
        <v>0</v>
      </c>
      <c r="I39" s="94"/>
      <c r="J39" s="5"/>
      <c r="K39" s="58">
        <f t="shared" si="4"/>
        <v>0</v>
      </c>
      <c r="L39" s="86">
        <f t="shared" si="5"/>
        <v>0</v>
      </c>
    </row>
    <row r="40" spans="1:12" customFormat="1" ht="13" x14ac:dyDescent="0.3">
      <c r="A40" s="148" t="str">
        <f>$B$6&amp;".4"</f>
        <v>G2.2.4</v>
      </c>
      <c r="B40" s="129" t="s">
        <v>93</v>
      </c>
      <c r="C40" s="148"/>
      <c r="D40" s="200"/>
      <c r="E40" s="144"/>
      <c r="F40" s="144"/>
      <c r="G40" s="144"/>
      <c r="H40" s="145"/>
      <c r="I40" s="116"/>
      <c r="J40" s="144"/>
      <c r="K40" s="145"/>
      <c r="L40" s="146"/>
    </row>
    <row r="41" spans="1:12" customFormat="1" ht="13" x14ac:dyDescent="0.3">
      <c r="A41" s="28"/>
      <c r="B41" s="31" t="s">
        <v>94</v>
      </c>
      <c r="C41" s="104" t="str">
        <f t="shared" si="0"/>
        <v>FC</v>
      </c>
      <c r="D41" s="201"/>
      <c r="E41" s="5"/>
      <c r="F41" s="24">
        <f t="shared" ref="F41:F46" si="14">D41*E41</f>
        <v>0</v>
      </c>
      <c r="G41" s="105">
        <f t="shared" si="2"/>
        <v>0.12345</v>
      </c>
      <c r="H41" s="58">
        <f t="shared" ref="H41:H46" si="15">IF(G41&lt;&gt;0,F41/G41,0)</f>
        <v>0</v>
      </c>
      <c r="I41" s="94"/>
      <c r="J41" s="5"/>
      <c r="K41" s="58">
        <f t="shared" ref="K41:K46" si="16">I41*J41</f>
        <v>0</v>
      </c>
      <c r="L41" s="86">
        <f t="shared" ref="L41:L46" si="17">IF(OR(J41&gt;0,H41&gt;0),H41+K41,0)</f>
        <v>0</v>
      </c>
    </row>
    <row r="42" spans="1:12" customFormat="1" ht="13" x14ac:dyDescent="0.3">
      <c r="A42" s="28"/>
      <c r="B42" s="31" t="s">
        <v>95</v>
      </c>
      <c r="C42" s="104" t="str">
        <f t="shared" si="0"/>
        <v>FC</v>
      </c>
      <c r="D42" s="201"/>
      <c r="E42" s="5"/>
      <c r="F42" s="24">
        <f t="shared" si="14"/>
        <v>0</v>
      </c>
      <c r="G42" s="105">
        <f t="shared" si="2"/>
        <v>0.12345</v>
      </c>
      <c r="H42" s="58">
        <f t="shared" si="15"/>
        <v>0</v>
      </c>
      <c r="I42" s="94"/>
      <c r="J42" s="5"/>
      <c r="K42" s="58">
        <f t="shared" si="16"/>
        <v>0</v>
      </c>
      <c r="L42" s="86">
        <f t="shared" si="17"/>
        <v>0</v>
      </c>
    </row>
    <row r="43" spans="1:12" customFormat="1" ht="13" x14ac:dyDescent="0.3">
      <c r="A43" s="28"/>
      <c r="B43" s="31" t="s">
        <v>96</v>
      </c>
      <c r="C43" s="104" t="str">
        <f t="shared" si="0"/>
        <v>FC</v>
      </c>
      <c r="D43" s="201"/>
      <c r="E43" s="5"/>
      <c r="F43" s="24">
        <f t="shared" si="14"/>
        <v>0</v>
      </c>
      <c r="G43" s="105">
        <f t="shared" si="2"/>
        <v>0.12345</v>
      </c>
      <c r="H43" s="58">
        <f t="shared" si="15"/>
        <v>0</v>
      </c>
      <c r="I43" s="94"/>
      <c r="J43" s="5"/>
      <c r="K43" s="58">
        <f t="shared" si="16"/>
        <v>0</v>
      </c>
      <c r="L43" s="86">
        <f t="shared" si="17"/>
        <v>0</v>
      </c>
    </row>
    <row r="44" spans="1:12" customFormat="1" ht="13" x14ac:dyDescent="0.3">
      <c r="A44" s="28"/>
      <c r="B44" s="31" t="s">
        <v>91</v>
      </c>
      <c r="C44" s="104" t="str">
        <f t="shared" si="0"/>
        <v>FC</v>
      </c>
      <c r="D44" s="201"/>
      <c r="E44" s="5"/>
      <c r="F44" s="24">
        <f t="shared" si="14"/>
        <v>0</v>
      </c>
      <c r="G44" s="105">
        <f t="shared" si="2"/>
        <v>0.12345</v>
      </c>
      <c r="H44" s="58">
        <f t="shared" si="15"/>
        <v>0</v>
      </c>
      <c r="I44" s="94"/>
      <c r="J44" s="5"/>
      <c r="K44" s="58">
        <f t="shared" si="16"/>
        <v>0</v>
      </c>
      <c r="L44" s="86">
        <f t="shared" si="17"/>
        <v>0</v>
      </c>
    </row>
    <row r="45" spans="1:12" customFormat="1" ht="13" x14ac:dyDescent="0.3">
      <c r="A45" s="28"/>
      <c r="B45" s="31" t="s">
        <v>172</v>
      </c>
      <c r="C45" s="104" t="str">
        <f t="shared" si="0"/>
        <v>FC</v>
      </c>
      <c r="D45" s="201"/>
      <c r="E45" s="5"/>
      <c r="F45" s="24">
        <f t="shared" si="14"/>
        <v>0</v>
      </c>
      <c r="G45" s="105">
        <f t="shared" si="2"/>
        <v>0.12345</v>
      </c>
      <c r="H45" s="58">
        <f t="shared" si="15"/>
        <v>0</v>
      </c>
      <c r="I45" s="94"/>
      <c r="J45" s="5"/>
      <c r="K45" s="58">
        <f t="shared" si="16"/>
        <v>0</v>
      </c>
      <c r="L45" s="86">
        <f t="shared" si="17"/>
        <v>0</v>
      </c>
    </row>
    <row r="46" spans="1:12" customFormat="1" ht="13" x14ac:dyDescent="0.3">
      <c r="A46" s="9"/>
      <c r="B46" s="10"/>
      <c r="C46" s="104" t="str">
        <f t="shared" si="0"/>
        <v>FC</v>
      </c>
      <c r="D46" s="201"/>
      <c r="E46" s="5"/>
      <c r="F46" s="24">
        <f t="shared" si="14"/>
        <v>0</v>
      </c>
      <c r="G46" s="105">
        <f t="shared" si="2"/>
        <v>0.12345</v>
      </c>
      <c r="H46" s="58">
        <f t="shared" si="15"/>
        <v>0</v>
      </c>
      <c r="I46" s="94"/>
      <c r="J46" s="5"/>
      <c r="K46" s="58">
        <f t="shared" si="16"/>
        <v>0</v>
      </c>
      <c r="L46" s="86">
        <f t="shared" si="17"/>
        <v>0</v>
      </c>
    </row>
    <row r="47" spans="1:12" customFormat="1" ht="13" x14ac:dyDescent="0.3">
      <c r="A47" s="9"/>
      <c r="B47" s="10"/>
      <c r="C47" s="104" t="str">
        <f t="shared" si="0"/>
        <v>FC</v>
      </c>
      <c r="D47" s="201"/>
      <c r="E47" s="5"/>
      <c r="F47" s="24">
        <f t="shared" si="1"/>
        <v>0</v>
      </c>
      <c r="G47" s="105">
        <f t="shared" si="2"/>
        <v>0.12345</v>
      </c>
      <c r="H47" s="58">
        <f t="shared" si="3"/>
        <v>0</v>
      </c>
      <c r="I47" s="94"/>
      <c r="J47" s="5"/>
      <c r="K47" s="58">
        <f t="shared" si="4"/>
        <v>0</v>
      </c>
      <c r="L47" s="86">
        <f t="shared" si="5"/>
        <v>0</v>
      </c>
    </row>
    <row r="48" spans="1:12" customFormat="1" ht="13" x14ac:dyDescent="0.3">
      <c r="A48" s="148" t="str">
        <f>$B$6&amp;".5"</f>
        <v>G2.2.5</v>
      </c>
      <c r="B48" s="129" t="s">
        <v>97</v>
      </c>
      <c r="C48" s="148"/>
      <c r="D48" s="200"/>
      <c r="E48" s="144"/>
      <c r="F48" s="144"/>
      <c r="G48" s="144"/>
      <c r="H48" s="145"/>
      <c r="I48" s="116"/>
      <c r="J48" s="144"/>
      <c r="K48" s="145"/>
      <c r="L48" s="146"/>
    </row>
    <row r="49" spans="1:12" customFormat="1" ht="13" x14ac:dyDescent="0.3">
      <c r="A49" s="28"/>
      <c r="B49" s="31" t="s">
        <v>98</v>
      </c>
      <c r="C49" s="104" t="str">
        <f t="shared" si="0"/>
        <v>FC</v>
      </c>
      <c r="D49" s="201"/>
      <c r="E49" s="5"/>
      <c r="F49" s="24">
        <f t="shared" ref="F49:F55" si="18">D49*E49</f>
        <v>0</v>
      </c>
      <c r="G49" s="105">
        <f t="shared" si="2"/>
        <v>0.12345</v>
      </c>
      <c r="H49" s="58">
        <f t="shared" ref="H49:H55" si="19">IF(G49&lt;&gt;0,F49/G49,0)</f>
        <v>0</v>
      </c>
      <c r="I49" s="94"/>
      <c r="J49" s="5"/>
      <c r="K49" s="58">
        <f t="shared" ref="K49:K55" si="20">I49*J49</f>
        <v>0</v>
      </c>
      <c r="L49" s="86">
        <f t="shared" ref="L49:L55" si="21">IF(OR(J49&gt;0,H49&gt;0),H49+K49,0)</f>
        <v>0</v>
      </c>
    </row>
    <row r="50" spans="1:12" customFormat="1" ht="13" x14ac:dyDescent="0.3">
      <c r="A50" s="28"/>
      <c r="B50" s="31" t="s">
        <v>99</v>
      </c>
      <c r="C50" s="104" t="str">
        <f t="shared" si="0"/>
        <v>FC</v>
      </c>
      <c r="D50" s="201"/>
      <c r="E50" s="5"/>
      <c r="F50" s="24">
        <f t="shared" si="18"/>
        <v>0</v>
      </c>
      <c r="G50" s="105">
        <f t="shared" si="2"/>
        <v>0.12345</v>
      </c>
      <c r="H50" s="58">
        <f t="shared" si="19"/>
        <v>0</v>
      </c>
      <c r="I50" s="94"/>
      <c r="J50" s="5"/>
      <c r="K50" s="58">
        <f t="shared" si="20"/>
        <v>0</v>
      </c>
      <c r="L50" s="86">
        <f t="shared" si="21"/>
        <v>0</v>
      </c>
    </row>
    <row r="51" spans="1:12" customFormat="1" ht="13" x14ac:dyDescent="0.3">
      <c r="A51" s="28"/>
      <c r="B51" s="31" t="s">
        <v>89</v>
      </c>
      <c r="C51" s="104" t="str">
        <f t="shared" si="0"/>
        <v>FC</v>
      </c>
      <c r="D51" s="201"/>
      <c r="E51" s="5"/>
      <c r="F51" s="24">
        <f t="shared" si="18"/>
        <v>0</v>
      </c>
      <c r="G51" s="105">
        <f t="shared" si="2"/>
        <v>0.12345</v>
      </c>
      <c r="H51" s="58">
        <f t="shared" si="19"/>
        <v>0</v>
      </c>
      <c r="I51" s="94"/>
      <c r="J51" s="5"/>
      <c r="K51" s="58">
        <f t="shared" si="20"/>
        <v>0</v>
      </c>
      <c r="L51" s="86">
        <f t="shared" si="21"/>
        <v>0</v>
      </c>
    </row>
    <row r="52" spans="1:12" customFormat="1" ht="13" x14ac:dyDescent="0.3">
      <c r="A52" s="28"/>
      <c r="B52" s="31" t="s">
        <v>90</v>
      </c>
      <c r="C52" s="104" t="str">
        <f t="shared" si="0"/>
        <v>FC</v>
      </c>
      <c r="D52" s="201"/>
      <c r="E52" s="5"/>
      <c r="F52" s="24">
        <f t="shared" si="18"/>
        <v>0</v>
      </c>
      <c r="G52" s="105">
        <f t="shared" si="2"/>
        <v>0.12345</v>
      </c>
      <c r="H52" s="58">
        <f t="shared" si="19"/>
        <v>0</v>
      </c>
      <c r="I52" s="94"/>
      <c r="J52" s="5"/>
      <c r="K52" s="58">
        <f t="shared" si="20"/>
        <v>0</v>
      </c>
      <c r="L52" s="86">
        <f t="shared" si="21"/>
        <v>0</v>
      </c>
    </row>
    <row r="53" spans="1:12" customFormat="1" ht="13" x14ac:dyDescent="0.3">
      <c r="A53" s="28"/>
      <c r="B53" s="31" t="s">
        <v>91</v>
      </c>
      <c r="C53" s="104" t="str">
        <f t="shared" si="0"/>
        <v>FC</v>
      </c>
      <c r="D53" s="201"/>
      <c r="E53" s="5"/>
      <c r="F53" s="24">
        <f t="shared" si="18"/>
        <v>0</v>
      </c>
      <c r="G53" s="105">
        <f t="shared" si="2"/>
        <v>0.12345</v>
      </c>
      <c r="H53" s="58">
        <f t="shared" si="19"/>
        <v>0</v>
      </c>
      <c r="I53" s="94"/>
      <c r="J53" s="5"/>
      <c r="K53" s="58">
        <f t="shared" si="20"/>
        <v>0</v>
      </c>
      <c r="L53" s="86">
        <f t="shared" si="21"/>
        <v>0</v>
      </c>
    </row>
    <row r="54" spans="1:12" customFormat="1" ht="13" x14ac:dyDescent="0.3">
      <c r="A54" s="9"/>
      <c r="B54" s="10"/>
      <c r="C54" s="104" t="str">
        <f t="shared" si="0"/>
        <v>FC</v>
      </c>
      <c r="D54" s="201"/>
      <c r="E54" s="5"/>
      <c r="F54" s="24">
        <f t="shared" si="18"/>
        <v>0</v>
      </c>
      <c r="G54" s="105">
        <f t="shared" si="2"/>
        <v>0.12345</v>
      </c>
      <c r="H54" s="58">
        <f t="shared" si="19"/>
        <v>0</v>
      </c>
      <c r="I54" s="94"/>
      <c r="J54" s="5"/>
      <c r="K54" s="58">
        <f t="shared" si="20"/>
        <v>0</v>
      </c>
      <c r="L54" s="86">
        <f t="shared" si="21"/>
        <v>0</v>
      </c>
    </row>
    <row r="55" spans="1:12" customFormat="1" ht="13" x14ac:dyDescent="0.3">
      <c r="A55" s="9"/>
      <c r="B55" s="10"/>
      <c r="C55" s="104" t="str">
        <f t="shared" si="0"/>
        <v>FC</v>
      </c>
      <c r="D55" s="201"/>
      <c r="E55" s="5"/>
      <c r="F55" s="24">
        <f t="shared" si="18"/>
        <v>0</v>
      </c>
      <c r="G55" s="105">
        <f t="shared" si="2"/>
        <v>0.12345</v>
      </c>
      <c r="H55" s="58">
        <f t="shared" si="19"/>
        <v>0</v>
      </c>
      <c r="I55" s="94"/>
      <c r="J55" s="5"/>
      <c r="K55" s="58">
        <f t="shared" si="20"/>
        <v>0</v>
      </c>
      <c r="L55" s="86">
        <f t="shared" si="21"/>
        <v>0</v>
      </c>
    </row>
    <row r="56" spans="1:12" customFormat="1" ht="13" x14ac:dyDescent="0.3">
      <c r="A56" s="9"/>
      <c r="B56" s="10"/>
      <c r="C56" s="104" t="str">
        <f t="shared" si="0"/>
        <v>FC</v>
      </c>
      <c r="D56" s="201"/>
      <c r="E56" s="5"/>
      <c r="F56" s="24">
        <f t="shared" si="1"/>
        <v>0</v>
      </c>
      <c r="G56" s="105">
        <f t="shared" si="2"/>
        <v>0.12345</v>
      </c>
      <c r="H56" s="58">
        <f t="shared" si="3"/>
        <v>0</v>
      </c>
      <c r="I56" s="94"/>
      <c r="J56" s="5"/>
      <c r="K56" s="58">
        <f t="shared" si="4"/>
        <v>0</v>
      </c>
      <c r="L56" s="86">
        <f t="shared" si="5"/>
        <v>0</v>
      </c>
    </row>
    <row r="57" spans="1:12" customFormat="1" ht="13" x14ac:dyDescent="0.3">
      <c r="A57" s="9"/>
      <c r="B57" s="10"/>
      <c r="C57" s="104" t="str">
        <f t="shared" si="0"/>
        <v>FC</v>
      </c>
      <c r="D57" s="201"/>
      <c r="E57" s="5"/>
      <c r="F57" s="24">
        <f t="shared" si="1"/>
        <v>0</v>
      </c>
      <c r="G57" s="105">
        <f t="shared" si="2"/>
        <v>0.12345</v>
      </c>
      <c r="H57" s="58">
        <f t="shared" si="3"/>
        <v>0</v>
      </c>
      <c r="I57" s="94"/>
      <c r="J57" s="5"/>
      <c r="K57" s="58">
        <f t="shared" si="4"/>
        <v>0</v>
      </c>
      <c r="L57" s="86">
        <f t="shared" si="5"/>
        <v>0</v>
      </c>
    </row>
    <row r="58" spans="1:12" customFormat="1" ht="13" x14ac:dyDescent="0.3">
      <c r="A58" s="9"/>
      <c r="B58" s="10"/>
      <c r="C58" s="104" t="str">
        <f t="shared" si="0"/>
        <v>FC</v>
      </c>
      <c r="D58" s="201"/>
      <c r="E58" s="5"/>
      <c r="F58" s="24">
        <f t="shared" si="1"/>
        <v>0</v>
      </c>
      <c r="G58" s="105">
        <f t="shared" si="2"/>
        <v>0.12345</v>
      </c>
      <c r="H58" s="58">
        <f t="shared" si="3"/>
        <v>0</v>
      </c>
      <c r="I58" s="94"/>
      <c r="J58" s="5"/>
      <c r="K58" s="58">
        <f t="shared" si="4"/>
        <v>0</v>
      </c>
      <c r="L58" s="86">
        <f t="shared" si="5"/>
        <v>0</v>
      </c>
    </row>
    <row r="59" spans="1:12" customFormat="1" ht="13" x14ac:dyDescent="0.3">
      <c r="A59" s="9"/>
      <c r="B59" s="10"/>
      <c r="C59" s="104" t="str">
        <f t="shared" si="0"/>
        <v>FC</v>
      </c>
      <c r="D59" s="201"/>
      <c r="E59" s="5"/>
      <c r="F59" s="24">
        <f t="shared" si="1"/>
        <v>0</v>
      </c>
      <c r="G59" s="105">
        <f t="shared" si="2"/>
        <v>0.12345</v>
      </c>
      <c r="H59" s="58">
        <f t="shared" si="3"/>
        <v>0</v>
      </c>
      <c r="I59" s="94"/>
      <c r="J59" s="5"/>
      <c r="K59" s="58">
        <f t="shared" si="4"/>
        <v>0</v>
      </c>
      <c r="L59" s="86">
        <f t="shared" si="5"/>
        <v>0</v>
      </c>
    </row>
    <row r="60" spans="1:12" customFormat="1" ht="13" x14ac:dyDescent="0.3">
      <c r="A60" s="9"/>
      <c r="B60" s="10"/>
      <c r="C60" s="104" t="str">
        <f t="shared" si="0"/>
        <v>FC</v>
      </c>
      <c r="D60" s="201"/>
      <c r="E60" s="5"/>
      <c r="F60" s="24">
        <f>D60*E60</f>
        <v>0</v>
      </c>
      <c r="G60" s="105">
        <f t="shared" si="2"/>
        <v>0.12345</v>
      </c>
      <c r="H60" s="58">
        <f>IF(G60&lt;&gt;0,F60/G60,0)</f>
        <v>0</v>
      </c>
      <c r="I60" s="94"/>
      <c r="J60" s="5"/>
      <c r="K60" s="58">
        <f>I60*J60</f>
        <v>0</v>
      </c>
      <c r="L60" s="86">
        <f t="shared" si="5"/>
        <v>0</v>
      </c>
    </row>
    <row r="61" spans="1:12" customFormat="1" ht="13" x14ac:dyDescent="0.3">
      <c r="A61" s="9"/>
      <c r="B61" s="10"/>
      <c r="C61" s="104" t="str">
        <f t="shared" si="0"/>
        <v>FC</v>
      </c>
      <c r="D61" s="201"/>
      <c r="E61" s="5"/>
      <c r="F61" s="24">
        <f t="shared" si="1"/>
        <v>0</v>
      </c>
      <c r="G61" s="105">
        <f t="shared" si="2"/>
        <v>0.12345</v>
      </c>
      <c r="H61" s="58">
        <f t="shared" si="3"/>
        <v>0</v>
      </c>
      <c r="I61" s="94"/>
      <c r="J61" s="5"/>
      <c r="K61" s="58">
        <f t="shared" si="4"/>
        <v>0</v>
      </c>
      <c r="L61" s="86">
        <f t="shared" si="5"/>
        <v>0</v>
      </c>
    </row>
    <row r="62" spans="1:12" customFormat="1" ht="13.5" thickBot="1" x14ac:dyDescent="0.35">
      <c r="A62" s="16"/>
      <c r="B62" s="18"/>
      <c r="C62" s="106"/>
      <c r="D62" s="202"/>
      <c r="E62" s="14"/>
      <c r="F62" s="26"/>
      <c r="G62" s="108"/>
      <c r="H62" s="80"/>
      <c r="I62" s="95"/>
      <c r="J62" s="14"/>
      <c r="K62" s="80"/>
      <c r="L62" s="87"/>
    </row>
    <row r="63" spans="1:12" customFormat="1" ht="13.5" thickBot="1" x14ac:dyDescent="0.35">
      <c r="A63" s="33"/>
      <c r="B63" s="35" t="str">
        <f>+"SUB-TOTAL:  "&amp;B6</f>
        <v>SUB-TOTAL:  G2.2</v>
      </c>
      <c r="C63" s="33"/>
      <c r="D63" s="203"/>
      <c r="E63" s="27"/>
      <c r="F63" s="27">
        <f>SUM(F16:F62)</f>
        <v>0</v>
      </c>
      <c r="G63" s="27"/>
      <c r="H63" s="81">
        <f>SUM(H16:H62)</f>
        <v>0</v>
      </c>
      <c r="I63" s="96"/>
      <c r="J63" s="27"/>
      <c r="K63" s="81">
        <f>SUM(K16:K62)</f>
        <v>0</v>
      </c>
      <c r="L63" s="88">
        <f>SUM(L16:L62)</f>
        <v>0</v>
      </c>
    </row>
    <row r="64" spans="1:12" customFormat="1" ht="13" x14ac:dyDescent="0.3">
      <c r="A64" s="1"/>
      <c r="B64" s="1"/>
      <c r="C64" s="3"/>
      <c r="D64" s="97"/>
      <c r="E64" s="101"/>
      <c r="F64" s="101"/>
      <c r="G64" s="1"/>
      <c r="H64" s="82"/>
      <c r="I64" s="97"/>
      <c r="J64" s="101"/>
      <c r="K64" s="102"/>
      <c r="L64" s="102"/>
    </row>
    <row r="65" spans="4:12" ht="10.5" x14ac:dyDescent="0.25">
      <c r="D65" s="204"/>
      <c r="E65" s="205"/>
      <c r="F65" s="206"/>
      <c r="H65" s="83"/>
      <c r="I65" s="207"/>
      <c r="J65" s="205"/>
      <c r="K65" s="103"/>
      <c r="L65" s="103"/>
    </row>
    <row r="66" spans="4:12" ht="10.5" x14ac:dyDescent="0.25">
      <c r="D66" s="204"/>
      <c r="E66" s="205"/>
      <c r="F66" s="206"/>
      <c r="H66" s="83"/>
      <c r="I66" s="207"/>
      <c r="J66" s="205"/>
      <c r="K66" s="103"/>
      <c r="L66" s="103"/>
    </row>
    <row r="67" spans="4:12" ht="10.5" x14ac:dyDescent="0.25">
      <c r="D67" s="204"/>
      <c r="E67" s="205"/>
      <c r="F67" s="206"/>
      <c r="H67" s="83"/>
      <c r="I67" s="207"/>
      <c r="J67" s="205"/>
      <c r="K67" s="103"/>
      <c r="L67" s="103"/>
    </row>
    <row r="68" spans="4:12" ht="10.5" x14ac:dyDescent="0.25">
      <c r="D68" s="204"/>
      <c r="E68" s="205"/>
      <c r="F68" s="206"/>
      <c r="H68" s="83"/>
      <c r="I68" s="207"/>
      <c r="J68" s="205"/>
      <c r="K68" s="103"/>
      <c r="L68" s="103"/>
    </row>
    <row r="69" spans="4:12" ht="10.5" x14ac:dyDescent="0.25">
      <c r="D69" s="204"/>
      <c r="E69" s="205"/>
      <c r="F69" s="206"/>
      <c r="H69" s="83"/>
      <c r="I69" s="207"/>
      <c r="J69" s="205"/>
      <c r="K69" s="103"/>
      <c r="L69" s="103"/>
    </row>
    <row r="70" spans="4:12" ht="10.5" x14ac:dyDescent="0.25">
      <c r="D70" s="204"/>
      <c r="E70" s="205"/>
      <c r="F70" s="206"/>
      <c r="H70" s="83"/>
      <c r="I70" s="207"/>
      <c r="J70" s="205"/>
      <c r="K70" s="103"/>
      <c r="L70" s="103"/>
    </row>
    <row r="71" spans="4:12" ht="10.5" x14ac:dyDescent="0.25">
      <c r="D71" s="204"/>
      <c r="E71" s="205"/>
      <c r="F71" s="206"/>
      <c r="H71" s="83"/>
      <c r="I71" s="207"/>
      <c r="J71" s="205"/>
      <c r="K71" s="103"/>
      <c r="L71" s="103"/>
    </row>
    <row r="72" spans="4:12" ht="10.5" x14ac:dyDescent="0.25">
      <c r="D72" s="204"/>
      <c r="E72" s="205"/>
      <c r="F72" s="206"/>
      <c r="H72" s="83"/>
      <c r="I72" s="207"/>
      <c r="J72" s="205"/>
      <c r="K72" s="103"/>
      <c r="L72" s="103"/>
    </row>
    <row r="73" spans="4:12" ht="10.5" x14ac:dyDescent="0.25">
      <c r="D73" s="204"/>
      <c r="E73" s="205"/>
      <c r="F73" s="206"/>
      <c r="H73" s="83"/>
      <c r="I73" s="207"/>
      <c r="J73" s="205"/>
      <c r="K73" s="103"/>
      <c r="L73" s="103"/>
    </row>
    <row r="74" spans="4:12" ht="10.5" x14ac:dyDescent="0.25">
      <c r="D74" s="204"/>
      <c r="E74" s="205"/>
      <c r="F74" s="206"/>
      <c r="H74" s="83"/>
      <c r="I74" s="207"/>
      <c r="J74" s="205"/>
      <c r="K74" s="103"/>
      <c r="L74" s="103"/>
    </row>
    <row r="75" spans="4:12" ht="10.5" x14ac:dyDescent="0.25">
      <c r="D75" s="204"/>
      <c r="E75" s="205"/>
      <c r="F75" s="206"/>
      <c r="H75" s="83"/>
      <c r="I75" s="207"/>
      <c r="J75" s="205"/>
      <c r="K75" s="103"/>
      <c r="L75" s="103"/>
    </row>
    <row r="76" spans="4:12" ht="10.5" x14ac:dyDescent="0.25">
      <c r="D76" s="204"/>
      <c r="E76" s="205"/>
      <c r="F76" s="206"/>
      <c r="H76" s="83"/>
      <c r="I76" s="207"/>
      <c r="J76" s="205"/>
      <c r="K76" s="103"/>
      <c r="L76" s="103"/>
    </row>
    <row r="77" spans="4:12" ht="10.5" x14ac:dyDescent="0.25">
      <c r="D77" s="204"/>
      <c r="E77" s="205"/>
      <c r="F77" s="206"/>
      <c r="H77" s="83"/>
      <c r="I77" s="207"/>
      <c r="J77" s="205"/>
      <c r="K77" s="103"/>
      <c r="L77" s="103"/>
    </row>
    <row r="78" spans="4:12" ht="10.5" x14ac:dyDescent="0.25">
      <c r="D78" s="204"/>
      <c r="E78" s="205"/>
      <c r="F78" s="206"/>
      <c r="H78" s="83"/>
      <c r="I78" s="207"/>
      <c r="J78" s="205"/>
      <c r="K78" s="103"/>
      <c r="L78" s="103"/>
    </row>
    <row r="79" spans="4:12" ht="10.5" x14ac:dyDescent="0.25">
      <c r="D79" s="204"/>
      <c r="E79" s="205"/>
      <c r="F79" s="206"/>
      <c r="H79" s="83"/>
      <c r="I79" s="207"/>
      <c r="J79" s="205"/>
      <c r="K79" s="103"/>
      <c r="L79" s="103"/>
    </row>
    <row r="80" spans="4:12" ht="10.5" x14ac:dyDescent="0.25">
      <c r="D80" s="204"/>
      <c r="E80" s="205"/>
      <c r="F80" s="206"/>
      <c r="H80" s="83"/>
      <c r="I80" s="207"/>
      <c r="J80" s="205"/>
      <c r="K80" s="103"/>
      <c r="L80" s="103"/>
    </row>
    <row r="81" spans="4:12" ht="10.5" x14ac:dyDescent="0.25">
      <c r="D81" s="204"/>
      <c r="E81" s="205"/>
      <c r="F81" s="206"/>
      <c r="H81" s="83"/>
      <c r="I81" s="207"/>
      <c r="J81" s="205"/>
      <c r="K81" s="103"/>
      <c r="L81" s="103"/>
    </row>
    <row r="82" spans="4:12" ht="10.5" x14ac:dyDescent="0.25">
      <c r="D82" s="204"/>
      <c r="E82" s="205"/>
      <c r="F82" s="206"/>
      <c r="H82" s="83"/>
      <c r="I82" s="207"/>
      <c r="J82" s="205"/>
      <c r="K82" s="103"/>
      <c r="L82" s="103"/>
    </row>
    <row r="83" spans="4:12" ht="10.5" x14ac:dyDescent="0.25">
      <c r="D83" s="204"/>
      <c r="E83" s="205"/>
      <c r="F83" s="206"/>
      <c r="H83" s="83"/>
      <c r="I83" s="207"/>
      <c r="J83" s="205"/>
      <c r="K83" s="103"/>
      <c r="L83" s="103"/>
    </row>
    <row r="84" spans="4:12" ht="10.5" x14ac:dyDescent="0.25">
      <c r="D84" s="204"/>
      <c r="E84" s="205"/>
      <c r="F84" s="206"/>
      <c r="H84" s="83"/>
      <c r="I84" s="207"/>
      <c r="J84" s="205"/>
      <c r="K84" s="103"/>
      <c r="L84" s="103"/>
    </row>
    <row r="85" spans="4:12" ht="10.5" x14ac:dyDescent="0.25">
      <c r="D85" s="204"/>
      <c r="E85" s="205"/>
      <c r="F85" s="206"/>
      <c r="H85" s="83"/>
      <c r="I85" s="207"/>
      <c r="J85" s="205"/>
      <c r="K85" s="103"/>
      <c r="L85" s="103"/>
    </row>
    <row r="86" spans="4:12" ht="10.5" x14ac:dyDescent="0.25">
      <c r="D86" s="204"/>
      <c r="E86" s="205"/>
      <c r="F86" s="206"/>
      <c r="H86" s="83"/>
      <c r="I86" s="207"/>
      <c r="J86" s="205"/>
      <c r="K86" s="103"/>
      <c r="L86" s="103"/>
    </row>
    <row r="87" spans="4:12" ht="10.5" x14ac:dyDescent="0.25">
      <c r="D87" s="204"/>
      <c r="E87" s="205"/>
      <c r="F87" s="206"/>
      <c r="H87" s="83"/>
      <c r="I87" s="207"/>
      <c r="J87" s="205"/>
      <c r="K87" s="103"/>
      <c r="L87" s="103"/>
    </row>
    <row r="88" spans="4:12" ht="10.5" x14ac:dyDescent="0.25">
      <c r="D88" s="204"/>
      <c r="E88" s="205"/>
      <c r="F88" s="206"/>
      <c r="H88" s="83"/>
      <c r="I88" s="207"/>
      <c r="J88" s="205"/>
      <c r="K88" s="103"/>
      <c r="L88" s="103"/>
    </row>
    <row r="89" spans="4:12" ht="10.5" x14ac:dyDescent="0.25">
      <c r="D89" s="204"/>
      <c r="E89" s="205"/>
      <c r="F89" s="206"/>
      <c r="H89" s="83"/>
      <c r="I89" s="207"/>
      <c r="J89" s="205"/>
      <c r="K89" s="103"/>
      <c r="L89" s="103"/>
    </row>
    <row r="90" spans="4:12" ht="10.5" x14ac:dyDescent="0.25">
      <c r="D90" s="204"/>
      <c r="E90" s="205"/>
      <c r="F90" s="206"/>
      <c r="H90" s="83"/>
      <c r="I90" s="207"/>
      <c r="J90" s="205"/>
      <c r="K90" s="103"/>
      <c r="L90" s="103"/>
    </row>
    <row r="91" spans="4:12" ht="10.5" x14ac:dyDescent="0.25">
      <c r="D91" s="204"/>
      <c r="E91" s="205"/>
      <c r="F91" s="206"/>
      <c r="H91" s="83"/>
      <c r="I91" s="207"/>
      <c r="J91" s="205"/>
      <c r="K91" s="103"/>
      <c r="L91" s="103"/>
    </row>
    <row r="92" spans="4:12" ht="10.5" x14ac:dyDescent="0.25">
      <c r="D92" s="204"/>
      <c r="E92" s="205"/>
      <c r="F92" s="206"/>
      <c r="H92" s="83"/>
      <c r="I92" s="207"/>
      <c r="J92" s="205"/>
      <c r="K92" s="103"/>
      <c r="L92" s="103"/>
    </row>
    <row r="93" spans="4:12" ht="10.5" x14ac:dyDescent="0.25">
      <c r="D93" s="204"/>
      <c r="E93" s="205"/>
      <c r="F93" s="206"/>
      <c r="H93" s="83"/>
      <c r="I93" s="207"/>
      <c r="J93" s="205"/>
      <c r="K93" s="103"/>
      <c r="L93" s="103"/>
    </row>
    <row r="94" spans="4:12" ht="10.5" x14ac:dyDescent="0.25">
      <c r="D94" s="204"/>
      <c r="E94" s="205"/>
      <c r="F94" s="206"/>
      <c r="H94" s="83"/>
      <c r="I94" s="207"/>
      <c r="J94" s="205"/>
      <c r="K94" s="103"/>
      <c r="L94" s="103"/>
    </row>
    <row r="95" spans="4:12" ht="10.5" x14ac:dyDescent="0.25">
      <c r="D95" s="204"/>
      <c r="E95" s="205"/>
      <c r="F95" s="206"/>
      <c r="H95" s="83"/>
      <c r="I95" s="207"/>
      <c r="J95" s="205"/>
      <c r="K95" s="103"/>
      <c r="L95" s="103"/>
    </row>
    <row r="96" spans="4:12" ht="10.5" x14ac:dyDescent="0.25">
      <c r="D96" s="204"/>
      <c r="E96" s="205"/>
      <c r="F96" s="206"/>
      <c r="H96" s="83"/>
      <c r="I96" s="207"/>
      <c r="J96" s="205"/>
      <c r="K96" s="103"/>
      <c r="L96" s="103"/>
    </row>
    <row r="97" spans="4:12" ht="10.5" x14ac:dyDescent="0.25">
      <c r="D97" s="204"/>
      <c r="E97" s="205"/>
      <c r="F97" s="206"/>
      <c r="H97" s="83"/>
      <c r="I97" s="207"/>
      <c r="J97" s="205"/>
      <c r="K97" s="103"/>
      <c r="L97" s="103"/>
    </row>
    <row r="98" spans="4:12" ht="10.5" x14ac:dyDescent="0.25">
      <c r="D98" s="204"/>
      <c r="E98" s="205"/>
      <c r="F98" s="206"/>
      <c r="H98" s="83"/>
      <c r="I98" s="207"/>
      <c r="J98" s="205"/>
      <c r="K98" s="103"/>
      <c r="L98" s="103"/>
    </row>
    <row r="99" spans="4:12" ht="10.5" x14ac:dyDescent="0.25">
      <c r="D99" s="204"/>
      <c r="E99" s="205"/>
      <c r="F99" s="206"/>
      <c r="H99" s="83"/>
      <c r="I99" s="207"/>
      <c r="J99" s="205"/>
      <c r="K99" s="103"/>
      <c r="L99" s="103"/>
    </row>
    <row r="100" spans="4:12" ht="10.5" x14ac:dyDescent="0.25">
      <c r="D100" s="204"/>
      <c r="E100" s="205"/>
      <c r="F100" s="206"/>
      <c r="H100" s="83"/>
      <c r="I100" s="207"/>
      <c r="J100" s="205"/>
      <c r="K100" s="103"/>
      <c r="L100" s="103"/>
    </row>
    <row r="101" spans="4:12" ht="10.5" x14ac:dyDescent="0.25">
      <c r="D101" s="204"/>
      <c r="E101" s="205"/>
      <c r="F101" s="206"/>
      <c r="H101" s="83"/>
      <c r="I101" s="207"/>
      <c r="J101" s="205"/>
      <c r="K101" s="103"/>
      <c r="L101" s="103"/>
    </row>
    <row r="102" spans="4:12" ht="10.5" x14ac:dyDescent="0.25">
      <c r="D102" s="204"/>
      <c r="E102" s="205"/>
      <c r="F102" s="206"/>
      <c r="H102" s="83"/>
      <c r="I102" s="207"/>
      <c r="J102" s="205"/>
      <c r="K102" s="103"/>
      <c r="L102" s="103"/>
    </row>
    <row r="103" spans="4:12" ht="10.5" x14ac:dyDescent="0.25">
      <c r="D103" s="204"/>
      <c r="E103" s="205"/>
      <c r="F103" s="206"/>
      <c r="H103" s="83"/>
      <c r="I103" s="207"/>
      <c r="J103" s="205"/>
      <c r="K103" s="103"/>
      <c r="L103" s="103"/>
    </row>
    <row r="104" spans="4:12" ht="10.5" x14ac:dyDescent="0.25">
      <c r="D104" s="204"/>
      <c r="E104" s="205"/>
      <c r="F104" s="206"/>
      <c r="H104" s="83"/>
      <c r="I104" s="207"/>
      <c r="J104" s="205"/>
      <c r="K104" s="103"/>
      <c r="L104" s="103"/>
    </row>
    <row r="105" spans="4:12" ht="10.5" x14ac:dyDescent="0.25">
      <c r="D105" s="204"/>
      <c r="E105" s="205"/>
      <c r="F105" s="206"/>
      <c r="H105" s="83"/>
      <c r="I105" s="207"/>
      <c r="J105" s="205"/>
      <c r="K105" s="103"/>
      <c r="L105" s="103"/>
    </row>
    <row r="106" spans="4:12" ht="10.5" x14ac:dyDescent="0.25">
      <c r="D106" s="204"/>
      <c r="E106" s="205"/>
      <c r="F106" s="206"/>
      <c r="H106" s="83"/>
      <c r="I106" s="207"/>
      <c r="J106" s="205"/>
      <c r="K106" s="103"/>
      <c r="L106" s="103"/>
    </row>
    <row r="107" spans="4:12" ht="10.5" x14ac:dyDescent="0.25">
      <c r="D107" s="204"/>
      <c r="E107" s="205"/>
      <c r="F107" s="206"/>
      <c r="H107" s="83"/>
      <c r="I107" s="207"/>
      <c r="J107" s="205"/>
      <c r="K107" s="103"/>
      <c r="L107" s="103"/>
    </row>
    <row r="108" spans="4:12" ht="10.5" x14ac:dyDescent="0.25">
      <c r="D108" s="204"/>
      <c r="E108" s="205"/>
      <c r="F108" s="206"/>
      <c r="H108" s="83"/>
      <c r="I108" s="207"/>
      <c r="J108" s="205"/>
      <c r="K108" s="103"/>
      <c r="L108" s="103"/>
    </row>
    <row r="109" spans="4:12" ht="10.5" x14ac:dyDescent="0.25">
      <c r="D109" s="204"/>
      <c r="E109" s="205"/>
      <c r="F109" s="206"/>
      <c r="H109" s="83"/>
      <c r="I109" s="207"/>
      <c r="J109" s="205"/>
      <c r="K109" s="103"/>
      <c r="L109" s="103"/>
    </row>
    <row r="110" spans="4:12" ht="10.5" x14ac:dyDescent="0.25">
      <c r="D110" s="204"/>
      <c r="E110" s="205"/>
      <c r="F110" s="206"/>
      <c r="H110" s="83"/>
      <c r="I110" s="207"/>
      <c r="J110" s="205"/>
      <c r="K110" s="103"/>
      <c r="L110" s="103"/>
    </row>
    <row r="111" spans="4:12" ht="10.5" x14ac:dyDescent="0.25">
      <c r="D111" s="204"/>
      <c r="E111" s="205"/>
      <c r="F111" s="206"/>
      <c r="H111" s="83"/>
      <c r="I111" s="207"/>
      <c r="J111" s="205"/>
      <c r="K111" s="103"/>
      <c r="L111" s="103"/>
    </row>
    <row r="112" spans="4:12" ht="10.5" x14ac:dyDescent="0.25">
      <c r="D112" s="204"/>
      <c r="E112" s="205"/>
      <c r="F112" s="206"/>
      <c r="H112" s="83"/>
      <c r="I112" s="207"/>
      <c r="J112" s="205"/>
      <c r="K112" s="103"/>
      <c r="L112" s="103"/>
    </row>
    <row r="113" spans="4:12" ht="10.5" x14ac:dyDescent="0.25">
      <c r="D113" s="204"/>
      <c r="E113" s="205"/>
      <c r="F113" s="206"/>
      <c r="H113" s="83"/>
      <c r="I113" s="207"/>
      <c r="J113" s="205"/>
      <c r="K113" s="103"/>
      <c r="L113" s="103"/>
    </row>
    <row r="114" spans="4:12" ht="10.5" x14ac:dyDescent="0.25">
      <c r="D114" s="204"/>
      <c r="E114" s="205"/>
      <c r="F114" s="206"/>
      <c r="H114" s="83"/>
      <c r="I114" s="207"/>
      <c r="J114" s="205"/>
      <c r="K114" s="103"/>
      <c r="L114" s="103"/>
    </row>
    <row r="115" spans="4:12" ht="10.5" x14ac:dyDescent="0.25">
      <c r="D115" s="204"/>
      <c r="E115" s="205"/>
      <c r="F115" s="206"/>
      <c r="H115" s="83"/>
      <c r="I115" s="207"/>
      <c r="J115" s="205"/>
      <c r="K115" s="103"/>
      <c r="L115" s="103"/>
    </row>
    <row r="116" spans="4:12" ht="10.5" x14ac:dyDescent="0.25">
      <c r="D116" s="204"/>
      <c r="E116" s="205"/>
      <c r="F116" s="206"/>
      <c r="H116" s="83"/>
      <c r="I116" s="207"/>
      <c r="J116" s="205"/>
      <c r="K116" s="103"/>
      <c r="L116" s="103"/>
    </row>
    <row r="117" spans="4:12" ht="10.5" x14ac:dyDescent="0.25">
      <c r="D117" s="204"/>
      <c r="E117" s="205"/>
      <c r="F117" s="206"/>
      <c r="H117" s="83"/>
      <c r="I117" s="207"/>
      <c r="J117" s="205"/>
      <c r="K117" s="103"/>
      <c r="L117" s="103"/>
    </row>
    <row r="118" spans="4:12" ht="10.5" x14ac:dyDescent="0.25">
      <c r="D118" s="204"/>
      <c r="E118" s="205"/>
      <c r="F118" s="206"/>
      <c r="H118" s="83"/>
      <c r="I118" s="207"/>
      <c r="J118" s="205"/>
      <c r="K118" s="103"/>
      <c r="L118" s="103"/>
    </row>
    <row r="119" spans="4:12" ht="10.5" x14ac:dyDescent="0.25">
      <c r="D119" s="204"/>
      <c r="E119" s="205"/>
      <c r="F119" s="206"/>
      <c r="H119" s="83"/>
      <c r="I119" s="207"/>
      <c r="J119" s="205"/>
      <c r="K119" s="103"/>
      <c r="L119" s="103"/>
    </row>
    <row r="120" spans="4:12" ht="10.5" x14ac:dyDescent="0.25">
      <c r="D120" s="204"/>
      <c r="E120" s="205"/>
      <c r="F120" s="206"/>
      <c r="H120" s="83"/>
      <c r="I120" s="207"/>
      <c r="J120" s="205"/>
      <c r="K120" s="103"/>
      <c r="L120" s="103"/>
    </row>
    <row r="121" spans="4:12" ht="10.5" x14ac:dyDescent="0.25">
      <c r="D121" s="204"/>
      <c r="E121" s="205"/>
      <c r="F121" s="206"/>
      <c r="H121" s="83"/>
      <c r="I121" s="207"/>
      <c r="J121" s="205"/>
      <c r="K121" s="103"/>
      <c r="L121" s="103"/>
    </row>
    <row r="122" spans="4:12" ht="10.5" x14ac:dyDescent="0.25">
      <c r="D122" s="204"/>
      <c r="E122" s="205"/>
      <c r="F122" s="206"/>
      <c r="H122" s="83"/>
      <c r="I122" s="207"/>
      <c r="J122" s="205"/>
      <c r="K122" s="103"/>
      <c r="L122" s="103"/>
    </row>
    <row r="123" spans="4:12" ht="10.5" x14ac:dyDescent="0.25">
      <c r="D123" s="204"/>
      <c r="E123" s="205"/>
      <c r="F123" s="206"/>
      <c r="H123" s="83"/>
      <c r="I123" s="207"/>
      <c r="J123" s="205"/>
      <c r="K123" s="103"/>
      <c r="L123" s="103"/>
    </row>
    <row r="124" spans="4:12" x14ac:dyDescent="0.2">
      <c r="E124" s="208"/>
      <c r="F124" s="209"/>
    </row>
    <row r="125" spans="4:12" x14ac:dyDescent="0.2">
      <c r="E125" s="208"/>
      <c r="F125" s="209"/>
    </row>
    <row r="126" spans="4:12" x14ac:dyDescent="0.2">
      <c r="E126" s="208"/>
      <c r="F126" s="209"/>
    </row>
  </sheetData>
  <mergeCells count="14">
    <mergeCell ref="A1:B1"/>
    <mergeCell ref="A2:B2"/>
    <mergeCell ref="C11:H12"/>
    <mergeCell ref="I11:K12"/>
    <mergeCell ref="B13:B15"/>
    <mergeCell ref="A13:A15"/>
    <mergeCell ref="C13:C15"/>
    <mergeCell ref="G13:G15"/>
    <mergeCell ref="L13:L15"/>
    <mergeCell ref="E13:E15"/>
    <mergeCell ref="F13:F15"/>
    <mergeCell ref="H13:H15"/>
    <mergeCell ref="J13:J15"/>
    <mergeCell ref="K13:K1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tabColor theme="4" tint="0.39997558519241921"/>
  </sheetPr>
  <dimension ref="A1:L106"/>
  <sheetViews>
    <sheetView showGridLines="0" topLeftCell="A27" zoomScaleNormal="100" workbookViewId="0">
      <selection activeCell="C12" sqref="C12:E12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1.44140625" style="2" customWidth="1"/>
    <col min="5" max="5" width="14.6640625" style="2" customWidth="1"/>
    <col min="6" max="7" width="14.6640625" customWidth="1"/>
    <col min="8" max="8" width="15.6640625" customWidth="1"/>
    <col min="9" max="9" width="11.441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246" t="s">
        <v>175</v>
      </c>
      <c r="B1" s="246"/>
    </row>
    <row r="2" spans="1:12" customFormat="1" ht="13" x14ac:dyDescent="0.3">
      <c r="A2" s="247" t="s">
        <v>171</v>
      </c>
      <c r="B2" s="247"/>
      <c r="C2" s="1"/>
      <c r="D2" s="1"/>
      <c r="E2" s="1"/>
      <c r="F2" s="1"/>
      <c r="G2" s="1"/>
      <c r="H2" s="1"/>
      <c r="I2" s="1"/>
      <c r="J2" s="1"/>
      <c r="K2" s="1"/>
      <c r="L2" s="3"/>
    </row>
    <row r="3" spans="1:12" customFormat="1" ht="13" x14ac:dyDescent="0.3">
      <c r="A3" s="19" t="s">
        <v>37</v>
      </c>
      <c r="B3" s="135" t="str">
        <f>'Bidder Info'!D3</f>
        <v>Bidder name</v>
      </c>
      <c r="C3" s="199"/>
      <c r="D3" s="199"/>
      <c r="E3" s="1"/>
      <c r="F3" s="1"/>
      <c r="G3" s="1"/>
      <c r="H3" s="1"/>
      <c r="I3" s="1"/>
      <c r="J3" s="1"/>
      <c r="K3" s="1"/>
      <c r="L3" s="1"/>
    </row>
    <row r="4" spans="1:12" customFormat="1" ht="13" x14ac:dyDescent="0.3">
      <c r="A4" s="19" t="s">
        <v>170</v>
      </c>
      <c r="B4" s="135" t="str">
        <f>Instructions!D7</f>
        <v>ATNS/HO/TPQ/RFP049/FY23.24/ATFM REPLACEMENT SYSTEM</v>
      </c>
      <c r="C4" s="199"/>
      <c r="D4" s="199"/>
      <c r="E4" s="1"/>
      <c r="F4" s="1"/>
      <c r="G4" s="1"/>
      <c r="H4" s="1"/>
      <c r="I4" s="1"/>
      <c r="J4" s="1"/>
      <c r="K4" s="1"/>
      <c r="L4" s="1"/>
    </row>
    <row r="5" spans="1:12" customFormat="1" ht="13" x14ac:dyDescent="0.3">
      <c r="A5" s="19" t="s">
        <v>69</v>
      </c>
      <c r="B5" s="135" t="str">
        <f>Instructions!$D$8</f>
        <v>ATFM Replacement</v>
      </c>
      <c r="C5" s="199"/>
      <c r="D5" s="199"/>
      <c r="E5" s="1"/>
      <c r="F5" s="3"/>
      <c r="G5" s="3"/>
      <c r="H5" s="186"/>
      <c r="I5" s="186"/>
      <c r="J5" s="1"/>
      <c r="K5" s="1"/>
      <c r="L5" s="1"/>
    </row>
    <row r="6" spans="1:12" customFormat="1" ht="13" x14ac:dyDescent="0.3">
      <c r="A6" s="19" t="s">
        <v>70</v>
      </c>
      <c r="B6" s="135" t="s">
        <v>51</v>
      </c>
      <c r="C6" s="199"/>
      <c r="D6" s="199"/>
      <c r="E6" s="1"/>
      <c r="F6" s="3"/>
      <c r="G6" s="3"/>
      <c r="H6" s="186"/>
      <c r="I6" s="186"/>
      <c r="J6" s="1"/>
      <c r="K6" s="1"/>
      <c r="L6" s="1"/>
    </row>
    <row r="7" spans="1:12" customFormat="1" ht="13" x14ac:dyDescent="0.3">
      <c r="A7" s="19" t="s">
        <v>71</v>
      </c>
      <c r="B7" s="135" t="s">
        <v>100</v>
      </c>
      <c r="C7" s="199"/>
      <c r="D7" s="199"/>
      <c r="E7" s="1"/>
      <c r="F7" s="3"/>
      <c r="G7" s="3"/>
      <c r="H7" s="186"/>
      <c r="I7" s="186"/>
      <c r="J7" s="1"/>
      <c r="K7" s="1"/>
      <c r="L7" s="1"/>
    </row>
    <row r="8" spans="1:12" customFormat="1" ht="13" x14ac:dyDescent="0.3">
      <c r="A8" s="19" t="s">
        <v>73</v>
      </c>
      <c r="B8" s="135" t="str">
        <f>'Bidder Info'!D4</f>
        <v>FC</v>
      </c>
      <c r="C8" s="199"/>
      <c r="D8" s="199"/>
      <c r="E8" s="1"/>
      <c r="F8" s="3"/>
      <c r="G8" s="3"/>
      <c r="H8" s="186"/>
      <c r="I8" s="186"/>
      <c r="J8" s="1"/>
      <c r="K8" s="1"/>
      <c r="L8" s="1"/>
    </row>
    <row r="9" spans="1:12" customFormat="1" ht="13" x14ac:dyDescent="0.3">
      <c r="A9" s="19" t="s">
        <v>74</v>
      </c>
      <c r="B9" s="135">
        <f>'Bidder Info'!D5</f>
        <v>0.12345</v>
      </c>
      <c r="C9" s="199"/>
      <c r="D9" s="199"/>
      <c r="E9" s="1"/>
      <c r="F9" s="3"/>
      <c r="G9" s="3"/>
      <c r="H9" s="186"/>
      <c r="I9" s="186"/>
      <c r="J9" s="1"/>
      <c r="K9" s="1"/>
      <c r="L9" s="1"/>
    </row>
    <row r="10" spans="1:12" customFormat="1" ht="13" thickBot="1" x14ac:dyDescent="0.3">
      <c r="A10" s="1"/>
      <c r="B10" s="1"/>
      <c r="C10" s="1"/>
      <c r="D10" s="1"/>
      <c r="E10" s="1"/>
      <c r="F10" s="2"/>
      <c r="G10" s="2"/>
      <c r="H10" s="2"/>
      <c r="I10" s="2"/>
      <c r="J10" s="2"/>
      <c r="K10" s="1"/>
      <c r="L10" s="1"/>
    </row>
    <row r="11" spans="1:12" customFormat="1" ht="12.5" x14ac:dyDescent="0.25">
      <c r="A11" s="1"/>
      <c r="B11" s="1"/>
      <c r="C11" s="265" t="s">
        <v>38</v>
      </c>
      <c r="D11" s="266"/>
      <c r="E11" s="266"/>
      <c r="F11" s="266"/>
      <c r="G11" s="266"/>
      <c r="H11" s="267"/>
      <c r="I11" s="265" t="s">
        <v>39</v>
      </c>
      <c r="J11" s="266"/>
      <c r="K11" s="267"/>
      <c r="L11" s="136"/>
    </row>
    <row r="12" spans="1:12" customFormat="1" ht="13" thickBot="1" x14ac:dyDescent="0.3">
      <c r="A12" s="1"/>
      <c r="B12" s="1"/>
      <c r="C12" s="268"/>
      <c r="D12" s="269"/>
      <c r="E12" s="269"/>
      <c r="F12" s="269"/>
      <c r="G12" s="269"/>
      <c r="H12" s="270"/>
      <c r="I12" s="268"/>
      <c r="J12" s="269"/>
      <c r="K12" s="270"/>
      <c r="L12" s="137"/>
    </row>
    <row r="13" spans="1:12" customFormat="1" ht="13" x14ac:dyDescent="0.2">
      <c r="A13" s="271" t="s">
        <v>40</v>
      </c>
      <c r="B13" s="274" t="s">
        <v>41</v>
      </c>
      <c r="C13" s="271" t="s">
        <v>75</v>
      </c>
      <c r="D13" s="138" t="s">
        <v>76</v>
      </c>
      <c r="E13" s="259" t="s">
        <v>77</v>
      </c>
      <c r="F13" s="259" t="s">
        <v>42</v>
      </c>
      <c r="G13" s="259" t="str">
        <f>"ROE: 1R = "&amp;'Bidder Info'!$D$5</f>
        <v>ROE: 1R = 0.12345</v>
      </c>
      <c r="H13" s="256" t="s">
        <v>43</v>
      </c>
      <c r="I13" s="139" t="s">
        <v>76</v>
      </c>
      <c r="J13" s="259" t="s">
        <v>78</v>
      </c>
      <c r="K13" s="256" t="s">
        <v>44</v>
      </c>
      <c r="L13" s="262" t="s">
        <v>45</v>
      </c>
    </row>
    <row r="14" spans="1:12" customFormat="1" ht="13" x14ac:dyDescent="0.2">
      <c r="A14" s="272"/>
      <c r="B14" s="275"/>
      <c r="C14" s="272"/>
      <c r="D14" s="140"/>
      <c r="E14" s="260"/>
      <c r="F14" s="260"/>
      <c r="G14" s="260"/>
      <c r="H14" s="257"/>
      <c r="I14" s="141"/>
      <c r="J14" s="260"/>
      <c r="K14" s="257"/>
      <c r="L14" s="263"/>
    </row>
    <row r="15" spans="1:12" customFormat="1" ht="13" x14ac:dyDescent="0.2">
      <c r="A15" s="273"/>
      <c r="B15" s="276"/>
      <c r="C15" s="273"/>
      <c r="D15" s="142"/>
      <c r="E15" s="261"/>
      <c r="F15" s="261"/>
      <c r="G15" s="261"/>
      <c r="H15" s="258"/>
      <c r="I15" s="143"/>
      <c r="J15" s="261"/>
      <c r="K15" s="258"/>
      <c r="L15" s="264"/>
    </row>
    <row r="16" spans="1:12" customFormat="1" ht="13" x14ac:dyDescent="0.3">
      <c r="A16" s="148" t="str">
        <f>B6</f>
        <v>G3</v>
      </c>
      <c r="B16" s="129" t="str">
        <f>B7</f>
        <v>Project Management</v>
      </c>
      <c r="C16" s="210"/>
      <c r="D16" s="200"/>
      <c r="E16" s="144"/>
      <c r="F16" s="144"/>
      <c r="G16" s="144"/>
      <c r="H16" s="145"/>
      <c r="I16" s="116"/>
      <c r="J16" s="144"/>
      <c r="K16" s="145"/>
      <c r="L16" s="146"/>
    </row>
    <row r="17" spans="1:12" customFormat="1" ht="25" x14ac:dyDescent="0.3">
      <c r="A17" s="104"/>
      <c r="B17" s="147" t="s">
        <v>101</v>
      </c>
      <c r="C17" s="211"/>
      <c r="D17" s="200"/>
      <c r="E17" s="114"/>
      <c r="F17" s="114"/>
      <c r="G17" s="105"/>
      <c r="H17" s="115"/>
      <c r="I17" s="120"/>
      <c r="J17" s="114"/>
      <c r="K17" s="115"/>
      <c r="L17" s="117"/>
    </row>
    <row r="18" spans="1:12" customFormat="1" ht="13" x14ac:dyDescent="0.3">
      <c r="A18" s="104"/>
      <c r="B18" s="147"/>
      <c r="C18" s="211"/>
      <c r="D18" s="200"/>
      <c r="E18" s="114"/>
      <c r="F18" s="114"/>
      <c r="G18" s="105"/>
      <c r="H18" s="115"/>
      <c r="I18" s="120"/>
      <c r="J18" s="114"/>
      <c r="K18" s="115"/>
      <c r="L18" s="117"/>
    </row>
    <row r="19" spans="1:12" customFormat="1" ht="13" x14ac:dyDescent="0.3">
      <c r="A19" s="148">
        <v>3.1</v>
      </c>
      <c r="B19" s="129" t="s">
        <v>102</v>
      </c>
      <c r="C19" s="104"/>
      <c r="D19" s="200"/>
      <c r="E19" s="114"/>
      <c r="F19" s="114"/>
      <c r="G19" s="105"/>
      <c r="H19" s="115"/>
      <c r="I19" s="120"/>
      <c r="J19" s="114"/>
      <c r="K19" s="115"/>
      <c r="L19" s="117"/>
    </row>
    <row r="20" spans="1:12" customFormat="1" ht="13" x14ac:dyDescent="0.3">
      <c r="A20" s="104"/>
      <c r="B20" s="113" t="s">
        <v>103</v>
      </c>
      <c r="C20" s="104" t="str">
        <f t="shared" ref="C20:C31" si="0">$B$8</f>
        <v>FC</v>
      </c>
      <c r="D20" s="201"/>
      <c r="E20" s="5"/>
      <c r="F20" s="114">
        <f t="shared" ref="F20:F32" si="1">D20*E20</f>
        <v>0</v>
      </c>
      <c r="G20" s="105">
        <f t="shared" ref="G20:G31" si="2">$B$9</f>
        <v>0.12345</v>
      </c>
      <c r="H20" s="115">
        <f t="shared" ref="H20:H31" si="3">IF(G20&lt;&gt;0,F20/G20,0)</f>
        <v>0</v>
      </c>
      <c r="I20" s="94"/>
      <c r="J20" s="5"/>
      <c r="K20" s="115">
        <f t="shared" ref="K20:K31" si="4">I20*J20</f>
        <v>0</v>
      </c>
      <c r="L20" s="117">
        <f t="shared" ref="L20:L31" si="5">IF(OR(J20&gt;0,H20&gt;0),H20+K20,0)</f>
        <v>0</v>
      </c>
    </row>
    <row r="21" spans="1:12" customFormat="1" ht="13" x14ac:dyDescent="0.3">
      <c r="A21" s="104"/>
      <c r="B21" s="113" t="s">
        <v>104</v>
      </c>
      <c r="C21" s="104" t="str">
        <f t="shared" si="0"/>
        <v>FC</v>
      </c>
      <c r="D21" s="201"/>
      <c r="E21" s="5"/>
      <c r="F21" s="114">
        <f t="shared" si="1"/>
        <v>0</v>
      </c>
      <c r="G21" s="105">
        <f t="shared" si="2"/>
        <v>0.12345</v>
      </c>
      <c r="H21" s="115">
        <f t="shared" si="3"/>
        <v>0</v>
      </c>
      <c r="I21" s="94"/>
      <c r="J21" s="5"/>
      <c r="K21" s="115">
        <f t="shared" si="4"/>
        <v>0</v>
      </c>
      <c r="L21" s="117">
        <f t="shared" si="5"/>
        <v>0</v>
      </c>
    </row>
    <row r="22" spans="1:12" customFormat="1" ht="13" x14ac:dyDescent="0.3">
      <c r="A22" s="104"/>
      <c r="B22" s="149" t="s">
        <v>105</v>
      </c>
      <c r="C22" s="104" t="str">
        <f t="shared" si="0"/>
        <v>FC</v>
      </c>
      <c r="D22" s="201"/>
      <c r="E22" s="5"/>
      <c r="F22" s="114">
        <f t="shared" si="1"/>
        <v>0</v>
      </c>
      <c r="G22" s="105">
        <f t="shared" si="2"/>
        <v>0.12345</v>
      </c>
      <c r="H22" s="115">
        <f t="shared" si="3"/>
        <v>0</v>
      </c>
      <c r="I22" s="94"/>
      <c r="J22" s="5"/>
      <c r="K22" s="115">
        <f t="shared" si="4"/>
        <v>0</v>
      </c>
      <c r="L22" s="117">
        <f t="shared" si="5"/>
        <v>0</v>
      </c>
    </row>
    <row r="23" spans="1:12" customFormat="1" ht="13" x14ac:dyDescent="0.3">
      <c r="A23" s="104"/>
      <c r="B23" s="113" t="s">
        <v>106</v>
      </c>
      <c r="C23" s="104" t="str">
        <f t="shared" si="0"/>
        <v>FC</v>
      </c>
      <c r="D23" s="201"/>
      <c r="E23" s="5"/>
      <c r="F23" s="114">
        <f t="shared" si="1"/>
        <v>0</v>
      </c>
      <c r="G23" s="105">
        <f t="shared" si="2"/>
        <v>0.12345</v>
      </c>
      <c r="H23" s="115">
        <f t="shared" si="3"/>
        <v>0</v>
      </c>
      <c r="I23" s="94"/>
      <c r="J23" s="5"/>
      <c r="K23" s="115">
        <f t="shared" si="4"/>
        <v>0</v>
      </c>
      <c r="L23" s="117">
        <f t="shared" si="5"/>
        <v>0</v>
      </c>
    </row>
    <row r="24" spans="1:12" customFormat="1" ht="13" x14ac:dyDescent="0.3">
      <c r="A24" s="104"/>
      <c r="B24" s="113" t="s">
        <v>107</v>
      </c>
      <c r="C24" s="104" t="str">
        <f t="shared" si="0"/>
        <v>FC</v>
      </c>
      <c r="D24" s="201"/>
      <c r="E24" s="5"/>
      <c r="F24" s="114">
        <f t="shared" si="1"/>
        <v>0</v>
      </c>
      <c r="G24" s="105">
        <f t="shared" si="2"/>
        <v>0.12345</v>
      </c>
      <c r="H24" s="115">
        <f t="shared" si="3"/>
        <v>0</v>
      </c>
      <c r="I24" s="94"/>
      <c r="J24" s="5"/>
      <c r="K24" s="115">
        <f t="shared" si="4"/>
        <v>0</v>
      </c>
      <c r="L24" s="117">
        <f t="shared" si="5"/>
        <v>0</v>
      </c>
    </row>
    <row r="25" spans="1:12" customFormat="1" ht="13" x14ac:dyDescent="0.3">
      <c r="A25" s="104"/>
      <c r="B25" s="113" t="s">
        <v>108</v>
      </c>
      <c r="C25" s="104" t="str">
        <f t="shared" si="0"/>
        <v>FC</v>
      </c>
      <c r="D25" s="201"/>
      <c r="E25" s="5"/>
      <c r="F25" s="114">
        <f t="shared" si="1"/>
        <v>0</v>
      </c>
      <c r="G25" s="105">
        <f t="shared" si="2"/>
        <v>0.12345</v>
      </c>
      <c r="H25" s="115">
        <f t="shared" si="3"/>
        <v>0</v>
      </c>
      <c r="I25" s="94"/>
      <c r="J25" s="5"/>
      <c r="K25" s="115">
        <f t="shared" si="4"/>
        <v>0</v>
      </c>
      <c r="L25" s="117">
        <f t="shared" si="5"/>
        <v>0</v>
      </c>
    </row>
    <row r="26" spans="1:12" customFormat="1" ht="13" x14ac:dyDescent="0.3">
      <c r="A26" s="9"/>
      <c r="B26" s="10"/>
      <c r="C26" s="104" t="str">
        <f t="shared" si="0"/>
        <v>FC</v>
      </c>
      <c r="D26" s="201"/>
      <c r="E26" s="5"/>
      <c r="F26" s="114">
        <f t="shared" si="1"/>
        <v>0</v>
      </c>
      <c r="G26" s="105">
        <f t="shared" si="2"/>
        <v>0.12345</v>
      </c>
      <c r="H26" s="115">
        <f t="shared" si="3"/>
        <v>0</v>
      </c>
      <c r="I26" s="94"/>
      <c r="J26" s="5"/>
      <c r="K26" s="115">
        <f t="shared" si="4"/>
        <v>0</v>
      </c>
      <c r="L26" s="117">
        <f t="shared" si="5"/>
        <v>0</v>
      </c>
    </row>
    <row r="27" spans="1:12" customFormat="1" ht="13" x14ac:dyDescent="0.3">
      <c r="A27" s="9"/>
      <c r="B27" s="10"/>
      <c r="C27" s="104" t="str">
        <f t="shared" si="0"/>
        <v>FC</v>
      </c>
      <c r="D27" s="201"/>
      <c r="E27" s="5"/>
      <c r="F27" s="114">
        <f t="shared" si="1"/>
        <v>0</v>
      </c>
      <c r="G27" s="105">
        <f t="shared" si="2"/>
        <v>0.12345</v>
      </c>
      <c r="H27" s="115">
        <f t="shared" si="3"/>
        <v>0</v>
      </c>
      <c r="I27" s="94"/>
      <c r="J27" s="5"/>
      <c r="K27" s="115">
        <f t="shared" si="4"/>
        <v>0</v>
      </c>
      <c r="L27" s="117">
        <f t="shared" si="5"/>
        <v>0</v>
      </c>
    </row>
    <row r="28" spans="1:12" customFormat="1" ht="13" x14ac:dyDescent="0.3">
      <c r="A28" s="9"/>
      <c r="B28" s="10"/>
      <c r="C28" s="104" t="str">
        <f t="shared" si="0"/>
        <v>FC</v>
      </c>
      <c r="D28" s="201"/>
      <c r="E28" s="5"/>
      <c r="F28" s="114">
        <f t="shared" si="1"/>
        <v>0</v>
      </c>
      <c r="G28" s="105">
        <f t="shared" si="2"/>
        <v>0.12345</v>
      </c>
      <c r="H28" s="115">
        <f t="shared" si="3"/>
        <v>0</v>
      </c>
      <c r="I28" s="94"/>
      <c r="J28" s="5"/>
      <c r="K28" s="115">
        <f t="shared" si="4"/>
        <v>0</v>
      </c>
      <c r="L28" s="117">
        <f t="shared" si="5"/>
        <v>0</v>
      </c>
    </row>
    <row r="29" spans="1:12" customFormat="1" ht="13" x14ac:dyDescent="0.3">
      <c r="A29" s="9"/>
      <c r="B29" s="10"/>
      <c r="C29" s="104" t="str">
        <f t="shared" si="0"/>
        <v>FC</v>
      </c>
      <c r="D29" s="201"/>
      <c r="E29" s="5"/>
      <c r="F29" s="114">
        <f t="shared" si="1"/>
        <v>0</v>
      </c>
      <c r="G29" s="105">
        <f t="shared" si="2"/>
        <v>0.12345</v>
      </c>
      <c r="H29" s="115">
        <f t="shared" si="3"/>
        <v>0</v>
      </c>
      <c r="I29" s="94"/>
      <c r="J29" s="5"/>
      <c r="K29" s="115">
        <f t="shared" si="4"/>
        <v>0</v>
      </c>
      <c r="L29" s="117">
        <f t="shared" si="5"/>
        <v>0</v>
      </c>
    </row>
    <row r="30" spans="1:12" customFormat="1" ht="13" x14ac:dyDescent="0.3">
      <c r="A30" s="9"/>
      <c r="B30" s="10"/>
      <c r="C30" s="104" t="str">
        <f t="shared" si="0"/>
        <v>FC</v>
      </c>
      <c r="D30" s="201"/>
      <c r="E30" s="5"/>
      <c r="F30" s="114">
        <f t="shared" si="1"/>
        <v>0</v>
      </c>
      <c r="G30" s="105">
        <f t="shared" si="2"/>
        <v>0.12345</v>
      </c>
      <c r="H30" s="115">
        <f t="shared" si="3"/>
        <v>0</v>
      </c>
      <c r="I30" s="94"/>
      <c r="J30" s="5"/>
      <c r="K30" s="115">
        <f t="shared" si="4"/>
        <v>0</v>
      </c>
      <c r="L30" s="117">
        <f t="shared" si="5"/>
        <v>0</v>
      </c>
    </row>
    <row r="31" spans="1:12" customFormat="1" ht="13" x14ac:dyDescent="0.3">
      <c r="A31" s="9"/>
      <c r="B31" s="10"/>
      <c r="C31" s="104" t="str">
        <f t="shared" si="0"/>
        <v>FC</v>
      </c>
      <c r="D31" s="201"/>
      <c r="E31" s="5"/>
      <c r="F31" s="114">
        <f t="shared" si="1"/>
        <v>0</v>
      </c>
      <c r="G31" s="105">
        <f t="shared" si="2"/>
        <v>0.12345</v>
      </c>
      <c r="H31" s="115">
        <f t="shared" si="3"/>
        <v>0</v>
      </c>
      <c r="I31" s="94"/>
      <c r="J31" s="5"/>
      <c r="K31" s="115">
        <f t="shared" si="4"/>
        <v>0</v>
      </c>
      <c r="L31" s="117">
        <f t="shared" si="5"/>
        <v>0</v>
      </c>
    </row>
    <row r="32" spans="1:12" customFormat="1" ht="13" x14ac:dyDescent="0.3">
      <c r="A32" s="148">
        <v>3.2</v>
      </c>
      <c r="B32" s="129" t="s">
        <v>109</v>
      </c>
      <c r="C32" s="104"/>
      <c r="D32" s="200"/>
      <c r="E32" s="114"/>
      <c r="F32" s="114">
        <f t="shared" si="1"/>
        <v>0</v>
      </c>
      <c r="G32" s="105"/>
      <c r="H32" s="115"/>
      <c r="I32" s="93"/>
      <c r="J32" s="24"/>
      <c r="K32" s="115"/>
      <c r="L32" s="117"/>
    </row>
    <row r="33" spans="1:12" customFormat="1" ht="13" x14ac:dyDescent="0.3">
      <c r="A33" s="104"/>
      <c r="B33" s="113" t="s">
        <v>110</v>
      </c>
      <c r="C33" s="104" t="str">
        <f t="shared" ref="C33:C41" si="6">$B$8</f>
        <v>FC</v>
      </c>
      <c r="D33" s="201"/>
      <c r="E33" s="5"/>
      <c r="F33" s="114">
        <f>D33*E33</f>
        <v>0</v>
      </c>
      <c r="G33" s="105">
        <f t="shared" ref="G33:G41" si="7">$B$9</f>
        <v>0.12345</v>
      </c>
      <c r="H33" s="115">
        <f>IF(G33&lt;&gt;0,F33/G33,0)</f>
        <v>0</v>
      </c>
      <c r="I33" s="94"/>
      <c r="J33" s="5"/>
      <c r="K33" s="115">
        <f>I33*J33</f>
        <v>0</v>
      </c>
      <c r="L33" s="117">
        <f>IF(OR(J33&gt;0,H33&gt;0),H33+K33,0)</f>
        <v>0</v>
      </c>
    </row>
    <row r="34" spans="1:12" customFormat="1" ht="13" x14ac:dyDescent="0.3">
      <c r="A34" s="104"/>
      <c r="B34" s="113" t="s">
        <v>190</v>
      </c>
      <c r="C34" s="104" t="str">
        <f t="shared" si="6"/>
        <v>FC</v>
      </c>
      <c r="D34" s="201"/>
      <c r="E34" s="5"/>
      <c r="F34" s="114">
        <f>D34*E34</f>
        <v>0</v>
      </c>
      <c r="G34" s="105">
        <f t="shared" si="7"/>
        <v>0.12345</v>
      </c>
      <c r="H34" s="115">
        <f>IF(G34&lt;&gt;0,F34/G34,0)</f>
        <v>0</v>
      </c>
      <c r="I34" s="94"/>
      <c r="J34" s="5"/>
      <c r="K34" s="115">
        <f>I34*J34</f>
        <v>0</v>
      </c>
      <c r="L34" s="117">
        <f>IF(OR(J34&gt;0,H34&gt;0),H34+K34,0)</f>
        <v>0</v>
      </c>
    </row>
    <row r="35" spans="1:12" customFormat="1" ht="13" x14ac:dyDescent="0.3">
      <c r="A35" s="9"/>
      <c r="B35" s="10"/>
      <c r="C35" s="104" t="str">
        <f t="shared" si="6"/>
        <v>FC</v>
      </c>
      <c r="D35" s="201"/>
      <c r="E35" s="5"/>
      <c r="F35" s="114">
        <f>D35*E35</f>
        <v>0</v>
      </c>
      <c r="G35" s="105">
        <f t="shared" si="7"/>
        <v>0.12345</v>
      </c>
      <c r="H35" s="115">
        <f>IF(G35&lt;&gt;0,F35/G35,0)</f>
        <v>0</v>
      </c>
      <c r="I35" s="94"/>
      <c r="J35" s="5"/>
      <c r="K35" s="115">
        <f>I35*J35</f>
        <v>0</v>
      </c>
      <c r="L35" s="117">
        <f>IF(OR(J35&gt;0,H35&gt;0),H35+K35,0)</f>
        <v>0</v>
      </c>
    </row>
    <row r="36" spans="1:12" customFormat="1" ht="13" x14ac:dyDescent="0.3">
      <c r="A36" s="9"/>
      <c r="B36" s="10"/>
      <c r="C36" s="104" t="str">
        <f t="shared" si="6"/>
        <v>FC</v>
      </c>
      <c r="D36" s="201"/>
      <c r="E36" s="5"/>
      <c r="F36" s="114">
        <f t="shared" ref="F36:F42" si="8">D36*E36</f>
        <v>0</v>
      </c>
      <c r="G36" s="105">
        <f t="shared" si="7"/>
        <v>0.12345</v>
      </c>
      <c r="H36" s="115">
        <f t="shared" ref="H36:H41" si="9">IF(G36&lt;&gt;0,F36/G36,0)</f>
        <v>0</v>
      </c>
      <c r="I36" s="94"/>
      <c r="J36" s="5"/>
      <c r="K36" s="115">
        <f t="shared" ref="K36:K41" si="10">I36*J36</f>
        <v>0</v>
      </c>
      <c r="L36" s="117">
        <f t="shared" ref="L36:L41" si="11">IF(OR(J36&gt;0,H36&gt;0),H36+K36,0)</f>
        <v>0</v>
      </c>
    </row>
    <row r="37" spans="1:12" customFormat="1" ht="13" x14ac:dyDescent="0.3">
      <c r="A37" s="9"/>
      <c r="B37" s="10"/>
      <c r="C37" s="104" t="str">
        <f t="shared" si="6"/>
        <v>FC</v>
      </c>
      <c r="D37" s="201"/>
      <c r="E37" s="5"/>
      <c r="F37" s="114">
        <f t="shared" si="8"/>
        <v>0</v>
      </c>
      <c r="G37" s="105">
        <f t="shared" si="7"/>
        <v>0.12345</v>
      </c>
      <c r="H37" s="115">
        <f t="shared" si="9"/>
        <v>0</v>
      </c>
      <c r="I37" s="94"/>
      <c r="J37" s="5"/>
      <c r="K37" s="115">
        <f t="shared" si="10"/>
        <v>0</v>
      </c>
      <c r="L37" s="117">
        <f t="shared" si="11"/>
        <v>0</v>
      </c>
    </row>
    <row r="38" spans="1:12" customFormat="1" ht="13" x14ac:dyDescent="0.3">
      <c r="A38" s="9"/>
      <c r="B38" s="10"/>
      <c r="C38" s="104" t="str">
        <f t="shared" si="6"/>
        <v>FC</v>
      </c>
      <c r="D38" s="201"/>
      <c r="E38" s="5"/>
      <c r="F38" s="114">
        <f t="shared" si="8"/>
        <v>0</v>
      </c>
      <c r="G38" s="105">
        <f t="shared" si="7"/>
        <v>0.12345</v>
      </c>
      <c r="H38" s="115">
        <f t="shared" si="9"/>
        <v>0</v>
      </c>
      <c r="I38" s="94"/>
      <c r="J38" s="5"/>
      <c r="K38" s="115">
        <f t="shared" si="10"/>
        <v>0</v>
      </c>
      <c r="L38" s="117">
        <f t="shared" si="11"/>
        <v>0</v>
      </c>
    </row>
    <row r="39" spans="1:12" customFormat="1" ht="13" x14ac:dyDescent="0.3">
      <c r="A39" s="9"/>
      <c r="B39" s="10"/>
      <c r="C39" s="104" t="str">
        <f t="shared" si="6"/>
        <v>FC</v>
      </c>
      <c r="D39" s="201"/>
      <c r="E39" s="5"/>
      <c r="F39" s="114">
        <f t="shared" si="8"/>
        <v>0</v>
      </c>
      <c r="G39" s="105">
        <f t="shared" si="7"/>
        <v>0.12345</v>
      </c>
      <c r="H39" s="115">
        <f t="shared" si="9"/>
        <v>0</v>
      </c>
      <c r="I39" s="94"/>
      <c r="J39" s="5"/>
      <c r="K39" s="115">
        <f t="shared" si="10"/>
        <v>0</v>
      </c>
      <c r="L39" s="117">
        <f t="shared" si="11"/>
        <v>0</v>
      </c>
    </row>
    <row r="40" spans="1:12" customFormat="1" ht="13" x14ac:dyDescent="0.3">
      <c r="A40" s="9"/>
      <c r="B40" s="10"/>
      <c r="C40" s="104" t="str">
        <f t="shared" si="6"/>
        <v>FC</v>
      </c>
      <c r="D40" s="201"/>
      <c r="E40" s="5"/>
      <c r="F40" s="114">
        <f t="shared" si="8"/>
        <v>0</v>
      </c>
      <c r="G40" s="105">
        <f t="shared" si="7"/>
        <v>0.12345</v>
      </c>
      <c r="H40" s="115">
        <f t="shared" si="9"/>
        <v>0</v>
      </c>
      <c r="I40" s="94"/>
      <c r="J40" s="5"/>
      <c r="K40" s="115">
        <f t="shared" si="10"/>
        <v>0</v>
      </c>
      <c r="L40" s="117">
        <f t="shared" si="11"/>
        <v>0</v>
      </c>
    </row>
    <row r="41" spans="1:12" customFormat="1" ht="13" x14ac:dyDescent="0.3">
      <c r="A41" s="9"/>
      <c r="B41" s="10"/>
      <c r="C41" s="104" t="str">
        <f t="shared" si="6"/>
        <v>FC</v>
      </c>
      <c r="D41" s="201"/>
      <c r="E41" s="5"/>
      <c r="F41" s="114">
        <f t="shared" si="8"/>
        <v>0</v>
      </c>
      <c r="G41" s="105">
        <f t="shared" si="7"/>
        <v>0.12345</v>
      </c>
      <c r="H41" s="115">
        <f t="shared" si="9"/>
        <v>0</v>
      </c>
      <c r="I41" s="94"/>
      <c r="J41" s="5"/>
      <c r="K41" s="115">
        <f t="shared" si="10"/>
        <v>0</v>
      </c>
      <c r="L41" s="117">
        <f t="shared" si="11"/>
        <v>0</v>
      </c>
    </row>
    <row r="42" spans="1:12" customFormat="1" ht="13" x14ac:dyDescent="0.3">
      <c r="A42" s="148">
        <v>3.3</v>
      </c>
      <c r="B42" s="129" t="s">
        <v>111</v>
      </c>
      <c r="C42" s="104"/>
      <c r="D42" s="188"/>
      <c r="E42" s="24"/>
      <c r="F42" s="114">
        <f t="shared" si="8"/>
        <v>0</v>
      </c>
      <c r="G42" s="105"/>
      <c r="H42" s="115"/>
      <c r="I42" s="93"/>
      <c r="J42" s="24"/>
      <c r="K42" s="115"/>
      <c r="L42" s="117"/>
    </row>
    <row r="43" spans="1:12" customFormat="1" ht="13" x14ac:dyDescent="0.3">
      <c r="A43" s="104"/>
      <c r="B43" s="113" t="s">
        <v>112</v>
      </c>
      <c r="C43" s="104" t="str">
        <f t="shared" ref="C43:C48" si="12">$B$8</f>
        <v>FC</v>
      </c>
      <c r="D43" s="201"/>
      <c r="E43" s="5"/>
      <c r="F43" s="114">
        <f t="shared" ref="F43:F48" si="13">D43*E43</f>
        <v>0</v>
      </c>
      <c r="G43" s="105">
        <f t="shared" ref="G43:G48" si="14">$B$9</f>
        <v>0.12345</v>
      </c>
      <c r="H43" s="115">
        <f t="shared" ref="H43:H48" si="15">IF(G43&lt;&gt;0,F43/G43,0)</f>
        <v>0</v>
      </c>
      <c r="I43" s="94"/>
      <c r="J43" s="5"/>
      <c r="K43" s="115">
        <f t="shared" ref="K43:K48" si="16">I43*J43</f>
        <v>0</v>
      </c>
      <c r="L43" s="117">
        <f t="shared" ref="L43:L48" si="17">IF(OR(J43&gt;0,H43&gt;0),H43+K43,0)</f>
        <v>0</v>
      </c>
    </row>
    <row r="44" spans="1:12" customFormat="1" ht="13" x14ac:dyDescent="0.3">
      <c r="A44" s="104"/>
      <c r="B44" s="113" t="s">
        <v>113</v>
      </c>
      <c r="C44" s="104" t="str">
        <f t="shared" si="12"/>
        <v>FC</v>
      </c>
      <c r="D44" s="201"/>
      <c r="E44" s="5"/>
      <c r="F44" s="114">
        <f t="shared" si="13"/>
        <v>0</v>
      </c>
      <c r="G44" s="105">
        <f t="shared" si="14"/>
        <v>0.12345</v>
      </c>
      <c r="H44" s="115">
        <f t="shared" si="15"/>
        <v>0</v>
      </c>
      <c r="I44" s="94"/>
      <c r="J44" s="5"/>
      <c r="K44" s="115">
        <f t="shared" si="16"/>
        <v>0</v>
      </c>
      <c r="L44" s="117">
        <f t="shared" si="17"/>
        <v>0</v>
      </c>
    </row>
    <row r="45" spans="1:12" customFormat="1" ht="13" x14ac:dyDescent="0.3">
      <c r="A45" s="104"/>
      <c r="B45" s="113" t="s">
        <v>191</v>
      </c>
      <c r="C45" s="104" t="str">
        <f t="shared" si="12"/>
        <v>FC</v>
      </c>
      <c r="D45" s="201"/>
      <c r="E45" s="5"/>
      <c r="F45" s="114">
        <f t="shared" si="13"/>
        <v>0</v>
      </c>
      <c r="G45" s="105">
        <f t="shared" si="14"/>
        <v>0.12345</v>
      </c>
      <c r="H45" s="115">
        <f t="shared" si="15"/>
        <v>0</v>
      </c>
      <c r="I45" s="94"/>
      <c r="J45" s="5"/>
      <c r="K45" s="115">
        <f t="shared" si="16"/>
        <v>0</v>
      </c>
      <c r="L45" s="117">
        <f t="shared" si="17"/>
        <v>0</v>
      </c>
    </row>
    <row r="46" spans="1:12" customFormat="1" ht="13" x14ac:dyDescent="0.3">
      <c r="A46" s="104"/>
      <c r="B46" s="113" t="s">
        <v>192</v>
      </c>
      <c r="C46" s="104" t="str">
        <f t="shared" si="12"/>
        <v>FC</v>
      </c>
      <c r="D46" s="201"/>
      <c r="E46" s="5"/>
      <c r="F46" s="114">
        <f t="shared" si="13"/>
        <v>0</v>
      </c>
      <c r="G46" s="105">
        <f t="shared" si="14"/>
        <v>0.12345</v>
      </c>
      <c r="H46" s="115">
        <f t="shared" si="15"/>
        <v>0</v>
      </c>
      <c r="I46" s="94"/>
      <c r="J46" s="5"/>
      <c r="K46" s="115">
        <f t="shared" si="16"/>
        <v>0</v>
      </c>
      <c r="L46" s="117">
        <f t="shared" si="17"/>
        <v>0</v>
      </c>
    </row>
    <row r="47" spans="1:12" customFormat="1" ht="13" x14ac:dyDescent="0.3">
      <c r="A47" s="9"/>
      <c r="B47" s="10"/>
      <c r="C47" s="104" t="str">
        <f t="shared" si="12"/>
        <v>FC</v>
      </c>
      <c r="D47" s="201"/>
      <c r="E47" s="5"/>
      <c r="F47" s="114">
        <f t="shared" si="13"/>
        <v>0</v>
      </c>
      <c r="G47" s="105">
        <f t="shared" si="14"/>
        <v>0.12345</v>
      </c>
      <c r="H47" s="115">
        <f t="shared" si="15"/>
        <v>0</v>
      </c>
      <c r="I47" s="94"/>
      <c r="J47" s="5"/>
      <c r="K47" s="115">
        <f t="shared" si="16"/>
        <v>0</v>
      </c>
      <c r="L47" s="117">
        <f t="shared" si="17"/>
        <v>0</v>
      </c>
    </row>
    <row r="48" spans="1:12" customFormat="1" ht="13" x14ac:dyDescent="0.3">
      <c r="A48" s="9"/>
      <c r="B48" s="10"/>
      <c r="C48" s="104" t="str">
        <f t="shared" si="12"/>
        <v>FC</v>
      </c>
      <c r="D48" s="201"/>
      <c r="E48" s="5"/>
      <c r="F48" s="114">
        <f t="shared" si="13"/>
        <v>0</v>
      </c>
      <c r="G48" s="105">
        <f t="shared" si="14"/>
        <v>0.12345</v>
      </c>
      <c r="H48" s="115">
        <f t="shared" si="15"/>
        <v>0</v>
      </c>
      <c r="I48" s="94"/>
      <c r="J48" s="5"/>
      <c r="K48" s="115">
        <f t="shared" si="16"/>
        <v>0</v>
      </c>
      <c r="L48" s="117">
        <f t="shared" si="17"/>
        <v>0</v>
      </c>
    </row>
    <row r="49" spans="1:12" customFormat="1" ht="13" x14ac:dyDescent="0.3">
      <c r="A49" s="148">
        <v>3.4</v>
      </c>
      <c r="B49" s="129" t="s">
        <v>114</v>
      </c>
      <c r="C49" s="104"/>
      <c r="D49" s="188"/>
      <c r="E49" s="24"/>
      <c r="F49" s="114"/>
      <c r="G49" s="105"/>
      <c r="H49" s="115"/>
      <c r="I49" s="93"/>
      <c r="J49" s="24"/>
      <c r="K49" s="115"/>
      <c r="L49" s="117"/>
    </row>
    <row r="50" spans="1:12" customFormat="1" ht="13" x14ac:dyDescent="0.3">
      <c r="A50" s="104"/>
      <c r="B50" s="113" t="s">
        <v>115</v>
      </c>
      <c r="C50" s="104" t="str">
        <f t="shared" ref="C50:C55" si="18">$B$8</f>
        <v>FC</v>
      </c>
      <c r="D50" s="201"/>
      <c r="E50" s="5"/>
      <c r="F50" s="114">
        <f t="shared" ref="F50:F55" si="19">D50*E50</f>
        <v>0</v>
      </c>
      <c r="G50" s="105">
        <f t="shared" ref="G50:G55" si="20">$B$9</f>
        <v>0.12345</v>
      </c>
      <c r="H50" s="115">
        <f t="shared" ref="H50:H55" si="21">IF(G50&lt;&gt;0,F50/G50,0)</f>
        <v>0</v>
      </c>
      <c r="I50" s="94"/>
      <c r="J50" s="5"/>
      <c r="K50" s="115">
        <f t="shared" ref="K50:K55" si="22">I50*J50</f>
        <v>0</v>
      </c>
      <c r="L50" s="117">
        <f t="shared" ref="L50:L55" si="23">IF(OR(J50&gt;0,H50&gt;0),H50+K50,0)</f>
        <v>0</v>
      </c>
    </row>
    <row r="51" spans="1:12" customFormat="1" ht="13" x14ac:dyDescent="0.3">
      <c r="A51" s="104"/>
      <c r="B51" s="113" t="s">
        <v>116</v>
      </c>
      <c r="C51" s="104" t="str">
        <f t="shared" si="18"/>
        <v>FC</v>
      </c>
      <c r="D51" s="201"/>
      <c r="E51" s="5"/>
      <c r="F51" s="114">
        <f t="shared" si="19"/>
        <v>0</v>
      </c>
      <c r="G51" s="105">
        <f t="shared" si="20"/>
        <v>0.12345</v>
      </c>
      <c r="H51" s="115">
        <f t="shared" si="21"/>
        <v>0</v>
      </c>
      <c r="I51" s="94"/>
      <c r="J51" s="5"/>
      <c r="K51" s="115">
        <f t="shared" si="22"/>
        <v>0</v>
      </c>
      <c r="L51" s="117">
        <f t="shared" si="23"/>
        <v>0</v>
      </c>
    </row>
    <row r="52" spans="1:12" customFormat="1" ht="13" x14ac:dyDescent="0.3">
      <c r="A52" s="9"/>
      <c r="B52" s="10"/>
      <c r="C52" s="104" t="str">
        <f t="shared" si="18"/>
        <v>FC</v>
      </c>
      <c r="D52" s="201"/>
      <c r="E52" s="5"/>
      <c r="F52" s="114">
        <f t="shared" si="19"/>
        <v>0</v>
      </c>
      <c r="G52" s="105">
        <f t="shared" si="20"/>
        <v>0.12345</v>
      </c>
      <c r="H52" s="115">
        <f t="shared" si="21"/>
        <v>0</v>
      </c>
      <c r="I52" s="94"/>
      <c r="J52" s="5"/>
      <c r="K52" s="115">
        <f t="shared" si="22"/>
        <v>0</v>
      </c>
      <c r="L52" s="117">
        <f t="shared" si="23"/>
        <v>0</v>
      </c>
    </row>
    <row r="53" spans="1:12" customFormat="1" ht="13" x14ac:dyDescent="0.3">
      <c r="A53" s="9"/>
      <c r="B53" s="10"/>
      <c r="C53" s="104" t="str">
        <f t="shared" si="18"/>
        <v>FC</v>
      </c>
      <c r="D53" s="201"/>
      <c r="E53" s="5"/>
      <c r="F53" s="114">
        <f t="shared" si="19"/>
        <v>0</v>
      </c>
      <c r="G53" s="105">
        <f t="shared" si="20"/>
        <v>0.12345</v>
      </c>
      <c r="H53" s="115">
        <f t="shared" si="21"/>
        <v>0</v>
      </c>
      <c r="I53" s="94"/>
      <c r="J53" s="5"/>
      <c r="K53" s="115">
        <f t="shared" si="22"/>
        <v>0</v>
      </c>
      <c r="L53" s="117">
        <f t="shared" si="23"/>
        <v>0</v>
      </c>
    </row>
    <row r="54" spans="1:12" customFormat="1" ht="13" x14ac:dyDescent="0.3">
      <c r="A54" s="9"/>
      <c r="B54" s="10"/>
      <c r="C54" s="104" t="str">
        <f t="shared" si="18"/>
        <v>FC</v>
      </c>
      <c r="D54" s="201"/>
      <c r="E54" s="5"/>
      <c r="F54" s="114">
        <f t="shared" si="19"/>
        <v>0</v>
      </c>
      <c r="G54" s="105">
        <f t="shared" si="20"/>
        <v>0.12345</v>
      </c>
      <c r="H54" s="115">
        <f t="shared" si="21"/>
        <v>0</v>
      </c>
      <c r="I54" s="94"/>
      <c r="J54" s="5"/>
      <c r="K54" s="115">
        <f t="shared" si="22"/>
        <v>0</v>
      </c>
      <c r="L54" s="117">
        <f t="shared" si="23"/>
        <v>0</v>
      </c>
    </row>
    <row r="55" spans="1:12" customFormat="1" ht="13" x14ac:dyDescent="0.3">
      <c r="A55" s="16"/>
      <c r="B55" s="18"/>
      <c r="C55" s="106" t="str">
        <f t="shared" si="18"/>
        <v>FC</v>
      </c>
      <c r="D55" s="202"/>
      <c r="E55" s="14"/>
      <c r="F55" s="114">
        <f t="shared" si="19"/>
        <v>0</v>
      </c>
      <c r="G55" s="105">
        <f t="shared" si="20"/>
        <v>0.12345</v>
      </c>
      <c r="H55" s="115">
        <f t="shared" si="21"/>
        <v>0</v>
      </c>
      <c r="I55" s="94"/>
      <c r="J55" s="5"/>
      <c r="K55" s="115">
        <f t="shared" si="22"/>
        <v>0</v>
      </c>
      <c r="L55" s="117">
        <f t="shared" si="23"/>
        <v>0</v>
      </c>
    </row>
    <row r="56" spans="1:12" customFormat="1" ht="13.5" thickBot="1" x14ac:dyDescent="0.35">
      <c r="A56" s="16"/>
      <c r="B56" s="13"/>
      <c r="C56" s="107"/>
      <c r="D56" s="202"/>
      <c r="E56" s="14"/>
      <c r="F56" s="128"/>
      <c r="G56" s="108"/>
      <c r="H56" s="150"/>
      <c r="I56" s="95"/>
      <c r="J56" s="14"/>
      <c r="K56" s="150"/>
      <c r="L56" s="158"/>
    </row>
    <row r="57" spans="1:12" customFormat="1" ht="13.5" thickBot="1" x14ac:dyDescent="0.35">
      <c r="A57" s="212"/>
      <c r="B57" s="154" t="str">
        <f>+"SUB-TOTAL:  "&amp;A16</f>
        <v>SUB-TOTAL:  G3</v>
      </c>
      <c r="C57" s="155"/>
      <c r="D57" s="213"/>
      <c r="E57" s="151"/>
      <c r="F57" s="151">
        <f>SUM(F16:F56)</f>
        <v>0</v>
      </c>
      <c r="G57" s="152">
        <f>$B$9</f>
        <v>0.12345</v>
      </c>
      <c r="H57" s="153">
        <f>SUM(H16:H56)</f>
        <v>0</v>
      </c>
      <c r="I57" s="156"/>
      <c r="J57" s="151"/>
      <c r="K57" s="153">
        <f>SUM(K16:K56)</f>
        <v>0</v>
      </c>
      <c r="L57" s="157">
        <f>SUM(L16:L56)</f>
        <v>0</v>
      </c>
    </row>
    <row r="58" spans="1:12" customFormat="1" ht="13" x14ac:dyDescent="0.3">
      <c r="A58" s="1"/>
      <c r="B58" s="1"/>
      <c r="C58" s="1"/>
      <c r="D58" s="97"/>
      <c r="E58" s="101"/>
      <c r="F58" s="101"/>
      <c r="G58" s="1"/>
      <c r="H58" s="82"/>
      <c r="I58" s="97"/>
      <c r="J58" s="101"/>
      <c r="K58" s="102"/>
      <c r="L58" s="102"/>
    </row>
    <row r="59" spans="1:12" ht="10.5" x14ac:dyDescent="0.25">
      <c r="D59" s="204"/>
      <c r="E59" s="205"/>
      <c r="F59" s="206"/>
      <c r="H59" s="83"/>
      <c r="I59" s="207"/>
      <c r="J59" s="205"/>
      <c r="K59" s="103"/>
      <c r="L59" s="103"/>
    </row>
    <row r="60" spans="1:12" ht="10.5" x14ac:dyDescent="0.25">
      <c r="D60" s="204"/>
      <c r="E60" s="205"/>
      <c r="F60" s="206"/>
      <c r="H60" s="83"/>
      <c r="I60" s="207"/>
      <c r="J60" s="205"/>
      <c r="K60" s="103"/>
      <c r="L60" s="103"/>
    </row>
    <row r="61" spans="1:12" ht="10.5" x14ac:dyDescent="0.25">
      <c r="D61" s="204"/>
      <c r="E61" s="205"/>
      <c r="F61" s="206"/>
      <c r="H61" s="83"/>
      <c r="I61" s="207"/>
      <c r="J61" s="205"/>
      <c r="K61" s="103"/>
      <c r="L61" s="103"/>
    </row>
    <row r="62" spans="1:12" ht="10.5" x14ac:dyDescent="0.25">
      <c r="D62" s="204"/>
      <c r="E62" s="205"/>
      <c r="F62" s="206"/>
      <c r="H62" s="83"/>
      <c r="I62" s="207"/>
      <c r="J62" s="205"/>
      <c r="K62" s="103"/>
      <c r="L62" s="103"/>
    </row>
    <row r="63" spans="1:12" ht="10.5" x14ac:dyDescent="0.25">
      <c r="D63" s="204"/>
      <c r="E63" s="205"/>
      <c r="F63" s="206"/>
      <c r="H63" s="83"/>
      <c r="I63" s="207"/>
      <c r="J63" s="205"/>
      <c r="K63" s="103"/>
      <c r="L63" s="103"/>
    </row>
    <row r="64" spans="1:12" ht="10.5" x14ac:dyDescent="0.25">
      <c r="D64" s="204"/>
      <c r="E64" s="205"/>
      <c r="F64" s="206"/>
      <c r="H64" s="83"/>
      <c r="I64" s="207"/>
      <c r="J64" s="205"/>
      <c r="K64" s="103"/>
      <c r="L64" s="103"/>
    </row>
    <row r="65" spans="4:12" ht="10.5" x14ac:dyDescent="0.25">
      <c r="D65" s="204"/>
      <c r="E65" s="205"/>
      <c r="F65" s="206"/>
      <c r="H65" s="83"/>
      <c r="I65" s="207"/>
      <c r="J65" s="205"/>
      <c r="K65" s="103"/>
      <c r="L65" s="103"/>
    </row>
    <row r="66" spans="4:12" ht="10.5" x14ac:dyDescent="0.25">
      <c r="D66" s="204"/>
      <c r="E66" s="205"/>
      <c r="F66" s="206"/>
      <c r="H66" s="83"/>
      <c r="I66" s="207"/>
      <c r="J66" s="205"/>
      <c r="K66" s="103"/>
      <c r="L66" s="103"/>
    </row>
    <row r="67" spans="4:12" ht="10.5" x14ac:dyDescent="0.25">
      <c r="D67" s="204"/>
      <c r="E67" s="205"/>
      <c r="F67" s="206"/>
      <c r="H67" s="83"/>
      <c r="I67" s="207"/>
      <c r="J67" s="205"/>
      <c r="K67" s="103"/>
      <c r="L67" s="103"/>
    </row>
    <row r="68" spans="4:12" ht="10.5" x14ac:dyDescent="0.25">
      <c r="D68" s="204"/>
      <c r="E68" s="205"/>
      <c r="F68" s="206"/>
      <c r="H68" s="83"/>
      <c r="I68" s="207"/>
      <c r="J68" s="205"/>
      <c r="K68" s="103"/>
      <c r="L68" s="103"/>
    </row>
    <row r="69" spans="4:12" ht="10.5" x14ac:dyDescent="0.25">
      <c r="D69" s="204"/>
      <c r="E69" s="205"/>
      <c r="F69" s="206"/>
      <c r="H69" s="83"/>
      <c r="I69" s="207"/>
      <c r="J69" s="205"/>
      <c r="K69" s="103"/>
      <c r="L69" s="103"/>
    </row>
    <row r="70" spans="4:12" ht="10.5" x14ac:dyDescent="0.25">
      <c r="D70" s="204"/>
      <c r="E70" s="205"/>
      <c r="F70" s="206"/>
      <c r="H70" s="83"/>
      <c r="I70" s="207"/>
      <c r="J70" s="205"/>
      <c r="K70" s="103"/>
      <c r="L70" s="103"/>
    </row>
    <row r="71" spans="4:12" ht="10.5" x14ac:dyDescent="0.25">
      <c r="D71" s="204"/>
      <c r="E71" s="205"/>
      <c r="F71" s="206"/>
      <c r="H71" s="83"/>
      <c r="I71" s="207"/>
      <c r="J71" s="205"/>
      <c r="K71" s="103"/>
      <c r="L71" s="103"/>
    </row>
    <row r="72" spans="4:12" ht="10.5" x14ac:dyDescent="0.25">
      <c r="D72" s="204"/>
      <c r="E72" s="205"/>
      <c r="F72" s="206"/>
      <c r="H72" s="83"/>
      <c r="I72" s="207"/>
      <c r="J72" s="205"/>
      <c r="K72" s="103"/>
      <c r="L72" s="103"/>
    </row>
    <row r="73" spans="4:12" ht="10.5" x14ac:dyDescent="0.25">
      <c r="D73" s="204"/>
      <c r="E73" s="205"/>
      <c r="F73" s="206"/>
      <c r="H73" s="83"/>
      <c r="I73" s="207"/>
      <c r="J73" s="205"/>
      <c r="K73" s="103"/>
      <c r="L73" s="103"/>
    </row>
    <row r="74" spans="4:12" ht="10.5" x14ac:dyDescent="0.25">
      <c r="D74" s="204"/>
      <c r="E74" s="205"/>
      <c r="F74" s="206"/>
      <c r="H74" s="83"/>
      <c r="I74" s="207"/>
      <c r="J74" s="205"/>
      <c r="K74" s="103"/>
      <c r="L74" s="103"/>
    </row>
    <row r="75" spans="4:12" ht="10.5" x14ac:dyDescent="0.25">
      <c r="D75" s="204"/>
      <c r="E75" s="205"/>
      <c r="F75" s="206"/>
      <c r="H75" s="83"/>
      <c r="I75" s="207"/>
      <c r="J75" s="205"/>
      <c r="K75" s="103"/>
      <c r="L75" s="103"/>
    </row>
    <row r="76" spans="4:12" ht="10.5" x14ac:dyDescent="0.25">
      <c r="D76" s="204"/>
      <c r="E76" s="205"/>
      <c r="F76" s="206"/>
      <c r="H76" s="83"/>
      <c r="I76" s="207"/>
      <c r="J76" s="205"/>
      <c r="K76" s="103"/>
      <c r="L76" s="103"/>
    </row>
    <row r="77" spans="4:12" ht="10.5" x14ac:dyDescent="0.25">
      <c r="D77" s="204"/>
      <c r="E77" s="205"/>
      <c r="F77" s="206"/>
      <c r="H77" s="83"/>
      <c r="I77" s="207"/>
      <c r="J77" s="205"/>
      <c r="K77" s="103"/>
      <c r="L77" s="103"/>
    </row>
    <row r="78" spans="4:12" ht="10.5" x14ac:dyDescent="0.25">
      <c r="D78" s="204"/>
      <c r="E78" s="205"/>
      <c r="F78" s="206"/>
      <c r="H78" s="83"/>
      <c r="I78" s="207"/>
      <c r="J78" s="205"/>
      <c r="K78" s="103"/>
      <c r="L78" s="103"/>
    </row>
    <row r="79" spans="4:12" ht="10.5" x14ac:dyDescent="0.25">
      <c r="D79" s="204"/>
      <c r="E79" s="205"/>
      <c r="F79" s="206"/>
      <c r="H79" s="83"/>
      <c r="I79" s="207"/>
      <c r="J79" s="205"/>
      <c r="K79" s="103"/>
      <c r="L79" s="103"/>
    </row>
    <row r="80" spans="4:12" ht="10.5" x14ac:dyDescent="0.25">
      <c r="D80" s="204"/>
      <c r="E80" s="205"/>
      <c r="F80" s="206"/>
      <c r="H80" s="83"/>
      <c r="I80" s="207"/>
      <c r="J80" s="205"/>
      <c r="K80" s="103"/>
      <c r="L80" s="103"/>
    </row>
    <row r="81" spans="4:12" ht="10.5" x14ac:dyDescent="0.25">
      <c r="D81" s="204"/>
      <c r="E81" s="205"/>
      <c r="F81" s="206"/>
      <c r="H81" s="83"/>
      <c r="I81" s="207"/>
      <c r="J81" s="205"/>
      <c r="K81" s="103"/>
      <c r="L81" s="103"/>
    </row>
    <row r="82" spans="4:12" ht="10.5" x14ac:dyDescent="0.25">
      <c r="D82" s="204"/>
      <c r="E82" s="205"/>
      <c r="F82" s="206"/>
      <c r="H82" s="83"/>
      <c r="I82" s="207"/>
      <c r="J82" s="205"/>
      <c r="K82" s="103"/>
      <c r="L82" s="103"/>
    </row>
    <row r="83" spans="4:12" ht="10.5" x14ac:dyDescent="0.25">
      <c r="D83" s="204"/>
      <c r="E83" s="205"/>
      <c r="F83" s="206"/>
      <c r="H83" s="83"/>
      <c r="I83" s="207"/>
      <c r="J83" s="205"/>
      <c r="K83" s="103"/>
      <c r="L83" s="103"/>
    </row>
    <row r="84" spans="4:12" ht="10.5" x14ac:dyDescent="0.25">
      <c r="D84" s="204"/>
      <c r="E84" s="205"/>
      <c r="F84" s="206"/>
      <c r="H84" s="83"/>
      <c r="I84" s="207"/>
      <c r="J84" s="205"/>
      <c r="K84" s="103"/>
      <c r="L84" s="103"/>
    </row>
    <row r="85" spans="4:12" ht="10.5" x14ac:dyDescent="0.25">
      <c r="D85" s="204"/>
      <c r="E85" s="205"/>
      <c r="F85" s="206"/>
      <c r="H85" s="83"/>
      <c r="I85" s="207"/>
      <c r="J85" s="205"/>
      <c r="K85" s="103"/>
      <c r="L85" s="103"/>
    </row>
    <row r="86" spans="4:12" ht="10.5" x14ac:dyDescent="0.25">
      <c r="D86" s="204"/>
      <c r="E86" s="205"/>
      <c r="F86" s="206"/>
      <c r="H86" s="83"/>
      <c r="I86" s="207"/>
      <c r="J86" s="205"/>
      <c r="K86" s="103"/>
      <c r="L86" s="103"/>
    </row>
    <row r="87" spans="4:12" ht="10.5" x14ac:dyDescent="0.25">
      <c r="D87" s="204"/>
      <c r="E87" s="205"/>
      <c r="F87" s="206"/>
      <c r="H87" s="83"/>
      <c r="I87" s="207"/>
      <c r="J87" s="205"/>
      <c r="K87" s="103"/>
      <c r="L87" s="103"/>
    </row>
    <row r="88" spans="4:12" ht="10.5" x14ac:dyDescent="0.25">
      <c r="D88" s="204"/>
      <c r="E88" s="205"/>
      <c r="F88" s="206"/>
      <c r="H88" s="83"/>
      <c r="I88" s="207"/>
      <c r="J88" s="205"/>
      <c r="K88" s="103"/>
      <c r="L88" s="103"/>
    </row>
    <row r="89" spans="4:12" ht="10.5" x14ac:dyDescent="0.25">
      <c r="D89" s="204"/>
      <c r="E89" s="205"/>
      <c r="F89" s="206"/>
      <c r="H89" s="83"/>
      <c r="I89" s="207"/>
      <c r="J89" s="205"/>
      <c r="K89" s="103"/>
      <c r="L89" s="103"/>
    </row>
    <row r="90" spans="4:12" ht="10.5" x14ac:dyDescent="0.25">
      <c r="D90" s="204"/>
      <c r="E90" s="205"/>
      <c r="F90" s="206"/>
      <c r="H90" s="83"/>
      <c r="I90" s="207"/>
      <c r="J90" s="205"/>
      <c r="K90" s="103"/>
      <c r="L90" s="103"/>
    </row>
    <row r="91" spans="4:12" ht="10.5" x14ac:dyDescent="0.25">
      <c r="D91" s="204"/>
      <c r="E91" s="205"/>
      <c r="F91" s="206"/>
      <c r="H91" s="83"/>
      <c r="I91" s="207"/>
      <c r="J91" s="205"/>
      <c r="K91" s="103"/>
      <c r="L91" s="103"/>
    </row>
    <row r="92" spans="4:12" ht="10.5" x14ac:dyDescent="0.25">
      <c r="D92" s="204"/>
      <c r="E92" s="205"/>
      <c r="F92" s="206"/>
      <c r="H92" s="83"/>
      <c r="I92" s="207"/>
      <c r="J92" s="205"/>
      <c r="K92" s="103"/>
      <c r="L92" s="103"/>
    </row>
    <row r="93" spans="4:12" ht="10.5" x14ac:dyDescent="0.25">
      <c r="D93" s="204"/>
      <c r="E93" s="205"/>
      <c r="F93" s="206"/>
      <c r="H93" s="83"/>
      <c r="I93" s="207"/>
      <c r="J93" s="205"/>
      <c r="K93" s="103"/>
      <c r="L93" s="103"/>
    </row>
    <row r="94" spans="4:12" ht="10.5" x14ac:dyDescent="0.25">
      <c r="D94" s="204"/>
      <c r="E94" s="205"/>
      <c r="F94" s="206"/>
      <c r="H94" s="83"/>
      <c r="I94" s="207"/>
      <c r="J94" s="205"/>
      <c r="K94" s="103"/>
      <c r="L94" s="103"/>
    </row>
    <row r="95" spans="4:12" ht="10.5" x14ac:dyDescent="0.25">
      <c r="D95" s="204"/>
      <c r="E95" s="205"/>
      <c r="F95" s="206"/>
      <c r="H95" s="83"/>
      <c r="I95" s="207"/>
      <c r="J95" s="205"/>
      <c r="K95" s="103"/>
      <c r="L95" s="103"/>
    </row>
    <row r="96" spans="4:12" ht="10.5" x14ac:dyDescent="0.25">
      <c r="D96" s="204"/>
      <c r="E96" s="205"/>
      <c r="F96" s="206"/>
      <c r="H96" s="83"/>
      <c r="I96" s="207"/>
      <c r="J96" s="205"/>
      <c r="K96" s="103"/>
      <c r="L96" s="103"/>
    </row>
    <row r="97" spans="4:12" ht="10.5" x14ac:dyDescent="0.25">
      <c r="D97" s="204"/>
      <c r="E97" s="205"/>
      <c r="F97" s="206"/>
      <c r="H97" s="83"/>
      <c r="I97" s="207"/>
      <c r="J97" s="205"/>
      <c r="K97" s="103"/>
      <c r="L97" s="103"/>
    </row>
    <row r="98" spans="4:12" ht="10.5" x14ac:dyDescent="0.25">
      <c r="D98" s="204"/>
      <c r="E98" s="205"/>
      <c r="F98" s="206"/>
      <c r="H98" s="83"/>
      <c r="I98" s="207"/>
      <c r="J98" s="205"/>
      <c r="K98" s="103"/>
      <c r="L98" s="103"/>
    </row>
    <row r="99" spans="4:12" ht="10.5" x14ac:dyDescent="0.25">
      <c r="D99" s="204"/>
      <c r="E99" s="205"/>
      <c r="F99" s="206"/>
      <c r="H99" s="83"/>
      <c r="I99" s="207"/>
      <c r="J99" s="205"/>
      <c r="K99" s="103"/>
      <c r="L99" s="103"/>
    </row>
    <row r="100" spans="4:12" ht="10.5" x14ac:dyDescent="0.25">
      <c r="D100" s="204"/>
      <c r="E100" s="205"/>
      <c r="F100" s="206"/>
      <c r="H100" s="83"/>
      <c r="I100" s="207"/>
      <c r="J100" s="205"/>
      <c r="K100" s="103"/>
      <c r="L100" s="103"/>
    </row>
    <row r="101" spans="4:12" ht="10.5" x14ac:dyDescent="0.25">
      <c r="D101" s="204"/>
      <c r="E101" s="205"/>
      <c r="F101" s="206"/>
      <c r="H101" s="83"/>
      <c r="I101" s="207"/>
      <c r="J101" s="205"/>
      <c r="K101" s="103"/>
      <c r="L101" s="103"/>
    </row>
    <row r="102" spans="4:12" ht="10.5" x14ac:dyDescent="0.25">
      <c r="D102" s="204"/>
      <c r="E102" s="205"/>
      <c r="F102" s="206"/>
      <c r="H102" s="83"/>
      <c r="I102" s="207"/>
      <c r="J102" s="205"/>
      <c r="K102" s="103"/>
      <c r="L102" s="103"/>
    </row>
    <row r="103" spans="4:12" ht="10.5" x14ac:dyDescent="0.25">
      <c r="D103" s="204"/>
      <c r="E103" s="205"/>
      <c r="F103" s="206"/>
      <c r="H103" s="83"/>
      <c r="I103" s="207"/>
      <c r="J103" s="205"/>
      <c r="K103" s="103"/>
      <c r="L103" s="103"/>
    </row>
    <row r="104" spans="4:12" x14ac:dyDescent="0.2">
      <c r="E104" s="208"/>
      <c r="F104" s="209"/>
    </row>
    <row r="105" spans="4:12" x14ac:dyDescent="0.2">
      <c r="E105" s="208"/>
      <c r="F105" s="209"/>
    </row>
    <row r="106" spans="4:12" x14ac:dyDescent="0.2">
      <c r="E106" s="208"/>
      <c r="F106" s="209"/>
    </row>
  </sheetData>
  <mergeCells count="14">
    <mergeCell ref="A1:B1"/>
    <mergeCell ref="A2:B2"/>
    <mergeCell ref="C11:H12"/>
    <mergeCell ref="I11:K12"/>
    <mergeCell ref="B13:B15"/>
    <mergeCell ref="A13:A15"/>
    <mergeCell ref="C13:C15"/>
    <mergeCell ref="G13:G15"/>
    <mergeCell ref="L13:L15"/>
    <mergeCell ref="E13:E15"/>
    <mergeCell ref="F13:F15"/>
    <mergeCell ref="H13:H15"/>
    <mergeCell ref="J13:J15"/>
    <mergeCell ref="K13:K1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tabColor theme="4" tint="0.39997558519241921"/>
  </sheetPr>
  <dimension ref="A1:L106"/>
  <sheetViews>
    <sheetView showGridLines="0" topLeftCell="A31" zoomScaleNormal="100" workbookViewId="0">
      <selection activeCell="C12" sqref="C12:E12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1.44140625" style="2" customWidth="1"/>
    <col min="5" max="5" width="14.6640625" style="2" customWidth="1"/>
    <col min="6" max="7" width="14.6640625" customWidth="1"/>
    <col min="8" max="8" width="15.6640625" customWidth="1"/>
    <col min="9" max="9" width="11.441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246" t="s">
        <v>175</v>
      </c>
      <c r="B1" s="246"/>
    </row>
    <row r="2" spans="1:12" customFormat="1" ht="13" x14ac:dyDescent="0.3">
      <c r="A2" s="247" t="s">
        <v>171</v>
      </c>
      <c r="B2" s="247"/>
      <c r="C2" s="1"/>
      <c r="D2" s="1"/>
      <c r="E2" s="1"/>
      <c r="F2" s="1"/>
      <c r="G2" s="1"/>
      <c r="H2" s="1"/>
      <c r="I2" s="1"/>
      <c r="J2" s="1"/>
      <c r="K2" s="1"/>
      <c r="L2" s="3"/>
    </row>
    <row r="3" spans="1:12" customFormat="1" ht="13" x14ac:dyDescent="0.3">
      <c r="A3" s="19" t="s">
        <v>37</v>
      </c>
      <c r="B3" s="135" t="str">
        <f>'Bidder Info'!D3</f>
        <v>Bidder name</v>
      </c>
      <c r="C3" s="199"/>
      <c r="D3" s="199"/>
      <c r="E3" s="1"/>
      <c r="F3" s="1"/>
      <c r="G3" s="1"/>
      <c r="H3" s="1"/>
      <c r="I3" s="1"/>
      <c r="J3" s="1"/>
      <c r="K3" s="1"/>
      <c r="L3" s="1"/>
    </row>
    <row r="4" spans="1:12" customFormat="1" ht="13" x14ac:dyDescent="0.3">
      <c r="A4" s="19" t="s">
        <v>170</v>
      </c>
      <c r="B4" s="135" t="str">
        <f>Instructions!D7</f>
        <v>ATNS/HO/TPQ/RFP049/FY23.24/ATFM REPLACEMENT SYSTEM</v>
      </c>
      <c r="C4" s="199"/>
      <c r="D4" s="199"/>
      <c r="E4" s="1"/>
      <c r="F4" s="1"/>
      <c r="G4" s="1"/>
      <c r="H4" s="1"/>
      <c r="I4" s="1"/>
      <c r="J4" s="1"/>
      <c r="K4" s="1"/>
      <c r="L4" s="1"/>
    </row>
    <row r="5" spans="1:12" customFormat="1" ht="13" x14ac:dyDescent="0.3">
      <c r="A5" s="19" t="s">
        <v>69</v>
      </c>
      <c r="B5" s="135" t="str">
        <f>Instructions!$D$8</f>
        <v>ATFM Replacement</v>
      </c>
      <c r="C5" s="199"/>
      <c r="D5" s="199"/>
      <c r="E5" s="1"/>
      <c r="F5" s="3"/>
      <c r="G5" s="3"/>
      <c r="H5" s="186"/>
      <c r="I5" s="186"/>
      <c r="J5" s="1"/>
      <c r="K5" s="1"/>
      <c r="L5" s="1"/>
    </row>
    <row r="6" spans="1:12" customFormat="1" ht="13" x14ac:dyDescent="0.3">
      <c r="A6" s="19" t="s">
        <v>70</v>
      </c>
      <c r="B6" s="135" t="s">
        <v>52</v>
      </c>
      <c r="C6" s="199"/>
      <c r="D6" s="199"/>
      <c r="E6" s="1"/>
      <c r="F6" s="3"/>
      <c r="G6" s="3"/>
      <c r="H6" s="186"/>
      <c r="I6" s="186"/>
      <c r="J6" s="1"/>
      <c r="K6" s="1"/>
      <c r="L6" s="1"/>
    </row>
    <row r="7" spans="1:12" customFormat="1" ht="13" x14ac:dyDescent="0.3">
      <c r="A7" s="19" t="s">
        <v>71</v>
      </c>
      <c r="B7" s="135" t="s">
        <v>117</v>
      </c>
      <c r="C7" s="199"/>
      <c r="D7" s="199"/>
      <c r="E7" s="1"/>
      <c r="F7" s="3"/>
      <c r="G7" s="3"/>
      <c r="H7" s="186"/>
      <c r="I7" s="186"/>
      <c r="J7" s="1"/>
      <c r="K7" s="1"/>
      <c r="L7" s="1"/>
    </row>
    <row r="8" spans="1:12" customFormat="1" ht="13" x14ac:dyDescent="0.3">
      <c r="A8" s="19" t="s">
        <v>73</v>
      </c>
      <c r="B8" s="135" t="str">
        <f>'Bidder Info'!D4</f>
        <v>FC</v>
      </c>
      <c r="C8" s="199"/>
      <c r="D8" s="199"/>
      <c r="E8" s="1"/>
      <c r="F8" s="3"/>
      <c r="G8" s="3"/>
      <c r="H8" s="186"/>
      <c r="I8" s="186"/>
      <c r="J8" s="1"/>
      <c r="K8" s="1"/>
      <c r="L8" s="1"/>
    </row>
    <row r="9" spans="1:12" customFormat="1" ht="13" x14ac:dyDescent="0.3">
      <c r="A9" s="19" t="s">
        <v>74</v>
      </c>
      <c r="B9" s="135">
        <f>'Bidder Info'!D5</f>
        <v>0.12345</v>
      </c>
      <c r="C9" s="199"/>
      <c r="D9" s="199"/>
      <c r="E9" s="1"/>
      <c r="F9" s="3"/>
      <c r="G9" s="3"/>
      <c r="H9" s="186"/>
      <c r="I9" s="186"/>
      <c r="J9" s="1"/>
      <c r="K9" s="1"/>
      <c r="L9" s="1"/>
    </row>
    <row r="10" spans="1:12" customFormat="1" ht="13" thickBot="1" x14ac:dyDescent="0.3">
      <c r="A10" s="1"/>
      <c r="B10" s="1"/>
      <c r="C10" s="1"/>
      <c r="D10" s="1"/>
      <c r="E10" s="1"/>
      <c r="F10" s="2"/>
      <c r="G10" s="2"/>
      <c r="H10" s="2"/>
      <c r="I10" s="2"/>
      <c r="J10" s="2"/>
      <c r="K10" s="1"/>
      <c r="L10" s="1"/>
    </row>
    <row r="11" spans="1:12" customFormat="1" ht="12.5" x14ac:dyDescent="0.25">
      <c r="A11" s="1"/>
      <c r="B11" s="1"/>
      <c r="C11" s="265" t="s">
        <v>38</v>
      </c>
      <c r="D11" s="266"/>
      <c r="E11" s="266"/>
      <c r="F11" s="266"/>
      <c r="G11" s="266"/>
      <c r="H11" s="267"/>
      <c r="I11" s="265" t="s">
        <v>39</v>
      </c>
      <c r="J11" s="266"/>
      <c r="K11" s="267"/>
      <c r="L11" s="136"/>
    </row>
    <row r="12" spans="1:12" customFormat="1" ht="13" thickBot="1" x14ac:dyDescent="0.3">
      <c r="A12" s="1"/>
      <c r="B12" s="1"/>
      <c r="C12" s="268"/>
      <c r="D12" s="269"/>
      <c r="E12" s="269"/>
      <c r="F12" s="269"/>
      <c r="G12" s="269"/>
      <c r="H12" s="270"/>
      <c r="I12" s="268"/>
      <c r="J12" s="269"/>
      <c r="K12" s="270"/>
      <c r="L12" s="137"/>
    </row>
    <row r="13" spans="1:12" customFormat="1" ht="13" x14ac:dyDescent="0.2">
      <c r="A13" s="271" t="s">
        <v>40</v>
      </c>
      <c r="B13" s="274" t="s">
        <v>41</v>
      </c>
      <c r="C13" s="271" t="s">
        <v>75</v>
      </c>
      <c r="D13" s="138" t="s">
        <v>76</v>
      </c>
      <c r="E13" s="259" t="s">
        <v>77</v>
      </c>
      <c r="F13" s="259" t="s">
        <v>42</v>
      </c>
      <c r="G13" s="259" t="str">
        <f>"ROE: 1R = "&amp;'Bidder Info'!$D$5</f>
        <v>ROE: 1R = 0.12345</v>
      </c>
      <c r="H13" s="256" t="s">
        <v>43</v>
      </c>
      <c r="I13" s="139" t="s">
        <v>76</v>
      </c>
      <c r="J13" s="259" t="s">
        <v>78</v>
      </c>
      <c r="K13" s="256" t="s">
        <v>44</v>
      </c>
      <c r="L13" s="262" t="s">
        <v>45</v>
      </c>
    </row>
    <row r="14" spans="1:12" customFormat="1" ht="13" x14ac:dyDescent="0.2">
      <c r="A14" s="272"/>
      <c r="B14" s="275"/>
      <c r="C14" s="272"/>
      <c r="D14" s="140"/>
      <c r="E14" s="260"/>
      <c r="F14" s="260"/>
      <c r="G14" s="260"/>
      <c r="H14" s="257"/>
      <c r="I14" s="141"/>
      <c r="J14" s="260"/>
      <c r="K14" s="257"/>
      <c r="L14" s="263"/>
    </row>
    <row r="15" spans="1:12" customFormat="1" ht="13" x14ac:dyDescent="0.2">
      <c r="A15" s="273"/>
      <c r="B15" s="276"/>
      <c r="C15" s="273"/>
      <c r="D15" s="142"/>
      <c r="E15" s="261"/>
      <c r="F15" s="261"/>
      <c r="G15" s="261"/>
      <c r="H15" s="258"/>
      <c r="I15" s="143"/>
      <c r="J15" s="261"/>
      <c r="K15" s="258"/>
      <c r="L15" s="264"/>
    </row>
    <row r="16" spans="1:12" customFormat="1" ht="13" x14ac:dyDescent="0.3">
      <c r="A16" s="148" t="str">
        <f>B6</f>
        <v>G4</v>
      </c>
      <c r="B16" s="129" t="str">
        <f>B7</f>
        <v>Integrated Logistic Support</v>
      </c>
      <c r="C16" s="148"/>
      <c r="D16" s="200"/>
      <c r="E16" s="144"/>
      <c r="F16" s="144"/>
      <c r="G16" s="144"/>
      <c r="H16" s="145"/>
      <c r="I16" s="116"/>
      <c r="J16" s="144"/>
      <c r="K16" s="145"/>
      <c r="L16" s="146"/>
    </row>
    <row r="17" spans="1:12" customFormat="1" ht="25.5" customHeight="1" x14ac:dyDescent="0.3">
      <c r="A17" s="28"/>
      <c r="B17" s="39" t="s">
        <v>118</v>
      </c>
      <c r="C17" s="28"/>
      <c r="D17" s="188"/>
      <c r="E17" s="24"/>
      <c r="F17" s="24"/>
      <c r="G17" s="25"/>
      <c r="H17" s="58"/>
      <c r="I17" s="93"/>
      <c r="J17" s="24"/>
      <c r="K17" s="58"/>
      <c r="L17" s="86"/>
    </row>
    <row r="18" spans="1:12" customFormat="1" ht="13" x14ac:dyDescent="0.3">
      <c r="A18" s="28"/>
      <c r="B18" s="39"/>
      <c r="C18" s="28"/>
      <c r="D18" s="188"/>
      <c r="E18" s="24"/>
      <c r="F18" s="24"/>
      <c r="G18" s="25"/>
      <c r="H18" s="58"/>
      <c r="I18" s="93"/>
      <c r="J18" s="24"/>
      <c r="K18" s="58"/>
      <c r="L18" s="86"/>
    </row>
    <row r="19" spans="1:12" customFormat="1" ht="13" x14ac:dyDescent="0.3">
      <c r="A19" s="29">
        <v>4.0999999999999996</v>
      </c>
      <c r="B19" s="32" t="s">
        <v>119</v>
      </c>
      <c r="C19" s="28"/>
      <c r="D19" s="188"/>
      <c r="E19" s="24"/>
      <c r="F19" s="24"/>
      <c r="G19" s="25"/>
      <c r="H19" s="58"/>
      <c r="I19" s="93"/>
      <c r="J19" s="24"/>
      <c r="K19" s="58"/>
      <c r="L19" s="86"/>
    </row>
    <row r="20" spans="1:12" customFormat="1" ht="13" x14ac:dyDescent="0.3">
      <c r="A20" s="28"/>
      <c r="B20" s="177" t="s">
        <v>120</v>
      </c>
      <c r="C20" s="104" t="str">
        <f t="shared" ref="C20:C26" si="0">$B$8</f>
        <v>FC</v>
      </c>
      <c r="D20" s="201"/>
      <c r="E20" s="5"/>
      <c r="F20" s="24">
        <f t="shared" ref="F20:F26" si="1">D20*E20</f>
        <v>0</v>
      </c>
      <c r="G20" s="105">
        <f t="shared" ref="G20:G26" si="2">$B$9</f>
        <v>0.12345</v>
      </c>
      <c r="H20" s="58">
        <f t="shared" ref="H20:H26" si="3">IF(G20&lt;&gt;0,F20/G20,0)</f>
        <v>0</v>
      </c>
      <c r="I20" s="94"/>
      <c r="J20" s="5"/>
      <c r="K20" s="58">
        <f t="shared" ref="K20:K26" si="4">I20*J20</f>
        <v>0</v>
      </c>
      <c r="L20" s="86">
        <f t="shared" ref="L20:L26" si="5">IF(OR(J20&gt;0,H20&gt;0),H20+K20,0)</f>
        <v>0</v>
      </c>
    </row>
    <row r="21" spans="1:12" customFormat="1" ht="13" x14ac:dyDescent="0.3">
      <c r="A21" s="9"/>
      <c r="B21" s="10"/>
      <c r="C21" s="104" t="str">
        <f t="shared" si="0"/>
        <v>FC</v>
      </c>
      <c r="D21" s="201"/>
      <c r="E21" s="5"/>
      <c r="F21" s="24">
        <f t="shared" si="1"/>
        <v>0</v>
      </c>
      <c r="G21" s="105">
        <f t="shared" si="2"/>
        <v>0.12345</v>
      </c>
      <c r="H21" s="58">
        <f t="shared" si="3"/>
        <v>0</v>
      </c>
      <c r="I21" s="94"/>
      <c r="J21" s="5"/>
      <c r="K21" s="58">
        <f t="shared" si="4"/>
        <v>0</v>
      </c>
      <c r="L21" s="86">
        <f t="shared" si="5"/>
        <v>0</v>
      </c>
    </row>
    <row r="22" spans="1:12" customFormat="1" ht="13" x14ac:dyDescent="0.3">
      <c r="A22" s="9"/>
      <c r="B22" s="10"/>
      <c r="C22" s="104" t="str">
        <f t="shared" si="0"/>
        <v>FC</v>
      </c>
      <c r="D22" s="201"/>
      <c r="E22" s="5"/>
      <c r="F22" s="24">
        <f t="shared" si="1"/>
        <v>0</v>
      </c>
      <c r="G22" s="105">
        <f t="shared" si="2"/>
        <v>0.12345</v>
      </c>
      <c r="H22" s="58">
        <f t="shared" si="3"/>
        <v>0</v>
      </c>
      <c r="I22" s="94"/>
      <c r="J22" s="5"/>
      <c r="K22" s="58">
        <f t="shared" si="4"/>
        <v>0</v>
      </c>
      <c r="L22" s="86">
        <f t="shared" si="5"/>
        <v>0</v>
      </c>
    </row>
    <row r="23" spans="1:12" customFormat="1" ht="13" x14ac:dyDescent="0.3">
      <c r="A23" s="9"/>
      <c r="B23" s="10"/>
      <c r="C23" s="104" t="str">
        <f t="shared" si="0"/>
        <v>FC</v>
      </c>
      <c r="D23" s="201"/>
      <c r="E23" s="5"/>
      <c r="F23" s="24">
        <f t="shared" si="1"/>
        <v>0</v>
      </c>
      <c r="G23" s="105">
        <f t="shared" si="2"/>
        <v>0.12345</v>
      </c>
      <c r="H23" s="58">
        <f t="shared" si="3"/>
        <v>0</v>
      </c>
      <c r="I23" s="94"/>
      <c r="J23" s="5"/>
      <c r="K23" s="58">
        <f t="shared" si="4"/>
        <v>0</v>
      </c>
      <c r="L23" s="86">
        <f t="shared" si="5"/>
        <v>0</v>
      </c>
    </row>
    <row r="24" spans="1:12" customFormat="1" ht="13" x14ac:dyDescent="0.3">
      <c r="A24" s="9"/>
      <c r="B24" s="10"/>
      <c r="C24" s="104" t="str">
        <f t="shared" si="0"/>
        <v>FC</v>
      </c>
      <c r="D24" s="201"/>
      <c r="E24" s="5"/>
      <c r="F24" s="24">
        <f t="shared" si="1"/>
        <v>0</v>
      </c>
      <c r="G24" s="105">
        <f t="shared" si="2"/>
        <v>0.12345</v>
      </c>
      <c r="H24" s="58">
        <f t="shared" si="3"/>
        <v>0</v>
      </c>
      <c r="I24" s="94"/>
      <c r="J24" s="5"/>
      <c r="K24" s="58">
        <f t="shared" si="4"/>
        <v>0</v>
      </c>
      <c r="L24" s="86">
        <f t="shared" si="5"/>
        <v>0</v>
      </c>
    </row>
    <row r="25" spans="1:12" customFormat="1" ht="13" x14ac:dyDescent="0.3">
      <c r="A25" s="9"/>
      <c r="B25" s="10"/>
      <c r="C25" s="104" t="str">
        <f t="shared" si="0"/>
        <v>FC</v>
      </c>
      <c r="D25" s="201"/>
      <c r="E25" s="5"/>
      <c r="F25" s="24">
        <f t="shared" si="1"/>
        <v>0</v>
      </c>
      <c r="G25" s="105">
        <f t="shared" si="2"/>
        <v>0.12345</v>
      </c>
      <c r="H25" s="58">
        <f t="shared" si="3"/>
        <v>0</v>
      </c>
      <c r="I25" s="94"/>
      <c r="J25" s="5"/>
      <c r="K25" s="58">
        <f t="shared" si="4"/>
        <v>0</v>
      </c>
      <c r="L25" s="86">
        <f t="shared" si="5"/>
        <v>0</v>
      </c>
    </row>
    <row r="26" spans="1:12" customFormat="1" ht="13" x14ac:dyDescent="0.3">
      <c r="A26" s="214"/>
      <c r="B26" s="10"/>
      <c r="C26" s="104" t="str">
        <f t="shared" si="0"/>
        <v>FC</v>
      </c>
      <c r="D26" s="201"/>
      <c r="E26" s="5"/>
      <c r="F26" s="24">
        <f t="shared" si="1"/>
        <v>0</v>
      </c>
      <c r="G26" s="105">
        <f t="shared" si="2"/>
        <v>0.12345</v>
      </c>
      <c r="H26" s="58">
        <f t="shared" si="3"/>
        <v>0</v>
      </c>
      <c r="I26" s="94"/>
      <c r="J26" s="5"/>
      <c r="K26" s="58">
        <f t="shared" si="4"/>
        <v>0</v>
      </c>
      <c r="L26" s="86">
        <f t="shared" si="5"/>
        <v>0</v>
      </c>
    </row>
    <row r="27" spans="1:12" customFormat="1" ht="13" x14ac:dyDescent="0.3">
      <c r="A27" s="29">
        <v>4.2</v>
      </c>
      <c r="B27" s="32" t="s">
        <v>121</v>
      </c>
      <c r="C27" s="104"/>
      <c r="D27" s="188"/>
      <c r="E27" s="24"/>
      <c r="F27" s="24"/>
      <c r="G27" s="105"/>
      <c r="H27" s="58"/>
      <c r="I27" s="93"/>
      <c r="J27" s="24"/>
      <c r="K27" s="58"/>
      <c r="L27" s="86"/>
    </row>
    <row r="28" spans="1:12" customFormat="1" ht="13" x14ac:dyDescent="0.3">
      <c r="A28" s="28"/>
      <c r="B28" s="31" t="s">
        <v>122</v>
      </c>
      <c r="C28" s="104" t="str">
        <f t="shared" ref="C28:C35" si="6">$B$8</f>
        <v>FC</v>
      </c>
      <c r="D28" s="201"/>
      <c r="E28" s="5"/>
      <c r="F28" s="24">
        <f t="shared" ref="F28:F56" si="7">D28*E28</f>
        <v>0</v>
      </c>
      <c r="G28" s="105">
        <f t="shared" ref="G28:G35" si="8">$B$9</f>
        <v>0.12345</v>
      </c>
      <c r="H28" s="58">
        <f t="shared" ref="H28:H56" si="9">IF(G28&lt;&gt;0,F28/G28,0)</f>
        <v>0</v>
      </c>
      <c r="I28" s="94"/>
      <c r="J28" s="5"/>
      <c r="K28" s="58">
        <f t="shared" ref="K28:K56" si="10">I28*J28</f>
        <v>0</v>
      </c>
      <c r="L28" s="86">
        <f t="shared" ref="L28:L35" si="11">IF(OR(J28&gt;0,H28&gt;0),H28+K28,0)</f>
        <v>0</v>
      </c>
    </row>
    <row r="29" spans="1:12" customFormat="1" ht="13" x14ac:dyDescent="0.3">
      <c r="A29" s="28"/>
      <c r="B29" s="31" t="s">
        <v>123</v>
      </c>
      <c r="C29" s="104" t="str">
        <f t="shared" si="6"/>
        <v>FC</v>
      </c>
      <c r="D29" s="201"/>
      <c r="E29" s="5"/>
      <c r="F29" s="24">
        <f t="shared" si="7"/>
        <v>0</v>
      </c>
      <c r="G29" s="105">
        <f t="shared" si="8"/>
        <v>0.12345</v>
      </c>
      <c r="H29" s="58">
        <f t="shared" si="9"/>
        <v>0</v>
      </c>
      <c r="I29" s="94"/>
      <c r="J29" s="5"/>
      <c r="K29" s="58">
        <f t="shared" si="10"/>
        <v>0</v>
      </c>
      <c r="L29" s="86">
        <f t="shared" si="11"/>
        <v>0</v>
      </c>
    </row>
    <row r="30" spans="1:12" customFormat="1" ht="13" x14ac:dyDescent="0.3">
      <c r="A30" s="9"/>
      <c r="B30" s="10"/>
      <c r="C30" s="104" t="str">
        <f t="shared" si="6"/>
        <v>FC</v>
      </c>
      <c r="D30" s="201"/>
      <c r="E30" s="5"/>
      <c r="F30" s="24">
        <f>D30*E30</f>
        <v>0</v>
      </c>
      <c r="G30" s="105">
        <f t="shared" si="8"/>
        <v>0.12345</v>
      </c>
      <c r="H30" s="58">
        <f>IF(G30&lt;&gt;0,F30/G30,0)</f>
        <v>0</v>
      </c>
      <c r="I30" s="94"/>
      <c r="J30" s="5"/>
      <c r="K30" s="58">
        <f>I30*J30</f>
        <v>0</v>
      </c>
      <c r="L30" s="86">
        <f t="shared" si="11"/>
        <v>0</v>
      </c>
    </row>
    <row r="31" spans="1:12" customFormat="1" ht="13" x14ac:dyDescent="0.3">
      <c r="A31" s="9"/>
      <c r="B31" s="10"/>
      <c r="C31" s="104" t="str">
        <f t="shared" si="6"/>
        <v>FC</v>
      </c>
      <c r="D31" s="201"/>
      <c r="E31" s="5"/>
      <c r="F31" s="24">
        <f>D31*E31</f>
        <v>0</v>
      </c>
      <c r="G31" s="105">
        <f t="shared" si="8"/>
        <v>0.12345</v>
      </c>
      <c r="H31" s="58">
        <f>IF(G31&lt;&gt;0,F31/G31,0)</f>
        <v>0</v>
      </c>
      <c r="I31" s="94"/>
      <c r="J31" s="5"/>
      <c r="K31" s="58">
        <f>I31*J31</f>
        <v>0</v>
      </c>
      <c r="L31" s="86">
        <f t="shared" si="11"/>
        <v>0</v>
      </c>
    </row>
    <row r="32" spans="1:12" customFormat="1" ht="13" x14ac:dyDescent="0.3">
      <c r="A32" s="9"/>
      <c r="B32" s="10"/>
      <c r="C32" s="104" t="str">
        <f t="shared" si="6"/>
        <v>FC</v>
      </c>
      <c r="D32" s="201"/>
      <c r="E32" s="5"/>
      <c r="F32" s="24">
        <f>D32*E32</f>
        <v>0</v>
      </c>
      <c r="G32" s="105">
        <f t="shared" si="8"/>
        <v>0.12345</v>
      </c>
      <c r="H32" s="58">
        <f>IF(G32&lt;&gt;0,F32/G32,0)</f>
        <v>0</v>
      </c>
      <c r="I32" s="94"/>
      <c r="J32" s="5"/>
      <c r="K32" s="58">
        <f>I32*J32</f>
        <v>0</v>
      </c>
      <c r="L32" s="86">
        <f t="shared" si="11"/>
        <v>0</v>
      </c>
    </row>
    <row r="33" spans="1:12" customFormat="1" ht="13" x14ac:dyDescent="0.3">
      <c r="A33" s="9"/>
      <c r="B33" s="10"/>
      <c r="C33" s="104" t="str">
        <f t="shared" si="6"/>
        <v>FC</v>
      </c>
      <c r="D33" s="201"/>
      <c r="E33" s="5"/>
      <c r="F33" s="24">
        <f>D33*E33</f>
        <v>0</v>
      </c>
      <c r="G33" s="105">
        <f t="shared" si="8"/>
        <v>0.12345</v>
      </c>
      <c r="H33" s="58">
        <f>IF(G33&lt;&gt;0,F33/G33,0)</f>
        <v>0</v>
      </c>
      <c r="I33" s="94"/>
      <c r="J33" s="5"/>
      <c r="K33" s="58">
        <f>I33*J33</f>
        <v>0</v>
      </c>
      <c r="L33" s="86">
        <f t="shared" si="11"/>
        <v>0</v>
      </c>
    </row>
    <row r="34" spans="1:12" customFormat="1" ht="13" x14ac:dyDescent="0.3">
      <c r="A34" s="9"/>
      <c r="B34" s="10"/>
      <c r="C34" s="104" t="str">
        <f t="shared" si="6"/>
        <v>FC</v>
      </c>
      <c r="D34" s="201"/>
      <c r="E34" s="5"/>
      <c r="F34" s="24">
        <f t="shared" si="7"/>
        <v>0</v>
      </c>
      <c r="G34" s="105">
        <f t="shared" si="8"/>
        <v>0.12345</v>
      </c>
      <c r="H34" s="58">
        <f t="shared" si="9"/>
        <v>0</v>
      </c>
      <c r="I34" s="94"/>
      <c r="J34" s="5"/>
      <c r="K34" s="58">
        <f t="shared" si="10"/>
        <v>0</v>
      </c>
      <c r="L34" s="86">
        <f t="shared" si="11"/>
        <v>0</v>
      </c>
    </row>
    <row r="35" spans="1:12" customFormat="1" ht="13" x14ac:dyDescent="0.3">
      <c r="A35" s="9"/>
      <c r="B35" s="10"/>
      <c r="C35" s="104" t="str">
        <f t="shared" si="6"/>
        <v>FC</v>
      </c>
      <c r="D35" s="201"/>
      <c r="E35" s="5"/>
      <c r="F35" s="24">
        <f t="shared" si="7"/>
        <v>0</v>
      </c>
      <c r="G35" s="105">
        <f t="shared" si="8"/>
        <v>0.12345</v>
      </c>
      <c r="H35" s="58">
        <f t="shared" si="9"/>
        <v>0</v>
      </c>
      <c r="I35" s="94"/>
      <c r="J35" s="5"/>
      <c r="K35" s="58">
        <f t="shared" si="10"/>
        <v>0</v>
      </c>
      <c r="L35" s="86">
        <f t="shared" si="11"/>
        <v>0</v>
      </c>
    </row>
    <row r="36" spans="1:12" customFormat="1" ht="13" x14ac:dyDescent="0.3">
      <c r="A36" s="29">
        <v>4.3</v>
      </c>
      <c r="B36" s="32" t="s">
        <v>102</v>
      </c>
      <c r="C36" s="104"/>
      <c r="D36" s="188"/>
      <c r="E36" s="24"/>
      <c r="F36" s="24"/>
      <c r="G36" s="105"/>
      <c r="H36" s="58"/>
      <c r="I36" s="93"/>
      <c r="J36" s="24"/>
      <c r="K36" s="58"/>
      <c r="L36" s="86"/>
    </row>
    <row r="37" spans="1:12" customFormat="1" ht="13" x14ac:dyDescent="0.3">
      <c r="A37" s="28"/>
      <c r="B37" s="31" t="s">
        <v>124</v>
      </c>
      <c r="C37" s="104" t="str">
        <f t="shared" ref="C37:C47" si="12">$B$8</f>
        <v>FC</v>
      </c>
      <c r="D37" s="201"/>
      <c r="E37" s="5"/>
      <c r="F37" s="24">
        <f t="shared" si="7"/>
        <v>0</v>
      </c>
      <c r="G37" s="105">
        <f t="shared" ref="G37:G47" si="13">$B$9</f>
        <v>0.12345</v>
      </c>
      <c r="H37" s="58">
        <f t="shared" si="9"/>
        <v>0</v>
      </c>
      <c r="I37" s="94"/>
      <c r="J37" s="5"/>
      <c r="K37" s="58">
        <f t="shared" si="10"/>
        <v>0</v>
      </c>
      <c r="L37" s="86">
        <f t="shared" ref="L37:L47" si="14">IF(OR(J37&gt;0,H37&gt;0),H37+K37,0)</f>
        <v>0</v>
      </c>
    </row>
    <row r="38" spans="1:12" customFormat="1" ht="13" x14ac:dyDescent="0.3">
      <c r="A38" s="28"/>
      <c r="B38" s="31" t="s">
        <v>125</v>
      </c>
      <c r="C38" s="104" t="str">
        <f t="shared" si="12"/>
        <v>FC</v>
      </c>
      <c r="D38" s="201"/>
      <c r="E38" s="5"/>
      <c r="F38" s="24">
        <f t="shared" si="7"/>
        <v>0</v>
      </c>
      <c r="G38" s="105">
        <f t="shared" si="13"/>
        <v>0.12345</v>
      </c>
      <c r="H38" s="58">
        <f t="shared" si="9"/>
        <v>0</v>
      </c>
      <c r="I38" s="94"/>
      <c r="J38" s="5"/>
      <c r="K38" s="58">
        <f t="shared" si="10"/>
        <v>0</v>
      </c>
      <c r="L38" s="86">
        <f t="shared" si="14"/>
        <v>0</v>
      </c>
    </row>
    <row r="39" spans="1:12" customFormat="1" ht="13" x14ac:dyDescent="0.3">
      <c r="A39" s="28"/>
      <c r="B39" s="31" t="s">
        <v>126</v>
      </c>
      <c r="C39" s="104" t="str">
        <f t="shared" si="12"/>
        <v>FC</v>
      </c>
      <c r="D39" s="201"/>
      <c r="E39" s="5"/>
      <c r="F39" s="24">
        <f t="shared" si="7"/>
        <v>0</v>
      </c>
      <c r="G39" s="105">
        <f t="shared" si="13"/>
        <v>0.12345</v>
      </c>
      <c r="H39" s="58">
        <f t="shared" si="9"/>
        <v>0</v>
      </c>
      <c r="I39" s="94"/>
      <c r="J39" s="5"/>
      <c r="K39" s="58">
        <f t="shared" si="10"/>
        <v>0</v>
      </c>
      <c r="L39" s="86">
        <f t="shared" si="14"/>
        <v>0</v>
      </c>
    </row>
    <row r="40" spans="1:12" customFormat="1" ht="13" x14ac:dyDescent="0.3">
      <c r="A40" s="28"/>
      <c r="B40" s="31" t="s">
        <v>127</v>
      </c>
      <c r="C40" s="104" t="str">
        <f t="shared" si="12"/>
        <v>FC</v>
      </c>
      <c r="D40" s="201"/>
      <c r="E40" s="5"/>
      <c r="F40" s="24">
        <f t="shared" si="7"/>
        <v>0</v>
      </c>
      <c r="G40" s="105">
        <f t="shared" si="13"/>
        <v>0.12345</v>
      </c>
      <c r="H40" s="58">
        <f t="shared" si="9"/>
        <v>0</v>
      </c>
      <c r="I40" s="94"/>
      <c r="J40" s="5"/>
      <c r="K40" s="58">
        <f t="shared" si="10"/>
        <v>0</v>
      </c>
      <c r="L40" s="86">
        <f t="shared" si="14"/>
        <v>0</v>
      </c>
    </row>
    <row r="41" spans="1:12" customFormat="1" ht="13" x14ac:dyDescent="0.3">
      <c r="A41" s="9"/>
      <c r="B41" s="10"/>
      <c r="C41" s="104" t="str">
        <f t="shared" si="12"/>
        <v>FC</v>
      </c>
      <c r="D41" s="201"/>
      <c r="E41" s="5"/>
      <c r="F41" s="24">
        <f t="shared" si="7"/>
        <v>0</v>
      </c>
      <c r="G41" s="105">
        <f t="shared" si="13"/>
        <v>0.12345</v>
      </c>
      <c r="H41" s="58">
        <f t="shared" si="9"/>
        <v>0</v>
      </c>
      <c r="I41" s="94"/>
      <c r="J41" s="5"/>
      <c r="K41" s="58">
        <f t="shared" si="10"/>
        <v>0</v>
      </c>
      <c r="L41" s="86">
        <f t="shared" si="14"/>
        <v>0</v>
      </c>
    </row>
    <row r="42" spans="1:12" customFormat="1" ht="13" x14ac:dyDescent="0.3">
      <c r="A42" s="9"/>
      <c r="B42" s="10"/>
      <c r="C42" s="104" t="str">
        <f t="shared" si="12"/>
        <v>FC</v>
      </c>
      <c r="D42" s="201"/>
      <c r="E42" s="5"/>
      <c r="F42" s="24">
        <f t="shared" si="7"/>
        <v>0</v>
      </c>
      <c r="G42" s="105">
        <f t="shared" si="13"/>
        <v>0.12345</v>
      </c>
      <c r="H42" s="58">
        <f t="shared" si="9"/>
        <v>0</v>
      </c>
      <c r="I42" s="94"/>
      <c r="J42" s="5"/>
      <c r="K42" s="58">
        <f t="shared" si="10"/>
        <v>0</v>
      </c>
      <c r="L42" s="86">
        <f t="shared" si="14"/>
        <v>0</v>
      </c>
    </row>
    <row r="43" spans="1:12" customFormat="1" ht="13" x14ac:dyDescent="0.3">
      <c r="A43" s="9"/>
      <c r="B43" s="10"/>
      <c r="C43" s="104" t="str">
        <f t="shared" si="12"/>
        <v>FC</v>
      </c>
      <c r="D43" s="201"/>
      <c r="E43" s="5"/>
      <c r="F43" s="24">
        <f>D43*E43</f>
        <v>0</v>
      </c>
      <c r="G43" s="105">
        <f t="shared" si="13"/>
        <v>0.12345</v>
      </c>
      <c r="H43" s="58">
        <f>IF(G43&lt;&gt;0,F43/G43,0)</f>
        <v>0</v>
      </c>
      <c r="I43" s="94"/>
      <c r="J43" s="5"/>
      <c r="K43" s="58">
        <f>I43*J43</f>
        <v>0</v>
      </c>
      <c r="L43" s="86">
        <f t="shared" si="14"/>
        <v>0</v>
      </c>
    </row>
    <row r="44" spans="1:12" customFormat="1" ht="13" x14ac:dyDescent="0.3">
      <c r="A44" s="9"/>
      <c r="B44" s="10"/>
      <c r="C44" s="104" t="str">
        <f t="shared" si="12"/>
        <v>FC</v>
      </c>
      <c r="D44" s="201"/>
      <c r="E44" s="5"/>
      <c r="F44" s="24">
        <f>D44*E44</f>
        <v>0</v>
      </c>
      <c r="G44" s="105">
        <f t="shared" si="13"/>
        <v>0.12345</v>
      </c>
      <c r="H44" s="58">
        <f>IF(G44&lt;&gt;0,F44/G44,0)</f>
        <v>0</v>
      </c>
      <c r="I44" s="94"/>
      <c r="J44" s="5"/>
      <c r="K44" s="58">
        <f>I44*J44</f>
        <v>0</v>
      </c>
      <c r="L44" s="86">
        <f t="shared" si="14"/>
        <v>0</v>
      </c>
    </row>
    <row r="45" spans="1:12" customFormat="1" ht="13" x14ac:dyDescent="0.3">
      <c r="A45" s="9"/>
      <c r="B45" s="10"/>
      <c r="C45" s="104" t="str">
        <f t="shared" si="12"/>
        <v>FC</v>
      </c>
      <c r="D45" s="201"/>
      <c r="E45" s="5"/>
      <c r="F45" s="24">
        <f>D45*E45</f>
        <v>0</v>
      </c>
      <c r="G45" s="105">
        <f t="shared" si="13"/>
        <v>0.12345</v>
      </c>
      <c r="H45" s="58">
        <f>IF(G45&lt;&gt;0,F45/G45,0)</f>
        <v>0</v>
      </c>
      <c r="I45" s="94"/>
      <c r="J45" s="5"/>
      <c r="K45" s="58">
        <f>I45*J45</f>
        <v>0</v>
      </c>
      <c r="L45" s="86">
        <f t="shared" si="14"/>
        <v>0</v>
      </c>
    </row>
    <row r="46" spans="1:12" customFormat="1" ht="13" x14ac:dyDescent="0.3">
      <c r="A46" s="9"/>
      <c r="B46" s="10"/>
      <c r="C46" s="104" t="str">
        <f t="shared" si="12"/>
        <v>FC</v>
      </c>
      <c r="D46" s="201"/>
      <c r="E46" s="5"/>
      <c r="F46" s="24">
        <f>D46*E46</f>
        <v>0</v>
      </c>
      <c r="G46" s="105">
        <f t="shared" si="13"/>
        <v>0.12345</v>
      </c>
      <c r="H46" s="58">
        <f>IF(G46&lt;&gt;0,F46/G46,0)</f>
        <v>0</v>
      </c>
      <c r="I46" s="94"/>
      <c r="J46" s="5"/>
      <c r="K46" s="58">
        <f>I46*J46</f>
        <v>0</v>
      </c>
      <c r="L46" s="86">
        <f t="shared" si="14"/>
        <v>0</v>
      </c>
    </row>
    <row r="47" spans="1:12" customFormat="1" ht="13" x14ac:dyDescent="0.3">
      <c r="A47" s="9"/>
      <c r="B47" s="10"/>
      <c r="C47" s="104" t="str">
        <f t="shared" si="12"/>
        <v>FC</v>
      </c>
      <c r="D47" s="201"/>
      <c r="E47" s="5"/>
      <c r="F47" s="24">
        <f>D47*E47</f>
        <v>0</v>
      </c>
      <c r="G47" s="105">
        <f t="shared" si="13"/>
        <v>0.12345</v>
      </c>
      <c r="H47" s="58">
        <f>IF(G47&lt;&gt;0,F47/G47,0)</f>
        <v>0</v>
      </c>
      <c r="I47" s="94"/>
      <c r="J47" s="5"/>
      <c r="K47" s="58">
        <f>I47*J47</f>
        <v>0</v>
      </c>
      <c r="L47" s="86">
        <f t="shared" si="14"/>
        <v>0</v>
      </c>
    </row>
    <row r="48" spans="1:12" customFormat="1" ht="13" x14ac:dyDescent="0.3">
      <c r="A48" s="29">
        <v>4.4000000000000004</v>
      </c>
      <c r="B48" s="32" t="s">
        <v>128</v>
      </c>
      <c r="C48" s="104"/>
      <c r="D48" s="188"/>
      <c r="E48" s="24"/>
      <c r="F48" s="24"/>
      <c r="G48" s="105"/>
      <c r="H48" s="58"/>
      <c r="I48" s="93"/>
      <c r="J48" s="24"/>
      <c r="K48" s="58"/>
      <c r="L48" s="86"/>
    </row>
    <row r="49" spans="1:12" customFormat="1" ht="13" x14ac:dyDescent="0.3">
      <c r="A49" s="28"/>
      <c r="B49" s="113"/>
      <c r="C49" s="104" t="str">
        <f t="shared" ref="C49:C56" si="15">$B$8</f>
        <v>FC</v>
      </c>
      <c r="D49" s="201"/>
      <c r="E49" s="5"/>
      <c r="F49" s="24">
        <f t="shared" si="7"/>
        <v>0</v>
      </c>
      <c r="G49" s="105">
        <f t="shared" ref="G49:G56" si="16">$B$9</f>
        <v>0.12345</v>
      </c>
      <c r="H49" s="58">
        <f t="shared" si="9"/>
        <v>0</v>
      </c>
      <c r="I49" s="94"/>
      <c r="J49" s="5"/>
      <c r="K49" s="58">
        <f t="shared" si="10"/>
        <v>0</v>
      </c>
      <c r="L49" s="86">
        <f t="shared" ref="L49:L56" si="17">IF(OR(J49&gt;0,H49&gt;0),H49+K49,0)</f>
        <v>0</v>
      </c>
    </row>
    <row r="50" spans="1:12" customFormat="1" ht="13" x14ac:dyDescent="0.3">
      <c r="A50" s="9"/>
      <c r="B50" s="10"/>
      <c r="C50" s="104" t="str">
        <f t="shared" si="15"/>
        <v>FC</v>
      </c>
      <c r="D50" s="201"/>
      <c r="E50" s="5"/>
      <c r="F50" s="24">
        <f t="shared" si="7"/>
        <v>0</v>
      </c>
      <c r="G50" s="105">
        <f t="shared" si="16"/>
        <v>0.12345</v>
      </c>
      <c r="H50" s="58">
        <f t="shared" si="9"/>
        <v>0</v>
      </c>
      <c r="I50" s="94"/>
      <c r="J50" s="5"/>
      <c r="K50" s="58">
        <f t="shared" si="10"/>
        <v>0</v>
      </c>
      <c r="L50" s="86">
        <f t="shared" si="17"/>
        <v>0</v>
      </c>
    </row>
    <row r="51" spans="1:12" customFormat="1" ht="13" x14ac:dyDescent="0.3">
      <c r="A51" s="9"/>
      <c r="B51" s="10"/>
      <c r="C51" s="104" t="str">
        <f t="shared" si="15"/>
        <v>FC</v>
      </c>
      <c r="D51" s="201"/>
      <c r="E51" s="5"/>
      <c r="F51" s="24">
        <f t="shared" si="7"/>
        <v>0</v>
      </c>
      <c r="G51" s="105">
        <f t="shared" si="16"/>
        <v>0.12345</v>
      </c>
      <c r="H51" s="58">
        <f t="shared" si="9"/>
        <v>0</v>
      </c>
      <c r="I51" s="94"/>
      <c r="J51" s="5"/>
      <c r="K51" s="58">
        <f t="shared" si="10"/>
        <v>0</v>
      </c>
      <c r="L51" s="86">
        <f t="shared" si="17"/>
        <v>0</v>
      </c>
    </row>
    <row r="52" spans="1:12" customFormat="1" ht="13" x14ac:dyDescent="0.3">
      <c r="A52" s="9"/>
      <c r="B52" s="10"/>
      <c r="C52" s="104" t="str">
        <f t="shared" si="15"/>
        <v>FC</v>
      </c>
      <c r="D52" s="201"/>
      <c r="E52" s="5"/>
      <c r="F52" s="24">
        <f t="shared" si="7"/>
        <v>0</v>
      </c>
      <c r="G52" s="105">
        <f t="shared" si="16"/>
        <v>0.12345</v>
      </c>
      <c r="H52" s="58">
        <f t="shared" si="9"/>
        <v>0</v>
      </c>
      <c r="I52" s="94"/>
      <c r="J52" s="5"/>
      <c r="K52" s="58">
        <f t="shared" si="10"/>
        <v>0</v>
      </c>
      <c r="L52" s="86">
        <f t="shared" si="17"/>
        <v>0</v>
      </c>
    </row>
    <row r="53" spans="1:12" customFormat="1" ht="13" x14ac:dyDescent="0.3">
      <c r="A53" s="9"/>
      <c r="B53" s="10"/>
      <c r="C53" s="104" t="str">
        <f t="shared" si="15"/>
        <v>FC</v>
      </c>
      <c r="D53" s="201"/>
      <c r="E53" s="5"/>
      <c r="F53" s="24">
        <f>D53*E53</f>
        <v>0</v>
      </c>
      <c r="G53" s="105">
        <f t="shared" si="16"/>
        <v>0.12345</v>
      </c>
      <c r="H53" s="58">
        <f>IF(G53&lt;&gt;0,F53/G53,0)</f>
        <v>0</v>
      </c>
      <c r="I53" s="94"/>
      <c r="J53" s="5"/>
      <c r="K53" s="58">
        <f>I53*J53</f>
        <v>0</v>
      </c>
      <c r="L53" s="86">
        <f t="shared" si="17"/>
        <v>0</v>
      </c>
    </row>
    <row r="54" spans="1:12" customFormat="1" ht="13" x14ac:dyDescent="0.3">
      <c r="A54" s="9"/>
      <c r="B54" s="10"/>
      <c r="C54" s="104" t="str">
        <f t="shared" si="15"/>
        <v>FC</v>
      </c>
      <c r="D54" s="201"/>
      <c r="E54" s="5"/>
      <c r="F54" s="24">
        <f>D54*E54</f>
        <v>0</v>
      </c>
      <c r="G54" s="105">
        <f t="shared" si="16"/>
        <v>0.12345</v>
      </c>
      <c r="H54" s="58">
        <f>IF(G54&lt;&gt;0,F54/G54,0)</f>
        <v>0</v>
      </c>
      <c r="I54" s="94"/>
      <c r="J54" s="5"/>
      <c r="K54" s="58">
        <f>I54*J54</f>
        <v>0</v>
      </c>
      <c r="L54" s="86">
        <f t="shared" si="17"/>
        <v>0</v>
      </c>
    </row>
    <row r="55" spans="1:12" customFormat="1" ht="13" x14ac:dyDescent="0.3">
      <c r="A55" s="9"/>
      <c r="B55" s="10"/>
      <c r="C55" s="104" t="str">
        <f t="shared" si="15"/>
        <v>FC</v>
      </c>
      <c r="D55" s="201"/>
      <c r="E55" s="5"/>
      <c r="F55" s="24">
        <f t="shared" si="7"/>
        <v>0</v>
      </c>
      <c r="G55" s="105">
        <f t="shared" si="16"/>
        <v>0.12345</v>
      </c>
      <c r="H55" s="58">
        <f t="shared" si="9"/>
        <v>0</v>
      </c>
      <c r="I55" s="94"/>
      <c r="J55" s="5"/>
      <c r="K55" s="58">
        <f t="shared" si="10"/>
        <v>0</v>
      </c>
      <c r="L55" s="86">
        <f t="shared" si="17"/>
        <v>0</v>
      </c>
    </row>
    <row r="56" spans="1:12" customFormat="1" ht="13" x14ac:dyDescent="0.3">
      <c r="A56" s="9"/>
      <c r="B56" s="10"/>
      <c r="C56" s="104" t="str">
        <f t="shared" si="15"/>
        <v>FC</v>
      </c>
      <c r="D56" s="201"/>
      <c r="E56" s="5"/>
      <c r="F56" s="24">
        <f t="shared" si="7"/>
        <v>0</v>
      </c>
      <c r="G56" s="105">
        <f t="shared" si="16"/>
        <v>0.12345</v>
      </c>
      <c r="H56" s="58">
        <f t="shared" si="9"/>
        <v>0</v>
      </c>
      <c r="I56" s="94"/>
      <c r="J56" s="5"/>
      <c r="K56" s="58">
        <f t="shared" si="10"/>
        <v>0</v>
      </c>
      <c r="L56" s="86">
        <f t="shared" si="17"/>
        <v>0</v>
      </c>
    </row>
    <row r="57" spans="1:12" customFormat="1" ht="13.5" thickBot="1" x14ac:dyDescent="0.35">
      <c r="A57" s="16"/>
      <c r="B57" s="13"/>
      <c r="C57" s="106"/>
      <c r="D57" s="202"/>
      <c r="E57" s="14"/>
      <c r="F57" s="26"/>
      <c r="G57" s="108"/>
      <c r="H57" s="80"/>
      <c r="I57" s="95"/>
      <c r="J57" s="14"/>
      <c r="K57" s="80"/>
      <c r="L57" s="87"/>
    </row>
    <row r="58" spans="1:12" customFormat="1" ht="13.5" thickBot="1" x14ac:dyDescent="0.35">
      <c r="A58" s="215"/>
      <c r="B58" s="35" t="str">
        <f>+"SUB-TOTAL:  "&amp;A16</f>
        <v>SUB-TOTAL:  G4</v>
      </c>
      <c r="C58" s="33"/>
      <c r="D58" s="203"/>
      <c r="E58" s="27"/>
      <c r="F58" s="27">
        <f>SUM(F16:F57)</f>
        <v>0</v>
      </c>
      <c r="G58" s="92">
        <f>$B$9</f>
        <v>0.12345</v>
      </c>
      <c r="H58" s="81">
        <f>SUM(H16:H57)</f>
        <v>0</v>
      </c>
      <c r="I58" s="96"/>
      <c r="J58" s="27"/>
      <c r="K58" s="81">
        <f>SUM(K16:K57)</f>
        <v>0</v>
      </c>
      <c r="L58" s="88">
        <f>SUM(L16:L57)</f>
        <v>0</v>
      </c>
    </row>
    <row r="59" spans="1:12" customFormat="1" ht="13" x14ac:dyDescent="0.3">
      <c r="A59" s="1"/>
      <c r="B59" s="1"/>
      <c r="C59" s="3"/>
      <c r="D59" s="97"/>
      <c r="E59" s="101"/>
      <c r="F59" s="101"/>
      <c r="G59" s="1"/>
      <c r="H59" s="82"/>
      <c r="I59" s="97"/>
      <c r="J59" s="101"/>
      <c r="K59" s="102"/>
      <c r="L59" s="102"/>
    </row>
    <row r="60" spans="1:12" ht="10.5" x14ac:dyDescent="0.25">
      <c r="D60" s="204"/>
      <c r="E60" s="205"/>
      <c r="F60" s="206"/>
      <c r="H60" s="83"/>
      <c r="I60" s="207"/>
      <c r="J60" s="205"/>
      <c r="K60" s="103"/>
      <c r="L60" s="103"/>
    </row>
    <row r="61" spans="1:12" ht="10.5" x14ac:dyDescent="0.25">
      <c r="D61" s="204"/>
      <c r="E61" s="205"/>
      <c r="F61" s="206"/>
      <c r="H61" s="83"/>
      <c r="I61" s="207"/>
      <c r="J61" s="205"/>
      <c r="K61" s="103"/>
      <c r="L61" s="103"/>
    </row>
    <row r="62" spans="1:12" ht="10.5" x14ac:dyDescent="0.25">
      <c r="D62" s="204"/>
      <c r="E62" s="205"/>
      <c r="F62" s="206"/>
      <c r="H62" s="83"/>
      <c r="I62" s="207"/>
      <c r="J62" s="205"/>
      <c r="K62" s="103"/>
      <c r="L62" s="103"/>
    </row>
    <row r="63" spans="1:12" ht="10.5" x14ac:dyDescent="0.25">
      <c r="D63" s="204"/>
      <c r="E63" s="205"/>
      <c r="F63" s="206"/>
      <c r="H63" s="83"/>
      <c r="I63" s="207"/>
      <c r="J63" s="205"/>
      <c r="K63" s="103"/>
      <c r="L63" s="103"/>
    </row>
    <row r="64" spans="1:12" ht="10.5" x14ac:dyDescent="0.25">
      <c r="D64" s="204"/>
      <c r="E64" s="205"/>
      <c r="F64" s="206"/>
      <c r="H64" s="83"/>
      <c r="I64" s="207"/>
      <c r="J64" s="205"/>
      <c r="K64" s="103"/>
      <c r="L64" s="103"/>
    </row>
    <row r="65" spans="4:12" ht="10.5" x14ac:dyDescent="0.25">
      <c r="D65" s="204"/>
      <c r="E65" s="205"/>
      <c r="F65" s="206"/>
      <c r="H65" s="83"/>
      <c r="I65" s="207"/>
      <c r="J65" s="205"/>
      <c r="K65" s="103"/>
      <c r="L65" s="103"/>
    </row>
    <row r="66" spans="4:12" ht="10.5" x14ac:dyDescent="0.25">
      <c r="D66" s="204"/>
      <c r="E66" s="205"/>
      <c r="F66" s="206"/>
      <c r="H66" s="83"/>
      <c r="I66" s="207"/>
      <c r="J66" s="205"/>
      <c r="K66" s="103"/>
      <c r="L66" s="103"/>
    </row>
    <row r="67" spans="4:12" ht="10.5" x14ac:dyDescent="0.25">
      <c r="D67" s="204"/>
      <c r="E67" s="205"/>
      <c r="F67" s="206"/>
      <c r="H67" s="83"/>
      <c r="I67" s="207"/>
      <c r="J67" s="205"/>
      <c r="K67" s="103"/>
      <c r="L67" s="103"/>
    </row>
    <row r="68" spans="4:12" ht="10.5" x14ac:dyDescent="0.25">
      <c r="D68" s="204"/>
      <c r="E68" s="205"/>
      <c r="F68" s="206"/>
      <c r="H68" s="83"/>
      <c r="I68" s="207"/>
      <c r="J68" s="205"/>
      <c r="K68" s="103"/>
      <c r="L68" s="103"/>
    </row>
    <row r="69" spans="4:12" ht="10.5" x14ac:dyDescent="0.25">
      <c r="D69" s="204"/>
      <c r="E69" s="205"/>
      <c r="F69" s="206"/>
      <c r="H69" s="83"/>
      <c r="I69" s="207"/>
      <c r="J69" s="205"/>
      <c r="K69" s="103"/>
      <c r="L69" s="103"/>
    </row>
    <row r="70" spans="4:12" ht="10.5" x14ac:dyDescent="0.25">
      <c r="D70" s="204"/>
      <c r="E70" s="205"/>
      <c r="F70" s="206"/>
      <c r="H70" s="83"/>
      <c r="I70" s="207"/>
      <c r="J70" s="205"/>
      <c r="K70" s="103"/>
      <c r="L70" s="103"/>
    </row>
    <row r="71" spans="4:12" ht="10.5" x14ac:dyDescent="0.25">
      <c r="D71" s="204"/>
      <c r="E71" s="205"/>
      <c r="F71" s="206"/>
      <c r="H71" s="83"/>
      <c r="I71" s="207"/>
      <c r="J71" s="205"/>
      <c r="K71" s="103"/>
      <c r="L71" s="103"/>
    </row>
    <row r="72" spans="4:12" ht="10.5" x14ac:dyDescent="0.25">
      <c r="D72" s="204"/>
      <c r="E72" s="205"/>
      <c r="F72" s="206"/>
      <c r="H72" s="83"/>
      <c r="I72" s="207"/>
      <c r="J72" s="205"/>
      <c r="K72" s="103"/>
      <c r="L72" s="103"/>
    </row>
    <row r="73" spans="4:12" ht="10.5" x14ac:dyDescent="0.25">
      <c r="D73" s="204"/>
      <c r="E73" s="205"/>
      <c r="F73" s="206"/>
      <c r="H73" s="83"/>
      <c r="I73" s="207"/>
      <c r="J73" s="205"/>
      <c r="K73" s="103"/>
      <c r="L73" s="103"/>
    </row>
    <row r="74" spans="4:12" ht="10.5" x14ac:dyDescent="0.25">
      <c r="D74" s="204"/>
      <c r="E74" s="205"/>
      <c r="F74" s="206"/>
      <c r="H74" s="83"/>
      <c r="I74" s="207"/>
      <c r="J74" s="205"/>
      <c r="K74" s="103"/>
      <c r="L74" s="103"/>
    </row>
    <row r="75" spans="4:12" ht="10.5" x14ac:dyDescent="0.25">
      <c r="D75" s="204"/>
      <c r="E75" s="205"/>
      <c r="F75" s="206"/>
      <c r="H75" s="83"/>
      <c r="I75" s="207"/>
      <c r="J75" s="205"/>
      <c r="K75" s="103"/>
      <c r="L75" s="103"/>
    </row>
    <row r="76" spans="4:12" ht="10.5" x14ac:dyDescent="0.25">
      <c r="D76" s="204"/>
      <c r="E76" s="205"/>
      <c r="F76" s="206"/>
      <c r="H76" s="83"/>
      <c r="I76" s="207"/>
      <c r="J76" s="205"/>
      <c r="K76" s="103"/>
      <c r="L76" s="103"/>
    </row>
    <row r="77" spans="4:12" ht="10.5" x14ac:dyDescent="0.25">
      <c r="D77" s="204"/>
      <c r="E77" s="205"/>
      <c r="F77" s="206"/>
      <c r="H77" s="83"/>
      <c r="I77" s="207"/>
      <c r="J77" s="205"/>
      <c r="K77" s="103"/>
      <c r="L77" s="103"/>
    </row>
    <row r="78" spans="4:12" ht="10.5" x14ac:dyDescent="0.25">
      <c r="D78" s="204"/>
      <c r="E78" s="205"/>
      <c r="F78" s="206"/>
      <c r="H78" s="83"/>
      <c r="I78" s="207"/>
      <c r="J78" s="205"/>
      <c r="K78" s="103"/>
      <c r="L78" s="103"/>
    </row>
    <row r="79" spans="4:12" ht="10.5" x14ac:dyDescent="0.25">
      <c r="D79" s="204"/>
      <c r="E79" s="205"/>
      <c r="F79" s="206"/>
      <c r="H79" s="83"/>
      <c r="I79" s="207"/>
      <c r="J79" s="205"/>
      <c r="K79" s="103"/>
      <c r="L79" s="103"/>
    </row>
    <row r="80" spans="4:12" ht="10.5" x14ac:dyDescent="0.25">
      <c r="D80" s="204"/>
      <c r="E80" s="205"/>
      <c r="F80" s="206"/>
      <c r="H80" s="83"/>
      <c r="I80" s="207"/>
      <c r="J80" s="205"/>
      <c r="K80" s="103"/>
      <c r="L80" s="103"/>
    </row>
    <row r="81" spans="4:12" ht="10.5" x14ac:dyDescent="0.25">
      <c r="D81" s="204"/>
      <c r="E81" s="205"/>
      <c r="F81" s="206"/>
      <c r="H81" s="83"/>
      <c r="I81" s="207"/>
      <c r="J81" s="205"/>
      <c r="K81" s="103"/>
      <c r="L81" s="103"/>
    </row>
    <row r="82" spans="4:12" ht="10.5" x14ac:dyDescent="0.25">
      <c r="D82" s="204"/>
      <c r="E82" s="205"/>
      <c r="F82" s="206"/>
      <c r="H82" s="83"/>
      <c r="I82" s="207"/>
      <c r="J82" s="205"/>
      <c r="K82" s="103"/>
      <c r="L82" s="103"/>
    </row>
    <row r="83" spans="4:12" ht="10.5" x14ac:dyDescent="0.25">
      <c r="D83" s="204"/>
      <c r="E83" s="205"/>
      <c r="F83" s="206"/>
      <c r="H83" s="83"/>
      <c r="I83" s="207"/>
      <c r="J83" s="205"/>
      <c r="K83" s="103"/>
      <c r="L83" s="103"/>
    </row>
    <row r="84" spans="4:12" ht="10.5" x14ac:dyDescent="0.25">
      <c r="D84" s="204"/>
      <c r="E84" s="205"/>
      <c r="F84" s="206"/>
      <c r="H84" s="83"/>
      <c r="I84" s="207"/>
      <c r="J84" s="205"/>
      <c r="K84" s="103"/>
      <c r="L84" s="103"/>
    </row>
    <row r="85" spans="4:12" ht="10.5" x14ac:dyDescent="0.25">
      <c r="D85" s="204"/>
      <c r="E85" s="205"/>
      <c r="F85" s="206"/>
      <c r="H85" s="83"/>
      <c r="I85" s="207"/>
      <c r="J85" s="205"/>
      <c r="K85" s="103"/>
      <c r="L85" s="103"/>
    </row>
    <row r="86" spans="4:12" ht="10.5" x14ac:dyDescent="0.25">
      <c r="D86" s="204"/>
      <c r="E86" s="205"/>
      <c r="F86" s="206"/>
      <c r="H86" s="83"/>
      <c r="I86" s="207"/>
      <c r="J86" s="205"/>
      <c r="K86" s="103"/>
      <c r="L86" s="103"/>
    </row>
    <row r="87" spans="4:12" ht="10.5" x14ac:dyDescent="0.25">
      <c r="D87" s="204"/>
      <c r="E87" s="205"/>
      <c r="F87" s="206"/>
      <c r="H87" s="83"/>
      <c r="I87" s="207"/>
      <c r="J87" s="205"/>
      <c r="K87" s="103"/>
      <c r="L87" s="103"/>
    </row>
    <row r="88" spans="4:12" ht="10.5" x14ac:dyDescent="0.25">
      <c r="D88" s="204"/>
      <c r="E88" s="205"/>
      <c r="F88" s="206"/>
      <c r="H88" s="83"/>
      <c r="I88" s="207"/>
      <c r="J88" s="205"/>
      <c r="K88" s="103"/>
      <c r="L88" s="103"/>
    </row>
    <row r="89" spans="4:12" ht="10.5" x14ac:dyDescent="0.25">
      <c r="D89" s="204"/>
      <c r="E89" s="205"/>
      <c r="F89" s="206"/>
      <c r="H89" s="83"/>
      <c r="I89" s="207"/>
      <c r="J89" s="205"/>
      <c r="K89" s="103"/>
      <c r="L89" s="103"/>
    </row>
    <row r="90" spans="4:12" ht="10.5" x14ac:dyDescent="0.25">
      <c r="D90" s="204"/>
      <c r="E90" s="205"/>
      <c r="F90" s="206"/>
      <c r="H90" s="83"/>
      <c r="I90" s="207"/>
      <c r="J90" s="205"/>
      <c r="K90" s="103"/>
      <c r="L90" s="103"/>
    </row>
    <row r="91" spans="4:12" ht="10.5" x14ac:dyDescent="0.25">
      <c r="D91" s="204"/>
      <c r="E91" s="205"/>
      <c r="F91" s="206"/>
      <c r="H91" s="83"/>
      <c r="I91" s="207"/>
      <c r="J91" s="205"/>
      <c r="K91" s="103"/>
      <c r="L91" s="103"/>
    </row>
    <row r="92" spans="4:12" ht="10.5" x14ac:dyDescent="0.25">
      <c r="D92" s="204"/>
      <c r="E92" s="205"/>
      <c r="F92" s="206"/>
      <c r="H92" s="83"/>
      <c r="I92" s="207"/>
      <c r="J92" s="205"/>
      <c r="K92" s="103"/>
      <c r="L92" s="103"/>
    </row>
    <row r="93" spans="4:12" ht="10.5" x14ac:dyDescent="0.25">
      <c r="D93" s="204"/>
      <c r="E93" s="205"/>
      <c r="F93" s="206"/>
      <c r="H93" s="83"/>
      <c r="I93" s="207"/>
      <c r="J93" s="205"/>
      <c r="K93" s="103"/>
      <c r="L93" s="103"/>
    </row>
    <row r="94" spans="4:12" ht="10.5" x14ac:dyDescent="0.25">
      <c r="D94" s="204"/>
      <c r="E94" s="205"/>
      <c r="F94" s="206"/>
      <c r="H94" s="83"/>
      <c r="I94" s="207"/>
      <c r="J94" s="205"/>
      <c r="K94" s="103"/>
      <c r="L94" s="103"/>
    </row>
    <row r="95" spans="4:12" ht="10.5" x14ac:dyDescent="0.25">
      <c r="D95" s="204"/>
      <c r="E95" s="205"/>
      <c r="F95" s="206"/>
      <c r="H95" s="83"/>
      <c r="I95" s="207"/>
      <c r="J95" s="205"/>
      <c r="K95" s="103"/>
      <c r="L95" s="103"/>
    </row>
    <row r="96" spans="4:12" ht="10.5" x14ac:dyDescent="0.25">
      <c r="D96" s="204"/>
      <c r="E96" s="205"/>
      <c r="F96" s="206"/>
      <c r="H96" s="83"/>
      <c r="I96" s="207"/>
      <c r="J96" s="205"/>
      <c r="K96" s="103"/>
      <c r="L96" s="103"/>
    </row>
    <row r="97" spans="4:12" ht="10.5" x14ac:dyDescent="0.25">
      <c r="D97" s="204"/>
      <c r="E97" s="205"/>
      <c r="F97" s="206"/>
      <c r="H97" s="83"/>
      <c r="I97" s="207"/>
      <c r="J97" s="205"/>
      <c r="K97" s="103"/>
      <c r="L97" s="103"/>
    </row>
    <row r="98" spans="4:12" ht="10.5" x14ac:dyDescent="0.25">
      <c r="D98" s="204"/>
      <c r="E98" s="205"/>
      <c r="F98" s="206"/>
      <c r="H98" s="83"/>
      <c r="I98" s="207"/>
      <c r="J98" s="205"/>
      <c r="K98" s="103"/>
      <c r="L98" s="103"/>
    </row>
    <row r="99" spans="4:12" ht="10.5" x14ac:dyDescent="0.25">
      <c r="D99" s="204"/>
      <c r="E99" s="205"/>
      <c r="F99" s="206"/>
      <c r="H99" s="83"/>
      <c r="I99" s="207"/>
      <c r="J99" s="205"/>
      <c r="K99" s="103"/>
      <c r="L99" s="103"/>
    </row>
    <row r="100" spans="4:12" ht="10.5" x14ac:dyDescent="0.25">
      <c r="D100" s="204"/>
      <c r="E100" s="205"/>
      <c r="F100" s="206"/>
      <c r="H100" s="83"/>
      <c r="I100" s="207"/>
      <c r="J100" s="205"/>
      <c r="K100" s="103"/>
      <c r="L100" s="103"/>
    </row>
    <row r="101" spans="4:12" ht="10.5" x14ac:dyDescent="0.25">
      <c r="D101" s="204"/>
      <c r="E101" s="205"/>
      <c r="F101" s="206"/>
      <c r="H101" s="83"/>
      <c r="I101" s="207"/>
      <c r="J101" s="205"/>
      <c r="K101" s="103"/>
      <c r="L101" s="103"/>
    </row>
    <row r="102" spans="4:12" ht="10.5" x14ac:dyDescent="0.25">
      <c r="D102" s="204"/>
      <c r="E102" s="205"/>
      <c r="F102" s="206"/>
      <c r="H102" s="83"/>
      <c r="I102" s="207"/>
      <c r="J102" s="205"/>
      <c r="K102" s="103"/>
      <c r="L102" s="103"/>
    </row>
    <row r="103" spans="4:12" ht="10.5" x14ac:dyDescent="0.25">
      <c r="D103" s="204"/>
      <c r="E103" s="205"/>
      <c r="F103" s="206"/>
      <c r="H103" s="83"/>
      <c r="I103" s="207"/>
      <c r="J103" s="205"/>
      <c r="K103" s="103"/>
      <c r="L103" s="103"/>
    </row>
    <row r="104" spans="4:12" x14ac:dyDescent="0.2">
      <c r="E104" s="208"/>
      <c r="F104" s="209"/>
    </row>
    <row r="105" spans="4:12" x14ac:dyDescent="0.2">
      <c r="E105" s="208"/>
      <c r="F105" s="209"/>
    </row>
    <row r="106" spans="4:12" x14ac:dyDescent="0.2">
      <c r="E106" s="208"/>
      <c r="F106" s="209"/>
    </row>
  </sheetData>
  <mergeCells count="14">
    <mergeCell ref="A1:B1"/>
    <mergeCell ref="A2:B2"/>
    <mergeCell ref="C11:H12"/>
    <mergeCell ref="I11:K12"/>
    <mergeCell ref="B13:B15"/>
    <mergeCell ref="A13:A15"/>
    <mergeCell ref="C13:C15"/>
    <mergeCell ref="G13:G15"/>
    <mergeCell ref="L13:L15"/>
    <mergeCell ref="E13:E15"/>
    <mergeCell ref="F13:F15"/>
    <mergeCell ref="H13:H15"/>
    <mergeCell ref="J13:J15"/>
    <mergeCell ref="K13:K1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tabColor theme="4" tint="0.39997558519241921"/>
  </sheetPr>
  <dimension ref="A1:L114"/>
  <sheetViews>
    <sheetView showGridLines="0" zoomScaleNormal="100" workbookViewId="0">
      <selection activeCell="C12" sqref="C12:E12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1.44140625" style="2" customWidth="1"/>
    <col min="5" max="5" width="14.6640625" style="2" customWidth="1"/>
    <col min="6" max="7" width="14.6640625" customWidth="1"/>
    <col min="8" max="8" width="15.6640625" customWidth="1"/>
    <col min="9" max="9" width="11.441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246" t="s">
        <v>175</v>
      </c>
      <c r="B1" s="246"/>
    </row>
    <row r="2" spans="1:12" customFormat="1" ht="13" x14ac:dyDescent="0.3">
      <c r="A2" s="247" t="s">
        <v>171</v>
      </c>
      <c r="B2" s="247"/>
      <c r="C2" s="1"/>
      <c r="D2" s="1"/>
      <c r="E2" s="1"/>
      <c r="F2" s="1"/>
      <c r="G2" s="1"/>
      <c r="H2" s="1"/>
      <c r="I2" s="1"/>
      <c r="J2" s="1"/>
      <c r="K2" s="1"/>
      <c r="L2" s="3"/>
    </row>
    <row r="3" spans="1:12" customFormat="1" ht="13" x14ac:dyDescent="0.3">
      <c r="A3" s="19" t="s">
        <v>37</v>
      </c>
      <c r="B3" s="20" t="str">
        <f>'Bidder Info'!D3</f>
        <v>Bidder name</v>
      </c>
      <c r="C3" s="199"/>
      <c r="D3" s="199"/>
      <c r="E3" s="1"/>
      <c r="F3" s="1"/>
      <c r="G3" s="1"/>
      <c r="H3" s="1"/>
      <c r="I3" s="1"/>
      <c r="J3" s="1"/>
      <c r="K3" s="1"/>
      <c r="L3" s="1"/>
    </row>
    <row r="4" spans="1:12" customFormat="1" ht="13" x14ac:dyDescent="0.3">
      <c r="A4" s="19" t="s">
        <v>170</v>
      </c>
      <c r="B4" s="20" t="str">
        <f>Instructions!D7</f>
        <v>ATNS/HO/TPQ/RFP049/FY23.24/ATFM REPLACEMENT SYSTEM</v>
      </c>
      <c r="C4" s="199"/>
      <c r="D4" s="199"/>
      <c r="E4" s="1"/>
      <c r="F4" s="1"/>
      <c r="G4" s="1"/>
      <c r="H4" s="1"/>
      <c r="I4" s="1"/>
      <c r="J4" s="1"/>
      <c r="K4" s="1"/>
      <c r="L4" s="1"/>
    </row>
    <row r="5" spans="1:12" customFormat="1" ht="13" x14ac:dyDescent="0.3">
      <c r="A5" s="19" t="s">
        <v>69</v>
      </c>
      <c r="B5" s="20" t="str">
        <f>Instructions!$D$8</f>
        <v>ATFM Replacement</v>
      </c>
      <c r="C5" s="199"/>
      <c r="D5" s="199"/>
      <c r="E5" s="1"/>
      <c r="F5" s="3"/>
      <c r="G5" s="3"/>
      <c r="H5" s="186"/>
      <c r="I5" s="186"/>
      <c r="J5" s="1"/>
      <c r="K5" s="1"/>
      <c r="L5" s="1"/>
    </row>
    <row r="6" spans="1:12" customFormat="1" ht="13" x14ac:dyDescent="0.3">
      <c r="A6" s="19" t="s">
        <v>70</v>
      </c>
      <c r="B6" s="20" t="s">
        <v>129</v>
      </c>
      <c r="C6" s="199"/>
      <c r="D6" s="199"/>
      <c r="E6" s="1"/>
      <c r="F6" s="3"/>
      <c r="G6" s="3"/>
      <c r="H6" s="186"/>
      <c r="I6" s="186"/>
      <c r="J6" s="1"/>
      <c r="K6" s="1"/>
      <c r="L6" s="1"/>
    </row>
    <row r="7" spans="1:12" customFormat="1" ht="13" x14ac:dyDescent="0.3">
      <c r="A7" s="19" t="s">
        <v>71</v>
      </c>
      <c r="B7" s="20" t="s">
        <v>158</v>
      </c>
      <c r="C7" s="199"/>
      <c r="D7" s="199"/>
      <c r="E7" s="1"/>
      <c r="F7" s="3"/>
      <c r="G7" s="3"/>
      <c r="H7" s="186"/>
      <c r="I7" s="186"/>
      <c r="J7" s="1"/>
      <c r="K7" s="1"/>
      <c r="L7" s="1"/>
    </row>
    <row r="8" spans="1:12" customFormat="1" ht="13" x14ac:dyDescent="0.3">
      <c r="A8" s="19" t="s">
        <v>73</v>
      </c>
      <c r="B8" s="135" t="str">
        <f>'Bidder Info'!D4</f>
        <v>FC</v>
      </c>
      <c r="C8" s="199"/>
      <c r="D8" s="199"/>
      <c r="E8" s="1"/>
      <c r="F8" s="3"/>
      <c r="G8" s="3"/>
      <c r="H8" s="186"/>
      <c r="I8" s="186"/>
      <c r="J8" s="1"/>
      <c r="K8" s="1"/>
      <c r="L8" s="1"/>
    </row>
    <row r="9" spans="1:12" customFormat="1" ht="13" x14ac:dyDescent="0.3">
      <c r="A9" s="19" t="s">
        <v>74</v>
      </c>
      <c r="B9" s="135">
        <f>'Bidder Info'!D5</f>
        <v>0.12345</v>
      </c>
      <c r="C9" s="199"/>
      <c r="D9" s="199"/>
      <c r="E9" s="1"/>
      <c r="F9" s="3"/>
      <c r="G9" s="3"/>
      <c r="H9" s="186"/>
      <c r="I9" s="186"/>
      <c r="J9" s="1"/>
      <c r="K9" s="1"/>
      <c r="L9" s="1"/>
    </row>
    <row r="10" spans="1:12" customFormat="1" ht="13" thickBot="1" x14ac:dyDescent="0.3">
      <c r="A10" s="1"/>
      <c r="B10" s="1"/>
      <c r="C10" s="1"/>
      <c r="D10" s="1"/>
      <c r="E10" s="1"/>
      <c r="F10" s="2"/>
      <c r="G10" s="2"/>
      <c r="H10" s="2"/>
      <c r="I10" s="2"/>
      <c r="J10" s="2"/>
      <c r="K10" s="1"/>
      <c r="L10" s="1"/>
    </row>
    <row r="11" spans="1:12" customFormat="1" ht="12.5" x14ac:dyDescent="0.25">
      <c r="A11" s="1"/>
      <c r="B11" s="1"/>
      <c r="C11" s="284" t="s">
        <v>38</v>
      </c>
      <c r="D11" s="285"/>
      <c r="E11" s="285"/>
      <c r="F11" s="285"/>
      <c r="G11" s="285"/>
      <c r="H11" s="286"/>
      <c r="I11" s="284" t="s">
        <v>39</v>
      </c>
      <c r="J11" s="285"/>
      <c r="K11" s="286"/>
      <c r="L11" s="21"/>
    </row>
    <row r="12" spans="1:12" customFormat="1" ht="13" thickBot="1" x14ac:dyDescent="0.3">
      <c r="A12" s="1"/>
      <c r="B12" s="1"/>
      <c r="C12" s="287"/>
      <c r="D12" s="288"/>
      <c r="E12" s="288"/>
      <c r="F12" s="288"/>
      <c r="G12" s="288"/>
      <c r="H12" s="289"/>
      <c r="I12" s="287"/>
      <c r="J12" s="288"/>
      <c r="K12" s="289"/>
      <c r="L12" s="22"/>
    </row>
    <row r="13" spans="1:12" customFormat="1" ht="13" x14ac:dyDescent="0.2">
      <c r="A13" s="291" t="s">
        <v>40</v>
      </c>
      <c r="B13" s="290" t="s">
        <v>41</v>
      </c>
      <c r="C13" s="291" t="s">
        <v>75</v>
      </c>
      <c r="D13" s="53" t="s">
        <v>76</v>
      </c>
      <c r="E13" s="280" t="s">
        <v>77</v>
      </c>
      <c r="F13" s="280" t="s">
        <v>42</v>
      </c>
      <c r="G13" s="280" t="str">
        <f>"ROE: 1R = "&amp;'Bidder Info'!$D$5</f>
        <v>ROE: 1R = 0.12345</v>
      </c>
      <c r="H13" s="281" t="s">
        <v>43</v>
      </c>
      <c r="I13" s="52" t="s">
        <v>76</v>
      </c>
      <c r="J13" s="280" t="s">
        <v>78</v>
      </c>
      <c r="K13" s="281" t="s">
        <v>44</v>
      </c>
      <c r="L13" s="277" t="s">
        <v>45</v>
      </c>
    </row>
    <row r="14" spans="1:12" customFormat="1" ht="13" x14ac:dyDescent="0.2">
      <c r="A14" s="292"/>
      <c r="B14" s="241"/>
      <c r="C14" s="292"/>
      <c r="D14" s="54"/>
      <c r="E14" s="244"/>
      <c r="F14" s="244"/>
      <c r="G14" s="244"/>
      <c r="H14" s="282"/>
      <c r="I14" s="46"/>
      <c r="J14" s="244"/>
      <c r="K14" s="282"/>
      <c r="L14" s="278"/>
    </row>
    <row r="15" spans="1:12" customFormat="1" ht="13" x14ac:dyDescent="0.2">
      <c r="A15" s="293"/>
      <c r="B15" s="242"/>
      <c r="C15" s="293"/>
      <c r="D15" s="55"/>
      <c r="E15" s="245"/>
      <c r="F15" s="245"/>
      <c r="G15" s="245"/>
      <c r="H15" s="283"/>
      <c r="I15" s="47"/>
      <c r="J15" s="245"/>
      <c r="K15" s="283"/>
      <c r="L15" s="279"/>
    </row>
    <row r="16" spans="1:12" customFormat="1" ht="13" x14ac:dyDescent="0.3">
      <c r="A16" s="29" t="str">
        <f>B6</f>
        <v>G5_1</v>
      </c>
      <c r="B16" s="30" t="str">
        <f>B7</f>
        <v>Offered Spares</v>
      </c>
      <c r="C16" s="29"/>
      <c r="D16" s="188"/>
      <c r="E16" s="23"/>
      <c r="F16" s="23"/>
      <c r="G16" s="23"/>
      <c r="H16" s="79"/>
      <c r="I16" s="77"/>
      <c r="J16" s="23"/>
      <c r="K16" s="79"/>
      <c r="L16" s="85"/>
    </row>
    <row r="17" spans="1:12" customFormat="1" ht="25" x14ac:dyDescent="0.3">
      <c r="A17" s="28"/>
      <c r="B17" s="39" t="s">
        <v>159</v>
      </c>
      <c r="C17" s="28"/>
      <c r="D17" s="188"/>
      <c r="E17" s="24"/>
      <c r="F17" s="24"/>
      <c r="G17" s="25"/>
      <c r="H17" s="58"/>
      <c r="I17" s="93"/>
      <c r="J17" s="24"/>
      <c r="K17" s="58"/>
      <c r="L17" s="86"/>
    </row>
    <row r="18" spans="1:12" customFormat="1" ht="13" x14ac:dyDescent="0.3">
      <c r="A18" s="104"/>
      <c r="B18" s="147"/>
      <c r="C18" s="104"/>
      <c r="D18" s="200"/>
      <c r="E18" s="114"/>
      <c r="F18" s="114"/>
      <c r="G18" s="105"/>
      <c r="H18" s="115"/>
      <c r="I18" s="120"/>
      <c r="J18" s="114"/>
      <c r="K18" s="115"/>
      <c r="L18" s="117"/>
    </row>
    <row r="19" spans="1:12" customFormat="1" ht="13" x14ac:dyDescent="0.3">
      <c r="A19" s="29" t="s">
        <v>130</v>
      </c>
      <c r="B19" s="30" t="s">
        <v>131</v>
      </c>
      <c r="C19" s="104"/>
      <c r="D19" s="188"/>
      <c r="E19" s="24"/>
      <c r="F19" s="24"/>
      <c r="G19" s="25"/>
      <c r="H19" s="58"/>
      <c r="I19" s="93"/>
      <c r="J19" s="24"/>
      <c r="K19" s="58"/>
      <c r="L19" s="86"/>
    </row>
    <row r="20" spans="1:12" customFormat="1" ht="13" x14ac:dyDescent="0.3">
      <c r="A20" s="9"/>
      <c r="B20" s="31" t="s">
        <v>79</v>
      </c>
      <c r="C20" s="104" t="str">
        <f t="shared" ref="C20:C45" si="0">$B$8</f>
        <v>FC</v>
      </c>
      <c r="D20" s="201"/>
      <c r="E20" s="5"/>
      <c r="F20" s="24">
        <f t="shared" ref="F20:F54" si="1">D20*E20</f>
        <v>0</v>
      </c>
      <c r="G20" s="105">
        <f t="shared" ref="G20:G45" si="2">$B$9</f>
        <v>0.12345</v>
      </c>
      <c r="H20" s="58">
        <f t="shared" ref="H20:H54" si="3">IF(G20&lt;&gt;0,F20/G20,0)</f>
        <v>0</v>
      </c>
      <c r="I20" s="94"/>
      <c r="J20" s="5"/>
      <c r="K20" s="58">
        <f t="shared" ref="K20:K54" si="4">I20*J20</f>
        <v>0</v>
      </c>
      <c r="L20" s="86">
        <f t="shared" ref="L20:L33" si="5">IF(OR(J20&gt;0,H20&gt;0),H20+K20,0)</f>
        <v>0</v>
      </c>
    </row>
    <row r="21" spans="1:12" customFormat="1" ht="13" x14ac:dyDescent="0.3">
      <c r="A21" s="9"/>
      <c r="B21" s="31" t="s">
        <v>92</v>
      </c>
      <c r="C21" s="104" t="str">
        <f t="shared" si="0"/>
        <v>FC</v>
      </c>
      <c r="D21" s="201"/>
      <c r="E21" s="5"/>
      <c r="F21" s="24">
        <f t="shared" si="1"/>
        <v>0</v>
      </c>
      <c r="G21" s="105">
        <f t="shared" si="2"/>
        <v>0.12345</v>
      </c>
      <c r="H21" s="58">
        <f t="shared" si="3"/>
        <v>0</v>
      </c>
      <c r="I21" s="94"/>
      <c r="J21" s="5"/>
      <c r="K21" s="58">
        <f t="shared" si="4"/>
        <v>0</v>
      </c>
      <c r="L21" s="86">
        <f t="shared" si="5"/>
        <v>0</v>
      </c>
    </row>
    <row r="22" spans="1:12" customFormat="1" ht="13" x14ac:dyDescent="0.3">
      <c r="A22" s="9"/>
      <c r="B22" s="31" t="s">
        <v>84</v>
      </c>
      <c r="C22" s="104" t="str">
        <f t="shared" si="0"/>
        <v>FC</v>
      </c>
      <c r="D22" s="201"/>
      <c r="E22" s="5"/>
      <c r="F22" s="24">
        <f t="shared" si="1"/>
        <v>0</v>
      </c>
      <c r="G22" s="105">
        <f t="shared" si="2"/>
        <v>0.12345</v>
      </c>
      <c r="H22" s="58">
        <f t="shared" si="3"/>
        <v>0</v>
      </c>
      <c r="I22" s="94"/>
      <c r="J22" s="5"/>
      <c r="K22" s="58">
        <f t="shared" si="4"/>
        <v>0</v>
      </c>
      <c r="L22" s="86">
        <f t="shared" si="5"/>
        <v>0</v>
      </c>
    </row>
    <row r="23" spans="1:12" customFormat="1" ht="13" x14ac:dyDescent="0.3">
      <c r="A23" s="9"/>
      <c r="B23" s="31" t="s">
        <v>89</v>
      </c>
      <c r="C23" s="104" t="str">
        <f t="shared" si="0"/>
        <v>FC</v>
      </c>
      <c r="D23" s="201"/>
      <c r="E23" s="5"/>
      <c r="F23" s="24">
        <f t="shared" si="1"/>
        <v>0</v>
      </c>
      <c r="G23" s="105">
        <f t="shared" si="2"/>
        <v>0.12345</v>
      </c>
      <c r="H23" s="58">
        <f t="shared" si="3"/>
        <v>0</v>
      </c>
      <c r="I23" s="94"/>
      <c r="J23" s="5"/>
      <c r="K23" s="58">
        <f t="shared" si="4"/>
        <v>0</v>
      </c>
      <c r="L23" s="86">
        <f t="shared" si="5"/>
        <v>0</v>
      </c>
    </row>
    <row r="24" spans="1:12" customFormat="1" ht="13" x14ac:dyDescent="0.3">
      <c r="A24" s="9"/>
      <c r="B24" s="31" t="s">
        <v>97</v>
      </c>
      <c r="C24" s="104" t="str">
        <f t="shared" si="0"/>
        <v>FC</v>
      </c>
      <c r="D24" s="201"/>
      <c r="E24" s="5"/>
      <c r="F24" s="24">
        <f t="shared" si="1"/>
        <v>0</v>
      </c>
      <c r="G24" s="105">
        <f t="shared" si="2"/>
        <v>0.12345</v>
      </c>
      <c r="H24" s="58">
        <f t="shared" si="3"/>
        <v>0</v>
      </c>
      <c r="I24" s="94"/>
      <c r="J24" s="5"/>
      <c r="K24" s="58">
        <f t="shared" si="4"/>
        <v>0</v>
      </c>
      <c r="L24" s="86">
        <f t="shared" ref="L24:L31" si="6">IF(OR(J24&gt;0,H24&gt;0),H24+K24,0)</f>
        <v>0</v>
      </c>
    </row>
    <row r="25" spans="1:12" customFormat="1" ht="13" x14ac:dyDescent="0.3">
      <c r="A25" s="9"/>
      <c r="B25" s="31" t="s">
        <v>94</v>
      </c>
      <c r="C25" s="104" t="str">
        <f t="shared" si="0"/>
        <v>FC</v>
      </c>
      <c r="D25" s="201"/>
      <c r="E25" s="5"/>
      <c r="F25" s="24">
        <f t="shared" ref="F25:F29" si="7">D25*E25</f>
        <v>0</v>
      </c>
      <c r="G25" s="105">
        <f t="shared" si="2"/>
        <v>0.12345</v>
      </c>
      <c r="H25" s="58">
        <f t="shared" ref="H25:H29" si="8">IF(G25&lt;&gt;0,F25/G25,0)</f>
        <v>0</v>
      </c>
      <c r="I25" s="94"/>
      <c r="J25" s="5"/>
      <c r="K25" s="58">
        <f t="shared" ref="K25:K29" si="9">I25*J25</f>
        <v>0</v>
      </c>
      <c r="L25" s="86">
        <f t="shared" ref="L25:L29" si="10">IF(OR(J25&gt;0,H25&gt;0),H25+K25,0)</f>
        <v>0</v>
      </c>
    </row>
    <row r="26" spans="1:12" customFormat="1" ht="13" x14ac:dyDescent="0.3">
      <c r="A26" s="9"/>
      <c r="B26" s="31" t="s">
        <v>95</v>
      </c>
      <c r="C26" s="104" t="str">
        <f t="shared" si="0"/>
        <v>FC</v>
      </c>
      <c r="D26" s="201"/>
      <c r="E26" s="5"/>
      <c r="F26" s="24">
        <f t="shared" si="7"/>
        <v>0</v>
      </c>
      <c r="G26" s="105">
        <f t="shared" si="2"/>
        <v>0.12345</v>
      </c>
      <c r="H26" s="58">
        <f t="shared" si="8"/>
        <v>0</v>
      </c>
      <c r="I26" s="94"/>
      <c r="J26" s="5"/>
      <c r="K26" s="58">
        <f t="shared" si="9"/>
        <v>0</v>
      </c>
      <c r="L26" s="86">
        <f t="shared" si="10"/>
        <v>0</v>
      </c>
    </row>
    <row r="27" spans="1:12" customFormat="1" ht="13" x14ac:dyDescent="0.3">
      <c r="A27" s="9"/>
      <c r="B27" s="31" t="s">
        <v>96</v>
      </c>
      <c r="C27" s="104" t="str">
        <f t="shared" si="0"/>
        <v>FC</v>
      </c>
      <c r="D27" s="201"/>
      <c r="E27" s="5"/>
      <c r="F27" s="24">
        <f t="shared" si="7"/>
        <v>0</v>
      </c>
      <c r="G27" s="105">
        <f t="shared" si="2"/>
        <v>0.12345</v>
      </c>
      <c r="H27" s="58">
        <f t="shared" si="8"/>
        <v>0</v>
      </c>
      <c r="I27" s="94"/>
      <c r="J27" s="5"/>
      <c r="K27" s="58">
        <f t="shared" si="9"/>
        <v>0</v>
      </c>
      <c r="L27" s="86">
        <f t="shared" si="10"/>
        <v>0</v>
      </c>
    </row>
    <row r="28" spans="1:12" customFormat="1" ht="13" x14ac:dyDescent="0.3">
      <c r="A28" s="9"/>
      <c r="B28" s="10"/>
      <c r="C28" s="104" t="str">
        <f t="shared" si="0"/>
        <v>FC</v>
      </c>
      <c r="D28" s="201"/>
      <c r="E28" s="5"/>
      <c r="F28" s="24">
        <f t="shared" si="7"/>
        <v>0</v>
      </c>
      <c r="G28" s="105">
        <f t="shared" si="2"/>
        <v>0.12345</v>
      </c>
      <c r="H28" s="58">
        <f t="shared" si="8"/>
        <v>0</v>
      </c>
      <c r="I28" s="94"/>
      <c r="J28" s="5"/>
      <c r="K28" s="58">
        <f t="shared" si="9"/>
        <v>0</v>
      </c>
      <c r="L28" s="86">
        <f t="shared" si="10"/>
        <v>0</v>
      </c>
    </row>
    <row r="29" spans="1:12" customFormat="1" ht="13" x14ac:dyDescent="0.3">
      <c r="A29" s="9"/>
      <c r="B29" s="10"/>
      <c r="C29" s="104" t="str">
        <f t="shared" si="0"/>
        <v>FC</v>
      </c>
      <c r="D29" s="201"/>
      <c r="E29" s="5"/>
      <c r="F29" s="24">
        <f t="shared" si="7"/>
        <v>0</v>
      </c>
      <c r="G29" s="105">
        <f t="shared" si="2"/>
        <v>0.12345</v>
      </c>
      <c r="H29" s="58">
        <f t="shared" si="8"/>
        <v>0</v>
      </c>
      <c r="I29" s="94"/>
      <c r="J29" s="5"/>
      <c r="K29" s="58">
        <f t="shared" si="9"/>
        <v>0</v>
      </c>
      <c r="L29" s="86">
        <f t="shared" si="10"/>
        <v>0</v>
      </c>
    </row>
    <row r="30" spans="1:12" customFormat="1" ht="13" x14ac:dyDescent="0.3">
      <c r="A30" s="9"/>
      <c r="B30" s="10"/>
      <c r="C30" s="104" t="str">
        <f t="shared" si="0"/>
        <v>FC</v>
      </c>
      <c r="D30" s="201"/>
      <c r="E30" s="5"/>
      <c r="F30" s="24">
        <f t="shared" si="1"/>
        <v>0</v>
      </c>
      <c r="G30" s="105">
        <f t="shared" si="2"/>
        <v>0.12345</v>
      </c>
      <c r="H30" s="58">
        <f t="shared" si="3"/>
        <v>0</v>
      </c>
      <c r="I30" s="94"/>
      <c r="J30" s="5"/>
      <c r="K30" s="58">
        <f t="shared" si="4"/>
        <v>0</v>
      </c>
      <c r="L30" s="86">
        <f t="shared" si="6"/>
        <v>0</v>
      </c>
    </row>
    <row r="31" spans="1:12" customFormat="1" ht="13" x14ac:dyDescent="0.3">
      <c r="A31" s="9"/>
      <c r="B31" s="10"/>
      <c r="C31" s="104" t="str">
        <f t="shared" si="0"/>
        <v>FC</v>
      </c>
      <c r="D31" s="201"/>
      <c r="E31" s="5"/>
      <c r="F31" s="24">
        <f t="shared" si="1"/>
        <v>0</v>
      </c>
      <c r="G31" s="105">
        <f t="shared" si="2"/>
        <v>0.12345</v>
      </c>
      <c r="H31" s="58">
        <f t="shared" si="3"/>
        <v>0</v>
      </c>
      <c r="I31" s="94"/>
      <c r="J31" s="5"/>
      <c r="K31" s="58">
        <f t="shared" si="4"/>
        <v>0</v>
      </c>
      <c r="L31" s="86">
        <f t="shared" si="6"/>
        <v>0</v>
      </c>
    </row>
    <row r="32" spans="1:12" customFormat="1" ht="13" x14ac:dyDescent="0.3">
      <c r="A32" s="9"/>
      <c r="B32" s="10"/>
      <c r="C32" s="104" t="str">
        <f t="shared" si="0"/>
        <v>FC</v>
      </c>
      <c r="D32" s="201"/>
      <c r="E32" s="5"/>
      <c r="F32" s="24">
        <f>D32*E32</f>
        <v>0</v>
      </c>
      <c r="G32" s="105">
        <f t="shared" si="2"/>
        <v>0.12345</v>
      </c>
      <c r="H32" s="58">
        <f>IF(G32&lt;&gt;0,F32/G32,0)</f>
        <v>0</v>
      </c>
      <c r="I32" s="94"/>
      <c r="J32" s="5"/>
      <c r="K32" s="58">
        <f>I32*J32</f>
        <v>0</v>
      </c>
      <c r="L32" s="86">
        <f t="shared" si="5"/>
        <v>0</v>
      </c>
    </row>
    <row r="33" spans="1:12" customFormat="1" ht="13" x14ac:dyDescent="0.3">
      <c r="A33" s="9"/>
      <c r="B33" s="10"/>
      <c r="C33" s="104" t="str">
        <f t="shared" si="0"/>
        <v>FC</v>
      </c>
      <c r="D33" s="201"/>
      <c r="E33" s="5"/>
      <c r="F33" s="24">
        <f>D33*E33</f>
        <v>0</v>
      </c>
      <c r="G33" s="105">
        <f t="shared" si="2"/>
        <v>0.12345</v>
      </c>
      <c r="H33" s="58">
        <f>IF(G33&lt;&gt;0,F33/G33,0)</f>
        <v>0</v>
      </c>
      <c r="I33" s="94"/>
      <c r="J33" s="5"/>
      <c r="K33" s="58">
        <f>I33*J33</f>
        <v>0</v>
      </c>
      <c r="L33" s="86">
        <f t="shared" si="5"/>
        <v>0</v>
      </c>
    </row>
    <row r="34" spans="1:12" customFormat="1" ht="13" x14ac:dyDescent="0.3">
      <c r="A34" s="29">
        <v>5.2</v>
      </c>
      <c r="B34" s="30" t="s">
        <v>85</v>
      </c>
      <c r="C34" s="104"/>
      <c r="D34" s="188"/>
      <c r="E34" s="24"/>
      <c r="F34" s="24"/>
      <c r="G34" s="25"/>
      <c r="H34" s="58"/>
      <c r="I34" s="93"/>
      <c r="J34" s="24"/>
      <c r="K34" s="58"/>
      <c r="L34" s="86"/>
    </row>
    <row r="35" spans="1:12" customFormat="1" ht="13" x14ac:dyDescent="0.3">
      <c r="A35" s="9"/>
      <c r="B35" s="31" t="s">
        <v>97</v>
      </c>
      <c r="C35" s="104" t="str">
        <f t="shared" si="0"/>
        <v>FC</v>
      </c>
      <c r="D35" s="201"/>
      <c r="E35" s="5"/>
      <c r="F35" s="24">
        <f t="shared" ref="F35:F38" si="11">D35*E35</f>
        <v>0</v>
      </c>
      <c r="G35" s="105">
        <f t="shared" si="2"/>
        <v>0.12345</v>
      </c>
      <c r="H35" s="58">
        <f t="shared" ref="H35:H38" si="12">IF(G35&lt;&gt;0,F35/G35,0)</f>
        <v>0</v>
      </c>
      <c r="I35" s="94"/>
      <c r="J35" s="5"/>
      <c r="K35" s="58">
        <f t="shared" ref="K35:K38" si="13">I35*J35</f>
        <v>0</v>
      </c>
      <c r="L35" s="86">
        <f t="shared" ref="L35:L39" si="14">IF(OR(J35&gt;0,H35&gt;0),H35+K35,0)</f>
        <v>0</v>
      </c>
    </row>
    <row r="36" spans="1:12" customFormat="1" ht="13" x14ac:dyDescent="0.3">
      <c r="A36" s="9"/>
      <c r="B36" s="31" t="s">
        <v>172</v>
      </c>
      <c r="C36" s="104" t="str">
        <f t="shared" si="0"/>
        <v>FC</v>
      </c>
      <c r="D36" s="201"/>
      <c r="E36" s="5"/>
      <c r="F36" s="24">
        <f t="shared" si="11"/>
        <v>0</v>
      </c>
      <c r="G36" s="105">
        <f t="shared" si="2"/>
        <v>0.12345</v>
      </c>
      <c r="H36" s="58">
        <f t="shared" si="12"/>
        <v>0</v>
      </c>
      <c r="I36" s="94"/>
      <c r="J36" s="5"/>
      <c r="K36" s="58">
        <f t="shared" si="13"/>
        <v>0</v>
      </c>
      <c r="L36" s="86">
        <f t="shared" si="14"/>
        <v>0</v>
      </c>
    </row>
    <row r="37" spans="1:12" customFormat="1" ht="13" x14ac:dyDescent="0.3">
      <c r="A37" s="9"/>
      <c r="B37" s="10"/>
      <c r="C37" s="104" t="str">
        <f t="shared" si="0"/>
        <v>FC</v>
      </c>
      <c r="D37" s="201"/>
      <c r="E37" s="5"/>
      <c r="F37" s="24">
        <f t="shared" si="11"/>
        <v>0</v>
      </c>
      <c r="G37" s="105">
        <f t="shared" si="2"/>
        <v>0.12345</v>
      </c>
      <c r="H37" s="58">
        <f t="shared" si="12"/>
        <v>0</v>
      </c>
      <c r="I37" s="94"/>
      <c r="J37" s="5"/>
      <c r="K37" s="58">
        <f t="shared" si="13"/>
        <v>0</v>
      </c>
      <c r="L37" s="86">
        <f t="shared" si="14"/>
        <v>0</v>
      </c>
    </row>
    <row r="38" spans="1:12" customFormat="1" ht="13" x14ac:dyDescent="0.3">
      <c r="A38" s="9"/>
      <c r="B38" s="10"/>
      <c r="C38" s="104" t="str">
        <f t="shared" si="0"/>
        <v>FC</v>
      </c>
      <c r="D38" s="201"/>
      <c r="E38" s="5"/>
      <c r="F38" s="24">
        <f t="shared" si="11"/>
        <v>0</v>
      </c>
      <c r="G38" s="105">
        <f t="shared" si="2"/>
        <v>0.12345</v>
      </c>
      <c r="H38" s="58">
        <f t="shared" si="12"/>
        <v>0</v>
      </c>
      <c r="I38" s="94"/>
      <c r="J38" s="5"/>
      <c r="K38" s="58">
        <f t="shared" si="13"/>
        <v>0</v>
      </c>
      <c r="L38" s="86">
        <f t="shared" si="14"/>
        <v>0</v>
      </c>
    </row>
    <row r="39" spans="1:12" customFormat="1" ht="13" x14ac:dyDescent="0.3">
      <c r="A39" s="9"/>
      <c r="B39" s="10"/>
      <c r="C39" s="104" t="str">
        <f t="shared" si="0"/>
        <v>FC</v>
      </c>
      <c r="D39" s="201"/>
      <c r="E39" s="5"/>
      <c r="F39" s="24">
        <f>D39*E39</f>
        <v>0</v>
      </c>
      <c r="G39" s="105">
        <f t="shared" si="2"/>
        <v>0.12345</v>
      </c>
      <c r="H39" s="58">
        <f>IF(G39&lt;&gt;0,F39/G39,0)</f>
        <v>0</v>
      </c>
      <c r="I39" s="94"/>
      <c r="J39" s="5"/>
      <c r="K39" s="58">
        <f>I39*J39</f>
        <v>0</v>
      </c>
      <c r="L39" s="86">
        <f t="shared" si="14"/>
        <v>0</v>
      </c>
    </row>
    <row r="40" spans="1:12" customFormat="1" ht="13" x14ac:dyDescent="0.3">
      <c r="A40" s="9"/>
      <c r="B40" s="10"/>
      <c r="C40" s="104" t="str">
        <f t="shared" si="0"/>
        <v>FC</v>
      </c>
      <c r="D40" s="201"/>
      <c r="E40" s="5"/>
      <c r="F40" s="24">
        <f t="shared" ref="F40:F45" si="15">D40*E40</f>
        <v>0</v>
      </c>
      <c r="G40" s="105">
        <f t="shared" si="2"/>
        <v>0.12345</v>
      </c>
      <c r="H40" s="58">
        <f t="shared" ref="H40:H45" si="16">IF(G40&lt;&gt;0,F40/G40,0)</f>
        <v>0</v>
      </c>
      <c r="I40" s="94"/>
      <c r="J40" s="5"/>
      <c r="K40" s="58">
        <f t="shared" ref="K40:K45" si="17">I40*J40</f>
        <v>0</v>
      </c>
      <c r="L40" s="86">
        <f t="shared" ref="L40:L45" si="18">IF(OR(J40&gt;0,H40&gt;0),H40+K40,0)</f>
        <v>0</v>
      </c>
    </row>
    <row r="41" spans="1:12" customFormat="1" ht="13" x14ac:dyDescent="0.3">
      <c r="A41" s="9"/>
      <c r="B41" s="10"/>
      <c r="C41" s="104" t="str">
        <f t="shared" si="0"/>
        <v>FC</v>
      </c>
      <c r="D41" s="201"/>
      <c r="E41" s="5"/>
      <c r="F41" s="24">
        <f t="shared" si="15"/>
        <v>0</v>
      </c>
      <c r="G41" s="105">
        <f t="shared" si="2"/>
        <v>0.12345</v>
      </c>
      <c r="H41" s="58">
        <f t="shared" si="16"/>
        <v>0</v>
      </c>
      <c r="I41" s="94"/>
      <c r="J41" s="5"/>
      <c r="K41" s="58">
        <f t="shared" si="17"/>
        <v>0</v>
      </c>
      <c r="L41" s="86">
        <f t="shared" si="18"/>
        <v>0</v>
      </c>
    </row>
    <row r="42" spans="1:12" customFormat="1" ht="13" x14ac:dyDescent="0.3">
      <c r="A42" s="9"/>
      <c r="B42" s="10"/>
      <c r="C42" s="104" t="str">
        <f t="shared" si="0"/>
        <v>FC</v>
      </c>
      <c r="D42" s="201"/>
      <c r="E42" s="5"/>
      <c r="F42" s="24">
        <f t="shared" si="15"/>
        <v>0</v>
      </c>
      <c r="G42" s="105">
        <f t="shared" si="2"/>
        <v>0.12345</v>
      </c>
      <c r="H42" s="58">
        <f t="shared" si="16"/>
        <v>0</v>
      </c>
      <c r="I42" s="94"/>
      <c r="J42" s="5"/>
      <c r="K42" s="58">
        <f t="shared" si="17"/>
        <v>0</v>
      </c>
      <c r="L42" s="86">
        <f t="shared" si="18"/>
        <v>0</v>
      </c>
    </row>
    <row r="43" spans="1:12" customFormat="1" ht="13" x14ac:dyDescent="0.3">
      <c r="A43" s="9"/>
      <c r="B43" s="10"/>
      <c r="C43" s="104" t="str">
        <f t="shared" si="0"/>
        <v>FC</v>
      </c>
      <c r="D43" s="201"/>
      <c r="E43" s="5"/>
      <c r="F43" s="24">
        <f t="shared" si="15"/>
        <v>0</v>
      </c>
      <c r="G43" s="105">
        <f t="shared" si="2"/>
        <v>0.12345</v>
      </c>
      <c r="H43" s="58">
        <f t="shared" si="16"/>
        <v>0</v>
      </c>
      <c r="I43" s="94"/>
      <c r="J43" s="5"/>
      <c r="K43" s="58">
        <f t="shared" si="17"/>
        <v>0</v>
      </c>
      <c r="L43" s="86">
        <f t="shared" si="18"/>
        <v>0</v>
      </c>
    </row>
    <row r="44" spans="1:12" customFormat="1" ht="13" x14ac:dyDescent="0.3">
      <c r="A44" s="9"/>
      <c r="B44" s="10"/>
      <c r="C44" s="104" t="str">
        <f t="shared" si="0"/>
        <v>FC</v>
      </c>
      <c r="D44" s="201"/>
      <c r="E44" s="5"/>
      <c r="F44" s="24">
        <f t="shared" si="15"/>
        <v>0</v>
      </c>
      <c r="G44" s="105">
        <f t="shared" si="2"/>
        <v>0.12345</v>
      </c>
      <c r="H44" s="58">
        <f t="shared" si="16"/>
        <v>0</v>
      </c>
      <c r="I44" s="94"/>
      <c r="J44" s="5"/>
      <c r="K44" s="58">
        <f t="shared" si="17"/>
        <v>0</v>
      </c>
      <c r="L44" s="86">
        <f t="shared" si="18"/>
        <v>0</v>
      </c>
    </row>
    <row r="45" spans="1:12" customFormat="1" ht="13" x14ac:dyDescent="0.3">
      <c r="A45" s="9"/>
      <c r="B45" s="10"/>
      <c r="C45" s="104" t="str">
        <f t="shared" si="0"/>
        <v>FC</v>
      </c>
      <c r="D45" s="201"/>
      <c r="E45" s="5"/>
      <c r="F45" s="24">
        <f t="shared" si="15"/>
        <v>0</v>
      </c>
      <c r="G45" s="105">
        <f t="shared" si="2"/>
        <v>0.12345</v>
      </c>
      <c r="H45" s="58">
        <f t="shared" si="16"/>
        <v>0</v>
      </c>
      <c r="I45" s="94"/>
      <c r="J45" s="5"/>
      <c r="K45" s="58">
        <f t="shared" si="17"/>
        <v>0</v>
      </c>
      <c r="L45" s="86">
        <f t="shared" si="18"/>
        <v>0</v>
      </c>
    </row>
    <row r="46" spans="1:12" customFormat="1" ht="13" x14ac:dyDescent="0.3">
      <c r="A46" s="9"/>
      <c r="B46" s="10"/>
      <c r="C46" s="104" t="str">
        <f t="shared" ref="C46:C54" si="19">$B$8</f>
        <v>FC</v>
      </c>
      <c r="D46" s="201"/>
      <c r="E46" s="5"/>
      <c r="F46" s="24">
        <f t="shared" si="1"/>
        <v>0</v>
      </c>
      <c r="G46" s="105">
        <f t="shared" ref="G46:G54" si="20">$B$9</f>
        <v>0.12345</v>
      </c>
      <c r="H46" s="58">
        <f t="shared" si="3"/>
        <v>0</v>
      </c>
      <c r="I46" s="94"/>
      <c r="J46" s="5"/>
      <c r="K46" s="58">
        <f t="shared" si="4"/>
        <v>0</v>
      </c>
      <c r="L46" s="86">
        <f t="shared" ref="L46:L54" si="21">IF(OR(J46&gt;0,H46&gt;0),H46+K46,0)</f>
        <v>0</v>
      </c>
    </row>
    <row r="47" spans="1:12" customFormat="1" ht="13" x14ac:dyDescent="0.3">
      <c r="A47" s="9"/>
      <c r="B47" s="10"/>
      <c r="C47" s="104" t="str">
        <f t="shared" si="19"/>
        <v>FC</v>
      </c>
      <c r="D47" s="201"/>
      <c r="E47" s="5"/>
      <c r="F47" s="24">
        <f t="shared" si="1"/>
        <v>0</v>
      </c>
      <c r="G47" s="105">
        <f t="shared" si="20"/>
        <v>0.12345</v>
      </c>
      <c r="H47" s="58">
        <f t="shared" si="3"/>
        <v>0</v>
      </c>
      <c r="I47" s="94"/>
      <c r="J47" s="5"/>
      <c r="K47" s="58">
        <f t="shared" si="4"/>
        <v>0</v>
      </c>
      <c r="L47" s="86">
        <f t="shared" si="21"/>
        <v>0</v>
      </c>
    </row>
    <row r="48" spans="1:12" customFormat="1" ht="13" x14ac:dyDescent="0.3">
      <c r="A48" s="9"/>
      <c r="B48" s="10"/>
      <c r="C48" s="104" t="str">
        <f t="shared" si="19"/>
        <v>FC</v>
      </c>
      <c r="D48" s="201"/>
      <c r="E48" s="5"/>
      <c r="F48" s="24">
        <f t="shared" si="1"/>
        <v>0</v>
      </c>
      <c r="G48" s="105">
        <f t="shared" si="20"/>
        <v>0.12345</v>
      </c>
      <c r="H48" s="58">
        <f t="shared" si="3"/>
        <v>0</v>
      </c>
      <c r="I48" s="94"/>
      <c r="J48" s="5"/>
      <c r="K48" s="58">
        <f t="shared" si="4"/>
        <v>0</v>
      </c>
      <c r="L48" s="86">
        <f t="shared" si="21"/>
        <v>0</v>
      </c>
    </row>
    <row r="49" spans="1:12" customFormat="1" ht="13" x14ac:dyDescent="0.3">
      <c r="A49" s="9"/>
      <c r="B49" s="10"/>
      <c r="C49" s="104" t="str">
        <f t="shared" si="19"/>
        <v>FC</v>
      </c>
      <c r="D49" s="201"/>
      <c r="E49" s="5"/>
      <c r="F49" s="24">
        <f t="shared" si="1"/>
        <v>0</v>
      </c>
      <c r="G49" s="105">
        <f t="shared" si="20"/>
        <v>0.12345</v>
      </c>
      <c r="H49" s="58">
        <f t="shared" si="3"/>
        <v>0</v>
      </c>
      <c r="I49" s="94"/>
      <c r="J49" s="5"/>
      <c r="K49" s="58">
        <f t="shared" si="4"/>
        <v>0</v>
      </c>
      <c r="L49" s="86">
        <f t="shared" si="21"/>
        <v>0</v>
      </c>
    </row>
    <row r="50" spans="1:12" customFormat="1" ht="13" x14ac:dyDescent="0.3">
      <c r="A50" s="9"/>
      <c r="B50" s="10"/>
      <c r="C50" s="104" t="str">
        <f t="shared" si="19"/>
        <v>FC</v>
      </c>
      <c r="D50" s="201"/>
      <c r="E50" s="5"/>
      <c r="F50" s="24">
        <f t="shared" si="1"/>
        <v>0</v>
      </c>
      <c r="G50" s="105">
        <f t="shared" si="20"/>
        <v>0.12345</v>
      </c>
      <c r="H50" s="58">
        <f t="shared" si="3"/>
        <v>0</v>
      </c>
      <c r="I50" s="94"/>
      <c r="J50" s="5"/>
      <c r="K50" s="58">
        <f t="shared" si="4"/>
        <v>0</v>
      </c>
      <c r="L50" s="86">
        <f t="shared" si="21"/>
        <v>0</v>
      </c>
    </row>
    <row r="51" spans="1:12" customFormat="1" ht="13" x14ac:dyDescent="0.3">
      <c r="A51" s="9"/>
      <c r="B51" s="10"/>
      <c r="C51" s="104" t="str">
        <f t="shared" si="19"/>
        <v>FC</v>
      </c>
      <c r="D51" s="201"/>
      <c r="E51" s="5"/>
      <c r="F51" s="24">
        <f t="shared" si="1"/>
        <v>0</v>
      </c>
      <c r="G51" s="105">
        <f t="shared" si="20"/>
        <v>0.12345</v>
      </c>
      <c r="H51" s="58">
        <f t="shared" si="3"/>
        <v>0</v>
      </c>
      <c r="I51" s="94"/>
      <c r="J51" s="5"/>
      <c r="K51" s="58">
        <f t="shared" si="4"/>
        <v>0</v>
      </c>
      <c r="L51" s="86">
        <f t="shared" si="21"/>
        <v>0</v>
      </c>
    </row>
    <row r="52" spans="1:12" customFormat="1" ht="13" x14ac:dyDescent="0.3">
      <c r="A52" s="9"/>
      <c r="B52" s="10"/>
      <c r="C52" s="104" t="str">
        <f t="shared" si="19"/>
        <v>FC</v>
      </c>
      <c r="D52" s="201"/>
      <c r="E52" s="5"/>
      <c r="F52" s="24">
        <f t="shared" si="1"/>
        <v>0</v>
      </c>
      <c r="G52" s="105">
        <f t="shared" si="20"/>
        <v>0.12345</v>
      </c>
      <c r="H52" s="58">
        <f t="shared" si="3"/>
        <v>0</v>
      </c>
      <c r="I52" s="94"/>
      <c r="J52" s="5"/>
      <c r="K52" s="58">
        <f t="shared" si="4"/>
        <v>0</v>
      </c>
      <c r="L52" s="86">
        <f t="shared" si="21"/>
        <v>0</v>
      </c>
    </row>
    <row r="53" spans="1:12" customFormat="1" ht="13" x14ac:dyDescent="0.3">
      <c r="A53" s="9"/>
      <c r="B53" s="10"/>
      <c r="C53" s="104" t="str">
        <f t="shared" si="19"/>
        <v>FC</v>
      </c>
      <c r="D53" s="201"/>
      <c r="E53" s="5"/>
      <c r="F53" s="24">
        <f t="shared" si="1"/>
        <v>0</v>
      </c>
      <c r="G53" s="105">
        <f t="shared" si="20"/>
        <v>0.12345</v>
      </c>
      <c r="H53" s="58">
        <f t="shared" si="3"/>
        <v>0</v>
      </c>
      <c r="I53" s="94"/>
      <c r="J53" s="5"/>
      <c r="K53" s="58">
        <f t="shared" si="4"/>
        <v>0</v>
      </c>
      <c r="L53" s="86">
        <f t="shared" si="21"/>
        <v>0</v>
      </c>
    </row>
    <row r="54" spans="1:12" customFormat="1" ht="13" x14ac:dyDescent="0.3">
      <c r="A54" s="9"/>
      <c r="B54" s="10"/>
      <c r="C54" s="104" t="str">
        <f t="shared" si="19"/>
        <v>FC</v>
      </c>
      <c r="D54" s="201"/>
      <c r="E54" s="5"/>
      <c r="F54" s="24">
        <f t="shared" si="1"/>
        <v>0</v>
      </c>
      <c r="G54" s="105">
        <f t="shared" si="20"/>
        <v>0.12345</v>
      </c>
      <c r="H54" s="58">
        <f t="shared" si="3"/>
        <v>0</v>
      </c>
      <c r="I54" s="94"/>
      <c r="J54" s="5"/>
      <c r="K54" s="58">
        <f t="shared" si="4"/>
        <v>0</v>
      </c>
      <c r="L54" s="86">
        <f t="shared" si="21"/>
        <v>0</v>
      </c>
    </row>
    <row r="55" spans="1:12" customFormat="1" ht="13.5" thickBot="1" x14ac:dyDescent="0.35">
      <c r="A55" s="16"/>
      <c r="B55" s="18"/>
      <c r="C55" s="106"/>
      <c r="D55" s="202"/>
      <c r="E55" s="14"/>
      <c r="F55" s="26"/>
      <c r="G55" s="108"/>
      <c r="H55" s="80"/>
      <c r="I55" s="99"/>
      <c r="J55" s="78"/>
      <c r="K55" s="84"/>
      <c r="L55" s="87"/>
    </row>
    <row r="56" spans="1:12" customFormat="1" ht="13.5" thickBot="1" x14ac:dyDescent="0.35">
      <c r="A56" s="215"/>
      <c r="B56" s="35" t="str">
        <f>+"SUB-TOTAL:  "&amp;A16</f>
        <v>SUB-TOTAL:  G5_1</v>
      </c>
      <c r="C56" s="33"/>
      <c r="D56" s="203"/>
      <c r="E56" s="27"/>
      <c r="F56" s="27">
        <f>SUM(F16:F55)</f>
        <v>0</v>
      </c>
      <c r="G56" s="92">
        <f>$B$9</f>
        <v>0.12345</v>
      </c>
      <c r="H56" s="81">
        <f>SUM(H16:H55)</f>
        <v>0</v>
      </c>
      <c r="I56" s="100"/>
      <c r="J56" s="27"/>
      <c r="K56" s="81">
        <f>SUM(K16:K55)</f>
        <v>0</v>
      </c>
      <c r="L56" s="88">
        <f>SUM(L16:L55)</f>
        <v>0</v>
      </c>
    </row>
    <row r="57" spans="1:12" customFormat="1" ht="13" x14ac:dyDescent="0.3">
      <c r="A57" s="1"/>
      <c r="B57" s="1"/>
      <c r="C57" s="3"/>
      <c r="D57" s="97"/>
      <c r="E57" s="101"/>
      <c r="F57" s="101"/>
      <c r="G57" s="1"/>
      <c r="H57" s="82"/>
      <c r="I57" s="97"/>
      <c r="J57" s="101"/>
      <c r="K57" s="102"/>
      <c r="L57" s="102"/>
    </row>
    <row r="58" spans="1:12" ht="10.5" x14ac:dyDescent="0.25">
      <c r="D58" s="204"/>
      <c r="E58" s="205"/>
      <c r="F58" s="206"/>
      <c r="H58" s="83"/>
      <c r="I58" s="207"/>
      <c r="J58" s="205"/>
      <c r="K58" s="103"/>
      <c r="L58" s="103"/>
    </row>
    <row r="59" spans="1:12" ht="10.5" x14ac:dyDescent="0.25">
      <c r="D59" s="204"/>
      <c r="E59" s="205"/>
      <c r="F59" s="206"/>
      <c r="H59" s="83"/>
      <c r="I59" s="207"/>
      <c r="J59" s="205"/>
      <c r="K59" s="103"/>
      <c r="L59" s="103"/>
    </row>
    <row r="60" spans="1:12" ht="10.5" x14ac:dyDescent="0.25">
      <c r="D60" s="204"/>
      <c r="E60" s="205"/>
      <c r="F60" s="206"/>
      <c r="H60" s="83"/>
      <c r="I60" s="207"/>
      <c r="J60" s="205"/>
      <c r="K60" s="103"/>
      <c r="L60" s="103"/>
    </row>
    <row r="61" spans="1:12" ht="10.5" x14ac:dyDescent="0.25">
      <c r="D61" s="204"/>
      <c r="E61" s="205"/>
      <c r="F61" s="206"/>
      <c r="H61" s="83"/>
      <c r="I61" s="207"/>
      <c r="J61" s="205"/>
      <c r="K61" s="103"/>
      <c r="L61" s="103"/>
    </row>
    <row r="62" spans="1:12" ht="10.5" x14ac:dyDescent="0.25">
      <c r="D62" s="204"/>
      <c r="E62" s="205"/>
      <c r="F62" s="206"/>
      <c r="H62" s="83"/>
      <c r="I62" s="207"/>
      <c r="J62" s="205"/>
      <c r="K62" s="103"/>
      <c r="L62" s="103"/>
    </row>
    <row r="63" spans="1:12" ht="10.5" x14ac:dyDescent="0.25">
      <c r="D63" s="204"/>
      <c r="E63" s="205"/>
      <c r="F63" s="206"/>
      <c r="H63" s="83"/>
      <c r="I63" s="207"/>
      <c r="J63" s="205"/>
      <c r="K63" s="103"/>
      <c r="L63" s="103"/>
    </row>
    <row r="64" spans="1:12" ht="10.5" x14ac:dyDescent="0.25">
      <c r="D64" s="204"/>
      <c r="E64" s="205"/>
      <c r="F64" s="206"/>
      <c r="H64" s="83"/>
      <c r="I64" s="207"/>
      <c r="J64" s="205"/>
      <c r="K64" s="103"/>
      <c r="L64" s="103"/>
    </row>
    <row r="65" spans="4:12" ht="10.5" x14ac:dyDescent="0.25">
      <c r="D65" s="204"/>
      <c r="E65" s="205"/>
      <c r="F65" s="206"/>
      <c r="H65" s="83"/>
      <c r="I65" s="207"/>
      <c r="J65" s="205"/>
      <c r="K65" s="103"/>
      <c r="L65" s="103"/>
    </row>
    <row r="66" spans="4:12" ht="10.5" x14ac:dyDescent="0.25">
      <c r="D66" s="204"/>
      <c r="E66" s="205"/>
      <c r="F66" s="206"/>
      <c r="H66" s="83"/>
      <c r="I66" s="207"/>
      <c r="J66" s="205"/>
      <c r="K66" s="103"/>
      <c r="L66" s="103"/>
    </row>
    <row r="67" spans="4:12" ht="10.5" x14ac:dyDescent="0.25">
      <c r="D67" s="204"/>
      <c r="E67" s="205"/>
      <c r="F67" s="206"/>
      <c r="H67" s="83"/>
      <c r="I67" s="207"/>
      <c r="J67" s="205"/>
      <c r="K67" s="103"/>
      <c r="L67" s="103"/>
    </row>
    <row r="68" spans="4:12" ht="10.5" x14ac:dyDescent="0.25">
      <c r="D68" s="204"/>
      <c r="E68" s="205"/>
      <c r="F68" s="206"/>
      <c r="H68" s="83"/>
      <c r="I68" s="207"/>
      <c r="J68" s="205"/>
      <c r="K68" s="103"/>
      <c r="L68" s="103"/>
    </row>
    <row r="69" spans="4:12" ht="10.5" x14ac:dyDescent="0.25">
      <c r="D69" s="204"/>
      <c r="E69" s="205"/>
      <c r="F69" s="206"/>
      <c r="H69" s="83"/>
      <c r="I69" s="207"/>
      <c r="J69" s="205"/>
      <c r="K69" s="103"/>
      <c r="L69" s="103"/>
    </row>
    <row r="70" spans="4:12" ht="10.5" x14ac:dyDescent="0.25">
      <c r="D70" s="204"/>
      <c r="E70" s="205"/>
      <c r="F70" s="206"/>
      <c r="H70" s="83"/>
      <c r="I70" s="207"/>
      <c r="J70" s="205"/>
      <c r="K70" s="103"/>
      <c r="L70" s="103"/>
    </row>
    <row r="71" spans="4:12" ht="10.5" x14ac:dyDescent="0.25">
      <c r="D71" s="204"/>
      <c r="E71" s="205"/>
      <c r="F71" s="206"/>
      <c r="H71" s="83"/>
      <c r="I71" s="207"/>
      <c r="J71" s="205"/>
      <c r="K71" s="103"/>
      <c r="L71" s="103"/>
    </row>
    <row r="72" spans="4:12" ht="10.5" x14ac:dyDescent="0.25">
      <c r="D72" s="204"/>
      <c r="E72" s="205"/>
      <c r="F72" s="206"/>
      <c r="H72" s="83"/>
      <c r="I72" s="207"/>
      <c r="J72" s="205"/>
      <c r="K72" s="103"/>
      <c r="L72" s="103"/>
    </row>
    <row r="73" spans="4:12" ht="10.5" x14ac:dyDescent="0.25">
      <c r="D73" s="204"/>
      <c r="E73" s="205"/>
      <c r="F73" s="206"/>
      <c r="H73" s="83"/>
      <c r="I73" s="207"/>
      <c r="J73" s="205"/>
      <c r="K73" s="103"/>
      <c r="L73" s="103"/>
    </row>
    <row r="74" spans="4:12" ht="10.5" x14ac:dyDescent="0.25">
      <c r="D74" s="204"/>
      <c r="E74" s="205"/>
      <c r="F74" s="206"/>
      <c r="H74" s="83"/>
      <c r="I74" s="207"/>
      <c r="J74" s="205"/>
      <c r="K74" s="103"/>
      <c r="L74" s="103"/>
    </row>
    <row r="75" spans="4:12" ht="10.5" x14ac:dyDescent="0.25">
      <c r="D75" s="204"/>
      <c r="E75" s="205"/>
      <c r="F75" s="206"/>
      <c r="H75" s="83"/>
      <c r="I75" s="207"/>
      <c r="J75" s="205"/>
      <c r="K75" s="103"/>
      <c r="L75" s="103"/>
    </row>
    <row r="76" spans="4:12" ht="10.5" x14ac:dyDescent="0.25">
      <c r="D76" s="204"/>
      <c r="E76" s="205"/>
      <c r="F76" s="206"/>
      <c r="H76" s="83"/>
      <c r="I76" s="207"/>
      <c r="J76" s="205"/>
      <c r="K76" s="103"/>
      <c r="L76" s="103"/>
    </row>
    <row r="77" spans="4:12" ht="10.5" x14ac:dyDescent="0.25">
      <c r="D77" s="204"/>
      <c r="E77" s="205"/>
      <c r="F77" s="206"/>
      <c r="H77" s="83"/>
      <c r="I77" s="207"/>
      <c r="J77" s="205"/>
      <c r="K77" s="103"/>
      <c r="L77" s="103"/>
    </row>
    <row r="78" spans="4:12" ht="10.5" x14ac:dyDescent="0.25">
      <c r="D78" s="204"/>
      <c r="E78" s="205"/>
      <c r="F78" s="206"/>
      <c r="H78" s="83"/>
      <c r="I78" s="207"/>
      <c r="J78" s="205"/>
      <c r="K78" s="103"/>
      <c r="L78" s="103"/>
    </row>
    <row r="79" spans="4:12" ht="10.5" x14ac:dyDescent="0.25">
      <c r="D79" s="204"/>
      <c r="E79" s="205"/>
      <c r="F79" s="206"/>
      <c r="H79" s="83"/>
      <c r="I79" s="207"/>
      <c r="J79" s="205"/>
      <c r="K79" s="103"/>
      <c r="L79" s="103"/>
    </row>
    <row r="80" spans="4:12" ht="10.5" x14ac:dyDescent="0.25">
      <c r="D80" s="204"/>
      <c r="E80" s="205"/>
      <c r="F80" s="206"/>
      <c r="H80" s="83"/>
      <c r="I80" s="207"/>
      <c r="J80" s="205"/>
      <c r="K80" s="103"/>
      <c r="L80" s="103"/>
    </row>
    <row r="81" spans="4:12" ht="10.5" x14ac:dyDescent="0.25">
      <c r="D81" s="204"/>
      <c r="E81" s="205"/>
      <c r="F81" s="206"/>
      <c r="H81" s="83"/>
      <c r="I81" s="207"/>
      <c r="J81" s="205"/>
      <c r="K81" s="103"/>
      <c r="L81" s="103"/>
    </row>
    <row r="82" spans="4:12" ht="10.5" x14ac:dyDescent="0.25">
      <c r="D82" s="204"/>
      <c r="E82" s="205"/>
      <c r="F82" s="206"/>
      <c r="H82" s="83"/>
      <c r="I82" s="207"/>
      <c r="J82" s="205"/>
      <c r="K82" s="103"/>
      <c r="L82" s="103"/>
    </row>
    <row r="83" spans="4:12" ht="10.5" x14ac:dyDescent="0.25">
      <c r="D83" s="204"/>
      <c r="E83" s="205"/>
      <c r="F83" s="206"/>
      <c r="H83" s="83"/>
      <c r="I83" s="207"/>
      <c r="J83" s="205"/>
      <c r="K83" s="103"/>
      <c r="L83" s="103"/>
    </row>
    <row r="84" spans="4:12" ht="10.5" x14ac:dyDescent="0.25">
      <c r="D84" s="204"/>
      <c r="E84" s="205"/>
      <c r="F84" s="206"/>
      <c r="H84" s="83"/>
      <c r="I84" s="207"/>
      <c r="J84" s="205"/>
      <c r="K84" s="103"/>
      <c r="L84" s="103"/>
    </row>
    <row r="85" spans="4:12" ht="10.5" x14ac:dyDescent="0.25">
      <c r="D85" s="204"/>
      <c r="E85" s="205"/>
      <c r="F85" s="206"/>
      <c r="H85" s="83"/>
      <c r="I85" s="207"/>
      <c r="J85" s="205"/>
      <c r="K85" s="103"/>
      <c r="L85" s="103"/>
    </row>
    <row r="86" spans="4:12" ht="10.5" x14ac:dyDescent="0.25">
      <c r="D86" s="204"/>
      <c r="E86" s="205"/>
      <c r="F86" s="206"/>
      <c r="H86" s="83"/>
      <c r="I86" s="207"/>
      <c r="J86" s="205"/>
      <c r="K86" s="103"/>
      <c r="L86" s="103"/>
    </row>
    <row r="87" spans="4:12" ht="10.5" x14ac:dyDescent="0.25">
      <c r="D87" s="204"/>
      <c r="E87" s="205"/>
      <c r="F87" s="206"/>
      <c r="H87" s="83"/>
      <c r="I87" s="207"/>
      <c r="J87" s="205"/>
      <c r="K87" s="103"/>
      <c r="L87" s="103"/>
    </row>
    <row r="88" spans="4:12" ht="10.5" x14ac:dyDescent="0.25">
      <c r="D88" s="204"/>
      <c r="E88" s="205"/>
      <c r="F88" s="206"/>
      <c r="H88" s="83"/>
      <c r="I88" s="207"/>
      <c r="J88" s="205"/>
      <c r="K88" s="103"/>
      <c r="L88" s="103"/>
    </row>
    <row r="89" spans="4:12" ht="10.5" x14ac:dyDescent="0.25">
      <c r="D89" s="204"/>
      <c r="E89" s="205"/>
      <c r="F89" s="206"/>
      <c r="H89" s="83"/>
      <c r="I89" s="207"/>
      <c r="J89" s="205"/>
      <c r="K89" s="103"/>
      <c r="L89" s="103"/>
    </row>
    <row r="90" spans="4:12" ht="10.5" x14ac:dyDescent="0.25">
      <c r="D90" s="204"/>
      <c r="E90" s="205"/>
      <c r="F90" s="206"/>
      <c r="H90" s="83"/>
      <c r="I90" s="207"/>
      <c r="J90" s="205"/>
      <c r="K90" s="103"/>
      <c r="L90" s="103"/>
    </row>
    <row r="91" spans="4:12" ht="10.5" x14ac:dyDescent="0.25">
      <c r="D91" s="204"/>
      <c r="E91" s="205"/>
      <c r="F91" s="206"/>
      <c r="H91" s="83"/>
      <c r="I91" s="207"/>
      <c r="J91" s="205"/>
      <c r="K91" s="103"/>
      <c r="L91" s="103"/>
    </row>
    <row r="92" spans="4:12" ht="10.5" x14ac:dyDescent="0.25">
      <c r="D92" s="204"/>
      <c r="E92" s="205"/>
      <c r="F92" s="206"/>
      <c r="H92" s="83"/>
      <c r="I92" s="207"/>
      <c r="J92" s="205"/>
      <c r="K92" s="103"/>
      <c r="L92" s="103"/>
    </row>
    <row r="93" spans="4:12" ht="10.5" x14ac:dyDescent="0.25">
      <c r="D93" s="204"/>
      <c r="E93" s="205"/>
      <c r="F93" s="206"/>
      <c r="H93" s="83"/>
      <c r="I93" s="207"/>
      <c r="J93" s="205"/>
      <c r="K93" s="103"/>
      <c r="L93" s="103"/>
    </row>
    <row r="94" spans="4:12" ht="10.5" x14ac:dyDescent="0.25">
      <c r="D94" s="204"/>
      <c r="E94" s="205"/>
      <c r="F94" s="206"/>
      <c r="H94" s="83"/>
      <c r="I94" s="207"/>
      <c r="J94" s="205"/>
      <c r="K94" s="103"/>
      <c r="L94" s="103"/>
    </row>
    <row r="95" spans="4:12" ht="10.5" x14ac:dyDescent="0.25">
      <c r="D95" s="204"/>
      <c r="E95" s="205"/>
      <c r="F95" s="206"/>
      <c r="H95" s="83"/>
      <c r="I95" s="207"/>
      <c r="J95" s="205"/>
      <c r="K95" s="103"/>
      <c r="L95" s="103"/>
    </row>
    <row r="96" spans="4:12" ht="10.5" x14ac:dyDescent="0.25">
      <c r="D96" s="204"/>
      <c r="E96" s="205"/>
      <c r="F96" s="206"/>
      <c r="H96" s="83"/>
      <c r="I96" s="207"/>
      <c r="J96" s="205"/>
      <c r="K96" s="103"/>
      <c r="L96" s="103"/>
    </row>
    <row r="97" spans="4:12" ht="10.5" x14ac:dyDescent="0.25">
      <c r="D97" s="204"/>
      <c r="E97" s="205"/>
      <c r="F97" s="206"/>
      <c r="H97" s="83"/>
      <c r="I97" s="207"/>
      <c r="J97" s="205"/>
      <c r="K97" s="103"/>
      <c r="L97" s="103"/>
    </row>
    <row r="98" spans="4:12" ht="10.5" x14ac:dyDescent="0.25">
      <c r="D98" s="204"/>
      <c r="E98" s="205"/>
      <c r="F98" s="206"/>
      <c r="H98" s="83"/>
      <c r="I98" s="207"/>
      <c r="J98" s="205"/>
      <c r="K98" s="103"/>
      <c r="L98" s="103"/>
    </row>
    <row r="99" spans="4:12" ht="10.5" x14ac:dyDescent="0.25">
      <c r="D99" s="204"/>
      <c r="E99" s="205"/>
      <c r="F99" s="206"/>
      <c r="H99" s="83"/>
      <c r="I99" s="207"/>
      <c r="J99" s="205"/>
      <c r="K99" s="103"/>
      <c r="L99" s="103"/>
    </row>
    <row r="100" spans="4:12" ht="10.5" x14ac:dyDescent="0.25">
      <c r="D100" s="204"/>
      <c r="E100" s="205"/>
      <c r="F100" s="206"/>
      <c r="H100" s="83"/>
      <c r="I100" s="207"/>
      <c r="J100" s="205"/>
      <c r="K100" s="103"/>
      <c r="L100" s="103"/>
    </row>
    <row r="101" spans="4:12" ht="10.5" x14ac:dyDescent="0.25">
      <c r="D101" s="204"/>
      <c r="E101" s="205"/>
      <c r="F101" s="206"/>
      <c r="H101" s="83"/>
      <c r="I101" s="207"/>
      <c r="J101" s="205"/>
      <c r="K101" s="103"/>
      <c r="L101" s="103"/>
    </row>
    <row r="102" spans="4:12" ht="10.5" x14ac:dyDescent="0.25">
      <c r="D102" s="204"/>
      <c r="E102" s="205"/>
      <c r="F102" s="206"/>
      <c r="H102" s="83"/>
      <c r="I102" s="207"/>
      <c r="J102" s="205"/>
      <c r="K102" s="103"/>
      <c r="L102" s="103"/>
    </row>
    <row r="103" spans="4:12" ht="10.5" x14ac:dyDescent="0.25">
      <c r="D103" s="204"/>
      <c r="E103" s="205"/>
      <c r="F103" s="206"/>
      <c r="H103" s="83"/>
      <c r="I103" s="207"/>
      <c r="J103" s="205"/>
      <c r="K103" s="103"/>
      <c r="L103" s="103"/>
    </row>
    <row r="104" spans="4:12" ht="10.5" x14ac:dyDescent="0.25">
      <c r="D104" s="204"/>
      <c r="E104" s="205"/>
      <c r="F104" s="206"/>
      <c r="H104" s="83"/>
      <c r="I104" s="207"/>
      <c r="J104" s="205"/>
      <c r="K104" s="103"/>
      <c r="L104" s="103"/>
    </row>
    <row r="105" spans="4:12" ht="10.5" x14ac:dyDescent="0.25">
      <c r="D105" s="204"/>
      <c r="E105" s="205"/>
      <c r="F105" s="206"/>
      <c r="H105" s="83"/>
      <c r="I105" s="207"/>
      <c r="J105" s="205"/>
      <c r="K105" s="103"/>
      <c r="L105" s="103"/>
    </row>
    <row r="106" spans="4:12" ht="10.5" x14ac:dyDescent="0.25">
      <c r="D106" s="204"/>
      <c r="E106" s="205"/>
      <c r="F106" s="206"/>
      <c r="H106" s="83"/>
      <c r="I106" s="207"/>
      <c r="J106" s="205"/>
      <c r="K106" s="103"/>
      <c r="L106" s="103"/>
    </row>
    <row r="107" spans="4:12" ht="10.5" x14ac:dyDescent="0.25">
      <c r="D107" s="204"/>
      <c r="E107" s="205"/>
      <c r="F107" s="206"/>
      <c r="H107" s="83"/>
      <c r="I107" s="207"/>
      <c r="J107" s="205"/>
      <c r="K107" s="103"/>
      <c r="L107" s="103"/>
    </row>
    <row r="108" spans="4:12" ht="10.5" x14ac:dyDescent="0.25">
      <c r="D108" s="204"/>
      <c r="E108" s="205"/>
      <c r="F108" s="206"/>
      <c r="H108" s="83"/>
      <c r="I108" s="207"/>
      <c r="J108" s="205"/>
      <c r="K108" s="103"/>
      <c r="L108" s="103"/>
    </row>
    <row r="109" spans="4:12" ht="10.5" x14ac:dyDescent="0.25">
      <c r="D109" s="204"/>
      <c r="E109" s="205"/>
      <c r="F109" s="206"/>
      <c r="H109" s="83"/>
      <c r="I109" s="207"/>
      <c r="J109" s="205"/>
      <c r="K109" s="103"/>
      <c r="L109" s="103"/>
    </row>
    <row r="110" spans="4:12" ht="10.5" x14ac:dyDescent="0.25">
      <c r="D110" s="204"/>
      <c r="E110" s="205"/>
      <c r="F110" s="206"/>
      <c r="H110" s="83"/>
      <c r="I110" s="207"/>
      <c r="J110" s="205"/>
      <c r="K110" s="103"/>
      <c r="L110" s="103"/>
    </row>
    <row r="111" spans="4:12" ht="10.5" x14ac:dyDescent="0.25">
      <c r="D111" s="204"/>
      <c r="E111" s="205"/>
      <c r="F111" s="206"/>
      <c r="H111" s="83"/>
      <c r="I111" s="207"/>
      <c r="J111" s="205"/>
      <c r="K111" s="103"/>
      <c r="L111" s="103"/>
    </row>
    <row r="112" spans="4:12" x14ac:dyDescent="0.2">
      <c r="E112" s="208"/>
      <c r="F112" s="209"/>
    </row>
    <row r="113" spans="5:6" x14ac:dyDescent="0.2">
      <c r="E113" s="208"/>
      <c r="F113" s="209"/>
    </row>
    <row r="114" spans="5:6" x14ac:dyDescent="0.2">
      <c r="E114" s="208"/>
      <c r="F114" s="209"/>
    </row>
  </sheetData>
  <mergeCells count="14">
    <mergeCell ref="A1:B1"/>
    <mergeCell ref="A2:B2"/>
    <mergeCell ref="C11:H12"/>
    <mergeCell ref="I11:K12"/>
    <mergeCell ref="B13:B15"/>
    <mergeCell ref="A13:A15"/>
    <mergeCell ref="C13:C15"/>
    <mergeCell ref="G13:G15"/>
    <mergeCell ref="L13:L15"/>
    <mergeCell ref="E13:E15"/>
    <mergeCell ref="F13:F15"/>
    <mergeCell ref="H13:H15"/>
    <mergeCell ref="J13:J15"/>
    <mergeCell ref="K13:K1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>
    <tabColor theme="4" tint="0.39997558519241921"/>
  </sheetPr>
  <dimension ref="A1:L106"/>
  <sheetViews>
    <sheetView showGridLines="0" zoomScaleNormal="100" workbookViewId="0">
      <selection activeCell="C12" sqref="C12:E12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1.44140625" style="2" customWidth="1"/>
    <col min="5" max="5" width="14.6640625" style="2" customWidth="1"/>
    <col min="6" max="7" width="14.6640625" customWidth="1"/>
    <col min="8" max="8" width="15.6640625" customWidth="1"/>
    <col min="9" max="9" width="11.441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246" t="s">
        <v>175</v>
      </c>
      <c r="B1" s="246"/>
    </row>
    <row r="2" spans="1:12" customFormat="1" ht="13" x14ac:dyDescent="0.3">
      <c r="A2" s="247" t="s">
        <v>171</v>
      </c>
      <c r="B2" s="247"/>
      <c r="C2" s="1"/>
      <c r="D2" s="1"/>
      <c r="E2" s="1"/>
      <c r="F2" s="1"/>
      <c r="G2" s="1"/>
      <c r="H2" s="1"/>
      <c r="I2" s="1"/>
      <c r="J2" s="1"/>
      <c r="K2" s="1"/>
      <c r="L2" s="3"/>
    </row>
    <row r="3" spans="1:12" customFormat="1" ht="13" x14ac:dyDescent="0.3">
      <c r="A3" s="19" t="s">
        <v>37</v>
      </c>
      <c r="B3" s="20" t="str">
        <f>'Bidder Info'!D3</f>
        <v>Bidder name</v>
      </c>
      <c r="C3" s="199"/>
      <c r="D3" s="199"/>
      <c r="E3" s="1"/>
      <c r="F3" s="1"/>
      <c r="G3" s="1"/>
      <c r="H3" s="1"/>
      <c r="I3" s="1"/>
      <c r="J3" s="1"/>
      <c r="K3" s="1"/>
      <c r="L3" s="1"/>
    </row>
    <row r="4" spans="1:12" customFormat="1" ht="13" x14ac:dyDescent="0.3">
      <c r="A4" s="19" t="s">
        <v>170</v>
      </c>
      <c r="B4" s="20" t="str">
        <f>Instructions!D7</f>
        <v>ATNS/HO/TPQ/RFP049/FY23.24/ATFM REPLACEMENT SYSTEM</v>
      </c>
      <c r="C4" s="199"/>
      <c r="D4" s="199"/>
      <c r="E4" s="1"/>
      <c r="F4" s="1"/>
      <c r="G4" s="1"/>
      <c r="H4" s="1"/>
      <c r="I4" s="1"/>
      <c r="J4" s="1"/>
      <c r="K4" s="1"/>
      <c r="L4" s="1"/>
    </row>
    <row r="5" spans="1:12" customFormat="1" ht="13" x14ac:dyDescent="0.3">
      <c r="A5" s="19" t="s">
        <v>69</v>
      </c>
      <c r="B5" s="20" t="str">
        <f>Instructions!$D$8</f>
        <v>ATFM Replacement</v>
      </c>
      <c r="C5" s="199"/>
      <c r="D5" s="199"/>
      <c r="E5" s="1"/>
      <c r="F5" s="3"/>
      <c r="G5" s="3"/>
      <c r="H5" s="186"/>
      <c r="I5" s="186"/>
      <c r="J5" s="1"/>
      <c r="K5" s="1"/>
      <c r="L5" s="1"/>
    </row>
    <row r="6" spans="1:12" customFormat="1" ht="13" x14ac:dyDescent="0.3">
      <c r="A6" s="19" t="s">
        <v>70</v>
      </c>
      <c r="B6" s="20" t="s">
        <v>56</v>
      </c>
      <c r="C6" s="199"/>
      <c r="D6" s="199"/>
      <c r="E6" s="1"/>
      <c r="F6" s="3"/>
      <c r="G6" s="3"/>
      <c r="H6" s="186"/>
      <c r="I6" s="186"/>
      <c r="J6" s="1"/>
      <c r="K6" s="1"/>
      <c r="L6" s="1"/>
    </row>
    <row r="7" spans="1:12" customFormat="1" ht="13" x14ac:dyDescent="0.3">
      <c r="A7" s="19" t="s">
        <v>71</v>
      </c>
      <c r="B7" s="20" t="s">
        <v>132</v>
      </c>
      <c r="C7" s="199"/>
      <c r="D7" s="199"/>
      <c r="E7" s="1"/>
      <c r="F7" s="3"/>
      <c r="G7" s="3"/>
      <c r="H7" s="186"/>
      <c r="I7" s="186"/>
      <c r="J7" s="1"/>
      <c r="K7" s="1"/>
      <c r="L7" s="1"/>
    </row>
    <row r="8" spans="1:12" customFormat="1" ht="13" x14ac:dyDescent="0.3">
      <c r="A8" s="19" t="s">
        <v>73</v>
      </c>
      <c r="B8" s="135" t="str">
        <f>'Bidder Info'!D4</f>
        <v>FC</v>
      </c>
      <c r="C8" s="199"/>
      <c r="D8" s="199"/>
      <c r="E8" s="1"/>
      <c r="F8" s="3"/>
      <c r="G8" s="3"/>
      <c r="H8" s="186"/>
      <c r="I8" s="186"/>
      <c r="J8" s="1"/>
      <c r="K8" s="1"/>
      <c r="L8" s="1"/>
    </row>
    <row r="9" spans="1:12" customFormat="1" ht="13" x14ac:dyDescent="0.3">
      <c r="A9" s="19" t="s">
        <v>74</v>
      </c>
      <c r="B9" s="135">
        <f>'Bidder Info'!D5</f>
        <v>0.12345</v>
      </c>
      <c r="C9" s="199"/>
      <c r="D9" s="199"/>
      <c r="E9" s="1"/>
      <c r="F9" s="3"/>
      <c r="G9" s="3"/>
      <c r="H9" s="186"/>
      <c r="I9" s="186"/>
      <c r="J9" s="1"/>
      <c r="K9" s="1"/>
      <c r="L9" s="1"/>
    </row>
    <row r="10" spans="1:12" customFormat="1" ht="13" thickBot="1" x14ac:dyDescent="0.3">
      <c r="A10" s="1"/>
      <c r="B10" s="1"/>
      <c r="C10" s="1"/>
      <c r="D10" s="1"/>
      <c r="E10" s="1"/>
      <c r="F10" s="2"/>
      <c r="G10" s="2"/>
      <c r="H10" s="2"/>
      <c r="I10" s="2"/>
      <c r="J10" s="2"/>
      <c r="K10" s="1"/>
      <c r="L10" s="1"/>
    </row>
    <row r="11" spans="1:12" customFormat="1" ht="12.5" x14ac:dyDescent="0.25">
      <c r="A11" s="1"/>
      <c r="B11" s="1"/>
      <c r="C11" s="284" t="s">
        <v>38</v>
      </c>
      <c r="D11" s="285"/>
      <c r="E11" s="285"/>
      <c r="F11" s="285"/>
      <c r="G11" s="285"/>
      <c r="H11" s="286"/>
      <c r="I11" s="284" t="s">
        <v>39</v>
      </c>
      <c r="J11" s="285"/>
      <c r="K11" s="286"/>
      <c r="L11" s="21"/>
    </row>
    <row r="12" spans="1:12" customFormat="1" ht="13" thickBot="1" x14ac:dyDescent="0.3">
      <c r="A12" s="1"/>
      <c r="B12" s="1"/>
      <c r="C12" s="287"/>
      <c r="D12" s="288"/>
      <c r="E12" s="288"/>
      <c r="F12" s="288"/>
      <c r="G12" s="288"/>
      <c r="H12" s="289"/>
      <c r="I12" s="287"/>
      <c r="J12" s="288"/>
      <c r="K12" s="289"/>
      <c r="L12" s="22"/>
    </row>
    <row r="13" spans="1:12" customFormat="1" ht="13" x14ac:dyDescent="0.2">
      <c r="A13" s="291" t="s">
        <v>40</v>
      </c>
      <c r="B13" s="290" t="s">
        <v>41</v>
      </c>
      <c r="C13" s="291" t="s">
        <v>75</v>
      </c>
      <c r="D13" s="53" t="s">
        <v>76</v>
      </c>
      <c r="E13" s="280" t="s">
        <v>77</v>
      </c>
      <c r="F13" s="280" t="s">
        <v>42</v>
      </c>
      <c r="G13" s="280" t="str">
        <f>"ROE: 1R = "&amp;'Bidder Info'!$D$5</f>
        <v>ROE: 1R = 0.12345</v>
      </c>
      <c r="H13" s="281" t="s">
        <v>43</v>
      </c>
      <c r="I13" s="52" t="s">
        <v>76</v>
      </c>
      <c r="J13" s="280" t="s">
        <v>78</v>
      </c>
      <c r="K13" s="281" t="s">
        <v>44</v>
      </c>
      <c r="L13" s="277" t="s">
        <v>45</v>
      </c>
    </row>
    <row r="14" spans="1:12" customFormat="1" ht="13" x14ac:dyDescent="0.2">
      <c r="A14" s="292"/>
      <c r="B14" s="241"/>
      <c r="C14" s="292"/>
      <c r="D14" s="54"/>
      <c r="E14" s="244"/>
      <c r="F14" s="244"/>
      <c r="G14" s="244"/>
      <c r="H14" s="282"/>
      <c r="I14" s="46"/>
      <c r="J14" s="244"/>
      <c r="K14" s="282"/>
      <c r="L14" s="278"/>
    </row>
    <row r="15" spans="1:12" customFormat="1" ht="13" x14ac:dyDescent="0.2">
      <c r="A15" s="293"/>
      <c r="B15" s="242"/>
      <c r="C15" s="293"/>
      <c r="D15" s="55"/>
      <c r="E15" s="245"/>
      <c r="F15" s="245"/>
      <c r="G15" s="245"/>
      <c r="H15" s="283"/>
      <c r="I15" s="47"/>
      <c r="J15" s="245"/>
      <c r="K15" s="283"/>
      <c r="L15" s="279"/>
    </row>
    <row r="16" spans="1:12" customFormat="1" ht="13" x14ac:dyDescent="0.3">
      <c r="A16" s="29" t="str">
        <f>B6</f>
        <v>G5.2</v>
      </c>
      <c r="B16" s="30" t="str">
        <f>B7</f>
        <v>Test Equipment</v>
      </c>
      <c r="C16" s="29"/>
      <c r="D16" s="188"/>
      <c r="E16" s="23"/>
      <c r="F16" s="23"/>
      <c r="G16" s="23"/>
      <c r="H16" s="79"/>
      <c r="I16" s="77"/>
      <c r="J16" s="23"/>
      <c r="K16" s="79"/>
      <c r="L16" s="85"/>
    </row>
    <row r="17" spans="1:12" customFormat="1" ht="13" x14ac:dyDescent="0.3">
      <c r="A17" s="29" t="s">
        <v>133</v>
      </c>
      <c r="B17" s="32" t="s">
        <v>134</v>
      </c>
      <c r="C17" s="28"/>
      <c r="D17" s="188"/>
      <c r="E17" s="24"/>
      <c r="F17" s="24"/>
      <c r="G17" s="25"/>
      <c r="H17" s="58"/>
      <c r="I17" s="93"/>
      <c r="J17" s="24"/>
      <c r="K17" s="58"/>
      <c r="L17" s="86"/>
    </row>
    <row r="18" spans="1:12" customFormat="1" ht="13" x14ac:dyDescent="0.3">
      <c r="A18" s="28"/>
      <c r="B18" s="39" t="s">
        <v>135</v>
      </c>
      <c r="C18" s="104" t="str">
        <f t="shared" ref="C18" si="0">$B$8</f>
        <v>FC</v>
      </c>
      <c r="D18" s="201"/>
      <c r="E18" s="5"/>
      <c r="F18" s="24">
        <f t="shared" ref="F18" si="1">D18*E18</f>
        <v>0</v>
      </c>
      <c r="G18" s="105">
        <f t="shared" ref="G18" si="2">$B$9</f>
        <v>0.12345</v>
      </c>
      <c r="H18" s="58">
        <f t="shared" ref="H18" si="3">IF(G18&lt;&gt;0,F18/G18,0)</f>
        <v>0</v>
      </c>
      <c r="I18" s="94"/>
      <c r="J18" s="5"/>
      <c r="K18" s="58">
        <f t="shared" ref="K18" si="4">I18*J18</f>
        <v>0</v>
      </c>
      <c r="L18" s="86">
        <f t="shared" ref="L18" si="5">IF(OR(J18&gt;0,H18&gt;0),H18+K18,0)</f>
        <v>0</v>
      </c>
    </row>
    <row r="19" spans="1:12" customFormat="1" ht="13" x14ac:dyDescent="0.3">
      <c r="A19" s="9"/>
      <c r="B19" s="10"/>
      <c r="C19" s="104" t="str">
        <f t="shared" ref="C19:C41" si="6">$B$8</f>
        <v>FC</v>
      </c>
      <c r="D19" s="201"/>
      <c r="E19" s="5"/>
      <c r="F19" s="24">
        <f>D19*E19</f>
        <v>0</v>
      </c>
      <c r="G19" s="105">
        <f t="shared" ref="G19:G41" si="7">$B$9</f>
        <v>0.12345</v>
      </c>
      <c r="H19" s="58">
        <f>IF(G19&lt;&gt;0,F19/G19,0)</f>
        <v>0</v>
      </c>
      <c r="I19" s="94"/>
      <c r="J19" s="5"/>
      <c r="K19" s="58">
        <f>I19*J19</f>
        <v>0</v>
      </c>
      <c r="L19" s="86">
        <f t="shared" ref="L19:L41" si="8">IF(OR(J19&gt;0,H19&gt;0),H19+K19,0)</f>
        <v>0</v>
      </c>
    </row>
    <row r="20" spans="1:12" customFormat="1" ht="13" x14ac:dyDescent="0.3">
      <c r="A20" s="9"/>
      <c r="B20" s="10"/>
      <c r="C20" s="104" t="str">
        <f t="shared" si="6"/>
        <v>FC</v>
      </c>
      <c r="D20" s="201"/>
      <c r="E20" s="5"/>
      <c r="F20" s="24">
        <f t="shared" ref="F20:F41" si="9">D20*E20</f>
        <v>0</v>
      </c>
      <c r="G20" s="105">
        <f t="shared" si="7"/>
        <v>0.12345</v>
      </c>
      <c r="H20" s="58">
        <f t="shared" ref="H20:H41" si="10">IF(G20&lt;&gt;0,F20/G20,0)</f>
        <v>0</v>
      </c>
      <c r="I20" s="94"/>
      <c r="J20" s="5"/>
      <c r="K20" s="58">
        <f t="shared" ref="K20:K41" si="11">I20*J20</f>
        <v>0</v>
      </c>
      <c r="L20" s="86">
        <f t="shared" si="8"/>
        <v>0</v>
      </c>
    </row>
    <row r="21" spans="1:12" customFormat="1" ht="13" x14ac:dyDescent="0.3">
      <c r="A21" s="9"/>
      <c r="B21" s="10"/>
      <c r="C21" s="104" t="str">
        <f t="shared" si="6"/>
        <v>FC</v>
      </c>
      <c r="D21" s="201"/>
      <c r="E21" s="5"/>
      <c r="F21" s="24">
        <f t="shared" si="9"/>
        <v>0</v>
      </c>
      <c r="G21" s="105">
        <f t="shared" si="7"/>
        <v>0.12345</v>
      </c>
      <c r="H21" s="58">
        <f t="shared" si="10"/>
        <v>0</v>
      </c>
      <c r="I21" s="94"/>
      <c r="J21" s="5"/>
      <c r="K21" s="58">
        <f t="shared" si="11"/>
        <v>0</v>
      </c>
      <c r="L21" s="86">
        <f t="shared" si="8"/>
        <v>0</v>
      </c>
    </row>
    <row r="22" spans="1:12" customFormat="1" ht="13" x14ac:dyDescent="0.3">
      <c r="A22" s="9"/>
      <c r="B22" s="10"/>
      <c r="C22" s="104" t="str">
        <f t="shared" si="6"/>
        <v>FC</v>
      </c>
      <c r="D22" s="201"/>
      <c r="E22" s="5"/>
      <c r="F22" s="24">
        <f t="shared" si="9"/>
        <v>0</v>
      </c>
      <c r="G22" s="105">
        <f t="shared" si="7"/>
        <v>0.12345</v>
      </c>
      <c r="H22" s="58">
        <f t="shared" si="10"/>
        <v>0</v>
      </c>
      <c r="I22" s="94"/>
      <c r="J22" s="5"/>
      <c r="K22" s="58">
        <f t="shared" si="11"/>
        <v>0</v>
      </c>
      <c r="L22" s="86">
        <f t="shared" si="8"/>
        <v>0</v>
      </c>
    </row>
    <row r="23" spans="1:12" customFormat="1" ht="13" x14ac:dyDescent="0.3">
      <c r="A23" s="9"/>
      <c r="B23" s="10"/>
      <c r="C23" s="104" t="str">
        <f t="shared" si="6"/>
        <v>FC</v>
      </c>
      <c r="D23" s="201"/>
      <c r="E23" s="5"/>
      <c r="F23" s="24">
        <f t="shared" si="9"/>
        <v>0</v>
      </c>
      <c r="G23" s="105">
        <f t="shared" si="7"/>
        <v>0.12345</v>
      </c>
      <c r="H23" s="58">
        <f t="shared" si="10"/>
        <v>0</v>
      </c>
      <c r="I23" s="94"/>
      <c r="J23" s="5"/>
      <c r="K23" s="58">
        <f t="shared" si="11"/>
        <v>0</v>
      </c>
      <c r="L23" s="86">
        <f t="shared" si="8"/>
        <v>0</v>
      </c>
    </row>
    <row r="24" spans="1:12" customFormat="1" ht="13" x14ac:dyDescent="0.3">
      <c r="A24" s="9"/>
      <c r="B24" s="10"/>
      <c r="C24" s="104" t="str">
        <f t="shared" si="6"/>
        <v>FC</v>
      </c>
      <c r="D24" s="201"/>
      <c r="E24" s="5"/>
      <c r="F24" s="24">
        <f t="shared" si="9"/>
        <v>0</v>
      </c>
      <c r="G24" s="105">
        <f t="shared" si="7"/>
        <v>0.12345</v>
      </c>
      <c r="H24" s="58">
        <f t="shared" si="10"/>
        <v>0</v>
      </c>
      <c r="I24" s="94"/>
      <c r="J24" s="5"/>
      <c r="K24" s="58">
        <f t="shared" si="11"/>
        <v>0</v>
      </c>
      <c r="L24" s="86">
        <f t="shared" si="8"/>
        <v>0</v>
      </c>
    </row>
    <row r="25" spans="1:12" customFormat="1" ht="13" x14ac:dyDescent="0.3">
      <c r="A25" s="9"/>
      <c r="B25" s="10"/>
      <c r="C25" s="104" t="str">
        <f t="shared" si="6"/>
        <v>FC</v>
      </c>
      <c r="D25" s="201"/>
      <c r="E25" s="5"/>
      <c r="F25" s="24">
        <f t="shared" si="9"/>
        <v>0</v>
      </c>
      <c r="G25" s="105">
        <f t="shared" si="7"/>
        <v>0.12345</v>
      </c>
      <c r="H25" s="58">
        <f t="shared" si="10"/>
        <v>0</v>
      </c>
      <c r="I25" s="94"/>
      <c r="J25" s="5"/>
      <c r="K25" s="58">
        <f t="shared" si="11"/>
        <v>0</v>
      </c>
      <c r="L25" s="86">
        <f t="shared" si="8"/>
        <v>0</v>
      </c>
    </row>
    <row r="26" spans="1:12" customFormat="1" ht="13" x14ac:dyDescent="0.3">
      <c r="A26" s="9"/>
      <c r="B26" s="10"/>
      <c r="C26" s="104" t="str">
        <f t="shared" si="6"/>
        <v>FC</v>
      </c>
      <c r="D26" s="201"/>
      <c r="E26" s="5"/>
      <c r="F26" s="24">
        <f t="shared" si="9"/>
        <v>0</v>
      </c>
      <c r="G26" s="105">
        <f t="shared" si="7"/>
        <v>0.12345</v>
      </c>
      <c r="H26" s="58">
        <f t="shared" si="10"/>
        <v>0</v>
      </c>
      <c r="I26" s="94"/>
      <c r="J26" s="5"/>
      <c r="K26" s="58">
        <f t="shared" si="11"/>
        <v>0</v>
      </c>
      <c r="L26" s="86">
        <f t="shared" si="8"/>
        <v>0</v>
      </c>
    </row>
    <row r="27" spans="1:12" customFormat="1" ht="13" x14ac:dyDescent="0.3">
      <c r="A27" s="29" t="s">
        <v>136</v>
      </c>
      <c r="B27" s="32" t="s">
        <v>137</v>
      </c>
      <c r="C27" s="104"/>
      <c r="D27" s="188"/>
      <c r="E27" s="24"/>
      <c r="F27" s="24"/>
      <c r="G27" s="105"/>
      <c r="H27" s="58"/>
      <c r="I27" s="93"/>
      <c r="J27" s="24"/>
      <c r="K27" s="58"/>
      <c r="L27" s="86"/>
    </row>
    <row r="28" spans="1:12" customFormat="1" ht="13" x14ac:dyDescent="0.3">
      <c r="A28" s="28"/>
      <c r="B28" s="39" t="s">
        <v>135</v>
      </c>
      <c r="C28" s="104" t="str">
        <f t="shared" ref="C28" si="12">$B$8</f>
        <v>FC</v>
      </c>
      <c r="D28" s="201"/>
      <c r="E28" s="5"/>
      <c r="F28" s="24">
        <f t="shared" ref="F28" si="13">D28*E28</f>
        <v>0</v>
      </c>
      <c r="G28" s="105">
        <f t="shared" ref="G28" si="14">$B$9</f>
        <v>0.12345</v>
      </c>
      <c r="H28" s="58">
        <f t="shared" ref="H28" si="15">IF(G28&lt;&gt;0,F28/G28,0)</f>
        <v>0</v>
      </c>
      <c r="I28" s="94"/>
      <c r="J28" s="5"/>
      <c r="K28" s="58">
        <f t="shared" ref="K28" si="16">I28*J28</f>
        <v>0</v>
      </c>
      <c r="L28" s="86">
        <f t="shared" ref="L28:L29" si="17">IF(OR(J28&gt;0,H28&gt;0),H28+K28,0)</f>
        <v>0</v>
      </c>
    </row>
    <row r="29" spans="1:12" customFormat="1" ht="13" x14ac:dyDescent="0.3">
      <c r="A29" s="9"/>
      <c r="B29" s="10"/>
      <c r="C29" s="104" t="str">
        <f t="shared" si="6"/>
        <v>FC</v>
      </c>
      <c r="D29" s="201"/>
      <c r="E29" s="5"/>
      <c r="F29" s="24">
        <f>D29*E29</f>
        <v>0</v>
      </c>
      <c r="G29" s="105">
        <f t="shared" si="7"/>
        <v>0.12345</v>
      </c>
      <c r="H29" s="58">
        <f>IF(G29&lt;&gt;0,F29/G29,0)</f>
        <v>0</v>
      </c>
      <c r="I29" s="94"/>
      <c r="J29" s="5"/>
      <c r="K29" s="58">
        <f>I29*J29</f>
        <v>0</v>
      </c>
      <c r="L29" s="86">
        <f t="shared" si="17"/>
        <v>0</v>
      </c>
    </row>
    <row r="30" spans="1:12" customFormat="1" ht="13" x14ac:dyDescent="0.3">
      <c r="A30" s="9"/>
      <c r="B30" s="10"/>
      <c r="C30" s="104" t="str">
        <f t="shared" si="6"/>
        <v>FC</v>
      </c>
      <c r="D30" s="201"/>
      <c r="E30" s="5"/>
      <c r="F30" s="24">
        <f t="shared" si="9"/>
        <v>0</v>
      </c>
      <c r="G30" s="105">
        <f t="shared" si="7"/>
        <v>0.12345</v>
      </c>
      <c r="H30" s="58">
        <f t="shared" si="10"/>
        <v>0</v>
      </c>
      <c r="I30" s="94"/>
      <c r="J30" s="5"/>
      <c r="K30" s="58">
        <f t="shared" si="11"/>
        <v>0</v>
      </c>
      <c r="L30" s="86">
        <f t="shared" si="8"/>
        <v>0</v>
      </c>
    </row>
    <row r="31" spans="1:12" customFormat="1" ht="13" x14ac:dyDescent="0.3">
      <c r="A31" s="9"/>
      <c r="B31" s="10"/>
      <c r="C31" s="104" t="str">
        <f t="shared" si="6"/>
        <v>FC</v>
      </c>
      <c r="D31" s="201"/>
      <c r="E31" s="5"/>
      <c r="F31" s="24">
        <f t="shared" si="9"/>
        <v>0</v>
      </c>
      <c r="G31" s="105">
        <f t="shared" si="7"/>
        <v>0.12345</v>
      </c>
      <c r="H31" s="58">
        <f t="shared" si="10"/>
        <v>0</v>
      </c>
      <c r="I31" s="94"/>
      <c r="J31" s="5"/>
      <c r="K31" s="58">
        <f t="shared" si="11"/>
        <v>0</v>
      </c>
      <c r="L31" s="86">
        <f t="shared" si="8"/>
        <v>0</v>
      </c>
    </row>
    <row r="32" spans="1:12" customFormat="1" ht="13" x14ac:dyDescent="0.3">
      <c r="A32" s="9"/>
      <c r="B32" s="10"/>
      <c r="C32" s="104" t="str">
        <f t="shared" si="6"/>
        <v>FC</v>
      </c>
      <c r="D32" s="201"/>
      <c r="E32" s="5"/>
      <c r="F32" s="24">
        <f t="shared" si="9"/>
        <v>0</v>
      </c>
      <c r="G32" s="105">
        <f t="shared" si="7"/>
        <v>0.12345</v>
      </c>
      <c r="H32" s="58">
        <f t="shared" si="10"/>
        <v>0</v>
      </c>
      <c r="I32" s="94"/>
      <c r="J32" s="5"/>
      <c r="K32" s="58">
        <f t="shared" si="11"/>
        <v>0</v>
      </c>
      <c r="L32" s="86">
        <f t="shared" si="8"/>
        <v>0</v>
      </c>
    </row>
    <row r="33" spans="1:12" customFormat="1" ht="13" x14ac:dyDescent="0.3">
      <c r="A33" s="9"/>
      <c r="B33" s="10"/>
      <c r="C33" s="104" t="str">
        <f t="shared" si="6"/>
        <v>FC</v>
      </c>
      <c r="D33" s="201"/>
      <c r="E33" s="5"/>
      <c r="F33" s="24">
        <f t="shared" si="9"/>
        <v>0</v>
      </c>
      <c r="G33" s="105">
        <f t="shared" si="7"/>
        <v>0.12345</v>
      </c>
      <c r="H33" s="58">
        <f t="shared" si="10"/>
        <v>0</v>
      </c>
      <c r="I33" s="94"/>
      <c r="J33" s="5"/>
      <c r="K33" s="58">
        <f t="shared" si="11"/>
        <v>0</v>
      </c>
      <c r="L33" s="86">
        <f t="shared" si="8"/>
        <v>0</v>
      </c>
    </row>
    <row r="34" spans="1:12" customFormat="1" ht="13" x14ac:dyDescent="0.3">
      <c r="A34" s="9"/>
      <c r="B34" s="10"/>
      <c r="C34" s="104" t="str">
        <f t="shared" si="6"/>
        <v>FC</v>
      </c>
      <c r="D34" s="201"/>
      <c r="E34" s="5"/>
      <c r="F34" s="24">
        <f t="shared" si="9"/>
        <v>0</v>
      </c>
      <c r="G34" s="105">
        <f t="shared" si="7"/>
        <v>0.12345</v>
      </c>
      <c r="H34" s="58">
        <f t="shared" si="10"/>
        <v>0</v>
      </c>
      <c r="I34" s="94"/>
      <c r="J34" s="5"/>
      <c r="K34" s="58">
        <f t="shared" si="11"/>
        <v>0</v>
      </c>
      <c r="L34" s="86">
        <f t="shared" si="8"/>
        <v>0</v>
      </c>
    </row>
    <row r="35" spans="1:12" customFormat="1" ht="13" x14ac:dyDescent="0.3">
      <c r="A35" s="9"/>
      <c r="B35" s="10"/>
      <c r="C35" s="104" t="str">
        <f t="shared" si="6"/>
        <v>FC</v>
      </c>
      <c r="D35" s="201"/>
      <c r="E35" s="5"/>
      <c r="F35" s="24">
        <f t="shared" si="9"/>
        <v>0</v>
      </c>
      <c r="G35" s="105">
        <f t="shared" si="7"/>
        <v>0.12345</v>
      </c>
      <c r="H35" s="58">
        <f t="shared" si="10"/>
        <v>0</v>
      </c>
      <c r="I35" s="94"/>
      <c r="J35" s="5"/>
      <c r="K35" s="58">
        <f t="shared" si="11"/>
        <v>0</v>
      </c>
      <c r="L35" s="86">
        <f t="shared" si="8"/>
        <v>0</v>
      </c>
    </row>
    <row r="36" spans="1:12" customFormat="1" ht="13" x14ac:dyDescent="0.3">
      <c r="A36" s="9"/>
      <c r="B36" s="10"/>
      <c r="C36" s="104" t="str">
        <f t="shared" si="6"/>
        <v>FC</v>
      </c>
      <c r="D36" s="201"/>
      <c r="E36" s="5"/>
      <c r="F36" s="24">
        <f t="shared" si="9"/>
        <v>0</v>
      </c>
      <c r="G36" s="105">
        <f t="shared" si="7"/>
        <v>0.12345</v>
      </c>
      <c r="H36" s="58">
        <f t="shared" si="10"/>
        <v>0</v>
      </c>
      <c r="I36" s="94"/>
      <c r="J36" s="5"/>
      <c r="K36" s="58">
        <f t="shared" si="11"/>
        <v>0</v>
      </c>
      <c r="L36" s="86">
        <f t="shared" si="8"/>
        <v>0</v>
      </c>
    </row>
    <row r="37" spans="1:12" customFormat="1" ht="13" x14ac:dyDescent="0.3">
      <c r="A37" s="9"/>
      <c r="B37" s="10"/>
      <c r="C37" s="104" t="str">
        <f t="shared" si="6"/>
        <v>FC</v>
      </c>
      <c r="D37" s="201"/>
      <c r="E37" s="5"/>
      <c r="F37" s="24">
        <f t="shared" si="9"/>
        <v>0</v>
      </c>
      <c r="G37" s="105">
        <f t="shared" si="7"/>
        <v>0.12345</v>
      </c>
      <c r="H37" s="58">
        <f t="shared" si="10"/>
        <v>0</v>
      </c>
      <c r="I37" s="94"/>
      <c r="J37" s="5"/>
      <c r="K37" s="58">
        <f t="shared" si="11"/>
        <v>0</v>
      </c>
      <c r="L37" s="86">
        <f t="shared" si="8"/>
        <v>0</v>
      </c>
    </row>
    <row r="38" spans="1:12" customFormat="1" ht="13" x14ac:dyDescent="0.3">
      <c r="A38" s="9"/>
      <c r="B38" s="10"/>
      <c r="C38" s="104" t="str">
        <f t="shared" si="6"/>
        <v>FC</v>
      </c>
      <c r="D38" s="201"/>
      <c r="E38" s="5"/>
      <c r="F38" s="24">
        <f t="shared" si="9"/>
        <v>0</v>
      </c>
      <c r="G38" s="105">
        <f t="shared" si="7"/>
        <v>0.12345</v>
      </c>
      <c r="H38" s="58">
        <f t="shared" si="10"/>
        <v>0</v>
      </c>
      <c r="I38" s="94"/>
      <c r="J38" s="5"/>
      <c r="K38" s="58">
        <f t="shared" si="11"/>
        <v>0</v>
      </c>
      <c r="L38" s="86">
        <f t="shared" si="8"/>
        <v>0</v>
      </c>
    </row>
    <row r="39" spans="1:12" customFormat="1" ht="13" x14ac:dyDescent="0.3">
      <c r="A39" s="9"/>
      <c r="B39" s="10"/>
      <c r="C39" s="104" t="str">
        <f t="shared" si="6"/>
        <v>FC</v>
      </c>
      <c r="D39" s="201"/>
      <c r="E39" s="5"/>
      <c r="F39" s="24">
        <f t="shared" si="9"/>
        <v>0</v>
      </c>
      <c r="G39" s="105">
        <f t="shared" si="7"/>
        <v>0.12345</v>
      </c>
      <c r="H39" s="58">
        <f t="shared" si="10"/>
        <v>0</v>
      </c>
      <c r="I39" s="94"/>
      <c r="J39" s="5"/>
      <c r="K39" s="58">
        <f t="shared" si="11"/>
        <v>0</v>
      </c>
      <c r="L39" s="86">
        <f t="shared" si="8"/>
        <v>0</v>
      </c>
    </row>
    <row r="40" spans="1:12" customFormat="1" ht="13" x14ac:dyDescent="0.3">
      <c r="A40" s="9"/>
      <c r="B40" s="10"/>
      <c r="C40" s="104" t="str">
        <f t="shared" si="6"/>
        <v>FC</v>
      </c>
      <c r="D40" s="201"/>
      <c r="E40" s="5"/>
      <c r="F40" s="24">
        <f>D40*E40</f>
        <v>0</v>
      </c>
      <c r="G40" s="105">
        <f t="shared" si="7"/>
        <v>0.12345</v>
      </c>
      <c r="H40" s="58">
        <f>IF(G40&lt;&gt;0,F40/G40,0)</f>
        <v>0</v>
      </c>
      <c r="I40" s="94"/>
      <c r="J40" s="5"/>
      <c r="K40" s="58">
        <f>I40*J40</f>
        <v>0</v>
      </c>
      <c r="L40" s="86">
        <f t="shared" si="8"/>
        <v>0</v>
      </c>
    </row>
    <row r="41" spans="1:12" customFormat="1" ht="13" x14ac:dyDescent="0.3">
      <c r="A41" s="9"/>
      <c r="B41" s="10"/>
      <c r="C41" s="104" t="str">
        <f t="shared" si="6"/>
        <v>FC</v>
      </c>
      <c r="D41" s="201"/>
      <c r="E41" s="5"/>
      <c r="F41" s="24">
        <f t="shared" si="9"/>
        <v>0</v>
      </c>
      <c r="G41" s="105">
        <f t="shared" si="7"/>
        <v>0.12345</v>
      </c>
      <c r="H41" s="58">
        <f t="shared" si="10"/>
        <v>0</v>
      </c>
      <c r="I41" s="94"/>
      <c r="J41" s="5"/>
      <c r="K41" s="58">
        <f t="shared" si="11"/>
        <v>0</v>
      </c>
      <c r="L41" s="86">
        <f t="shared" si="8"/>
        <v>0</v>
      </c>
    </row>
    <row r="42" spans="1:12" customFormat="1" ht="13.5" thickBot="1" x14ac:dyDescent="0.35">
      <c r="A42" s="16"/>
      <c r="B42" s="13"/>
      <c r="C42" s="106"/>
      <c r="D42" s="202"/>
      <c r="E42" s="14"/>
      <c r="F42" s="26"/>
      <c r="G42" s="108"/>
      <c r="H42" s="80"/>
      <c r="I42" s="95"/>
      <c r="J42" s="14"/>
      <c r="K42" s="80"/>
      <c r="L42" s="87"/>
    </row>
    <row r="43" spans="1:12" customFormat="1" ht="13.5" thickBot="1" x14ac:dyDescent="0.35">
      <c r="A43" s="215"/>
      <c r="B43" s="35" t="str">
        <f>+"SUB-TOTAL:  "&amp;A16</f>
        <v>SUB-TOTAL:  G5.2</v>
      </c>
      <c r="C43" s="33"/>
      <c r="D43" s="203"/>
      <c r="E43" s="27"/>
      <c r="F43" s="27">
        <f>SUM(F16:F42)</f>
        <v>0</v>
      </c>
      <c r="G43" s="92">
        <f>$B$9</f>
        <v>0.12345</v>
      </c>
      <c r="H43" s="81">
        <f>SUM(H16:H42)</f>
        <v>0</v>
      </c>
      <c r="I43" s="96"/>
      <c r="J43" s="27"/>
      <c r="K43" s="81">
        <f>SUM(K16:K42)</f>
        <v>0</v>
      </c>
      <c r="L43" s="88">
        <f>SUM(L16:L42)</f>
        <v>0</v>
      </c>
    </row>
    <row r="44" spans="1:12" customFormat="1" ht="13" x14ac:dyDescent="0.3">
      <c r="A44" s="1"/>
      <c r="B44" s="1"/>
      <c r="C44" s="3"/>
      <c r="D44" s="97"/>
      <c r="E44" s="101"/>
      <c r="F44" s="101"/>
      <c r="G44" s="1"/>
      <c r="H44" s="82"/>
      <c r="I44" s="97"/>
      <c r="J44" s="101"/>
      <c r="K44" s="102"/>
      <c r="L44" s="102"/>
    </row>
    <row r="45" spans="1:12" ht="10.5" x14ac:dyDescent="0.25">
      <c r="D45" s="204"/>
      <c r="E45" s="205"/>
      <c r="F45" s="206"/>
      <c r="H45" s="83"/>
      <c r="I45" s="207"/>
      <c r="J45" s="205"/>
      <c r="K45" s="103"/>
      <c r="L45" s="103"/>
    </row>
    <row r="46" spans="1:12" ht="10.5" x14ac:dyDescent="0.25">
      <c r="D46" s="204"/>
      <c r="E46" s="205"/>
      <c r="F46" s="206"/>
      <c r="H46" s="83"/>
      <c r="I46" s="207"/>
      <c r="J46" s="205"/>
      <c r="K46" s="103"/>
      <c r="L46" s="103"/>
    </row>
    <row r="47" spans="1:12" ht="10.5" x14ac:dyDescent="0.25">
      <c r="D47" s="204"/>
      <c r="E47" s="205"/>
      <c r="F47" s="206"/>
      <c r="H47" s="83"/>
      <c r="I47" s="207"/>
      <c r="J47" s="205"/>
      <c r="K47" s="103"/>
      <c r="L47" s="103"/>
    </row>
    <row r="48" spans="1:12" ht="10.5" x14ac:dyDescent="0.25">
      <c r="D48" s="204"/>
      <c r="E48" s="205"/>
      <c r="F48" s="206"/>
      <c r="H48" s="83"/>
      <c r="I48" s="207"/>
      <c r="J48" s="205"/>
      <c r="K48" s="103"/>
      <c r="L48" s="103"/>
    </row>
    <row r="49" spans="4:12" ht="10.5" x14ac:dyDescent="0.25">
      <c r="D49" s="204"/>
      <c r="E49" s="205"/>
      <c r="F49" s="206"/>
      <c r="H49" s="83"/>
      <c r="I49" s="207"/>
      <c r="J49" s="205"/>
      <c r="K49" s="103"/>
      <c r="L49" s="103"/>
    </row>
    <row r="50" spans="4:12" ht="10.5" x14ac:dyDescent="0.25">
      <c r="D50" s="204"/>
      <c r="E50" s="205"/>
      <c r="F50" s="206"/>
      <c r="H50" s="83"/>
      <c r="I50" s="207"/>
      <c r="J50" s="205"/>
      <c r="K50" s="103"/>
      <c r="L50" s="103"/>
    </row>
    <row r="51" spans="4:12" ht="10.5" x14ac:dyDescent="0.25">
      <c r="D51" s="204"/>
      <c r="E51" s="205"/>
      <c r="F51" s="206"/>
      <c r="H51" s="83"/>
      <c r="I51" s="207"/>
      <c r="J51" s="205"/>
      <c r="K51" s="103"/>
      <c r="L51" s="103"/>
    </row>
    <row r="52" spans="4:12" ht="10.5" x14ac:dyDescent="0.25">
      <c r="D52" s="204"/>
      <c r="E52" s="205"/>
      <c r="F52" s="206"/>
      <c r="H52" s="83"/>
      <c r="I52" s="207"/>
      <c r="J52" s="205"/>
      <c r="K52" s="103"/>
      <c r="L52" s="103"/>
    </row>
    <row r="53" spans="4:12" ht="10.5" x14ac:dyDescent="0.25">
      <c r="D53" s="204"/>
      <c r="E53" s="205"/>
      <c r="F53" s="206"/>
      <c r="H53" s="83"/>
      <c r="I53" s="207"/>
      <c r="J53" s="205"/>
      <c r="K53" s="103"/>
      <c r="L53" s="103"/>
    </row>
    <row r="54" spans="4:12" ht="10.5" x14ac:dyDescent="0.25">
      <c r="D54" s="204"/>
      <c r="E54" s="205"/>
      <c r="F54" s="206"/>
      <c r="H54" s="83"/>
      <c r="I54" s="207"/>
      <c r="J54" s="205"/>
      <c r="K54" s="103"/>
      <c r="L54" s="103"/>
    </row>
    <row r="55" spans="4:12" ht="10.5" x14ac:dyDescent="0.25">
      <c r="D55" s="204"/>
      <c r="E55" s="205"/>
      <c r="F55" s="206"/>
      <c r="H55" s="83"/>
      <c r="I55" s="207"/>
      <c r="J55" s="205"/>
      <c r="K55" s="103"/>
      <c r="L55" s="103"/>
    </row>
    <row r="56" spans="4:12" ht="10.5" x14ac:dyDescent="0.25">
      <c r="D56" s="204"/>
      <c r="E56" s="205"/>
      <c r="F56" s="206"/>
      <c r="H56" s="83"/>
      <c r="I56" s="207"/>
      <c r="J56" s="205"/>
      <c r="K56" s="103"/>
      <c r="L56" s="103"/>
    </row>
    <row r="57" spans="4:12" ht="10.5" x14ac:dyDescent="0.25">
      <c r="D57" s="204"/>
      <c r="E57" s="205"/>
      <c r="F57" s="206"/>
      <c r="H57" s="83"/>
      <c r="I57" s="207"/>
      <c r="J57" s="205"/>
      <c r="K57" s="103"/>
      <c r="L57" s="103"/>
    </row>
    <row r="58" spans="4:12" ht="10.5" x14ac:dyDescent="0.25">
      <c r="D58" s="204"/>
      <c r="E58" s="205"/>
      <c r="F58" s="206"/>
      <c r="H58" s="83"/>
      <c r="I58" s="207"/>
      <c r="J58" s="205"/>
      <c r="K58" s="103"/>
      <c r="L58" s="103"/>
    </row>
    <row r="59" spans="4:12" ht="10.5" x14ac:dyDescent="0.25">
      <c r="D59" s="204"/>
      <c r="E59" s="205"/>
      <c r="F59" s="206"/>
      <c r="H59" s="83"/>
      <c r="I59" s="207"/>
      <c r="J59" s="205"/>
      <c r="K59" s="103"/>
      <c r="L59" s="103"/>
    </row>
    <row r="60" spans="4:12" ht="10.5" x14ac:dyDescent="0.25">
      <c r="D60" s="204"/>
      <c r="E60" s="205"/>
      <c r="F60" s="206"/>
      <c r="H60" s="83"/>
      <c r="I60" s="207"/>
      <c r="J60" s="205"/>
      <c r="K60" s="103"/>
      <c r="L60" s="103"/>
    </row>
    <row r="61" spans="4:12" ht="10.5" x14ac:dyDescent="0.25">
      <c r="D61" s="204"/>
      <c r="E61" s="205"/>
      <c r="F61" s="206"/>
      <c r="H61" s="83"/>
      <c r="I61" s="207"/>
      <c r="J61" s="205"/>
      <c r="K61" s="103"/>
      <c r="L61" s="103"/>
    </row>
    <row r="62" spans="4:12" ht="10.5" x14ac:dyDescent="0.25">
      <c r="D62" s="204"/>
      <c r="E62" s="205"/>
      <c r="F62" s="206"/>
      <c r="H62" s="83"/>
      <c r="I62" s="207"/>
      <c r="J62" s="205"/>
      <c r="K62" s="103"/>
      <c r="L62" s="103"/>
    </row>
    <row r="63" spans="4:12" ht="10.5" x14ac:dyDescent="0.25">
      <c r="D63" s="204"/>
      <c r="E63" s="205"/>
      <c r="F63" s="206"/>
      <c r="H63" s="83"/>
      <c r="I63" s="207"/>
      <c r="J63" s="205"/>
      <c r="K63" s="103"/>
      <c r="L63" s="103"/>
    </row>
    <row r="64" spans="4:12" ht="10.5" x14ac:dyDescent="0.25">
      <c r="D64" s="204"/>
      <c r="E64" s="205"/>
      <c r="F64" s="206"/>
      <c r="H64" s="83"/>
      <c r="I64" s="207"/>
      <c r="J64" s="205"/>
      <c r="K64" s="103"/>
      <c r="L64" s="103"/>
    </row>
    <row r="65" spans="4:12" ht="10.5" x14ac:dyDescent="0.25">
      <c r="D65" s="204"/>
      <c r="E65" s="205"/>
      <c r="F65" s="206"/>
      <c r="H65" s="83"/>
      <c r="I65" s="207"/>
      <c r="J65" s="205"/>
      <c r="K65" s="103"/>
      <c r="L65" s="103"/>
    </row>
    <row r="66" spans="4:12" ht="10.5" x14ac:dyDescent="0.25">
      <c r="D66" s="204"/>
      <c r="E66" s="205"/>
      <c r="F66" s="206"/>
      <c r="H66" s="83"/>
      <c r="I66" s="207"/>
      <c r="J66" s="205"/>
      <c r="K66" s="103"/>
      <c r="L66" s="103"/>
    </row>
    <row r="67" spans="4:12" ht="10.5" x14ac:dyDescent="0.25">
      <c r="D67" s="204"/>
      <c r="E67" s="205"/>
      <c r="F67" s="206"/>
      <c r="H67" s="83"/>
      <c r="I67" s="207"/>
      <c r="J67" s="205"/>
      <c r="K67" s="103"/>
      <c r="L67" s="103"/>
    </row>
    <row r="68" spans="4:12" ht="10.5" x14ac:dyDescent="0.25">
      <c r="D68" s="204"/>
      <c r="E68" s="205"/>
      <c r="F68" s="206"/>
      <c r="H68" s="83"/>
      <c r="I68" s="207"/>
      <c r="J68" s="205"/>
      <c r="K68" s="103"/>
      <c r="L68" s="103"/>
    </row>
    <row r="69" spans="4:12" ht="10.5" x14ac:dyDescent="0.25">
      <c r="D69" s="204"/>
      <c r="E69" s="205"/>
      <c r="F69" s="206"/>
      <c r="H69" s="83"/>
      <c r="I69" s="207"/>
      <c r="J69" s="205"/>
      <c r="K69" s="103"/>
      <c r="L69" s="103"/>
    </row>
    <row r="70" spans="4:12" ht="10.5" x14ac:dyDescent="0.25">
      <c r="D70" s="204"/>
      <c r="E70" s="205"/>
      <c r="F70" s="206"/>
      <c r="H70" s="83"/>
      <c r="I70" s="207"/>
      <c r="J70" s="205"/>
      <c r="K70" s="103"/>
      <c r="L70" s="103"/>
    </row>
    <row r="71" spans="4:12" ht="10.5" x14ac:dyDescent="0.25">
      <c r="D71" s="204"/>
      <c r="E71" s="205"/>
      <c r="F71" s="206"/>
      <c r="H71" s="83"/>
      <c r="I71" s="207"/>
      <c r="J71" s="205"/>
      <c r="K71" s="103"/>
      <c r="L71" s="103"/>
    </row>
    <row r="72" spans="4:12" ht="10.5" x14ac:dyDescent="0.25">
      <c r="D72" s="204"/>
      <c r="E72" s="205"/>
      <c r="F72" s="206"/>
      <c r="H72" s="83"/>
      <c r="I72" s="207"/>
      <c r="J72" s="205"/>
      <c r="K72" s="103"/>
      <c r="L72" s="103"/>
    </row>
    <row r="73" spans="4:12" ht="10.5" x14ac:dyDescent="0.25">
      <c r="D73" s="204"/>
      <c r="E73" s="205"/>
      <c r="F73" s="206"/>
      <c r="H73" s="83"/>
      <c r="I73" s="207"/>
      <c r="J73" s="205"/>
      <c r="K73" s="103"/>
      <c r="L73" s="103"/>
    </row>
    <row r="74" spans="4:12" ht="10.5" x14ac:dyDescent="0.25">
      <c r="D74" s="204"/>
      <c r="E74" s="205"/>
      <c r="F74" s="206"/>
      <c r="H74" s="83"/>
      <c r="I74" s="207"/>
      <c r="J74" s="205"/>
      <c r="K74" s="103"/>
      <c r="L74" s="103"/>
    </row>
    <row r="75" spans="4:12" ht="10.5" x14ac:dyDescent="0.25">
      <c r="D75" s="204"/>
      <c r="E75" s="205"/>
      <c r="F75" s="206"/>
      <c r="H75" s="83"/>
      <c r="I75" s="207"/>
      <c r="J75" s="205"/>
      <c r="K75" s="103"/>
      <c r="L75" s="103"/>
    </row>
    <row r="76" spans="4:12" ht="10.5" x14ac:dyDescent="0.25">
      <c r="D76" s="204"/>
      <c r="E76" s="205"/>
      <c r="F76" s="206"/>
      <c r="H76" s="83"/>
      <c r="I76" s="207"/>
      <c r="J76" s="205"/>
      <c r="K76" s="103"/>
      <c r="L76" s="103"/>
    </row>
    <row r="77" spans="4:12" ht="10.5" x14ac:dyDescent="0.25">
      <c r="D77" s="204"/>
      <c r="E77" s="205"/>
      <c r="F77" s="206"/>
      <c r="H77" s="83"/>
      <c r="I77" s="207"/>
      <c r="J77" s="205"/>
      <c r="K77" s="103"/>
      <c r="L77" s="103"/>
    </row>
    <row r="78" spans="4:12" ht="10.5" x14ac:dyDescent="0.25">
      <c r="D78" s="204"/>
      <c r="E78" s="205"/>
      <c r="F78" s="206"/>
      <c r="H78" s="83"/>
      <c r="I78" s="207"/>
      <c r="J78" s="205"/>
      <c r="K78" s="103"/>
      <c r="L78" s="103"/>
    </row>
    <row r="79" spans="4:12" ht="10.5" x14ac:dyDescent="0.25">
      <c r="D79" s="204"/>
      <c r="E79" s="205"/>
      <c r="F79" s="206"/>
      <c r="H79" s="83"/>
      <c r="I79" s="207"/>
      <c r="J79" s="205"/>
      <c r="K79" s="103"/>
      <c r="L79" s="103"/>
    </row>
    <row r="80" spans="4:12" ht="10.5" x14ac:dyDescent="0.25">
      <c r="D80" s="204"/>
      <c r="E80" s="205"/>
      <c r="F80" s="206"/>
      <c r="H80" s="83"/>
      <c r="I80" s="207"/>
      <c r="J80" s="205"/>
      <c r="K80" s="103"/>
      <c r="L80" s="103"/>
    </row>
    <row r="81" spans="4:12" ht="10.5" x14ac:dyDescent="0.25">
      <c r="D81" s="204"/>
      <c r="E81" s="205"/>
      <c r="F81" s="206"/>
      <c r="H81" s="83"/>
      <c r="I81" s="207"/>
      <c r="J81" s="205"/>
      <c r="K81" s="103"/>
      <c r="L81" s="103"/>
    </row>
    <row r="82" spans="4:12" ht="10.5" x14ac:dyDescent="0.25">
      <c r="D82" s="204"/>
      <c r="E82" s="205"/>
      <c r="F82" s="206"/>
      <c r="H82" s="83"/>
      <c r="I82" s="207"/>
      <c r="J82" s="205"/>
      <c r="K82" s="103"/>
      <c r="L82" s="103"/>
    </row>
    <row r="83" spans="4:12" ht="10.5" x14ac:dyDescent="0.25">
      <c r="D83" s="204"/>
      <c r="E83" s="205"/>
      <c r="F83" s="206"/>
      <c r="H83" s="83"/>
      <c r="I83" s="207"/>
      <c r="J83" s="205"/>
      <c r="K83" s="103"/>
      <c r="L83" s="103"/>
    </row>
    <row r="84" spans="4:12" ht="10.5" x14ac:dyDescent="0.25">
      <c r="D84" s="204"/>
      <c r="E84" s="205"/>
      <c r="F84" s="206"/>
      <c r="H84" s="83"/>
      <c r="I84" s="207"/>
      <c r="J84" s="205"/>
      <c r="K84" s="103"/>
      <c r="L84" s="103"/>
    </row>
    <row r="85" spans="4:12" ht="10.5" x14ac:dyDescent="0.25">
      <c r="D85" s="204"/>
      <c r="E85" s="205"/>
      <c r="F85" s="206"/>
      <c r="H85" s="83"/>
      <c r="I85" s="207"/>
      <c r="J85" s="205"/>
      <c r="K85" s="103"/>
      <c r="L85" s="103"/>
    </row>
    <row r="86" spans="4:12" ht="10.5" x14ac:dyDescent="0.25">
      <c r="D86" s="204"/>
      <c r="E86" s="205"/>
      <c r="F86" s="206"/>
      <c r="H86" s="83"/>
      <c r="I86" s="207"/>
      <c r="J86" s="205"/>
      <c r="K86" s="103"/>
      <c r="L86" s="103"/>
    </row>
    <row r="87" spans="4:12" ht="10.5" x14ac:dyDescent="0.25">
      <c r="D87" s="204"/>
      <c r="E87" s="205"/>
      <c r="F87" s="206"/>
      <c r="H87" s="83"/>
      <c r="I87" s="207"/>
      <c r="J87" s="205"/>
      <c r="K87" s="103"/>
      <c r="L87" s="103"/>
    </row>
    <row r="88" spans="4:12" ht="10.5" x14ac:dyDescent="0.25">
      <c r="D88" s="204"/>
      <c r="E88" s="205"/>
      <c r="F88" s="206"/>
      <c r="H88" s="83"/>
      <c r="I88" s="207"/>
      <c r="J88" s="205"/>
      <c r="K88" s="103"/>
      <c r="L88" s="103"/>
    </row>
    <row r="89" spans="4:12" ht="10.5" x14ac:dyDescent="0.25">
      <c r="D89" s="204"/>
      <c r="E89" s="205"/>
      <c r="F89" s="206"/>
      <c r="H89" s="83"/>
      <c r="I89" s="207"/>
      <c r="J89" s="205"/>
      <c r="K89" s="103"/>
      <c r="L89" s="103"/>
    </row>
    <row r="90" spans="4:12" ht="10.5" x14ac:dyDescent="0.25">
      <c r="D90" s="204"/>
      <c r="E90" s="205"/>
      <c r="F90" s="206"/>
      <c r="H90" s="83"/>
      <c r="I90" s="207"/>
      <c r="J90" s="205"/>
      <c r="K90" s="103"/>
      <c r="L90" s="103"/>
    </row>
    <row r="91" spans="4:12" ht="10.5" x14ac:dyDescent="0.25">
      <c r="D91" s="204"/>
      <c r="E91" s="205"/>
      <c r="F91" s="206"/>
      <c r="H91" s="83"/>
      <c r="I91" s="207"/>
      <c r="J91" s="205"/>
      <c r="K91" s="103"/>
      <c r="L91" s="103"/>
    </row>
    <row r="92" spans="4:12" ht="10.5" x14ac:dyDescent="0.25">
      <c r="D92" s="204"/>
      <c r="E92" s="205"/>
      <c r="F92" s="206"/>
      <c r="H92" s="83"/>
      <c r="I92" s="207"/>
      <c r="J92" s="205"/>
      <c r="K92" s="103"/>
      <c r="L92" s="103"/>
    </row>
    <row r="93" spans="4:12" ht="10.5" x14ac:dyDescent="0.25">
      <c r="D93" s="204"/>
      <c r="E93" s="205"/>
      <c r="F93" s="206"/>
      <c r="H93" s="83"/>
      <c r="I93" s="207"/>
      <c r="J93" s="205"/>
      <c r="K93" s="103"/>
      <c r="L93" s="103"/>
    </row>
    <row r="94" spans="4:12" ht="10.5" x14ac:dyDescent="0.25">
      <c r="D94" s="204"/>
      <c r="E94" s="205"/>
      <c r="F94" s="206"/>
      <c r="H94" s="83"/>
      <c r="I94" s="207"/>
      <c r="J94" s="205"/>
      <c r="K94" s="103"/>
      <c r="L94" s="103"/>
    </row>
    <row r="95" spans="4:12" ht="10.5" x14ac:dyDescent="0.25">
      <c r="D95" s="204"/>
      <c r="E95" s="205"/>
      <c r="F95" s="206"/>
      <c r="H95" s="83"/>
      <c r="I95" s="207"/>
      <c r="J95" s="205"/>
      <c r="K95" s="103"/>
      <c r="L95" s="103"/>
    </row>
    <row r="96" spans="4:12" ht="10.5" x14ac:dyDescent="0.25">
      <c r="D96" s="204"/>
      <c r="E96" s="205"/>
      <c r="F96" s="206"/>
      <c r="H96" s="83"/>
      <c r="I96" s="207"/>
      <c r="J96" s="205"/>
      <c r="K96" s="103"/>
      <c r="L96" s="103"/>
    </row>
    <row r="97" spans="4:12" ht="10.5" x14ac:dyDescent="0.25">
      <c r="D97" s="204"/>
      <c r="E97" s="205"/>
      <c r="F97" s="206"/>
      <c r="H97" s="83"/>
      <c r="I97" s="207"/>
      <c r="J97" s="205"/>
      <c r="K97" s="103"/>
      <c r="L97" s="103"/>
    </row>
    <row r="98" spans="4:12" ht="10.5" x14ac:dyDescent="0.25">
      <c r="D98" s="204"/>
      <c r="E98" s="205"/>
      <c r="F98" s="206"/>
      <c r="H98" s="83"/>
      <c r="I98" s="207"/>
      <c r="J98" s="205"/>
      <c r="K98" s="103"/>
      <c r="L98" s="103"/>
    </row>
    <row r="99" spans="4:12" ht="10.5" x14ac:dyDescent="0.25">
      <c r="D99" s="204"/>
      <c r="E99" s="205"/>
      <c r="F99" s="206"/>
      <c r="H99" s="83"/>
      <c r="I99" s="207"/>
      <c r="J99" s="205"/>
      <c r="K99" s="103"/>
      <c r="L99" s="103"/>
    </row>
    <row r="100" spans="4:12" ht="10.5" x14ac:dyDescent="0.25">
      <c r="D100" s="204"/>
      <c r="E100" s="205"/>
      <c r="F100" s="206"/>
      <c r="H100" s="83"/>
      <c r="I100" s="207"/>
      <c r="J100" s="205"/>
      <c r="K100" s="103"/>
      <c r="L100" s="103"/>
    </row>
    <row r="101" spans="4:12" ht="10.5" x14ac:dyDescent="0.25">
      <c r="D101" s="204"/>
      <c r="E101" s="205"/>
      <c r="F101" s="206"/>
      <c r="H101" s="83"/>
      <c r="I101" s="207"/>
      <c r="J101" s="205"/>
      <c r="K101" s="103"/>
      <c r="L101" s="103"/>
    </row>
    <row r="102" spans="4:12" ht="10.5" x14ac:dyDescent="0.25">
      <c r="D102" s="204"/>
      <c r="E102" s="205"/>
      <c r="F102" s="206"/>
      <c r="H102" s="83"/>
      <c r="I102" s="207"/>
      <c r="J102" s="205"/>
      <c r="K102" s="103"/>
      <c r="L102" s="103"/>
    </row>
    <row r="103" spans="4:12" ht="10.5" x14ac:dyDescent="0.25">
      <c r="D103" s="204"/>
      <c r="E103" s="205"/>
      <c r="F103" s="206"/>
      <c r="H103" s="83"/>
      <c r="I103" s="207"/>
      <c r="J103" s="205"/>
      <c r="K103" s="103"/>
      <c r="L103" s="103"/>
    </row>
    <row r="104" spans="4:12" x14ac:dyDescent="0.2">
      <c r="E104" s="208"/>
      <c r="F104" s="209"/>
    </row>
    <row r="105" spans="4:12" x14ac:dyDescent="0.2">
      <c r="E105" s="208"/>
      <c r="F105" s="209"/>
    </row>
    <row r="106" spans="4:12" x14ac:dyDescent="0.2">
      <c r="E106" s="208"/>
      <c r="F106" s="209"/>
    </row>
  </sheetData>
  <mergeCells count="14">
    <mergeCell ref="L13:L15"/>
    <mergeCell ref="E13:E15"/>
    <mergeCell ref="F13:F15"/>
    <mergeCell ref="H13:H15"/>
    <mergeCell ref="J13:J15"/>
    <mergeCell ref="K13:K15"/>
    <mergeCell ref="A1:B1"/>
    <mergeCell ref="A2:B2"/>
    <mergeCell ref="C11:H12"/>
    <mergeCell ref="I11:K12"/>
    <mergeCell ref="B13:B15"/>
    <mergeCell ref="A13:A15"/>
    <mergeCell ref="C13:C15"/>
    <mergeCell ref="G13:G1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51">
    <tabColor theme="4" tint="0.39997558519241921"/>
  </sheetPr>
  <dimension ref="A1:L179"/>
  <sheetViews>
    <sheetView showGridLines="0" zoomScaleNormal="100" workbookViewId="0">
      <selection activeCell="C12" sqref="C12:E12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4.6640625" style="2" customWidth="1"/>
    <col min="4" max="4" width="11.44140625" style="2" customWidth="1"/>
    <col min="5" max="5" width="14.6640625" style="2" customWidth="1"/>
    <col min="6" max="7" width="14.6640625" customWidth="1"/>
    <col min="8" max="8" width="15.6640625" customWidth="1"/>
    <col min="9" max="9" width="11.441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246" t="s">
        <v>175</v>
      </c>
      <c r="B1" s="246"/>
    </row>
    <row r="2" spans="1:12" customFormat="1" ht="13" x14ac:dyDescent="0.3">
      <c r="A2" s="247" t="s">
        <v>171</v>
      </c>
      <c r="B2" s="247"/>
      <c r="C2" s="1"/>
      <c r="D2" s="1"/>
      <c r="E2" s="1"/>
      <c r="F2" s="1"/>
      <c r="G2" s="1"/>
      <c r="H2" s="1"/>
      <c r="I2" s="1"/>
      <c r="J2" s="1"/>
      <c r="K2" s="1"/>
      <c r="L2" s="3"/>
    </row>
    <row r="3" spans="1:12" customFormat="1" ht="13" x14ac:dyDescent="0.3">
      <c r="A3" s="19" t="s">
        <v>37</v>
      </c>
      <c r="B3" s="135" t="str">
        <f>'Bidder Info'!D3</f>
        <v>Bidder name</v>
      </c>
      <c r="C3" s="199"/>
      <c r="D3" s="199"/>
      <c r="E3" s="1"/>
      <c r="F3" s="1"/>
      <c r="G3" s="1"/>
      <c r="H3" s="1"/>
      <c r="I3" s="1"/>
      <c r="J3" s="1"/>
      <c r="K3" s="1"/>
      <c r="L3" s="1"/>
    </row>
    <row r="4" spans="1:12" customFormat="1" ht="13" x14ac:dyDescent="0.3">
      <c r="A4" s="19" t="s">
        <v>170</v>
      </c>
      <c r="B4" s="135" t="str">
        <f>Instructions!D7</f>
        <v>ATNS/HO/TPQ/RFP049/FY23.24/ATFM REPLACEMENT SYSTEM</v>
      </c>
      <c r="C4" s="199"/>
      <c r="D4" s="199"/>
      <c r="E4" s="1"/>
      <c r="F4" s="1"/>
      <c r="G4" s="1"/>
      <c r="H4" s="1"/>
      <c r="I4" s="1"/>
      <c r="J4" s="1"/>
      <c r="K4" s="1"/>
      <c r="L4" s="1"/>
    </row>
    <row r="5" spans="1:12" customFormat="1" ht="13" x14ac:dyDescent="0.3">
      <c r="A5" s="19" t="s">
        <v>69</v>
      </c>
      <c r="B5" s="135" t="str">
        <f>Instructions!$D$8</f>
        <v>ATFM Replacement</v>
      </c>
      <c r="C5" s="199"/>
      <c r="D5" s="199"/>
      <c r="E5" s="1"/>
      <c r="F5" s="3"/>
      <c r="G5" s="3"/>
      <c r="H5" s="186"/>
      <c r="I5" s="186"/>
      <c r="J5" s="1"/>
      <c r="K5" s="1"/>
      <c r="L5" s="1"/>
    </row>
    <row r="6" spans="1:12" customFormat="1" ht="13" x14ac:dyDescent="0.3">
      <c r="A6" s="19" t="s">
        <v>70</v>
      </c>
      <c r="B6" s="135" t="s">
        <v>138</v>
      </c>
      <c r="C6" s="199"/>
      <c r="D6" s="199"/>
      <c r="E6" s="1"/>
      <c r="F6" s="3"/>
      <c r="G6" s="3"/>
      <c r="H6" s="186"/>
      <c r="I6" s="186"/>
      <c r="J6" s="1"/>
      <c r="K6" s="1"/>
      <c r="L6" s="1"/>
    </row>
    <row r="7" spans="1:12" customFormat="1" ht="13" x14ac:dyDescent="0.3">
      <c r="A7" s="19" t="s">
        <v>71</v>
      </c>
      <c r="B7" s="135" t="s">
        <v>160</v>
      </c>
      <c r="C7" s="199"/>
      <c r="D7" s="199"/>
      <c r="E7" s="1"/>
      <c r="F7" s="3"/>
      <c r="G7" s="3"/>
      <c r="H7" s="186"/>
      <c r="I7" s="186"/>
      <c r="J7" s="1"/>
      <c r="K7" s="1"/>
      <c r="L7" s="1"/>
    </row>
    <row r="8" spans="1:12" customFormat="1" ht="13" x14ac:dyDescent="0.3">
      <c r="A8" s="19" t="s">
        <v>73</v>
      </c>
      <c r="B8" s="135" t="str">
        <f>'Bidder Info'!D4</f>
        <v>FC</v>
      </c>
      <c r="C8" s="199"/>
      <c r="D8" s="199"/>
      <c r="E8" s="1"/>
      <c r="F8" s="3"/>
      <c r="G8" s="3"/>
      <c r="H8" s="186"/>
      <c r="I8" s="186"/>
      <c r="J8" s="1"/>
      <c r="K8" s="1"/>
      <c r="L8" s="1"/>
    </row>
    <row r="9" spans="1:12" customFormat="1" ht="13" x14ac:dyDescent="0.3">
      <c r="A9" s="19" t="s">
        <v>74</v>
      </c>
      <c r="B9" s="135">
        <f>'Bidder Info'!D5</f>
        <v>0.12345</v>
      </c>
      <c r="C9" s="199"/>
      <c r="D9" s="199"/>
      <c r="E9" s="1"/>
      <c r="F9" s="3"/>
      <c r="G9" s="3"/>
      <c r="H9" s="186"/>
      <c r="I9" s="186"/>
      <c r="J9" s="1"/>
      <c r="K9" s="1"/>
      <c r="L9" s="1"/>
    </row>
    <row r="10" spans="1:12" customFormat="1" ht="13" thickBot="1" x14ac:dyDescent="0.3">
      <c r="A10" s="1"/>
      <c r="B10" s="1"/>
      <c r="C10" s="1"/>
      <c r="D10" s="1"/>
      <c r="E10" s="1"/>
      <c r="F10" s="2"/>
      <c r="G10" s="2"/>
      <c r="H10" s="2"/>
      <c r="I10" s="2"/>
      <c r="J10" s="2"/>
      <c r="K10" s="1"/>
      <c r="L10" s="1"/>
    </row>
    <row r="11" spans="1:12" customFormat="1" ht="12.5" x14ac:dyDescent="0.25">
      <c r="A11" s="1"/>
      <c r="B11" s="1"/>
      <c r="C11" s="265" t="s">
        <v>38</v>
      </c>
      <c r="D11" s="266"/>
      <c r="E11" s="266"/>
      <c r="F11" s="266"/>
      <c r="G11" s="266"/>
      <c r="H11" s="267"/>
      <c r="I11" s="265" t="s">
        <v>39</v>
      </c>
      <c r="J11" s="266"/>
      <c r="K11" s="267"/>
      <c r="L11" s="161"/>
    </row>
    <row r="12" spans="1:12" customFormat="1" ht="13" thickBot="1" x14ac:dyDescent="0.3">
      <c r="A12" s="1"/>
      <c r="B12" s="1"/>
      <c r="C12" s="268"/>
      <c r="D12" s="269"/>
      <c r="E12" s="269"/>
      <c r="F12" s="269"/>
      <c r="G12" s="269"/>
      <c r="H12" s="270"/>
      <c r="I12" s="268"/>
      <c r="J12" s="269"/>
      <c r="K12" s="270"/>
      <c r="L12" s="162"/>
    </row>
    <row r="13" spans="1:12" customFormat="1" ht="13" x14ac:dyDescent="0.2">
      <c r="A13" s="271" t="s">
        <v>40</v>
      </c>
      <c r="B13" s="274" t="s">
        <v>41</v>
      </c>
      <c r="C13" s="271" t="s">
        <v>75</v>
      </c>
      <c r="D13" s="138" t="s">
        <v>76</v>
      </c>
      <c r="E13" s="259" t="s">
        <v>77</v>
      </c>
      <c r="F13" s="259" t="s">
        <v>42</v>
      </c>
      <c r="G13" s="259" t="str">
        <f>"ROE: 1R = "&amp;'Bidder Info'!$D$5</f>
        <v>ROE: 1R = 0.12345</v>
      </c>
      <c r="H13" s="256" t="s">
        <v>43</v>
      </c>
      <c r="I13" s="139" t="s">
        <v>76</v>
      </c>
      <c r="J13" s="259" t="s">
        <v>78</v>
      </c>
      <c r="K13" s="256" t="s">
        <v>44</v>
      </c>
      <c r="L13" s="294" t="s">
        <v>45</v>
      </c>
    </row>
    <row r="14" spans="1:12" customFormat="1" ht="13" x14ac:dyDescent="0.2">
      <c r="A14" s="272"/>
      <c r="B14" s="275"/>
      <c r="C14" s="272"/>
      <c r="D14" s="140"/>
      <c r="E14" s="260"/>
      <c r="F14" s="260"/>
      <c r="G14" s="260"/>
      <c r="H14" s="257"/>
      <c r="I14" s="141"/>
      <c r="J14" s="260"/>
      <c r="K14" s="257"/>
      <c r="L14" s="295"/>
    </row>
    <row r="15" spans="1:12" customFormat="1" ht="13" x14ac:dyDescent="0.2">
      <c r="A15" s="273"/>
      <c r="B15" s="276"/>
      <c r="C15" s="273"/>
      <c r="D15" s="142"/>
      <c r="E15" s="261"/>
      <c r="F15" s="261"/>
      <c r="G15" s="261"/>
      <c r="H15" s="258"/>
      <c r="I15" s="143"/>
      <c r="J15" s="261"/>
      <c r="K15" s="258"/>
      <c r="L15" s="296"/>
    </row>
    <row r="16" spans="1:12" customFormat="1" ht="13" x14ac:dyDescent="0.3">
      <c r="A16" s="148" t="str">
        <f>B6</f>
        <v>G5_0</v>
      </c>
      <c r="B16" s="129" t="str">
        <f>B7</f>
        <v>Equipment LRU List</v>
      </c>
      <c r="C16" s="148"/>
      <c r="D16" s="200"/>
      <c r="E16" s="144"/>
      <c r="F16" s="144"/>
      <c r="G16" s="144"/>
      <c r="H16" s="145"/>
      <c r="I16" s="116"/>
      <c r="J16" s="144"/>
      <c r="K16" s="145"/>
      <c r="L16" s="159"/>
    </row>
    <row r="17" spans="1:12" customFormat="1" ht="25" x14ac:dyDescent="0.3">
      <c r="A17" s="104"/>
      <c r="B17" s="147" t="s">
        <v>139</v>
      </c>
      <c r="C17" s="104"/>
      <c r="D17" s="200"/>
      <c r="E17" s="114"/>
      <c r="F17" s="114"/>
      <c r="G17" s="105"/>
      <c r="H17" s="115"/>
      <c r="I17" s="120"/>
      <c r="J17" s="114"/>
      <c r="K17" s="115"/>
      <c r="L17" s="160"/>
    </row>
    <row r="18" spans="1:12" customFormat="1" ht="13" x14ac:dyDescent="0.3">
      <c r="A18" s="216"/>
      <c r="B18" s="129"/>
      <c r="C18" s="104"/>
      <c r="D18" s="200"/>
      <c r="E18" s="114"/>
      <c r="F18" s="114"/>
      <c r="G18" s="105"/>
      <c r="H18" s="115"/>
      <c r="I18" s="120"/>
      <c r="J18" s="114"/>
      <c r="K18" s="115"/>
      <c r="L18" s="160"/>
    </row>
    <row r="19" spans="1:12" customFormat="1" ht="13" x14ac:dyDescent="0.3">
      <c r="A19" s="123" t="s">
        <v>140</v>
      </c>
      <c r="B19" s="124" t="s">
        <v>79</v>
      </c>
      <c r="C19" s="123"/>
      <c r="D19" s="217"/>
      <c r="E19" s="118"/>
      <c r="F19" s="118">
        <f>SUM(F20:F30)</f>
        <v>0</v>
      </c>
      <c r="G19" s="125">
        <f t="shared" ref="G19:G29" si="0">$B$9</f>
        <v>0.12345</v>
      </c>
      <c r="H19" s="119">
        <f>SUM(H20:H30)</f>
        <v>0</v>
      </c>
      <c r="I19" s="126"/>
      <c r="J19" s="118"/>
      <c r="K19" s="119">
        <f>SUM(K20:K30)</f>
        <v>0</v>
      </c>
      <c r="L19" s="127">
        <f>SUM(L20:L30)</f>
        <v>0</v>
      </c>
    </row>
    <row r="20" spans="1:12" customFormat="1" ht="13" x14ac:dyDescent="0.3">
      <c r="A20" s="9">
        <v>1</v>
      </c>
      <c r="B20" s="10"/>
      <c r="C20" s="104" t="str">
        <f t="shared" ref="C20:C29" si="1">$B$8</f>
        <v>FC</v>
      </c>
      <c r="D20" s="201"/>
      <c r="E20" s="5"/>
      <c r="F20" s="24">
        <f>D20*E20</f>
        <v>0</v>
      </c>
      <c r="G20" s="15">
        <f t="shared" si="0"/>
        <v>0.12345</v>
      </c>
      <c r="H20" s="58">
        <f>IF(G20&lt;&gt;0,F20/G20,0)</f>
        <v>0</v>
      </c>
      <c r="I20" s="94"/>
      <c r="J20" s="5"/>
      <c r="K20" s="58">
        <f>I20*J20</f>
        <v>0</v>
      </c>
      <c r="L20" s="59">
        <f>K20+H20</f>
        <v>0</v>
      </c>
    </row>
    <row r="21" spans="1:12" customFormat="1" ht="13" x14ac:dyDescent="0.3">
      <c r="A21" s="9">
        <v>2</v>
      </c>
      <c r="B21" s="10"/>
      <c r="C21" s="104" t="str">
        <f t="shared" si="1"/>
        <v>FC</v>
      </c>
      <c r="D21" s="201"/>
      <c r="E21" s="5"/>
      <c r="F21" s="24">
        <f t="shared" ref="F21:F29" si="2">D21*E21</f>
        <v>0</v>
      </c>
      <c r="G21" s="15">
        <f t="shared" si="0"/>
        <v>0.12345</v>
      </c>
      <c r="H21" s="58">
        <f t="shared" ref="H21:H29" si="3">IF(G21&lt;&gt;0,F21/G21,0)</f>
        <v>0</v>
      </c>
      <c r="I21" s="94"/>
      <c r="J21" s="5"/>
      <c r="K21" s="58">
        <f t="shared" ref="K21:K29" si="4">I21*J21</f>
        <v>0</v>
      </c>
      <c r="L21" s="59">
        <f t="shared" ref="L21:L29" si="5">K21+H21</f>
        <v>0</v>
      </c>
    </row>
    <row r="22" spans="1:12" customFormat="1" ht="13" x14ac:dyDescent="0.3">
      <c r="A22" s="9">
        <v>3</v>
      </c>
      <c r="B22" s="10"/>
      <c r="C22" s="104" t="str">
        <f t="shared" si="1"/>
        <v>FC</v>
      </c>
      <c r="D22" s="201"/>
      <c r="E22" s="5"/>
      <c r="F22" s="24">
        <f t="shared" si="2"/>
        <v>0</v>
      </c>
      <c r="G22" s="15">
        <f t="shared" si="0"/>
        <v>0.12345</v>
      </c>
      <c r="H22" s="58">
        <f t="shared" si="3"/>
        <v>0</v>
      </c>
      <c r="I22" s="94"/>
      <c r="J22" s="5"/>
      <c r="K22" s="58">
        <f t="shared" si="4"/>
        <v>0</v>
      </c>
      <c r="L22" s="59">
        <f t="shared" si="5"/>
        <v>0</v>
      </c>
    </row>
    <row r="23" spans="1:12" customFormat="1" ht="13" x14ac:dyDescent="0.3">
      <c r="A23" s="9">
        <v>4</v>
      </c>
      <c r="B23" s="10"/>
      <c r="C23" s="104" t="str">
        <f t="shared" si="1"/>
        <v>FC</v>
      </c>
      <c r="D23" s="201"/>
      <c r="E23" s="5"/>
      <c r="F23" s="24">
        <f t="shared" si="2"/>
        <v>0</v>
      </c>
      <c r="G23" s="15">
        <f t="shared" si="0"/>
        <v>0.12345</v>
      </c>
      <c r="H23" s="58">
        <f t="shared" si="3"/>
        <v>0</v>
      </c>
      <c r="I23" s="94"/>
      <c r="J23" s="5"/>
      <c r="K23" s="58">
        <f t="shared" si="4"/>
        <v>0</v>
      </c>
      <c r="L23" s="59">
        <f t="shared" si="5"/>
        <v>0</v>
      </c>
    </row>
    <row r="24" spans="1:12" customFormat="1" ht="13" x14ac:dyDescent="0.3">
      <c r="A24" s="9">
        <v>5</v>
      </c>
      <c r="B24" s="10"/>
      <c r="C24" s="104" t="str">
        <f t="shared" si="1"/>
        <v>FC</v>
      </c>
      <c r="D24" s="201"/>
      <c r="E24" s="5"/>
      <c r="F24" s="24">
        <f t="shared" si="2"/>
        <v>0</v>
      </c>
      <c r="G24" s="15">
        <f t="shared" si="0"/>
        <v>0.12345</v>
      </c>
      <c r="H24" s="58">
        <f t="shared" si="3"/>
        <v>0</v>
      </c>
      <c r="I24" s="94"/>
      <c r="J24" s="5"/>
      <c r="K24" s="58">
        <f t="shared" si="4"/>
        <v>0</v>
      </c>
      <c r="L24" s="59">
        <f t="shared" si="5"/>
        <v>0</v>
      </c>
    </row>
    <row r="25" spans="1:12" customFormat="1" ht="13" x14ac:dyDescent="0.3">
      <c r="A25" s="9">
        <v>6</v>
      </c>
      <c r="B25" s="10"/>
      <c r="C25" s="104" t="str">
        <f t="shared" si="1"/>
        <v>FC</v>
      </c>
      <c r="D25" s="201"/>
      <c r="E25" s="5"/>
      <c r="F25" s="24">
        <f t="shared" si="2"/>
        <v>0</v>
      </c>
      <c r="G25" s="15">
        <f t="shared" si="0"/>
        <v>0.12345</v>
      </c>
      <c r="H25" s="58">
        <f t="shared" si="3"/>
        <v>0</v>
      </c>
      <c r="I25" s="94"/>
      <c r="J25" s="5"/>
      <c r="K25" s="58">
        <f t="shared" si="4"/>
        <v>0</v>
      </c>
      <c r="L25" s="59">
        <f t="shared" si="5"/>
        <v>0</v>
      </c>
    </row>
    <row r="26" spans="1:12" customFormat="1" ht="13" x14ac:dyDescent="0.3">
      <c r="A26" s="9">
        <v>7</v>
      </c>
      <c r="B26" s="10"/>
      <c r="C26" s="104" t="str">
        <f t="shared" si="1"/>
        <v>FC</v>
      </c>
      <c r="D26" s="201"/>
      <c r="E26" s="5"/>
      <c r="F26" s="24">
        <f t="shared" si="2"/>
        <v>0</v>
      </c>
      <c r="G26" s="15">
        <f t="shared" si="0"/>
        <v>0.12345</v>
      </c>
      <c r="H26" s="58">
        <f t="shared" si="3"/>
        <v>0</v>
      </c>
      <c r="I26" s="94"/>
      <c r="J26" s="5"/>
      <c r="K26" s="58">
        <f t="shared" si="4"/>
        <v>0</v>
      </c>
      <c r="L26" s="59">
        <f t="shared" si="5"/>
        <v>0</v>
      </c>
    </row>
    <row r="27" spans="1:12" customFormat="1" ht="13" x14ac:dyDescent="0.3">
      <c r="A27" s="9">
        <v>8</v>
      </c>
      <c r="B27" s="10"/>
      <c r="C27" s="104" t="str">
        <f t="shared" si="1"/>
        <v>FC</v>
      </c>
      <c r="D27" s="201"/>
      <c r="E27" s="5"/>
      <c r="F27" s="24">
        <f t="shared" si="2"/>
        <v>0</v>
      </c>
      <c r="G27" s="15">
        <f t="shared" si="0"/>
        <v>0.12345</v>
      </c>
      <c r="H27" s="58">
        <f t="shared" si="3"/>
        <v>0</v>
      </c>
      <c r="I27" s="94"/>
      <c r="J27" s="5"/>
      <c r="K27" s="58">
        <f t="shared" si="4"/>
        <v>0</v>
      </c>
      <c r="L27" s="59">
        <f t="shared" si="5"/>
        <v>0</v>
      </c>
    </row>
    <row r="28" spans="1:12" customFormat="1" ht="13" x14ac:dyDescent="0.3">
      <c r="A28" s="9">
        <v>9</v>
      </c>
      <c r="B28" s="10"/>
      <c r="C28" s="104" t="str">
        <f t="shared" si="1"/>
        <v>FC</v>
      </c>
      <c r="D28" s="201"/>
      <c r="E28" s="5"/>
      <c r="F28" s="24">
        <f t="shared" si="2"/>
        <v>0</v>
      </c>
      <c r="G28" s="15">
        <f t="shared" si="0"/>
        <v>0.12345</v>
      </c>
      <c r="H28" s="58">
        <f t="shared" si="3"/>
        <v>0</v>
      </c>
      <c r="I28" s="94"/>
      <c r="J28" s="5"/>
      <c r="K28" s="58">
        <f t="shared" si="4"/>
        <v>0</v>
      </c>
      <c r="L28" s="59">
        <f t="shared" si="5"/>
        <v>0</v>
      </c>
    </row>
    <row r="29" spans="1:12" customFormat="1" ht="13" x14ac:dyDescent="0.3">
      <c r="A29" s="9">
        <v>10</v>
      </c>
      <c r="B29" s="10"/>
      <c r="C29" s="104" t="str">
        <f t="shared" si="1"/>
        <v>FC</v>
      </c>
      <c r="D29" s="201"/>
      <c r="E29" s="5"/>
      <c r="F29" s="24">
        <f t="shared" si="2"/>
        <v>0</v>
      </c>
      <c r="G29" s="15">
        <f t="shared" si="0"/>
        <v>0.12345</v>
      </c>
      <c r="H29" s="58">
        <f t="shared" si="3"/>
        <v>0</v>
      </c>
      <c r="I29" s="94"/>
      <c r="J29" s="5"/>
      <c r="K29" s="58">
        <f t="shared" si="4"/>
        <v>0</v>
      </c>
      <c r="L29" s="59">
        <f t="shared" si="5"/>
        <v>0</v>
      </c>
    </row>
    <row r="30" spans="1:12" customFormat="1" ht="13" x14ac:dyDescent="0.3">
      <c r="A30" s="9"/>
      <c r="B30" s="10"/>
      <c r="C30" s="104"/>
      <c r="D30" s="201"/>
      <c r="E30" s="5"/>
      <c r="F30" s="24"/>
      <c r="G30" s="15"/>
      <c r="H30" s="58"/>
      <c r="I30" s="94"/>
      <c r="J30" s="5"/>
      <c r="K30" s="58"/>
      <c r="L30" s="59"/>
    </row>
    <row r="31" spans="1:12" customFormat="1" ht="13" x14ac:dyDescent="0.3">
      <c r="A31" s="123" t="s">
        <v>141</v>
      </c>
      <c r="B31" s="124" t="s">
        <v>92</v>
      </c>
      <c r="C31" s="123"/>
      <c r="D31" s="217"/>
      <c r="E31" s="118"/>
      <c r="F31" s="118">
        <f>SUM(F32:F42)</f>
        <v>0</v>
      </c>
      <c r="G31" s="125">
        <f t="shared" ref="G31:G41" si="6">$B$9</f>
        <v>0.12345</v>
      </c>
      <c r="H31" s="119">
        <f>SUM(H32:H42)</f>
        <v>0</v>
      </c>
      <c r="I31" s="126"/>
      <c r="J31" s="118"/>
      <c r="K31" s="119">
        <f>SUM(K32:K42)</f>
        <v>0</v>
      </c>
      <c r="L31" s="127">
        <f>SUM(L32:L42)</f>
        <v>0</v>
      </c>
    </row>
    <row r="32" spans="1:12" customFormat="1" ht="13" x14ac:dyDescent="0.3">
      <c r="A32" s="9">
        <v>1</v>
      </c>
      <c r="B32" s="10"/>
      <c r="C32" s="104" t="str">
        <f t="shared" ref="C32:C41" si="7">$B$8</f>
        <v>FC</v>
      </c>
      <c r="D32" s="201"/>
      <c r="E32" s="5"/>
      <c r="F32" s="24">
        <f t="shared" ref="F32:F41" si="8">D32*E32</f>
        <v>0</v>
      </c>
      <c r="G32" s="15">
        <f t="shared" si="6"/>
        <v>0.12345</v>
      </c>
      <c r="H32" s="58">
        <f t="shared" ref="H32:H41" si="9">IF(G32&lt;&gt;0,F32/G32,0)</f>
        <v>0</v>
      </c>
      <c r="I32" s="94"/>
      <c r="J32" s="5"/>
      <c r="K32" s="58">
        <f t="shared" ref="K32:K41" si="10">I32*J32</f>
        <v>0</v>
      </c>
      <c r="L32" s="59">
        <f>K32+H32</f>
        <v>0</v>
      </c>
    </row>
    <row r="33" spans="1:12" customFormat="1" ht="13" x14ac:dyDescent="0.3">
      <c r="A33" s="9">
        <v>2</v>
      </c>
      <c r="B33" s="10"/>
      <c r="C33" s="104" t="str">
        <f t="shared" si="7"/>
        <v>FC</v>
      </c>
      <c r="D33" s="201"/>
      <c r="E33" s="5"/>
      <c r="F33" s="24">
        <f t="shared" si="8"/>
        <v>0</v>
      </c>
      <c r="G33" s="15">
        <f t="shared" si="6"/>
        <v>0.12345</v>
      </c>
      <c r="H33" s="58">
        <f t="shared" si="9"/>
        <v>0</v>
      </c>
      <c r="I33" s="94"/>
      <c r="J33" s="5"/>
      <c r="K33" s="58">
        <f t="shared" si="10"/>
        <v>0</v>
      </c>
      <c r="L33" s="59">
        <f t="shared" ref="L33:L41" si="11">K33+H33</f>
        <v>0</v>
      </c>
    </row>
    <row r="34" spans="1:12" customFormat="1" ht="13" x14ac:dyDescent="0.3">
      <c r="A34" s="9">
        <v>3</v>
      </c>
      <c r="B34" s="10"/>
      <c r="C34" s="104" t="str">
        <f t="shared" si="7"/>
        <v>FC</v>
      </c>
      <c r="D34" s="201"/>
      <c r="E34" s="5"/>
      <c r="F34" s="24">
        <f t="shared" si="8"/>
        <v>0</v>
      </c>
      <c r="G34" s="15">
        <f t="shared" si="6"/>
        <v>0.12345</v>
      </c>
      <c r="H34" s="58">
        <f t="shared" si="9"/>
        <v>0</v>
      </c>
      <c r="I34" s="94"/>
      <c r="J34" s="5"/>
      <c r="K34" s="58">
        <f t="shared" si="10"/>
        <v>0</v>
      </c>
      <c r="L34" s="59">
        <f t="shared" si="11"/>
        <v>0</v>
      </c>
    </row>
    <row r="35" spans="1:12" customFormat="1" ht="13" x14ac:dyDescent="0.3">
      <c r="A35" s="9">
        <v>4</v>
      </c>
      <c r="B35" s="10"/>
      <c r="C35" s="104" t="str">
        <f t="shared" si="7"/>
        <v>FC</v>
      </c>
      <c r="D35" s="201"/>
      <c r="E35" s="5"/>
      <c r="F35" s="24">
        <f t="shared" si="8"/>
        <v>0</v>
      </c>
      <c r="G35" s="15">
        <f t="shared" si="6"/>
        <v>0.12345</v>
      </c>
      <c r="H35" s="58">
        <f t="shared" si="9"/>
        <v>0</v>
      </c>
      <c r="I35" s="94"/>
      <c r="J35" s="5"/>
      <c r="K35" s="58">
        <f t="shared" si="10"/>
        <v>0</v>
      </c>
      <c r="L35" s="59">
        <f t="shared" si="11"/>
        <v>0</v>
      </c>
    </row>
    <row r="36" spans="1:12" customFormat="1" ht="13" x14ac:dyDescent="0.3">
      <c r="A36" s="9">
        <v>5</v>
      </c>
      <c r="B36" s="10"/>
      <c r="C36" s="104" t="str">
        <f t="shared" si="7"/>
        <v>FC</v>
      </c>
      <c r="D36" s="201"/>
      <c r="E36" s="5"/>
      <c r="F36" s="24">
        <f t="shared" si="8"/>
        <v>0</v>
      </c>
      <c r="G36" s="15">
        <f t="shared" si="6"/>
        <v>0.12345</v>
      </c>
      <c r="H36" s="58">
        <f t="shared" si="9"/>
        <v>0</v>
      </c>
      <c r="I36" s="94"/>
      <c r="J36" s="5"/>
      <c r="K36" s="58">
        <f t="shared" si="10"/>
        <v>0</v>
      </c>
      <c r="L36" s="59">
        <f t="shared" si="11"/>
        <v>0</v>
      </c>
    </row>
    <row r="37" spans="1:12" customFormat="1" ht="13" x14ac:dyDescent="0.3">
      <c r="A37" s="9">
        <v>6</v>
      </c>
      <c r="B37" s="10"/>
      <c r="C37" s="104" t="str">
        <f t="shared" si="7"/>
        <v>FC</v>
      </c>
      <c r="D37" s="201"/>
      <c r="E37" s="5"/>
      <c r="F37" s="24">
        <f t="shared" si="8"/>
        <v>0</v>
      </c>
      <c r="G37" s="15">
        <f t="shared" si="6"/>
        <v>0.12345</v>
      </c>
      <c r="H37" s="58">
        <f t="shared" si="9"/>
        <v>0</v>
      </c>
      <c r="I37" s="94"/>
      <c r="J37" s="5"/>
      <c r="K37" s="58">
        <f t="shared" si="10"/>
        <v>0</v>
      </c>
      <c r="L37" s="59">
        <f t="shared" si="11"/>
        <v>0</v>
      </c>
    </row>
    <row r="38" spans="1:12" customFormat="1" ht="13" x14ac:dyDescent="0.3">
      <c r="A38" s="9">
        <v>7</v>
      </c>
      <c r="B38" s="10"/>
      <c r="C38" s="104" t="str">
        <f t="shared" si="7"/>
        <v>FC</v>
      </c>
      <c r="D38" s="201"/>
      <c r="E38" s="5"/>
      <c r="F38" s="24">
        <f t="shared" si="8"/>
        <v>0</v>
      </c>
      <c r="G38" s="15">
        <f t="shared" si="6"/>
        <v>0.12345</v>
      </c>
      <c r="H38" s="58">
        <f t="shared" si="9"/>
        <v>0</v>
      </c>
      <c r="I38" s="94"/>
      <c r="J38" s="5"/>
      <c r="K38" s="58">
        <f t="shared" si="10"/>
        <v>0</v>
      </c>
      <c r="L38" s="59">
        <f t="shared" si="11"/>
        <v>0</v>
      </c>
    </row>
    <row r="39" spans="1:12" customFormat="1" ht="13" x14ac:dyDescent="0.3">
      <c r="A39" s="9">
        <v>8</v>
      </c>
      <c r="B39" s="10"/>
      <c r="C39" s="104" t="str">
        <f t="shared" si="7"/>
        <v>FC</v>
      </c>
      <c r="D39" s="201"/>
      <c r="E39" s="5"/>
      <c r="F39" s="24">
        <f t="shared" si="8"/>
        <v>0</v>
      </c>
      <c r="G39" s="15">
        <f t="shared" si="6"/>
        <v>0.12345</v>
      </c>
      <c r="H39" s="58">
        <f t="shared" si="9"/>
        <v>0</v>
      </c>
      <c r="I39" s="94"/>
      <c r="J39" s="5"/>
      <c r="K39" s="58">
        <f t="shared" si="10"/>
        <v>0</v>
      </c>
      <c r="L39" s="59">
        <f t="shared" si="11"/>
        <v>0</v>
      </c>
    </row>
    <row r="40" spans="1:12" customFormat="1" ht="13" x14ac:dyDescent="0.3">
      <c r="A40" s="9">
        <v>9</v>
      </c>
      <c r="B40" s="10"/>
      <c r="C40" s="104" t="str">
        <f t="shared" si="7"/>
        <v>FC</v>
      </c>
      <c r="D40" s="201"/>
      <c r="E40" s="5"/>
      <c r="F40" s="24">
        <f t="shared" si="8"/>
        <v>0</v>
      </c>
      <c r="G40" s="15">
        <f t="shared" si="6"/>
        <v>0.12345</v>
      </c>
      <c r="H40" s="58">
        <f t="shared" si="9"/>
        <v>0</v>
      </c>
      <c r="I40" s="94"/>
      <c r="J40" s="5"/>
      <c r="K40" s="58">
        <f t="shared" si="10"/>
        <v>0</v>
      </c>
      <c r="L40" s="59">
        <f t="shared" si="11"/>
        <v>0</v>
      </c>
    </row>
    <row r="41" spans="1:12" customFormat="1" ht="13" x14ac:dyDescent="0.3">
      <c r="A41" s="9">
        <v>10</v>
      </c>
      <c r="B41" s="10"/>
      <c r="C41" s="104" t="str">
        <f t="shared" si="7"/>
        <v>FC</v>
      </c>
      <c r="D41" s="201"/>
      <c r="E41" s="5"/>
      <c r="F41" s="24">
        <f t="shared" si="8"/>
        <v>0</v>
      </c>
      <c r="G41" s="15">
        <f t="shared" si="6"/>
        <v>0.12345</v>
      </c>
      <c r="H41" s="58">
        <f t="shared" si="9"/>
        <v>0</v>
      </c>
      <c r="I41" s="94"/>
      <c r="J41" s="5"/>
      <c r="K41" s="58">
        <f t="shared" si="10"/>
        <v>0</v>
      </c>
      <c r="L41" s="59">
        <f t="shared" si="11"/>
        <v>0</v>
      </c>
    </row>
    <row r="42" spans="1:12" customFormat="1" ht="13" x14ac:dyDescent="0.3">
      <c r="A42" s="9"/>
      <c r="B42" s="10"/>
      <c r="C42" s="104"/>
      <c r="D42" s="201"/>
      <c r="E42" s="5"/>
      <c r="F42" s="24"/>
      <c r="G42" s="15"/>
      <c r="H42" s="58"/>
      <c r="I42" s="94"/>
      <c r="J42" s="5"/>
      <c r="K42" s="58"/>
      <c r="L42" s="59"/>
    </row>
    <row r="43" spans="1:12" customFormat="1" ht="13" x14ac:dyDescent="0.3">
      <c r="A43" s="123" t="s">
        <v>142</v>
      </c>
      <c r="B43" s="124" t="s">
        <v>143</v>
      </c>
      <c r="C43" s="123"/>
      <c r="D43" s="217"/>
      <c r="E43" s="118"/>
      <c r="F43" s="118">
        <f>SUM(F44:F54)</f>
        <v>0</v>
      </c>
      <c r="G43" s="125">
        <f t="shared" ref="G43:G53" si="12">$B$9</f>
        <v>0.12345</v>
      </c>
      <c r="H43" s="119">
        <f>SUM(H44:H54)</f>
        <v>0</v>
      </c>
      <c r="I43" s="126"/>
      <c r="J43" s="118"/>
      <c r="K43" s="119">
        <f>SUM(K44:K54)</f>
        <v>0</v>
      </c>
      <c r="L43" s="127">
        <f>SUM(L44:L54)</f>
        <v>0</v>
      </c>
    </row>
    <row r="44" spans="1:12" customFormat="1" ht="13" x14ac:dyDescent="0.3">
      <c r="A44" s="9">
        <v>1</v>
      </c>
      <c r="B44" s="6"/>
      <c r="C44" s="104" t="str">
        <f t="shared" ref="C44:C53" si="13">$B$8</f>
        <v>FC</v>
      </c>
      <c r="D44" s="201"/>
      <c r="E44" s="5"/>
      <c r="F44" s="24">
        <f t="shared" ref="F44:F53" si="14">D44*E44</f>
        <v>0</v>
      </c>
      <c r="G44" s="15">
        <f t="shared" si="12"/>
        <v>0.12345</v>
      </c>
      <c r="H44" s="58">
        <f t="shared" ref="H44:H53" si="15">IF(G44&lt;&gt;0,F44/G44,0)</f>
        <v>0</v>
      </c>
      <c r="I44" s="94"/>
      <c r="J44" s="5"/>
      <c r="K44" s="58">
        <f t="shared" ref="K44:K53" si="16">I44*J44</f>
        <v>0</v>
      </c>
      <c r="L44" s="59">
        <f>K44+H44</f>
        <v>0</v>
      </c>
    </row>
    <row r="45" spans="1:12" customFormat="1" ht="13" x14ac:dyDescent="0.3">
      <c r="A45" s="9">
        <v>2</v>
      </c>
      <c r="B45" s="6"/>
      <c r="C45" s="104" t="str">
        <f t="shared" si="13"/>
        <v>FC</v>
      </c>
      <c r="D45" s="201"/>
      <c r="E45" s="5"/>
      <c r="F45" s="24">
        <f t="shared" si="14"/>
        <v>0</v>
      </c>
      <c r="G45" s="15">
        <f t="shared" si="12"/>
        <v>0.12345</v>
      </c>
      <c r="H45" s="58">
        <f t="shared" si="15"/>
        <v>0</v>
      </c>
      <c r="I45" s="94"/>
      <c r="J45" s="5"/>
      <c r="K45" s="58">
        <f t="shared" si="16"/>
        <v>0</v>
      </c>
      <c r="L45" s="59">
        <f t="shared" ref="L45:L53" si="17">K45+H45</f>
        <v>0</v>
      </c>
    </row>
    <row r="46" spans="1:12" customFormat="1" ht="13" x14ac:dyDescent="0.3">
      <c r="A46" s="9">
        <v>3</v>
      </c>
      <c r="B46" s="10"/>
      <c r="C46" s="104" t="str">
        <f t="shared" si="13"/>
        <v>FC</v>
      </c>
      <c r="D46" s="201"/>
      <c r="E46" s="5"/>
      <c r="F46" s="24">
        <f t="shared" si="14"/>
        <v>0</v>
      </c>
      <c r="G46" s="15">
        <f t="shared" si="12"/>
        <v>0.12345</v>
      </c>
      <c r="H46" s="58">
        <f t="shared" si="15"/>
        <v>0</v>
      </c>
      <c r="I46" s="94"/>
      <c r="J46" s="5"/>
      <c r="K46" s="58">
        <f t="shared" si="16"/>
        <v>0</v>
      </c>
      <c r="L46" s="59">
        <f t="shared" si="17"/>
        <v>0</v>
      </c>
    </row>
    <row r="47" spans="1:12" customFormat="1" ht="13" x14ac:dyDescent="0.3">
      <c r="A47" s="9">
        <v>4</v>
      </c>
      <c r="B47" s="10"/>
      <c r="C47" s="104" t="str">
        <f t="shared" si="13"/>
        <v>FC</v>
      </c>
      <c r="D47" s="201"/>
      <c r="E47" s="5"/>
      <c r="F47" s="24">
        <f t="shared" si="14"/>
        <v>0</v>
      </c>
      <c r="G47" s="15">
        <f t="shared" si="12"/>
        <v>0.12345</v>
      </c>
      <c r="H47" s="58">
        <f t="shared" si="15"/>
        <v>0</v>
      </c>
      <c r="I47" s="94"/>
      <c r="J47" s="5"/>
      <c r="K47" s="58">
        <f t="shared" si="16"/>
        <v>0</v>
      </c>
      <c r="L47" s="59">
        <f t="shared" si="17"/>
        <v>0</v>
      </c>
    </row>
    <row r="48" spans="1:12" customFormat="1" ht="13" x14ac:dyDescent="0.3">
      <c r="A48" s="9">
        <v>5</v>
      </c>
      <c r="B48" s="10"/>
      <c r="C48" s="104" t="str">
        <f t="shared" si="13"/>
        <v>FC</v>
      </c>
      <c r="D48" s="201"/>
      <c r="E48" s="5"/>
      <c r="F48" s="24">
        <f t="shared" si="14"/>
        <v>0</v>
      </c>
      <c r="G48" s="15">
        <f t="shared" si="12"/>
        <v>0.12345</v>
      </c>
      <c r="H48" s="58">
        <f t="shared" si="15"/>
        <v>0</v>
      </c>
      <c r="I48" s="94"/>
      <c r="J48" s="5"/>
      <c r="K48" s="58">
        <f t="shared" si="16"/>
        <v>0</v>
      </c>
      <c r="L48" s="59">
        <f t="shared" si="17"/>
        <v>0</v>
      </c>
    </row>
    <row r="49" spans="1:12" customFormat="1" ht="13" x14ac:dyDescent="0.3">
      <c r="A49" s="9">
        <v>6</v>
      </c>
      <c r="B49" s="6"/>
      <c r="C49" s="104" t="str">
        <f t="shared" si="13"/>
        <v>FC</v>
      </c>
      <c r="D49" s="201"/>
      <c r="E49" s="5"/>
      <c r="F49" s="24">
        <f t="shared" si="14"/>
        <v>0</v>
      </c>
      <c r="G49" s="15">
        <f t="shared" si="12"/>
        <v>0.12345</v>
      </c>
      <c r="H49" s="58">
        <f t="shared" si="15"/>
        <v>0</v>
      </c>
      <c r="I49" s="94"/>
      <c r="J49" s="5"/>
      <c r="K49" s="58">
        <f t="shared" si="16"/>
        <v>0</v>
      </c>
      <c r="L49" s="59">
        <f t="shared" si="17"/>
        <v>0</v>
      </c>
    </row>
    <row r="50" spans="1:12" customFormat="1" ht="13" x14ac:dyDescent="0.3">
      <c r="A50" s="9">
        <v>7</v>
      </c>
      <c r="B50" s="6"/>
      <c r="C50" s="104" t="str">
        <f t="shared" si="13"/>
        <v>FC</v>
      </c>
      <c r="D50" s="201"/>
      <c r="E50" s="5"/>
      <c r="F50" s="24">
        <f t="shared" si="14"/>
        <v>0</v>
      </c>
      <c r="G50" s="15">
        <f t="shared" si="12"/>
        <v>0.12345</v>
      </c>
      <c r="H50" s="58">
        <f t="shared" si="15"/>
        <v>0</v>
      </c>
      <c r="I50" s="94"/>
      <c r="J50" s="5"/>
      <c r="K50" s="58">
        <f t="shared" si="16"/>
        <v>0</v>
      </c>
      <c r="L50" s="59">
        <f t="shared" si="17"/>
        <v>0</v>
      </c>
    </row>
    <row r="51" spans="1:12" customFormat="1" ht="13" x14ac:dyDescent="0.3">
      <c r="A51" s="9">
        <v>8</v>
      </c>
      <c r="B51" s="10"/>
      <c r="C51" s="104" t="str">
        <f t="shared" si="13"/>
        <v>FC</v>
      </c>
      <c r="D51" s="201"/>
      <c r="E51" s="5"/>
      <c r="F51" s="24">
        <f t="shared" si="14"/>
        <v>0</v>
      </c>
      <c r="G51" s="15">
        <f t="shared" si="12"/>
        <v>0.12345</v>
      </c>
      <c r="H51" s="58">
        <f t="shared" si="15"/>
        <v>0</v>
      </c>
      <c r="I51" s="94"/>
      <c r="J51" s="5"/>
      <c r="K51" s="58">
        <f t="shared" si="16"/>
        <v>0</v>
      </c>
      <c r="L51" s="59">
        <f t="shared" si="17"/>
        <v>0</v>
      </c>
    </row>
    <row r="52" spans="1:12" customFormat="1" ht="13" x14ac:dyDescent="0.3">
      <c r="A52" s="9">
        <v>9</v>
      </c>
      <c r="B52" s="10"/>
      <c r="C52" s="104" t="str">
        <f t="shared" si="13"/>
        <v>FC</v>
      </c>
      <c r="D52" s="201"/>
      <c r="E52" s="5"/>
      <c r="F52" s="24">
        <f t="shared" si="14"/>
        <v>0</v>
      </c>
      <c r="G52" s="15">
        <f t="shared" si="12"/>
        <v>0.12345</v>
      </c>
      <c r="H52" s="58">
        <f t="shared" si="15"/>
        <v>0</v>
      </c>
      <c r="I52" s="94"/>
      <c r="J52" s="5"/>
      <c r="K52" s="58">
        <f t="shared" si="16"/>
        <v>0</v>
      </c>
      <c r="L52" s="59">
        <f t="shared" si="17"/>
        <v>0</v>
      </c>
    </row>
    <row r="53" spans="1:12" customFormat="1" ht="13" x14ac:dyDescent="0.3">
      <c r="A53" s="9">
        <v>10</v>
      </c>
      <c r="B53" s="10"/>
      <c r="C53" s="104" t="str">
        <f t="shared" si="13"/>
        <v>FC</v>
      </c>
      <c r="D53" s="201"/>
      <c r="E53" s="5"/>
      <c r="F53" s="24">
        <f t="shared" si="14"/>
        <v>0</v>
      </c>
      <c r="G53" s="15">
        <f t="shared" si="12"/>
        <v>0.12345</v>
      </c>
      <c r="H53" s="58">
        <f t="shared" si="15"/>
        <v>0</v>
      </c>
      <c r="I53" s="94"/>
      <c r="J53" s="5"/>
      <c r="K53" s="58">
        <f t="shared" si="16"/>
        <v>0</v>
      </c>
      <c r="L53" s="59">
        <f t="shared" si="17"/>
        <v>0</v>
      </c>
    </row>
    <row r="54" spans="1:12" customFormat="1" ht="13" x14ac:dyDescent="0.3">
      <c r="A54" s="9"/>
      <c r="B54" s="10"/>
      <c r="C54" s="104"/>
      <c r="D54" s="201"/>
      <c r="E54" s="5"/>
      <c r="F54" s="24"/>
      <c r="G54" s="15"/>
      <c r="H54" s="58"/>
      <c r="I54" s="94"/>
      <c r="J54" s="5"/>
      <c r="K54" s="58"/>
      <c r="L54" s="59"/>
    </row>
    <row r="55" spans="1:12" customFormat="1" ht="13" x14ac:dyDescent="0.3">
      <c r="A55" s="123" t="s">
        <v>144</v>
      </c>
      <c r="B55" s="124" t="s">
        <v>145</v>
      </c>
      <c r="C55" s="123"/>
      <c r="D55" s="217"/>
      <c r="E55" s="118"/>
      <c r="F55" s="118">
        <f>SUM(F56:F66)</f>
        <v>0</v>
      </c>
      <c r="G55" s="125">
        <f t="shared" ref="G55:G118" si="18">$B$9</f>
        <v>0.12345</v>
      </c>
      <c r="H55" s="119">
        <f>SUM(H56:H66)</f>
        <v>0</v>
      </c>
      <c r="I55" s="126"/>
      <c r="J55" s="118"/>
      <c r="K55" s="119">
        <f>SUM(K56:K66)</f>
        <v>0</v>
      </c>
      <c r="L55" s="127">
        <f>SUM(L56:L66)</f>
        <v>0</v>
      </c>
    </row>
    <row r="56" spans="1:12" customFormat="1" ht="13" x14ac:dyDescent="0.3">
      <c r="A56" s="9">
        <v>1</v>
      </c>
      <c r="B56" s="6"/>
      <c r="C56" s="104" t="str">
        <f t="shared" ref="C56:C77" si="19">$B$8</f>
        <v>FC</v>
      </c>
      <c r="D56" s="201"/>
      <c r="E56" s="5"/>
      <c r="F56" s="24">
        <f t="shared" ref="F56:F65" si="20">D56*E56</f>
        <v>0</v>
      </c>
      <c r="G56" s="15">
        <f t="shared" si="18"/>
        <v>0.12345</v>
      </c>
      <c r="H56" s="58">
        <f t="shared" ref="H56:H65" si="21">IF(G56&lt;&gt;0,F56/G56,0)</f>
        <v>0</v>
      </c>
      <c r="I56" s="94"/>
      <c r="J56" s="5"/>
      <c r="K56" s="58">
        <f t="shared" ref="K56:K65" si="22">I56*J56</f>
        <v>0</v>
      </c>
      <c r="L56" s="59">
        <f>K56+H56</f>
        <v>0</v>
      </c>
    </row>
    <row r="57" spans="1:12" customFormat="1" ht="13" x14ac:dyDescent="0.3">
      <c r="A57" s="9">
        <v>2</v>
      </c>
      <c r="B57" s="6"/>
      <c r="C57" s="104" t="str">
        <f t="shared" si="19"/>
        <v>FC</v>
      </c>
      <c r="D57" s="201"/>
      <c r="E57" s="5"/>
      <c r="F57" s="24">
        <f t="shared" si="20"/>
        <v>0</v>
      </c>
      <c r="G57" s="15">
        <f t="shared" si="18"/>
        <v>0.12345</v>
      </c>
      <c r="H57" s="58">
        <f t="shared" si="21"/>
        <v>0</v>
      </c>
      <c r="I57" s="94"/>
      <c r="J57" s="5"/>
      <c r="K57" s="58">
        <f t="shared" si="22"/>
        <v>0</v>
      </c>
      <c r="L57" s="59">
        <f t="shared" ref="L57:L65" si="23">K57+H57</f>
        <v>0</v>
      </c>
    </row>
    <row r="58" spans="1:12" customFormat="1" ht="13" x14ac:dyDescent="0.3">
      <c r="A58" s="9">
        <v>3</v>
      </c>
      <c r="B58" s="10"/>
      <c r="C58" s="104" t="str">
        <f t="shared" si="19"/>
        <v>FC</v>
      </c>
      <c r="D58" s="201"/>
      <c r="E58" s="5"/>
      <c r="F58" s="24">
        <f t="shared" si="20"/>
        <v>0</v>
      </c>
      <c r="G58" s="15">
        <f t="shared" si="18"/>
        <v>0.12345</v>
      </c>
      <c r="H58" s="58">
        <f t="shared" si="21"/>
        <v>0</v>
      </c>
      <c r="I58" s="94"/>
      <c r="J58" s="5"/>
      <c r="K58" s="58">
        <f t="shared" si="22"/>
        <v>0</v>
      </c>
      <c r="L58" s="59">
        <f t="shared" si="23"/>
        <v>0</v>
      </c>
    </row>
    <row r="59" spans="1:12" customFormat="1" ht="13" x14ac:dyDescent="0.3">
      <c r="A59" s="9">
        <v>4</v>
      </c>
      <c r="B59" s="10"/>
      <c r="C59" s="104" t="str">
        <f t="shared" si="19"/>
        <v>FC</v>
      </c>
      <c r="D59" s="201"/>
      <c r="E59" s="5"/>
      <c r="F59" s="24">
        <f t="shared" si="20"/>
        <v>0</v>
      </c>
      <c r="G59" s="15">
        <f t="shared" si="18"/>
        <v>0.12345</v>
      </c>
      <c r="H59" s="58">
        <f t="shared" si="21"/>
        <v>0</v>
      </c>
      <c r="I59" s="94"/>
      <c r="J59" s="5"/>
      <c r="K59" s="58">
        <f t="shared" si="22"/>
        <v>0</v>
      </c>
      <c r="L59" s="59">
        <f t="shared" si="23"/>
        <v>0</v>
      </c>
    </row>
    <row r="60" spans="1:12" customFormat="1" ht="13" x14ac:dyDescent="0.3">
      <c r="A60" s="9">
        <v>5</v>
      </c>
      <c r="B60" s="10"/>
      <c r="C60" s="104" t="str">
        <f t="shared" si="19"/>
        <v>FC</v>
      </c>
      <c r="D60" s="201"/>
      <c r="E60" s="5"/>
      <c r="F60" s="24">
        <f t="shared" si="20"/>
        <v>0</v>
      </c>
      <c r="G60" s="15">
        <f t="shared" si="18"/>
        <v>0.12345</v>
      </c>
      <c r="H60" s="58">
        <f t="shared" si="21"/>
        <v>0</v>
      </c>
      <c r="I60" s="94"/>
      <c r="J60" s="5"/>
      <c r="K60" s="58">
        <f t="shared" si="22"/>
        <v>0</v>
      </c>
      <c r="L60" s="59">
        <f t="shared" si="23"/>
        <v>0</v>
      </c>
    </row>
    <row r="61" spans="1:12" customFormat="1" ht="13" x14ac:dyDescent="0.3">
      <c r="A61" s="9">
        <v>6</v>
      </c>
      <c r="B61" s="6"/>
      <c r="C61" s="104" t="str">
        <f t="shared" si="19"/>
        <v>FC</v>
      </c>
      <c r="D61" s="201"/>
      <c r="E61" s="5"/>
      <c r="F61" s="24">
        <f t="shared" si="20"/>
        <v>0</v>
      </c>
      <c r="G61" s="15">
        <f t="shared" si="18"/>
        <v>0.12345</v>
      </c>
      <c r="H61" s="58">
        <f t="shared" si="21"/>
        <v>0</v>
      </c>
      <c r="I61" s="94"/>
      <c r="J61" s="5"/>
      <c r="K61" s="58">
        <f t="shared" si="22"/>
        <v>0</v>
      </c>
      <c r="L61" s="59">
        <f t="shared" si="23"/>
        <v>0</v>
      </c>
    </row>
    <row r="62" spans="1:12" customFormat="1" ht="13" x14ac:dyDescent="0.3">
      <c r="A62" s="9">
        <v>7</v>
      </c>
      <c r="B62" s="6"/>
      <c r="C62" s="104" t="str">
        <f t="shared" si="19"/>
        <v>FC</v>
      </c>
      <c r="D62" s="201"/>
      <c r="E62" s="5"/>
      <c r="F62" s="24">
        <f t="shared" si="20"/>
        <v>0</v>
      </c>
      <c r="G62" s="15">
        <f t="shared" si="18"/>
        <v>0.12345</v>
      </c>
      <c r="H62" s="58">
        <f t="shared" si="21"/>
        <v>0</v>
      </c>
      <c r="I62" s="94"/>
      <c r="J62" s="5"/>
      <c r="K62" s="58">
        <f t="shared" si="22"/>
        <v>0</v>
      </c>
      <c r="L62" s="59">
        <f t="shared" si="23"/>
        <v>0</v>
      </c>
    </row>
    <row r="63" spans="1:12" customFormat="1" ht="13" x14ac:dyDescent="0.3">
      <c r="A63" s="9">
        <v>8</v>
      </c>
      <c r="B63" s="10"/>
      <c r="C63" s="104" t="str">
        <f t="shared" si="19"/>
        <v>FC</v>
      </c>
      <c r="D63" s="201"/>
      <c r="E63" s="5"/>
      <c r="F63" s="24">
        <f t="shared" si="20"/>
        <v>0</v>
      </c>
      <c r="G63" s="15">
        <f t="shared" si="18"/>
        <v>0.12345</v>
      </c>
      <c r="H63" s="58">
        <f t="shared" si="21"/>
        <v>0</v>
      </c>
      <c r="I63" s="94"/>
      <c r="J63" s="5"/>
      <c r="K63" s="58">
        <f t="shared" si="22"/>
        <v>0</v>
      </c>
      <c r="L63" s="59">
        <f t="shared" si="23"/>
        <v>0</v>
      </c>
    </row>
    <row r="64" spans="1:12" customFormat="1" ht="13" x14ac:dyDescent="0.3">
      <c r="A64" s="9">
        <v>9</v>
      </c>
      <c r="B64" s="10"/>
      <c r="C64" s="104" t="str">
        <f t="shared" si="19"/>
        <v>FC</v>
      </c>
      <c r="D64" s="201"/>
      <c r="E64" s="5"/>
      <c r="F64" s="24">
        <f t="shared" si="20"/>
        <v>0</v>
      </c>
      <c r="G64" s="15">
        <f t="shared" si="18"/>
        <v>0.12345</v>
      </c>
      <c r="H64" s="58">
        <f t="shared" si="21"/>
        <v>0</v>
      </c>
      <c r="I64" s="94"/>
      <c r="J64" s="5"/>
      <c r="K64" s="58">
        <f t="shared" si="22"/>
        <v>0</v>
      </c>
      <c r="L64" s="59">
        <f t="shared" si="23"/>
        <v>0</v>
      </c>
    </row>
    <row r="65" spans="1:12" customFormat="1" ht="13" x14ac:dyDescent="0.3">
      <c r="A65" s="9">
        <v>10</v>
      </c>
      <c r="B65" s="10"/>
      <c r="C65" s="104" t="str">
        <f t="shared" si="19"/>
        <v>FC</v>
      </c>
      <c r="D65" s="201"/>
      <c r="E65" s="5"/>
      <c r="F65" s="24">
        <f t="shared" si="20"/>
        <v>0</v>
      </c>
      <c r="G65" s="15">
        <f t="shared" si="18"/>
        <v>0.12345</v>
      </c>
      <c r="H65" s="58">
        <f t="shared" si="21"/>
        <v>0</v>
      </c>
      <c r="I65" s="94"/>
      <c r="J65" s="5"/>
      <c r="K65" s="58">
        <f t="shared" si="22"/>
        <v>0</v>
      </c>
      <c r="L65" s="59">
        <f t="shared" si="23"/>
        <v>0</v>
      </c>
    </row>
    <row r="66" spans="1:12" customFormat="1" ht="13" x14ac:dyDescent="0.3">
      <c r="A66" s="9"/>
      <c r="B66" s="10"/>
      <c r="C66" s="104"/>
      <c r="D66" s="201"/>
      <c r="E66" s="5"/>
      <c r="F66" s="24"/>
      <c r="G66" s="15"/>
      <c r="H66" s="58"/>
      <c r="I66" s="94"/>
      <c r="J66" s="5"/>
      <c r="K66" s="58"/>
      <c r="L66" s="59"/>
    </row>
    <row r="67" spans="1:12" customFormat="1" ht="13" x14ac:dyDescent="0.3">
      <c r="A67" s="123" t="s">
        <v>146</v>
      </c>
      <c r="B67" s="124" t="s">
        <v>94</v>
      </c>
      <c r="C67" s="123"/>
      <c r="D67" s="217"/>
      <c r="E67" s="118"/>
      <c r="F67" s="118">
        <f>SUM(F68:F78)</f>
        <v>0</v>
      </c>
      <c r="G67" s="125">
        <f t="shared" si="18"/>
        <v>0.12345</v>
      </c>
      <c r="H67" s="119">
        <f>SUM(H68:H78)</f>
        <v>0</v>
      </c>
      <c r="I67" s="126"/>
      <c r="J67" s="118"/>
      <c r="K67" s="119">
        <f>SUM(K68:K78)</f>
        <v>0</v>
      </c>
      <c r="L67" s="127">
        <f>SUM(L68:L78)</f>
        <v>0</v>
      </c>
    </row>
    <row r="68" spans="1:12" customFormat="1" ht="13" x14ac:dyDescent="0.3">
      <c r="A68" s="9">
        <v>1</v>
      </c>
      <c r="B68" s="6"/>
      <c r="C68" s="104" t="str">
        <f t="shared" si="19"/>
        <v>FC</v>
      </c>
      <c r="D68" s="201"/>
      <c r="E68" s="5"/>
      <c r="F68" s="24">
        <f t="shared" ref="F68:F77" si="24">D68*E68</f>
        <v>0</v>
      </c>
      <c r="G68" s="15">
        <f t="shared" si="18"/>
        <v>0.12345</v>
      </c>
      <c r="H68" s="58">
        <f t="shared" ref="H68:H77" si="25">IF(G68&lt;&gt;0,F68/G68,0)</f>
        <v>0</v>
      </c>
      <c r="I68" s="94"/>
      <c r="J68" s="5"/>
      <c r="K68" s="58">
        <f t="shared" ref="K68:K77" si="26">I68*J68</f>
        <v>0</v>
      </c>
      <c r="L68" s="59">
        <f>K68+H68</f>
        <v>0</v>
      </c>
    </row>
    <row r="69" spans="1:12" customFormat="1" ht="13" x14ac:dyDescent="0.3">
      <c r="A69" s="9">
        <v>2</v>
      </c>
      <c r="B69" s="6"/>
      <c r="C69" s="104" t="str">
        <f t="shared" si="19"/>
        <v>FC</v>
      </c>
      <c r="D69" s="201"/>
      <c r="E69" s="5"/>
      <c r="F69" s="24">
        <f t="shared" si="24"/>
        <v>0</v>
      </c>
      <c r="G69" s="15">
        <f t="shared" si="18"/>
        <v>0.12345</v>
      </c>
      <c r="H69" s="58">
        <f t="shared" si="25"/>
        <v>0</v>
      </c>
      <c r="I69" s="94"/>
      <c r="J69" s="5"/>
      <c r="K69" s="58">
        <f t="shared" si="26"/>
        <v>0</v>
      </c>
      <c r="L69" s="59">
        <f t="shared" ref="L69:L77" si="27">K69+H69</f>
        <v>0</v>
      </c>
    </row>
    <row r="70" spans="1:12" customFormat="1" ht="13" x14ac:dyDescent="0.3">
      <c r="A70" s="9">
        <v>3</v>
      </c>
      <c r="B70" s="10"/>
      <c r="C70" s="104" t="str">
        <f t="shared" si="19"/>
        <v>FC</v>
      </c>
      <c r="D70" s="201"/>
      <c r="E70" s="5"/>
      <c r="F70" s="24">
        <f t="shared" si="24"/>
        <v>0</v>
      </c>
      <c r="G70" s="15">
        <f t="shared" si="18"/>
        <v>0.12345</v>
      </c>
      <c r="H70" s="58">
        <f t="shared" si="25"/>
        <v>0</v>
      </c>
      <c r="I70" s="94"/>
      <c r="J70" s="5"/>
      <c r="K70" s="58">
        <f t="shared" si="26"/>
        <v>0</v>
      </c>
      <c r="L70" s="59">
        <f t="shared" si="27"/>
        <v>0</v>
      </c>
    </row>
    <row r="71" spans="1:12" customFormat="1" ht="13" x14ac:dyDescent="0.3">
      <c r="A71" s="9">
        <v>4</v>
      </c>
      <c r="B71" s="10"/>
      <c r="C71" s="104" t="str">
        <f t="shared" si="19"/>
        <v>FC</v>
      </c>
      <c r="D71" s="201"/>
      <c r="E71" s="5"/>
      <c r="F71" s="24">
        <f t="shared" si="24"/>
        <v>0</v>
      </c>
      <c r="G71" s="15">
        <f t="shared" si="18"/>
        <v>0.12345</v>
      </c>
      <c r="H71" s="58">
        <f t="shared" si="25"/>
        <v>0</v>
      </c>
      <c r="I71" s="94"/>
      <c r="J71" s="5"/>
      <c r="K71" s="58">
        <f t="shared" si="26"/>
        <v>0</v>
      </c>
      <c r="L71" s="59">
        <f t="shared" si="27"/>
        <v>0</v>
      </c>
    </row>
    <row r="72" spans="1:12" customFormat="1" ht="13" x14ac:dyDescent="0.3">
      <c r="A72" s="9">
        <v>5</v>
      </c>
      <c r="B72" s="10"/>
      <c r="C72" s="104" t="str">
        <f t="shared" si="19"/>
        <v>FC</v>
      </c>
      <c r="D72" s="201"/>
      <c r="E72" s="5"/>
      <c r="F72" s="24">
        <f t="shared" si="24"/>
        <v>0</v>
      </c>
      <c r="G72" s="15">
        <f t="shared" si="18"/>
        <v>0.12345</v>
      </c>
      <c r="H72" s="58">
        <f t="shared" si="25"/>
        <v>0</v>
      </c>
      <c r="I72" s="94"/>
      <c r="J72" s="5"/>
      <c r="K72" s="58">
        <f t="shared" si="26"/>
        <v>0</v>
      </c>
      <c r="L72" s="59">
        <f t="shared" si="27"/>
        <v>0</v>
      </c>
    </row>
    <row r="73" spans="1:12" customFormat="1" ht="13" x14ac:dyDescent="0.3">
      <c r="A73" s="9">
        <v>6</v>
      </c>
      <c r="B73" s="6"/>
      <c r="C73" s="104" t="str">
        <f t="shared" si="19"/>
        <v>FC</v>
      </c>
      <c r="D73" s="201"/>
      <c r="E73" s="5"/>
      <c r="F73" s="24">
        <f t="shared" si="24"/>
        <v>0</v>
      </c>
      <c r="G73" s="15">
        <f t="shared" si="18"/>
        <v>0.12345</v>
      </c>
      <c r="H73" s="58">
        <f t="shared" si="25"/>
        <v>0</v>
      </c>
      <c r="I73" s="94"/>
      <c r="J73" s="5"/>
      <c r="K73" s="58">
        <f t="shared" si="26"/>
        <v>0</v>
      </c>
      <c r="L73" s="59">
        <f t="shared" si="27"/>
        <v>0</v>
      </c>
    </row>
    <row r="74" spans="1:12" customFormat="1" ht="13" x14ac:dyDescent="0.3">
      <c r="A74" s="9">
        <v>7</v>
      </c>
      <c r="B74" s="6"/>
      <c r="C74" s="104" t="str">
        <f t="shared" si="19"/>
        <v>FC</v>
      </c>
      <c r="D74" s="201"/>
      <c r="E74" s="5"/>
      <c r="F74" s="24">
        <f t="shared" si="24"/>
        <v>0</v>
      </c>
      <c r="G74" s="15">
        <f t="shared" si="18"/>
        <v>0.12345</v>
      </c>
      <c r="H74" s="58">
        <f t="shared" si="25"/>
        <v>0</v>
      </c>
      <c r="I74" s="94"/>
      <c r="J74" s="5"/>
      <c r="K74" s="58">
        <f t="shared" si="26"/>
        <v>0</v>
      </c>
      <c r="L74" s="59">
        <f t="shared" si="27"/>
        <v>0</v>
      </c>
    </row>
    <row r="75" spans="1:12" customFormat="1" ht="13" x14ac:dyDescent="0.3">
      <c r="A75" s="9">
        <v>8</v>
      </c>
      <c r="B75" s="10"/>
      <c r="C75" s="104" t="str">
        <f t="shared" si="19"/>
        <v>FC</v>
      </c>
      <c r="D75" s="201"/>
      <c r="E75" s="5"/>
      <c r="F75" s="24">
        <f t="shared" si="24"/>
        <v>0</v>
      </c>
      <c r="G75" s="15">
        <f t="shared" si="18"/>
        <v>0.12345</v>
      </c>
      <c r="H75" s="58">
        <f t="shared" si="25"/>
        <v>0</v>
      </c>
      <c r="I75" s="94"/>
      <c r="J75" s="5"/>
      <c r="K75" s="58">
        <f t="shared" si="26"/>
        <v>0</v>
      </c>
      <c r="L75" s="59">
        <f t="shared" si="27"/>
        <v>0</v>
      </c>
    </row>
    <row r="76" spans="1:12" customFormat="1" ht="13" x14ac:dyDescent="0.3">
      <c r="A76" s="9">
        <v>9</v>
      </c>
      <c r="B76" s="10"/>
      <c r="C76" s="104" t="str">
        <f t="shared" si="19"/>
        <v>FC</v>
      </c>
      <c r="D76" s="201"/>
      <c r="E76" s="5"/>
      <c r="F76" s="24">
        <f t="shared" si="24"/>
        <v>0</v>
      </c>
      <c r="G76" s="15">
        <f t="shared" si="18"/>
        <v>0.12345</v>
      </c>
      <c r="H76" s="58">
        <f t="shared" si="25"/>
        <v>0</v>
      </c>
      <c r="I76" s="94"/>
      <c r="J76" s="5"/>
      <c r="K76" s="58">
        <f t="shared" si="26"/>
        <v>0</v>
      </c>
      <c r="L76" s="59">
        <f t="shared" si="27"/>
        <v>0</v>
      </c>
    </row>
    <row r="77" spans="1:12" customFormat="1" ht="13" x14ac:dyDescent="0.3">
      <c r="A77" s="9">
        <v>10</v>
      </c>
      <c r="B77" s="10"/>
      <c r="C77" s="104" t="str">
        <f t="shared" si="19"/>
        <v>FC</v>
      </c>
      <c r="D77" s="201"/>
      <c r="E77" s="5"/>
      <c r="F77" s="24">
        <f t="shared" si="24"/>
        <v>0</v>
      </c>
      <c r="G77" s="15">
        <f t="shared" si="18"/>
        <v>0.12345</v>
      </c>
      <c r="H77" s="58">
        <f t="shared" si="25"/>
        <v>0</v>
      </c>
      <c r="I77" s="94"/>
      <c r="J77" s="5"/>
      <c r="K77" s="58">
        <f t="shared" si="26"/>
        <v>0</v>
      </c>
      <c r="L77" s="59">
        <f t="shared" si="27"/>
        <v>0</v>
      </c>
    </row>
    <row r="78" spans="1:12" customFormat="1" ht="13" x14ac:dyDescent="0.3">
      <c r="A78" s="9"/>
      <c r="B78" s="10"/>
      <c r="C78" s="104"/>
      <c r="D78" s="201"/>
      <c r="E78" s="5"/>
      <c r="F78" s="24"/>
      <c r="G78" s="15"/>
      <c r="H78" s="58"/>
      <c r="I78" s="94"/>
      <c r="J78" s="5"/>
      <c r="K78" s="58"/>
      <c r="L78" s="59"/>
    </row>
    <row r="79" spans="1:12" customFormat="1" ht="13" x14ac:dyDescent="0.3">
      <c r="A79" s="123" t="s">
        <v>147</v>
      </c>
      <c r="B79" s="124" t="s">
        <v>95</v>
      </c>
      <c r="C79" s="123"/>
      <c r="D79" s="217"/>
      <c r="E79" s="118"/>
      <c r="F79" s="118">
        <f>SUM(F80:F90)</f>
        <v>0</v>
      </c>
      <c r="G79" s="125">
        <f t="shared" si="18"/>
        <v>0.12345</v>
      </c>
      <c r="H79" s="119">
        <f>SUM(H80:H90)</f>
        <v>0</v>
      </c>
      <c r="I79" s="126"/>
      <c r="J79" s="118"/>
      <c r="K79" s="119">
        <f>SUM(K80:K90)</f>
        <v>0</v>
      </c>
      <c r="L79" s="127">
        <f>SUM(L80:L90)</f>
        <v>0</v>
      </c>
    </row>
    <row r="80" spans="1:12" customFormat="1" ht="13" x14ac:dyDescent="0.3">
      <c r="A80" s="9">
        <v>1</v>
      </c>
      <c r="B80" s="6"/>
      <c r="C80" s="104" t="str">
        <f t="shared" ref="C80:C89" si="28">$B$8</f>
        <v>FC</v>
      </c>
      <c r="D80" s="201"/>
      <c r="E80" s="5"/>
      <c r="F80" s="24">
        <f t="shared" ref="F80:F89" si="29">D80*E80</f>
        <v>0</v>
      </c>
      <c r="G80" s="15">
        <f t="shared" si="18"/>
        <v>0.12345</v>
      </c>
      <c r="H80" s="58">
        <f t="shared" ref="H80:H89" si="30">IF(G80&lt;&gt;0,F80/G80,0)</f>
        <v>0</v>
      </c>
      <c r="I80" s="94"/>
      <c r="J80" s="5"/>
      <c r="K80" s="58">
        <f t="shared" ref="K80:K89" si="31">I80*J80</f>
        <v>0</v>
      </c>
      <c r="L80" s="59">
        <f>K80+H80</f>
        <v>0</v>
      </c>
    </row>
    <row r="81" spans="1:12" customFormat="1" ht="13" x14ac:dyDescent="0.3">
      <c r="A81" s="9">
        <v>2</v>
      </c>
      <c r="B81" s="6"/>
      <c r="C81" s="104" t="str">
        <f t="shared" si="28"/>
        <v>FC</v>
      </c>
      <c r="D81" s="201"/>
      <c r="E81" s="5"/>
      <c r="F81" s="24">
        <f t="shared" si="29"/>
        <v>0</v>
      </c>
      <c r="G81" s="15">
        <f t="shared" si="18"/>
        <v>0.12345</v>
      </c>
      <c r="H81" s="58">
        <f t="shared" si="30"/>
        <v>0</v>
      </c>
      <c r="I81" s="94"/>
      <c r="J81" s="5"/>
      <c r="K81" s="58">
        <f t="shared" si="31"/>
        <v>0</v>
      </c>
      <c r="L81" s="59">
        <f t="shared" ref="L81:L89" si="32">K81+H81</f>
        <v>0</v>
      </c>
    </row>
    <row r="82" spans="1:12" customFormat="1" ht="13" x14ac:dyDescent="0.3">
      <c r="A82" s="9">
        <v>3</v>
      </c>
      <c r="B82" s="10"/>
      <c r="C82" s="104" t="str">
        <f t="shared" si="28"/>
        <v>FC</v>
      </c>
      <c r="D82" s="201"/>
      <c r="E82" s="5"/>
      <c r="F82" s="24">
        <f t="shared" si="29"/>
        <v>0</v>
      </c>
      <c r="G82" s="15">
        <f t="shared" si="18"/>
        <v>0.12345</v>
      </c>
      <c r="H82" s="58">
        <f t="shared" si="30"/>
        <v>0</v>
      </c>
      <c r="I82" s="94"/>
      <c r="J82" s="5"/>
      <c r="K82" s="58">
        <f t="shared" si="31"/>
        <v>0</v>
      </c>
      <c r="L82" s="59">
        <f t="shared" si="32"/>
        <v>0</v>
      </c>
    </row>
    <row r="83" spans="1:12" customFormat="1" ht="13" x14ac:dyDescent="0.3">
      <c r="A83" s="9">
        <v>4</v>
      </c>
      <c r="B83" s="10"/>
      <c r="C83" s="104" t="str">
        <f t="shared" si="28"/>
        <v>FC</v>
      </c>
      <c r="D83" s="201"/>
      <c r="E83" s="5"/>
      <c r="F83" s="24">
        <f t="shared" si="29"/>
        <v>0</v>
      </c>
      <c r="G83" s="15">
        <f t="shared" si="18"/>
        <v>0.12345</v>
      </c>
      <c r="H83" s="58">
        <f t="shared" si="30"/>
        <v>0</v>
      </c>
      <c r="I83" s="94"/>
      <c r="J83" s="5"/>
      <c r="K83" s="58">
        <f t="shared" si="31"/>
        <v>0</v>
      </c>
      <c r="L83" s="59">
        <f t="shared" si="32"/>
        <v>0</v>
      </c>
    </row>
    <row r="84" spans="1:12" customFormat="1" ht="13" x14ac:dyDescent="0.3">
      <c r="A84" s="9">
        <v>5</v>
      </c>
      <c r="B84" s="10"/>
      <c r="C84" s="104" t="str">
        <f t="shared" si="28"/>
        <v>FC</v>
      </c>
      <c r="D84" s="201"/>
      <c r="E84" s="5"/>
      <c r="F84" s="24">
        <f t="shared" si="29"/>
        <v>0</v>
      </c>
      <c r="G84" s="15">
        <f t="shared" si="18"/>
        <v>0.12345</v>
      </c>
      <c r="H84" s="58">
        <f t="shared" si="30"/>
        <v>0</v>
      </c>
      <c r="I84" s="94"/>
      <c r="J84" s="5"/>
      <c r="K84" s="58">
        <f t="shared" si="31"/>
        <v>0</v>
      </c>
      <c r="L84" s="59">
        <f t="shared" si="32"/>
        <v>0</v>
      </c>
    </row>
    <row r="85" spans="1:12" customFormat="1" ht="13" x14ac:dyDescent="0.3">
      <c r="A85" s="9">
        <v>6</v>
      </c>
      <c r="B85" s="6"/>
      <c r="C85" s="104" t="str">
        <f t="shared" si="28"/>
        <v>FC</v>
      </c>
      <c r="D85" s="201"/>
      <c r="E85" s="5"/>
      <c r="F85" s="24">
        <f t="shared" si="29"/>
        <v>0</v>
      </c>
      <c r="G85" s="15">
        <f t="shared" si="18"/>
        <v>0.12345</v>
      </c>
      <c r="H85" s="58">
        <f t="shared" si="30"/>
        <v>0</v>
      </c>
      <c r="I85" s="94"/>
      <c r="J85" s="5"/>
      <c r="K85" s="58">
        <f t="shared" si="31"/>
        <v>0</v>
      </c>
      <c r="L85" s="59">
        <f t="shared" si="32"/>
        <v>0</v>
      </c>
    </row>
    <row r="86" spans="1:12" customFormat="1" ht="13" x14ac:dyDescent="0.3">
      <c r="A86" s="9">
        <v>7</v>
      </c>
      <c r="B86" s="6"/>
      <c r="C86" s="104" t="str">
        <f t="shared" si="28"/>
        <v>FC</v>
      </c>
      <c r="D86" s="201"/>
      <c r="E86" s="5"/>
      <c r="F86" s="24">
        <f t="shared" si="29"/>
        <v>0</v>
      </c>
      <c r="G86" s="15">
        <f t="shared" si="18"/>
        <v>0.12345</v>
      </c>
      <c r="H86" s="58">
        <f t="shared" si="30"/>
        <v>0</v>
      </c>
      <c r="I86" s="94"/>
      <c r="J86" s="5"/>
      <c r="K86" s="58">
        <f t="shared" si="31"/>
        <v>0</v>
      </c>
      <c r="L86" s="59">
        <f t="shared" si="32"/>
        <v>0</v>
      </c>
    </row>
    <row r="87" spans="1:12" customFormat="1" ht="13" x14ac:dyDescent="0.3">
      <c r="A87" s="9">
        <v>8</v>
      </c>
      <c r="B87" s="10"/>
      <c r="C87" s="104" t="str">
        <f t="shared" si="28"/>
        <v>FC</v>
      </c>
      <c r="D87" s="201"/>
      <c r="E87" s="5"/>
      <c r="F87" s="24">
        <f t="shared" si="29"/>
        <v>0</v>
      </c>
      <c r="G87" s="15">
        <f t="shared" si="18"/>
        <v>0.12345</v>
      </c>
      <c r="H87" s="58">
        <f t="shared" si="30"/>
        <v>0</v>
      </c>
      <c r="I87" s="94"/>
      <c r="J87" s="5"/>
      <c r="K87" s="58">
        <f t="shared" si="31"/>
        <v>0</v>
      </c>
      <c r="L87" s="59">
        <f t="shared" si="32"/>
        <v>0</v>
      </c>
    </row>
    <row r="88" spans="1:12" customFormat="1" ht="13" x14ac:dyDescent="0.3">
      <c r="A88" s="9">
        <v>9</v>
      </c>
      <c r="B88" s="10"/>
      <c r="C88" s="104" t="str">
        <f t="shared" si="28"/>
        <v>FC</v>
      </c>
      <c r="D88" s="201"/>
      <c r="E88" s="5"/>
      <c r="F88" s="24">
        <f t="shared" si="29"/>
        <v>0</v>
      </c>
      <c r="G88" s="15">
        <f t="shared" si="18"/>
        <v>0.12345</v>
      </c>
      <c r="H88" s="58">
        <f t="shared" si="30"/>
        <v>0</v>
      </c>
      <c r="I88" s="94"/>
      <c r="J88" s="5"/>
      <c r="K88" s="58">
        <f t="shared" si="31"/>
        <v>0</v>
      </c>
      <c r="L88" s="59">
        <f t="shared" si="32"/>
        <v>0</v>
      </c>
    </row>
    <row r="89" spans="1:12" customFormat="1" ht="13" x14ac:dyDescent="0.3">
      <c r="A89" s="9">
        <v>10</v>
      </c>
      <c r="B89" s="10"/>
      <c r="C89" s="104" t="str">
        <f t="shared" si="28"/>
        <v>FC</v>
      </c>
      <c r="D89" s="201"/>
      <c r="E89" s="5"/>
      <c r="F89" s="24">
        <f t="shared" si="29"/>
        <v>0</v>
      </c>
      <c r="G89" s="15">
        <f t="shared" si="18"/>
        <v>0.12345</v>
      </c>
      <c r="H89" s="58">
        <f t="shared" si="30"/>
        <v>0</v>
      </c>
      <c r="I89" s="94"/>
      <c r="J89" s="5"/>
      <c r="K89" s="58">
        <f t="shared" si="31"/>
        <v>0</v>
      </c>
      <c r="L89" s="59">
        <f t="shared" si="32"/>
        <v>0</v>
      </c>
    </row>
    <row r="90" spans="1:12" customFormat="1" ht="13" x14ac:dyDescent="0.3">
      <c r="A90" s="9"/>
      <c r="B90" s="10"/>
      <c r="C90" s="104"/>
      <c r="D90" s="201"/>
      <c r="E90" s="5"/>
      <c r="F90" s="24"/>
      <c r="G90" s="15"/>
      <c r="H90" s="58"/>
      <c r="I90" s="94"/>
      <c r="J90" s="5"/>
      <c r="K90" s="58"/>
      <c r="L90" s="59"/>
    </row>
    <row r="91" spans="1:12" customFormat="1" ht="13" x14ac:dyDescent="0.3">
      <c r="A91" s="123" t="s">
        <v>148</v>
      </c>
      <c r="B91" s="124" t="s">
        <v>149</v>
      </c>
      <c r="C91" s="123"/>
      <c r="D91" s="217"/>
      <c r="E91" s="118"/>
      <c r="F91" s="118">
        <f>SUM(F92:F102)</f>
        <v>0</v>
      </c>
      <c r="G91" s="125">
        <f t="shared" si="18"/>
        <v>0.12345</v>
      </c>
      <c r="H91" s="119">
        <f>SUM(H92:H102)</f>
        <v>0</v>
      </c>
      <c r="I91" s="126"/>
      <c r="J91" s="118"/>
      <c r="K91" s="119">
        <f>SUM(K92:K102)</f>
        <v>0</v>
      </c>
      <c r="L91" s="127">
        <f>SUM(L92:L102)</f>
        <v>0</v>
      </c>
    </row>
    <row r="92" spans="1:12" customFormat="1" ht="13" x14ac:dyDescent="0.3">
      <c r="A92" s="9">
        <v>1</v>
      </c>
      <c r="B92" s="6"/>
      <c r="C92" s="104" t="str">
        <f t="shared" ref="C92:C113" si="33">$B$8</f>
        <v>FC</v>
      </c>
      <c r="D92" s="201"/>
      <c r="E92" s="5"/>
      <c r="F92" s="24">
        <f t="shared" ref="F92:F101" si="34">D92*E92</f>
        <v>0</v>
      </c>
      <c r="G92" s="15">
        <f t="shared" si="18"/>
        <v>0.12345</v>
      </c>
      <c r="H92" s="58">
        <f t="shared" ref="H92:H101" si="35">IF(G92&lt;&gt;0,F92/G92,0)</f>
        <v>0</v>
      </c>
      <c r="I92" s="94"/>
      <c r="J92" s="5"/>
      <c r="K92" s="58">
        <f t="shared" ref="K92:K101" si="36">I92*J92</f>
        <v>0</v>
      </c>
      <c r="L92" s="59">
        <f>K92+H92</f>
        <v>0</v>
      </c>
    </row>
    <row r="93" spans="1:12" customFormat="1" ht="13" x14ac:dyDescent="0.3">
      <c r="A93" s="9">
        <v>2</v>
      </c>
      <c r="B93" s="6"/>
      <c r="C93" s="104" t="str">
        <f t="shared" si="33"/>
        <v>FC</v>
      </c>
      <c r="D93" s="201"/>
      <c r="E93" s="5"/>
      <c r="F93" s="24">
        <f t="shared" si="34"/>
        <v>0</v>
      </c>
      <c r="G93" s="15">
        <f t="shared" si="18"/>
        <v>0.12345</v>
      </c>
      <c r="H93" s="58">
        <f t="shared" si="35"/>
        <v>0</v>
      </c>
      <c r="I93" s="94"/>
      <c r="J93" s="5"/>
      <c r="K93" s="58">
        <f t="shared" si="36"/>
        <v>0</v>
      </c>
      <c r="L93" s="59">
        <f t="shared" ref="L93:L101" si="37">K93+H93</f>
        <v>0</v>
      </c>
    </row>
    <row r="94" spans="1:12" customFormat="1" ht="13" x14ac:dyDescent="0.3">
      <c r="A94" s="9">
        <v>3</v>
      </c>
      <c r="B94" s="10"/>
      <c r="C94" s="104" t="str">
        <f t="shared" si="33"/>
        <v>FC</v>
      </c>
      <c r="D94" s="201"/>
      <c r="E94" s="5"/>
      <c r="F94" s="24">
        <f t="shared" si="34"/>
        <v>0</v>
      </c>
      <c r="G94" s="15">
        <f t="shared" si="18"/>
        <v>0.12345</v>
      </c>
      <c r="H94" s="58">
        <f t="shared" si="35"/>
        <v>0</v>
      </c>
      <c r="I94" s="94"/>
      <c r="J94" s="5"/>
      <c r="K94" s="58">
        <f t="shared" si="36"/>
        <v>0</v>
      </c>
      <c r="L94" s="59">
        <f t="shared" si="37"/>
        <v>0</v>
      </c>
    </row>
    <row r="95" spans="1:12" customFormat="1" ht="13" x14ac:dyDescent="0.3">
      <c r="A95" s="9">
        <v>4</v>
      </c>
      <c r="B95" s="10"/>
      <c r="C95" s="104" t="str">
        <f t="shared" si="33"/>
        <v>FC</v>
      </c>
      <c r="D95" s="201"/>
      <c r="E95" s="5"/>
      <c r="F95" s="24">
        <f t="shared" si="34"/>
        <v>0</v>
      </c>
      <c r="G95" s="15">
        <f t="shared" si="18"/>
        <v>0.12345</v>
      </c>
      <c r="H95" s="58">
        <f t="shared" si="35"/>
        <v>0</v>
      </c>
      <c r="I95" s="94"/>
      <c r="J95" s="5"/>
      <c r="K95" s="58">
        <f t="shared" si="36"/>
        <v>0</v>
      </c>
      <c r="L95" s="59">
        <f t="shared" si="37"/>
        <v>0</v>
      </c>
    </row>
    <row r="96" spans="1:12" customFormat="1" ht="13" x14ac:dyDescent="0.3">
      <c r="A96" s="9">
        <v>5</v>
      </c>
      <c r="B96" s="10"/>
      <c r="C96" s="104" t="str">
        <f t="shared" si="33"/>
        <v>FC</v>
      </c>
      <c r="D96" s="201"/>
      <c r="E96" s="5"/>
      <c r="F96" s="24">
        <f t="shared" si="34"/>
        <v>0</v>
      </c>
      <c r="G96" s="15">
        <f t="shared" si="18"/>
        <v>0.12345</v>
      </c>
      <c r="H96" s="58">
        <f t="shared" si="35"/>
        <v>0</v>
      </c>
      <c r="I96" s="94"/>
      <c r="J96" s="5"/>
      <c r="K96" s="58">
        <f t="shared" si="36"/>
        <v>0</v>
      </c>
      <c r="L96" s="59">
        <f t="shared" si="37"/>
        <v>0</v>
      </c>
    </row>
    <row r="97" spans="1:12" customFormat="1" ht="13" x14ac:dyDescent="0.3">
      <c r="A97" s="9">
        <v>6</v>
      </c>
      <c r="B97" s="6"/>
      <c r="C97" s="104" t="str">
        <f t="shared" si="33"/>
        <v>FC</v>
      </c>
      <c r="D97" s="201"/>
      <c r="E97" s="5"/>
      <c r="F97" s="24">
        <f t="shared" si="34"/>
        <v>0</v>
      </c>
      <c r="G97" s="15">
        <f t="shared" si="18"/>
        <v>0.12345</v>
      </c>
      <c r="H97" s="58">
        <f t="shared" si="35"/>
        <v>0</v>
      </c>
      <c r="I97" s="94"/>
      <c r="J97" s="5"/>
      <c r="K97" s="58">
        <f t="shared" si="36"/>
        <v>0</v>
      </c>
      <c r="L97" s="59">
        <f t="shared" si="37"/>
        <v>0</v>
      </c>
    </row>
    <row r="98" spans="1:12" customFormat="1" ht="13" x14ac:dyDescent="0.3">
      <c r="A98" s="9">
        <v>7</v>
      </c>
      <c r="B98" s="6"/>
      <c r="C98" s="104" t="str">
        <f t="shared" si="33"/>
        <v>FC</v>
      </c>
      <c r="D98" s="201"/>
      <c r="E98" s="5"/>
      <c r="F98" s="24">
        <f t="shared" si="34"/>
        <v>0</v>
      </c>
      <c r="G98" s="15">
        <f t="shared" si="18"/>
        <v>0.12345</v>
      </c>
      <c r="H98" s="58">
        <f t="shared" si="35"/>
        <v>0</v>
      </c>
      <c r="I98" s="94"/>
      <c r="J98" s="5"/>
      <c r="K98" s="58">
        <f t="shared" si="36"/>
        <v>0</v>
      </c>
      <c r="L98" s="59">
        <f t="shared" si="37"/>
        <v>0</v>
      </c>
    </row>
    <row r="99" spans="1:12" customFormat="1" ht="13" x14ac:dyDescent="0.3">
      <c r="A99" s="9">
        <v>8</v>
      </c>
      <c r="B99" s="10"/>
      <c r="C99" s="104" t="str">
        <f t="shared" si="33"/>
        <v>FC</v>
      </c>
      <c r="D99" s="201"/>
      <c r="E99" s="5"/>
      <c r="F99" s="24">
        <f t="shared" si="34"/>
        <v>0</v>
      </c>
      <c r="G99" s="15">
        <f t="shared" si="18"/>
        <v>0.12345</v>
      </c>
      <c r="H99" s="58">
        <f t="shared" si="35"/>
        <v>0</v>
      </c>
      <c r="I99" s="94"/>
      <c r="J99" s="5"/>
      <c r="K99" s="58">
        <f t="shared" si="36"/>
        <v>0</v>
      </c>
      <c r="L99" s="59">
        <f t="shared" si="37"/>
        <v>0</v>
      </c>
    </row>
    <row r="100" spans="1:12" customFormat="1" ht="13" x14ac:dyDescent="0.3">
      <c r="A100" s="9">
        <v>9</v>
      </c>
      <c r="B100" s="10"/>
      <c r="C100" s="104" t="str">
        <f t="shared" si="33"/>
        <v>FC</v>
      </c>
      <c r="D100" s="201"/>
      <c r="E100" s="5"/>
      <c r="F100" s="24">
        <f t="shared" si="34"/>
        <v>0</v>
      </c>
      <c r="G100" s="15">
        <f t="shared" si="18"/>
        <v>0.12345</v>
      </c>
      <c r="H100" s="58">
        <f t="shared" si="35"/>
        <v>0</v>
      </c>
      <c r="I100" s="94"/>
      <c r="J100" s="5"/>
      <c r="K100" s="58">
        <f t="shared" si="36"/>
        <v>0</v>
      </c>
      <c r="L100" s="59">
        <f t="shared" si="37"/>
        <v>0</v>
      </c>
    </row>
    <row r="101" spans="1:12" customFormat="1" ht="13" x14ac:dyDescent="0.3">
      <c r="A101" s="9">
        <v>10</v>
      </c>
      <c r="B101" s="10"/>
      <c r="C101" s="104" t="str">
        <f t="shared" si="33"/>
        <v>FC</v>
      </c>
      <c r="D101" s="201"/>
      <c r="E101" s="5"/>
      <c r="F101" s="24">
        <f t="shared" si="34"/>
        <v>0</v>
      </c>
      <c r="G101" s="15">
        <f t="shared" si="18"/>
        <v>0.12345</v>
      </c>
      <c r="H101" s="58">
        <f t="shared" si="35"/>
        <v>0</v>
      </c>
      <c r="I101" s="94"/>
      <c r="J101" s="5"/>
      <c r="K101" s="58">
        <f t="shared" si="36"/>
        <v>0</v>
      </c>
      <c r="L101" s="59">
        <f t="shared" si="37"/>
        <v>0</v>
      </c>
    </row>
    <row r="102" spans="1:12" customFormat="1" ht="13" x14ac:dyDescent="0.3">
      <c r="A102" s="9"/>
      <c r="B102" s="10"/>
      <c r="C102" s="104"/>
      <c r="D102" s="201"/>
      <c r="E102" s="5"/>
      <c r="F102" s="24"/>
      <c r="G102" s="15"/>
      <c r="H102" s="58"/>
      <c r="I102" s="94"/>
      <c r="J102" s="5"/>
      <c r="K102" s="58"/>
      <c r="L102" s="59"/>
    </row>
    <row r="103" spans="1:12" customFormat="1" ht="13" x14ac:dyDescent="0.3">
      <c r="A103" s="123" t="s">
        <v>150</v>
      </c>
      <c r="B103" s="124"/>
      <c r="C103" s="123"/>
      <c r="D103" s="217"/>
      <c r="E103" s="118"/>
      <c r="F103" s="118">
        <f>SUM(F104:F114)</f>
        <v>0</v>
      </c>
      <c r="G103" s="125">
        <f t="shared" si="18"/>
        <v>0.12345</v>
      </c>
      <c r="H103" s="119">
        <f>SUM(H104:H114)</f>
        <v>0</v>
      </c>
      <c r="I103" s="126"/>
      <c r="J103" s="118"/>
      <c r="K103" s="119">
        <f>SUM(K104:K114)</f>
        <v>0</v>
      </c>
      <c r="L103" s="127">
        <f>SUM(L104:L114)</f>
        <v>0</v>
      </c>
    </row>
    <row r="104" spans="1:12" customFormat="1" ht="13" x14ac:dyDescent="0.3">
      <c r="A104" s="9">
        <v>1</v>
      </c>
      <c r="B104" s="6"/>
      <c r="C104" s="104" t="str">
        <f t="shared" si="33"/>
        <v>FC</v>
      </c>
      <c r="D104" s="201"/>
      <c r="E104" s="5"/>
      <c r="F104" s="24">
        <f t="shared" ref="F104:F113" si="38">D104*E104</f>
        <v>0</v>
      </c>
      <c r="G104" s="15">
        <f t="shared" si="18"/>
        <v>0.12345</v>
      </c>
      <c r="H104" s="58">
        <f t="shared" ref="H104:H113" si="39">IF(G104&lt;&gt;0,F104/G104,0)</f>
        <v>0</v>
      </c>
      <c r="I104" s="94"/>
      <c r="J104" s="5"/>
      <c r="K104" s="58">
        <f t="shared" ref="K104:K113" si="40">I104*J104</f>
        <v>0</v>
      </c>
      <c r="L104" s="59">
        <f>K104+H104</f>
        <v>0</v>
      </c>
    </row>
    <row r="105" spans="1:12" customFormat="1" ht="13" x14ac:dyDescent="0.3">
      <c r="A105" s="9">
        <v>2</v>
      </c>
      <c r="B105" s="6"/>
      <c r="C105" s="104" t="str">
        <f t="shared" si="33"/>
        <v>FC</v>
      </c>
      <c r="D105" s="201"/>
      <c r="E105" s="5"/>
      <c r="F105" s="24">
        <f t="shared" si="38"/>
        <v>0</v>
      </c>
      <c r="G105" s="15">
        <f t="shared" si="18"/>
        <v>0.12345</v>
      </c>
      <c r="H105" s="58">
        <f t="shared" si="39"/>
        <v>0</v>
      </c>
      <c r="I105" s="94"/>
      <c r="J105" s="5"/>
      <c r="K105" s="58">
        <f t="shared" si="40"/>
        <v>0</v>
      </c>
      <c r="L105" s="59">
        <f t="shared" ref="L105:L113" si="41">K105+H105</f>
        <v>0</v>
      </c>
    </row>
    <row r="106" spans="1:12" customFormat="1" ht="13" x14ac:dyDescent="0.3">
      <c r="A106" s="9">
        <v>3</v>
      </c>
      <c r="B106" s="10"/>
      <c r="C106" s="104" t="str">
        <f t="shared" si="33"/>
        <v>FC</v>
      </c>
      <c r="D106" s="201"/>
      <c r="E106" s="5"/>
      <c r="F106" s="24">
        <f t="shared" si="38"/>
        <v>0</v>
      </c>
      <c r="G106" s="15">
        <f t="shared" si="18"/>
        <v>0.12345</v>
      </c>
      <c r="H106" s="58">
        <f t="shared" si="39"/>
        <v>0</v>
      </c>
      <c r="I106" s="94"/>
      <c r="J106" s="5"/>
      <c r="K106" s="58">
        <f t="shared" si="40"/>
        <v>0</v>
      </c>
      <c r="L106" s="59">
        <f t="shared" si="41"/>
        <v>0</v>
      </c>
    </row>
    <row r="107" spans="1:12" customFormat="1" ht="13" x14ac:dyDescent="0.3">
      <c r="A107" s="9">
        <v>4</v>
      </c>
      <c r="B107" s="10"/>
      <c r="C107" s="104" t="str">
        <f t="shared" si="33"/>
        <v>FC</v>
      </c>
      <c r="D107" s="201"/>
      <c r="E107" s="5"/>
      <c r="F107" s="24">
        <f t="shared" si="38"/>
        <v>0</v>
      </c>
      <c r="G107" s="15">
        <f t="shared" si="18"/>
        <v>0.12345</v>
      </c>
      <c r="H107" s="58">
        <f t="shared" si="39"/>
        <v>0</v>
      </c>
      <c r="I107" s="94"/>
      <c r="J107" s="5"/>
      <c r="K107" s="58">
        <f t="shared" si="40"/>
        <v>0</v>
      </c>
      <c r="L107" s="59">
        <f t="shared" si="41"/>
        <v>0</v>
      </c>
    </row>
    <row r="108" spans="1:12" customFormat="1" ht="13" x14ac:dyDescent="0.3">
      <c r="A108" s="9">
        <v>5</v>
      </c>
      <c r="B108" s="10"/>
      <c r="C108" s="104" t="str">
        <f t="shared" si="33"/>
        <v>FC</v>
      </c>
      <c r="D108" s="201"/>
      <c r="E108" s="5"/>
      <c r="F108" s="24">
        <f t="shared" si="38"/>
        <v>0</v>
      </c>
      <c r="G108" s="15">
        <f t="shared" si="18"/>
        <v>0.12345</v>
      </c>
      <c r="H108" s="58">
        <f t="shared" si="39"/>
        <v>0</v>
      </c>
      <c r="I108" s="94"/>
      <c r="J108" s="5"/>
      <c r="K108" s="58">
        <f t="shared" si="40"/>
        <v>0</v>
      </c>
      <c r="L108" s="59">
        <f t="shared" si="41"/>
        <v>0</v>
      </c>
    </row>
    <row r="109" spans="1:12" customFormat="1" ht="13" x14ac:dyDescent="0.3">
      <c r="A109" s="9">
        <v>6</v>
      </c>
      <c r="B109" s="6"/>
      <c r="C109" s="104" t="str">
        <f t="shared" si="33"/>
        <v>FC</v>
      </c>
      <c r="D109" s="201"/>
      <c r="E109" s="5"/>
      <c r="F109" s="24">
        <f t="shared" si="38"/>
        <v>0</v>
      </c>
      <c r="G109" s="15">
        <f t="shared" si="18"/>
        <v>0.12345</v>
      </c>
      <c r="H109" s="58">
        <f t="shared" si="39"/>
        <v>0</v>
      </c>
      <c r="I109" s="94"/>
      <c r="J109" s="5"/>
      <c r="K109" s="58">
        <f t="shared" si="40"/>
        <v>0</v>
      </c>
      <c r="L109" s="59">
        <f t="shared" si="41"/>
        <v>0</v>
      </c>
    </row>
    <row r="110" spans="1:12" customFormat="1" ht="13" x14ac:dyDescent="0.3">
      <c r="A110" s="9">
        <v>7</v>
      </c>
      <c r="B110" s="6"/>
      <c r="C110" s="104" t="str">
        <f t="shared" si="33"/>
        <v>FC</v>
      </c>
      <c r="D110" s="201"/>
      <c r="E110" s="5"/>
      <c r="F110" s="24">
        <f t="shared" si="38"/>
        <v>0</v>
      </c>
      <c r="G110" s="15">
        <f t="shared" si="18"/>
        <v>0.12345</v>
      </c>
      <c r="H110" s="58">
        <f t="shared" si="39"/>
        <v>0</v>
      </c>
      <c r="I110" s="94"/>
      <c r="J110" s="5"/>
      <c r="K110" s="58">
        <f t="shared" si="40"/>
        <v>0</v>
      </c>
      <c r="L110" s="59">
        <f t="shared" si="41"/>
        <v>0</v>
      </c>
    </row>
    <row r="111" spans="1:12" customFormat="1" ht="13" x14ac:dyDescent="0.3">
      <c r="A111" s="9">
        <v>8</v>
      </c>
      <c r="B111" s="10"/>
      <c r="C111" s="104" t="str">
        <f t="shared" si="33"/>
        <v>FC</v>
      </c>
      <c r="D111" s="201"/>
      <c r="E111" s="5"/>
      <c r="F111" s="24">
        <f t="shared" si="38"/>
        <v>0</v>
      </c>
      <c r="G111" s="15">
        <f t="shared" si="18"/>
        <v>0.12345</v>
      </c>
      <c r="H111" s="58">
        <f t="shared" si="39"/>
        <v>0</v>
      </c>
      <c r="I111" s="94"/>
      <c r="J111" s="5"/>
      <c r="K111" s="58">
        <f t="shared" si="40"/>
        <v>0</v>
      </c>
      <c r="L111" s="59">
        <f t="shared" si="41"/>
        <v>0</v>
      </c>
    </row>
    <row r="112" spans="1:12" customFormat="1" ht="13" x14ac:dyDescent="0.3">
      <c r="A112" s="9">
        <v>9</v>
      </c>
      <c r="B112" s="10"/>
      <c r="C112" s="104" t="str">
        <f t="shared" si="33"/>
        <v>FC</v>
      </c>
      <c r="D112" s="201"/>
      <c r="E112" s="5"/>
      <c r="F112" s="24">
        <f t="shared" si="38"/>
        <v>0</v>
      </c>
      <c r="G112" s="15">
        <f t="shared" si="18"/>
        <v>0.12345</v>
      </c>
      <c r="H112" s="58">
        <f t="shared" si="39"/>
        <v>0</v>
      </c>
      <c r="I112" s="94"/>
      <c r="J112" s="5"/>
      <c r="K112" s="58">
        <f t="shared" si="40"/>
        <v>0</v>
      </c>
      <c r="L112" s="59">
        <f t="shared" si="41"/>
        <v>0</v>
      </c>
    </row>
    <row r="113" spans="1:12" customFormat="1" ht="13" x14ac:dyDescent="0.3">
      <c r="A113" s="9">
        <v>10</v>
      </c>
      <c r="B113" s="10"/>
      <c r="C113" s="104" t="str">
        <f t="shared" si="33"/>
        <v>FC</v>
      </c>
      <c r="D113" s="201"/>
      <c r="E113" s="5"/>
      <c r="F113" s="24">
        <f t="shared" si="38"/>
        <v>0</v>
      </c>
      <c r="G113" s="15">
        <f t="shared" si="18"/>
        <v>0.12345</v>
      </c>
      <c r="H113" s="58">
        <f t="shared" si="39"/>
        <v>0</v>
      </c>
      <c r="I113" s="94"/>
      <c r="J113" s="5"/>
      <c r="K113" s="58">
        <f t="shared" si="40"/>
        <v>0</v>
      </c>
      <c r="L113" s="59">
        <f t="shared" si="41"/>
        <v>0</v>
      </c>
    </row>
    <row r="114" spans="1:12" customFormat="1" ht="13" x14ac:dyDescent="0.3">
      <c r="A114" s="9"/>
      <c r="B114" s="10"/>
      <c r="C114" s="104"/>
      <c r="D114" s="201"/>
      <c r="E114" s="5"/>
      <c r="F114" s="24"/>
      <c r="G114" s="15"/>
      <c r="H114" s="58"/>
      <c r="I114" s="94"/>
      <c r="J114" s="5"/>
      <c r="K114" s="58"/>
      <c r="L114" s="59"/>
    </row>
    <row r="115" spans="1:12" customFormat="1" ht="13" x14ac:dyDescent="0.3">
      <c r="A115" s="123" t="s">
        <v>151</v>
      </c>
      <c r="B115" s="124"/>
      <c r="C115" s="123"/>
      <c r="D115" s="217"/>
      <c r="E115" s="118"/>
      <c r="F115" s="118">
        <f>SUM(F116:F126)</f>
        <v>0</v>
      </c>
      <c r="G115" s="125">
        <f t="shared" si="18"/>
        <v>0.12345</v>
      </c>
      <c r="H115" s="119">
        <f>SUM(H116:H126)</f>
        <v>0</v>
      </c>
      <c r="I115" s="126"/>
      <c r="J115" s="118"/>
      <c r="K115" s="119">
        <f>SUM(K116:K126)</f>
        <v>0</v>
      </c>
      <c r="L115" s="127">
        <f>SUM(L116:L126)</f>
        <v>0</v>
      </c>
    </row>
    <row r="116" spans="1:12" customFormat="1" ht="13" x14ac:dyDescent="0.3">
      <c r="A116" s="9">
        <v>1</v>
      </c>
      <c r="B116" s="6"/>
      <c r="C116" s="104" t="str">
        <f t="shared" ref="C116:C125" si="42">$B$8</f>
        <v>FC</v>
      </c>
      <c r="D116" s="201"/>
      <c r="E116" s="5"/>
      <c r="F116" s="24">
        <f t="shared" ref="F116:F125" si="43">D116*E116</f>
        <v>0</v>
      </c>
      <c r="G116" s="15">
        <f t="shared" si="18"/>
        <v>0.12345</v>
      </c>
      <c r="H116" s="58">
        <f t="shared" ref="H116:H125" si="44">IF(G116&lt;&gt;0,F116/G116,0)</f>
        <v>0</v>
      </c>
      <c r="I116" s="94"/>
      <c r="J116" s="5"/>
      <c r="K116" s="58">
        <f t="shared" ref="K116:K125" si="45">I116*J116</f>
        <v>0</v>
      </c>
      <c r="L116" s="59">
        <f>K116+H116</f>
        <v>0</v>
      </c>
    </row>
    <row r="117" spans="1:12" customFormat="1" ht="13" x14ac:dyDescent="0.3">
      <c r="A117" s="9">
        <v>2</v>
      </c>
      <c r="B117" s="6"/>
      <c r="C117" s="104" t="str">
        <f t="shared" si="42"/>
        <v>FC</v>
      </c>
      <c r="D117" s="201"/>
      <c r="E117" s="5"/>
      <c r="F117" s="24">
        <f t="shared" si="43"/>
        <v>0</v>
      </c>
      <c r="G117" s="15">
        <f t="shared" si="18"/>
        <v>0.12345</v>
      </c>
      <c r="H117" s="58">
        <f t="shared" si="44"/>
        <v>0</v>
      </c>
      <c r="I117" s="94"/>
      <c r="J117" s="5"/>
      <c r="K117" s="58">
        <f t="shared" si="45"/>
        <v>0</v>
      </c>
      <c r="L117" s="59">
        <f t="shared" ref="L117:L125" si="46">K117+H117</f>
        <v>0</v>
      </c>
    </row>
    <row r="118" spans="1:12" customFormat="1" ht="13" x14ac:dyDescent="0.3">
      <c r="A118" s="9">
        <v>3</v>
      </c>
      <c r="B118" s="10"/>
      <c r="C118" s="104" t="str">
        <f t="shared" si="42"/>
        <v>FC</v>
      </c>
      <c r="D118" s="201"/>
      <c r="E118" s="5"/>
      <c r="F118" s="24">
        <f t="shared" si="43"/>
        <v>0</v>
      </c>
      <c r="G118" s="15">
        <f t="shared" si="18"/>
        <v>0.12345</v>
      </c>
      <c r="H118" s="58">
        <f t="shared" si="44"/>
        <v>0</v>
      </c>
      <c r="I118" s="94"/>
      <c r="J118" s="5"/>
      <c r="K118" s="58">
        <f t="shared" si="45"/>
        <v>0</v>
      </c>
      <c r="L118" s="59">
        <f t="shared" si="46"/>
        <v>0</v>
      </c>
    </row>
    <row r="119" spans="1:12" customFormat="1" ht="13" x14ac:dyDescent="0.3">
      <c r="A119" s="9">
        <v>4</v>
      </c>
      <c r="B119" s="10"/>
      <c r="C119" s="104" t="str">
        <f t="shared" si="42"/>
        <v>FC</v>
      </c>
      <c r="D119" s="201"/>
      <c r="E119" s="5"/>
      <c r="F119" s="24">
        <f t="shared" si="43"/>
        <v>0</v>
      </c>
      <c r="G119" s="15">
        <f t="shared" ref="G119:G125" si="47">$B$9</f>
        <v>0.12345</v>
      </c>
      <c r="H119" s="58">
        <f t="shared" si="44"/>
        <v>0</v>
      </c>
      <c r="I119" s="94"/>
      <c r="J119" s="5"/>
      <c r="K119" s="58">
        <f t="shared" si="45"/>
        <v>0</v>
      </c>
      <c r="L119" s="59">
        <f t="shared" si="46"/>
        <v>0</v>
      </c>
    </row>
    <row r="120" spans="1:12" customFormat="1" ht="13" x14ac:dyDescent="0.3">
      <c r="A120" s="9">
        <v>5</v>
      </c>
      <c r="B120" s="10"/>
      <c r="C120" s="104" t="str">
        <f t="shared" si="42"/>
        <v>FC</v>
      </c>
      <c r="D120" s="201"/>
      <c r="E120" s="5"/>
      <c r="F120" s="24">
        <f t="shared" si="43"/>
        <v>0</v>
      </c>
      <c r="G120" s="15">
        <f t="shared" si="47"/>
        <v>0.12345</v>
      </c>
      <c r="H120" s="58">
        <f t="shared" si="44"/>
        <v>0</v>
      </c>
      <c r="I120" s="94"/>
      <c r="J120" s="5"/>
      <c r="K120" s="58">
        <f t="shared" si="45"/>
        <v>0</v>
      </c>
      <c r="L120" s="59">
        <f t="shared" si="46"/>
        <v>0</v>
      </c>
    </row>
    <row r="121" spans="1:12" customFormat="1" ht="13" x14ac:dyDescent="0.3">
      <c r="A121" s="9">
        <v>6</v>
      </c>
      <c r="B121" s="6"/>
      <c r="C121" s="104" t="str">
        <f t="shared" si="42"/>
        <v>FC</v>
      </c>
      <c r="D121" s="201"/>
      <c r="E121" s="5"/>
      <c r="F121" s="24">
        <f t="shared" si="43"/>
        <v>0</v>
      </c>
      <c r="G121" s="15">
        <f t="shared" si="47"/>
        <v>0.12345</v>
      </c>
      <c r="H121" s="58">
        <f t="shared" si="44"/>
        <v>0</v>
      </c>
      <c r="I121" s="94"/>
      <c r="J121" s="5"/>
      <c r="K121" s="58">
        <f t="shared" si="45"/>
        <v>0</v>
      </c>
      <c r="L121" s="59">
        <f t="shared" si="46"/>
        <v>0</v>
      </c>
    </row>
    <row r="122" spans="1:12" customFormat="1" ht="13" x14ac:dyDescent="0.3">
      <c r="A122" s="9">
        <v>7</v>
      </c>
      <c r="B122" s="6"/>
      <c r="C122" s="104" t="str">
        <f t="shared" si="42"/>
        <v>FC</v>
      </c>
      <c r="D122" s="201"/>
      <c r="E122" s="5"/>
      <c r="F122" s="24">
        <f t="shared" si="43"/>
        <v>0</v>
      </c>
      <c r="G122" s="15">
        <f t="shared" si="47"/>
        <v>0.12345</v>
      </c>
      <c r="H122" s="58">
        <f t="shared" si="44"/>
        <v>0</v>
      </c>
      <c r="I122" s="94"/>
      <c r="J122" s="5"/>
      <c r="K122" s="58">
        <f t="shared" si="45"/>
        <v>0</v>
      </c>
      <c r="L122" s="59">
        <f t="shared" si="46"/>
        <v>0</v>
      </c>
    </row>
    <row r="123" spans="1:12" customFormat="1" ht="13" x14ac:dyDescent="0.3">
      <c r="A123" s="9">
        <v>8</v>
      </c>
      <c r="B123" s="10"/>
      <c r="C123" s="104" t="str">
        <f t="shared" si="42"/>
        <v>FC</v>
      </c>
      <c r="D123" s="201"/>
      <c r="E123" s="5"/>
      <c r="F123" s="24">
        <f t="shared" si="43"/>
        <v>0</v>
      </c>
      <c r="G123" s="15">
        <f t="shared" si="47"/>
        <v>0.12345</v>
      </c>
      <c r="H123" s="58">
        <f t="shared" si="44"/>
        <v>0</v>
      </c>
      <c r="I123" s="94"/>
      <c r="J123" s="5"/>
      <c r="K123" s="58">
        <f t="shared" si="45"/>
        <v>0</v>
      </c>
      <c r="L123" s="59">
        <f t="shared" si="46"/>
        <v>0</v>
      </c>
    </row>
    <row r="124" spans="1:12" customFormat="1" ht="13" x14ac:dyDescent="0.3">
      <c r="A124" s="9">
        <v>9</v>
      </c>
      <c r="B124" s="10"/>
      <c r="C124" s="104" t="str">
        <f t="shared" si="42"/>
        <v>FC</v>
      </c>
      <c r="D124" s="201"/>
      <c r="E124" s="5"/>
      <c r="F124" s="24">
        <f t="shared" si="43"/>
        <v>0</v>
      </c>
      <c r="G124" s="15">
        <f t="shared" si="47"/>
        <v>0.12345</v>
      </c>
      <c r="H124" s="58">
        <f t="shared" si="44"/>
        <v>0</v>
      </c>
      <c r="I124" s="94"/>
      <c r="J124" s="5"/>
      <c r="K124" s="58">
        <f t="shared" si="45"/>
        <v>0</v>
      </c>
      <c r="L124" s="59">
        <f t="shared" si="46"/>
        <v>0</v>
      </c>
    </row>
    <row r="125" spans="1:12" customFormat="1" ht="13" x14ac:dyDescent="0.3">
      <c r="A125" s="9">
        <v>10</v>
      </c>
      <c r="B125" s="10"/>
      <c r="C125" s="104" t="str">
        <f t="shared" si="42"/>
        <v>FC</v>
      </c>
      <c r="D125" s="201"/>
      <c r="E125" s="5"/>
      <c r="F125" s="24">
        <f t="shared" si="43"/>
        <v>0</v>
      </c>
      <c r="G125" s="15">
        <f t="shared" si="47"/>
        <v>0.12345</v>
      </c>
      <c r="H125" s="58">
        <f t="shared" si="44"/>
        <v>0</v>
      </c>
      <c r="I125" s="94"/>
      <c r="J125" s="5"/>
      <c r="K125" s="58">
        <f t="shared" si="45"/>
        <v>0</v>
      </c>
      <c r="L125" s="59">
        <f t="shared" si="46"/>
        <v>0</v>
      </c>
    </row>
    <row r="126" spans="1:12" customFormat="1" ht="13" x14ac:dyDescent="0.3">
      <c r="A126" s="9"/>
      <c r="B126" s="10"/>
      <c r="C126" s="104"/>
      <c r="D126" s="201"/>
      <c r="E126" s="5"/>
      <c r="F126" s="24"/>
      <c r="G126" s="15"/>
      <c r="H126" s="58"/>
      <c r="I126" s="94"/>
      <c r="J126" s="5"/>
      <c r="K126" s="58"/>
      <c r="L126" s="59"/>
    </row>
    <row r="127" spans="1:12" customFormat="1" ht="13" x14ac:dyDescent="0.3">
      <c r="A127" s="123" t="s">
        <v>152</v>
      </c>
      <c r="B127" s="124"/>
      <c r="C127" s="123"/>
      <c r="D127" s="217"/>
      <c r="E127" s="118"/>
      <c r="F127" s="118">
        <f>SUM(F128:F138)</f>
        <v>0</v>
      </c>
      <c r="G127" s="125">
        <f t="shared" ref="G127:G137" si="48">$B$9</f>
        <v>0.12345</v>
      </c>
      <c r="H127" s="119">
        <f>SUM(H128:H138)</f>
        <v>0</v>
      </c>
      <c r="I127" s="126"/>
      <c r="J127" s="118"/>
      <c r="K127" s="119">
        <f>SUM(K128:K138)</f>
        <v>0</v>
      </c>
      <c r="L127" s="127">
        <f>SUM(L128:L138)</f>
        <v>0</v>
      </c>
    </row>
    <row r="128" spans="1:12" customFormat="1" ht="13" x14ac:dyDescent="0.3">
      <c r="A128" s="9">
        <v>1</v>
      </c>
      <c r="B128" s="6"/>
      <c r="C128" s="104" t="str">
        <f t="shared" ref="C128:C137" si="49">$B$8</f>
        <v>FC</v>
      </c>
      <c r="D128" s="201"/>
      <c r="E128" s="5"/>
      <c r="F128" s="24">
        <f t="shared" ref="F128:F137" si="50">D128*E128</f>
        <v>0</v>
      </c>
      <c r="G128" s="15">
        <f t="shared" si="48"/>
        <v>0.12345</v>
      </c>
      <c r="H128" s="58">
        <f t="shared" ref="H128:H137" si="51">IF(G128&lt;&gt;0,F128/G128,0)</f>
        <v>0</v>
      </c>
      <c r="I128" s="94"/>
      <c r="J128" s="5"/>
      <c r="K128" s="58">
        <f t="shared" ref="K128:K137" si="52">I128*J128</f>
        <v>0</v>
      </c>
      <c r="L128" s="59">
        <f>K128+H128</f>
        <v>0</v>
      </c>
    </row>
    <row r="129" spans="1:12" customFormat="1" ht="13" x14ac:dyDescent="0.3">
      <c r="A129" s="9">
        <v>2</v>
      </c>
      <c r="B129" s="6"/>
      <c r="C129" s="104" t="str">
        <f t="shared" si="49"/>
        <v>FC</v>
      </c>
      <c r="D129" s="201"/>
      <c r="E129" s="5"/>
      <c r="F129" s="24">
        <f t="shared" si="50"/>
        <v>0</v>
      </c>
      <c r="G129" s="15">
        <f t="shared" si="48"/>
        <v>0.12345</v>
      </c>
      <c r="H129" s="58">
        <f t="shared" si="51"/>
        <v>0</v>
      </c>
      <c r="I129" s="94"/>
      <c r="J129" s="5"/>
      <c r="K129" s="58">
        <f t="shared" si="52"/>
        <v>0</v>
      </c>
      <c r="L129" s="59">
        <f t="shared" ref="L129:L137" si="53">K129+H129</f>
        <v>0</v>
      </c>
    </row>
    <row r="130" spans="1:12" customFormat="1" ht="13" x14ac:dyDescent="0.3">
      <c r="A130" s="9">
        <v>3</v>
      </c>
      <c r="B130" s="10"/>
      <c r="C130" s="104" t="str">
        <f t="shared" si="49"/>
        <v>FC</v>
      </c>
      <c r="D130" s="201"/>
      <c r="E130" s="5"/>
      <c r="F130" s="24">
        <f t="shared" si="50"/>
        <v>0</v>
      </c>
      <c r="G130" s="15">
        <f t="shared" si="48"/>
        <v>0.12345</v>
      </c>
      <c r="H130" s="58">
        <f t="shared" si="51"/>
        <v>0</v>
      </c>
      <c r="I130" s="94"/>
      <c r="J130" s="5"/>
      <c r="K130" s="58">
        <f t="shared" si="52"/>
        <v>0</v>
      </c>
      <c r="L130" s="59">
        <f t="shared" si="53"/>
        <v>0</v>
      </c>
    </row>
    <row r="131" spans="1:12" customFormat="1" ht="13" x14ac:dyDescent="0.3">
      <c r="A131" s="9">
        <v>4</v>
      </c>
      <c r="B131" s="10"/>
      <c r="C131" s="104" t="str">
        <f t="shared" si="49"/>
        <v>FC</v>
      </c>
      <c r="D131" s="201"/>
      <c r="E131" s="5"/>
      <c r="F131" s="24">
        <f t="shared" si="50"/>
        <v>0</v>
      </c>
      <c r="G131" s="15">
        <f t="shared" si="48"/>
        <v>0.12345</v>
      </c>
      <c r="H131" s="58">
        <f t="shared" si="51"/>
        <v>0</v>
      </c>
      <c r="I131" s="94"/>
      <c r="J131" s="5"/>
      <c r="K131" s="58">
        <f t="shared" si="52"/>
        <v>0</v>
      </c>
      <c r="L131" s="59">
        <f t="shared" si="53"/>
        <v>0</v>
      </c>
    </row>
    <row r="132" spans="1:12" customFormat="1" ht="13" x14ac:dyDescent="0.3">
      <c r="A132" s="9">
        <v>5</v>
      </c>
      <c r="B132" s="10"/>
      <c r="C132" s="104" t="str">
        <f t="shared" si="49"/>
        <v>FC</v>
      </c>
      <c r="D132" s="201"/>
      <c r="E132" s="5"/>
      <c r="F132" s="24">
        <f t="shared" si="50"/>
        <v>0</v>
      </c>
      <c r="G132" s="15">
        <f t="shared" si="48"/>
        <v>0.12345</v>
      </c>
      <c r="H132" s="58">
        <f t="shared" si="51"/>
        <v>0</v>
      </c>
      <c r="I132" s="94"/>
      <c r="J132" s="5"/>
      <c r="K132" s="58">
        <f t="shared" si="52"/>
        <v>0</v>
      </c>
      <c r="L132" s="59">
        <f t="shared" si="53"/>
        <v>0</v>
      </c>
    </row>
    <row r="133" spans="1:12" customFormat="1" ht="13" x14ac:dyDescent="0.3">
      <c r="A133" s="9">
        <v>6</v>
      </c>
      <c r="B133" s="6"/>
      <c r="C133" s="104" t="str">
        <f t="shared" si="49"/>
        <v>FC</v>
      </c>
      <c r="D133" s="201"/>
      <c r="E133" s="5"/>
      <c r="F133" s="24">
        <f t="shared" si="50"/>
        <v>0</v>
      </c>
      <c r="G133" s="15">
        <f t="shared" si="48"/>
        <v>0.12345</v>
      </c>
      <c r="H133" s="58">
        <f t="shared" si="51"/>
        <v>0</v>
      </c>
      <c r="I133" s="94"/>
      <c r="J133" s="5"/>
      <c r="K133" s="58">
        <f t="shared" si="52"/>
        <v>0</v>
      </c>
      <c r="L133" s="59">
        <f t="shared" si="53"/>
        <v>0</v>
      </c>
    </row>
    <row r="134" spans="1:12" customFormat="1" ht="13" x14ac:dyDescent="0.3">
      <c r="A134" s="9">
        <v>7</v>
      </c>
      <c r="B134" s="6"/>
      <c r="C134" s="104" t="str">
        <f t="shared" si="49"/>
        <v>FC</v>
      </c>
      <c r="D134" s="201"/>
      <c r="E134" s="5"/>
      <c r="F134" s="24">
        <f t="shared" si="50"/>
        <v>0</v>
      </c>
      <c r="G134" s="15">
        <f t="shared" si="48"/>
        <v>0.12345</v>
      </c>
      <c r="H134" s="58">
        <f t="shared" si="51"/>
        <v>0</v>
      </c>
      <c r="I134" s="94"/>
      <c r="J134" s="5"/>
      <c r="K134" s="58">
        <f t="shared" si="52"/>
        <v>0</v>
      </c>
      <c r="L134" s="59">
        <f t="shared" si="53"/>
        <v>0</v>
      </c>
    </row>
    <row r="135" spans="1:12" customFormat="1" ht="13" x14ac:dyDescent="0.3">
      <c r="A135" s="9">
        <v>8</v>
      </c>
      <c r="B135" s="10"/>
      <c r="C135" s="104" t="str">
        <f t="shared" si="49"/>
        <v>FC</v>
      </c>
      <c r="D135" s="201"/>
      <c r="E135" s="5"/>
      <c r="F135" s="24">
        <f t="shared" si="50"/>
        <v>0</v>
      </c>
      <c r="G135" s="15">
        <f t="shared" si="48"/>
        <v>0.12345</v>
      </c>
      <c r="H135" s="58">
        <f t="shared" si="51"/>
        <v>0</v>
      </c>
      <c r="I135" s="94"/>
      <c r="J135" s="5"/>
      <c r="K135" s="58">
        <f t="shared" si="52"/>
        <v>0</v>
      </c>
      <c r="L135" s="59">
        <f t="shared" si="53"/>
        <v>0</v>
      </c>
    </row>
    <row r="136" spans="1:12" customFormat="1" ht="13" x14ac:dyDescent="0.3">
      <c r="A136" s="9">
        <v>9</v>
      </c>
      <c r="B136" s="10"/>
      <c r="C136" s="104" t="str">
        <f t="shared" si="49"/>
        <v>FC</v>
      </c>
      <c r="D136" s="201"/>
      <c r="E136" s="5"/>
      <c r="F136" s="24">
        <f t="shared" si="50"/>
        <v>0</v>
      </c>
      <c r="G136" s="15">
        <f t="shared" si="48"/>
        <v>0.12345</v>
      </c>
      <c r="H136" s="58">
        <f t="shared" si="51"/>
        <v>0</v>
      </c>
      <c r="I136" s="94"/>
      <c r="J136" s="5"/>
      <c r="K136" s="58">
        <f t="shared" si="52"/>
        <v>0</v>
      </c>
      <c r="L136" s="59">
        <f t="shared" si="53"/>
        <v>0</v>
      </c>
    </row>
    <row r="137" spans="1:12" customFormat="1" ht="13" x14ac:dyDescent="0.3">
      <c r="A137" s="9">
        <v>10</v>
      </c>
      <c r="B137" s="10"/>
      <c r="C137" s="104" t="str">
        <f t="shared" si="49"/>
        <v>FC</v>
      </c>
      <c r="D137" s="201"/>
      <c r="E137" s="5"/>
      <c r="F137" s="24">
        <f t="shared" si="50"/>
        <v>0</v>
      </c>
      <c r="G137" s="15">
        <f t="shared" si="48"/>
        <v>0.12345</v>
      </c>
      <c r="H137" s="58">
        <f t="shared" si="51"/>
        <v>0</v>
      </c>
      <c r="I137" s="94"/>
      <c r="J137" s="5"/>
      <c r="K137" s="58">
        <f t="shared" si="52"/>
        <v>0</v>
      </c>
      <c r="L137" s="59">
        <f t="shared" si="53"/>
        <v>0</v>
      </c>
    </row>
    <row r="138" spans="1:12" customFormat="1" ht="13" x14ac:dyDescent="0.3">
      <c r="A138" s="9"/>
      <c r="B138" s="10"/>
      <c r="C138" s="104"/>
      <c r="D138" s="201"/>
      <c r="E138" s="5"/>
      <c r="F138" s="24"/>
      <c r="G138" s="15"/>
      <c r="H138" s="58"/>
      <c r="I138" s="94"/>
      <c r="J138" s="5"/>
      <c r="K138" s="58"/>
      <c r="L138" s="59"/>
    </row>
    <row r="139" spans="1:12" customFormat="1" ht="13.5" thickBot="1" x14ac:dyDescent="0.35">
      <c r="A139" s="16"/>
      <c r="B139" s="18"/>
      <c r="C139" s="106"/>
      <c r="D139" s="202"/>
      <c r="E139" s="14"/>
      <c r="F139" s="26"/>
      <c r="G139" s="17"/>
      <c r="H139" s="80"/>
      <c r="I139" s="95"/>
      <c r="J139" s="14"/>
      <c r="K139" s="80"/>
      <c r="L139" s="90"/>
    </row>
    <row r="140" spans="1:12" customFormat="1" ht="13.5" thickBot="1" x14ac:dyDescent="0.35">
      <c r="A140" s="215"/>
      <c r="B140" s="35" t="str">
        <f>+"SUB-TOTAL:  "&amp;A16</f>
        <v>SUB-TOTAL:  G5_0</v>
      </c>
      <c r="C140" s="33"/>
      <c r="D140" s="203"/>
      <c r="E140" s="27"/>
      <c r="F140" s="27">
        <f>F19+F31+F43+F55+F67+F79+F91+F103+F115+F127</f>
        <v>0</v>
      </c>
      <c r="G140" s="27"/>
      <c r="H140" s="81">
        <f>H19+H31+H43+H55+H67+H79+H91+H103+H115+H127</f>
        <v>0</v>
      </c>
      <c r="I140" s="96"/>
      <c r="J140" s="27"/>
      <c r="K140" s="81">
        <f t="shared" ref="K140:L140" si="54">K19+K31+K43+K55+K67+K79+K91+K103+K115+K127</f>
        <v>0</v>
      </c>
      <c r="L140" s="91">
        <f t="shared" si="54"/>
        <v>0</v>
      </c>
    </row>
    <row r="141" spans="1:12" customFormat="1" ht="13" x14ac:dyDescent="0.3">
      <c r="A141" s="1"/>
      <c r="B141" s="1"/>
      <c r="C141" s="3"/>
      <c r="D141" s="97"/>
      <c r="E141" s="101"/>
      <c r="F141" s="101"/>
      <c r="G141" s="1"/>
      <c r="H141" s="82"/>
      <c r="I141" s="97"/>
      <c r="J141" s="101"/>
      <c r="K141" s="102"/>
      <c r="L141" s="102"/>
    </row>
    <row r="142" spans="1:12" ht="10.5" x14ac:dyDescent="0.25">
      <c r="D142" s="204"/>
      <c r="E142" s="205"/>
      <c r="F142" s="206"/>
      <c r="H142" s="83"/>
      <c r="I142" s="207"/>
      <c r="J142" s="205"/>
      <c r="K142" s="103"/>
      <c r="L142" s="103"/>
    </row>
    <row r="143" spans="1:12" ht="10.5" x14ac:dyDescent="0.25">
      <c r="D143" s="204"/>
      <c r="E143" s="205"/>
      <c r="F143" s="206"/>
      <c r="H143" s="83"/>
      <c r="I143" s="207"/>
      <c r="J143" s="205"/>
      <c r="K143" s="103"/>
      <c r="L143" s="103"/>
    </row>
    <row r="144" spans="1:12" ht="10.5" x14ac:dyDescent="0.25">
      <c r="D144" s="204"/>
      <c r="E144" s="205"/>
      <c r="F144" s="206"/>
      <c r="H144" s="83"/>
      <c r="I144" s="207"/>
      <c r="J144" s="205"/>
      <c r="K144" s="103"/>
      <c r="L144" s="103"/>
    </row>
    <row r="145" spans="4:12" ht="10.5" x14ac:dyDescent="0.25">
      <c r="D145" s="204"/>
      <c r="E145" s="205"/>
      <c r="F145" s="206"/>
      <c r="H145" s="83"/>
      <c r="I145" s="207"/>
      <c r="J145" s="205"/>
      <c r="K145" s="103"/>
      <c r="L145" s="103"/>
    </row>
    <row r="146" spans="4:12" ht="10.5" x14ac:dyDescent="0.25">
      <c r="D146" s="204"/>
      <c r="E146" s="205"/>
      <c r="F146" s="206"/>
      <c r="H146" s="83"/>
      <c r="I146" s="207"/>
      <c r="J146" s="205"/>
      <c r="K146" s="103"/>
      <c r="L146" s="103"/>
    </row>
    <row r="147" spans="4:12" ht="10.5" x14ac:dyDescent="0.25">
      <c r="D147" s="204"/>
      <c r="E147" s="205"/>
      <c r="F147" s="206"/>
      <c r="H147" s="83"/>
      <c r="I147" s="207"/>
      <c r="J147" s="205"/>
      <c r="K147" s="103"/>
      <c r="L147" s="103"/>
    </row>
    <row r="148" spans="4:12" ht="10.5" x14ac:dyDescent="0.25">
      <c r="D148" s="204"/>
      <c r="E148" s="205"/>
      <c r="F148" s="206"/>
      <c r="H148" s="83"/>
      <c r="I148" s="207"/>
      <c r="J148" s="205"/>
      <c r="K148" s="103"/>
      <c r="L148" s="103"/>
    </row>
    <row r="149" spans="4:12" ht="10.5" x14ac:dyDescent="0.25">
      <c r="D149" s="204"/>
      <c r="E149" s="205"/>
      <c r="F149" s="206"/>
      <c r="H149" s="83"/>
      <c r="I149" s="207"/>
      <c r="J149" s="205"/>
      <c r="K149" s="103"/>
      <c r="L149" s="103"/>
    </row>
    <row r="150" spans="4:12" ht="10.5" x14ac:dyDescent="0.25">
      <c r="D150" s="204"/>
      <c r="E150" s="205"/>
      <c r="F150" s="206"/>
      <c r="H150" s="83"/>
      <c r="I150" s="207"/>
      <c r="J150" s="205"/>
      <c r="K150" s="103"/>
      <c r="L150" s="103"/>
    </row>
    <row r="151" spans="4:12" ht="10.5" x14ac:dyDescent="0.25">
      <c r="D151" s="204"/>
      <c r="E151" s="205"/>
      <c r="F151" s="206"/>
      <c r="H151" s="83"/>
      <c r="I151" s="207"/>
      <c r="J151" s="205"/>
      <c r="K151" s="103"/>
      <c r="L151" s="103"/>
    </row>
    <row r="152" spans="4:12" ht="10.5" x14ac:dyDescent="0.25">
      <c r="D152" s="204"/>
      <c r="E152" s="205"/>
      <c r="F152" s="206"/>
      <c r="H152" s="83"/>
      <c r="I152" s="207"/>
      <c r="J152" s="205"/>
      <c r="K152" s="103"/>
      <c r="L152" s="103"/>
    </row>
    <row r="153" spans="4:12" ht="10.5" x14ac:dyDescent="0.25">
      <c r="D153" s="204"/>
      <c r="E153" s="205"/>
      <c r="F153" s="206"/>
      <c r="H153" s="83"/>
      <c r="I153" s="207"/>
      <c r="J153" s="205"/>
      <c r="K153" s="103"/>
      <c r="L153" s="103"/>
    </row>
    <row r="154" spans="4:12" ht="10.5" x14ac:dyDescent="0.25">
      <c r="D154" s="204"/>
      <c r="E154" s="205"/>
      <c r="F154" s="206"/>
      <c r="H154" s="83"/>
      <c r="I154" s="207"/>
      <c r="J154" s="205"/>
      <c r="K154" s="103"/>
      <c r="L154" s="103"/>
    </row>
    <row r="155" spans="4:12" ht="10.5" x14ac:dyDescent="0.25">
      <c r="D155" s="204"/>
      <c r="E155" s="205"/>
      <c r="F155" s="206"/>
      <c r="H155" s="83"/>
      <c r="I155" s="207"/>
      <c r="J155" s="205"/>
      <c r="K155" s="103"/>
      <c r="L155" s="103"/>
    </row>
    <row r="156" spans="4:12" ht="10.5" x14ac:dyDescent="0.25">
      <c r="D156" s="204"/>
      <c r="E156" s="205"/>
      <c r="F156" s="206"/>
      <c r="H156" s="83"/>
      <c r="I156" s="207"/>
      <c r="J156" s="205"/>
      <c r="K156" s="103"/>
      <c r="L156" s="103"/>
    </row>
    <row r="157" spans="4:12" ht="10.5" x14ac:dyDescent="0.25">
      <c r="D157" s="204"/>
      <c r="E157" s="205"/>
      <c r="F157" s="206"/>
      <c r="H157" s="83"/>
      <c r="I157" s="207"/>
      <c r="J157" s="205"/>
      <c r="K157" s="103"/>
      <c r="L157" s="103"/>
    </row>
    <row r="158" spans="4:12" ht="10.5" x14ac:dyDescent="0.25">
      <c r="D158" s="204"/>
      <c r="E158" s="205"/>
      <c r="F158" s="206"/>
      <c r="H158" s="83"/>
      <c r="I158" s="207"/>
      <c r="J158" s="205"/>
      <c r="K158" s="103"/>
      <c r="L158" s="103"/>
    </row>
    <row r="159" spans="4:12" ht="10.5" x14ac:dyDescent="0.25">
      <c r="D159" s="204"/>
      <c r="E159" s="205"/>
      <c r="F159" s="206"/>
      <c r="H159" s="83"/>
      <c r="I159" s="207"/>
      <c r="J159" s="205"/>
      <c r="K159" s="103"/>
      <c r="L159" s="103"/>
    </row>
    <row r="160" spans="4:12" ht="10.5" x14ac:dyDescent="0.25">
      <c r="D160" s="204"/>
      <c r="E160" s="205"/>
      <c r="F160" s="206"/>
      <c r="H160" s="83"/>
      <c r="I160" s="207"/>
      <c r="J160" s="205"/>
      <c r="K160" s="103"/>
      <c r="L160" s="103"/>
    </row>
    <row r="161" spans="4:12" ht="10.5" x14ac:dyDescent="0.25">
      <c r="D161" s="204"/>
      <c r="E161" s="205"/>
      <c r="F161" s="206"/>
      <c r="H161" s="83"/>
      <c r="I161" s="207"/>
      <c r="J161" s="205"/>
      <c r="K161" s="103"/>
      <c r="L161" s="103"/>
    </row>
    <row r="162" spans="4:12" ht="10.5" x14ac:dyDescent="0.25">
      <c r="D162" s="204"/>
      <c r="E162" s="205"/>
      <c r="F162" s="206"/>
      <c r="H162" s="83"/>
      <c r="I162" s="207"/>
      <c r="J162" s="205"/>
      <c r="K162" s="103"/>
      <c r="L162" s="103"/>
    </row>
    <row r="163" spans="4:12" ht="10.5" x14ac:dyDescent="0.25">
      <c r="D163" s="204"/>
      <c r="E163" s="205"/>
      <c r="F163" s="206"/>
      <c r="H163" s="83"/>
      <c r="I163" s="207"/>
      <c r="J163" s="205"/>
      <c r="K163" s="103"/>
      <c r="L163" s="103"/>
    </row>
    <row r="164" spans="4:12" ht="10.5" x14ac:dyDescent="0.25">
      <c r="D164" s="204"/>
      <c r="E164" s="205"/>
      <c r="F164" s="206"/>
      <c r="H164" s="83"/>
      <c r="I164" s="207"/>
      <c r="J164" s="205"/>
      <c r="K164" s="103"/>
      <c r="L164" s="103"/>
    </row>
    <row r="165" spans="4:12" ht="10.5" x14ac:dyDescent="0.25">
      <c r="D165" s="204"/>
      <c r="E165" s="205"/>
      <c r="F165" s="206"/>
      <c r="H165" s="83"/>
      <c r="I165" s="207"/>
      <c r="J165" s="205"/>
      <c r="K165" s="103"/>
      <c r="L165" s="103"/>
    </row>
    <row r="166" spans="4:12" ht="10.5" x14ac:dyDescent="0.25">
      <c r="D166" s="204"/>
      <c r="E166" s="205"/>
      <c r="F166" s="206"/>
      <c r="H166" s="83"/>
      <c r="I166" s="207"/>
      <c r="J166" s="205"/>
      <c r="K166" s="103"/>
      <c r="L166" s="103"/>
    </row>
    <row r="167" spans="4:12" ht="10.5" x14ac:dyDescent="0.25">
      <c r="D167" s="204"/>
      <c r="E167" s="205"/>
      <c r="F167" s="206"/>
      <c r="H167" s="83"/>
      <c r="I167" s="207"/>
      <c r="J167" s="205"/>
      <c r="K167" s="103"/>
      <c r="L167" s="103"/>
    </row>
    <row r="168" spans="4:12" ht="10.5" x14ac:dyDescent="0.25">
      <c r="D168" s="204"/>
      <c r="E168" s="205"/>
      <c r="F168" s="206"/>
      <c r="H168" s="83"/>
      <c r="I168" s="207"/>
      <c r="J168" s="205"/>
      <c r="K168" s="103"/>
      <c r="L168" s="103"/>
    </row>
    <row r="169" spans="4:12" ht="10.5" x14ac:dyDescent="0.25">
      <c r="D169" s="204"/>
      <c r="E169" s="205"/>
      <c r="F169" s="206"/>
      <c r="H169" s="83"/>
      <c r="I169" s="207"/>
      <c r="J169" s="205"/>
      <c r="K169" s="103"/>
      <c r="L169" s="103"/>
    </row>
    <row r="170" spans="4:12" ht="10.5" x14ac:dyDescent="0.25">
      <c r="D170" s="204"/>
      <c r="E170" s="205"/>
      <c r="F170" s="206"/>
      <c r="H170" s="83"/>
      <c r="I170" s="207"/>
      <c r="J170" s="205"/>
      <c r="K170" s="103"/>
      <c r="L170" s="103"/>
    </row>
    <row r="171" spans="4:12" ht="10.5" x14ac:dyDescent="0.25">
      <c r="D171" s="204"/>
      <c r="E171" s="205"/>
      <c r="F171" s="206"/>
      <c r="H171" s="83"/>
      <c r="I171" s="207"/>
      <c r="J171" s="205"/>
      <c r="K171" s="103"/>
      <c r="L171" s="103"/>
    </row>
    <row r="172" spans="4:12" ht="10.5" x14ac:dyDescent="0.25">
      <c r="D172" s="204"/>
      <c r="E172" s="205"/>
      <c r="F172" s="206"/>
      <c r="H172" s="83"/>
      <c r="I172" s="207"/>
      <c r="J172" s="205"/>
      <c r="K172" s="103"/>
      <c r="L172" s="103"/>
    </row>
    <row r="173" spans="4:12" ht="10.5" x14ac:dyDescent="0.25">
      <c r="D173" s="204"/>
      <c r="E173" s="205"/>
      <c r="F173" s="206"/>
      <c r="H173" s="83"/>
      <c r="I173" s="207"/>
      <c r="J173" s="205"/>
      <c r="K173" s="103"/>
      <c r="L173" s="103"/>
    </row>
    <row r="174" spans="4:12" ht="10.5" x14ac:dyDescent="0.25">
      <c r="D174" s="204"/>
      <c r="E174" s="205"/>
      <c r="F174" s="206"/>
      <c r="H174" s="83"/>
      <c r="I174" s="207"/>
      <c r="J174" s="205"/>
      <c r="K174" s="103"/>
      <c r="L174" s="103"/>
    </row>
    <row r="175" spans="4:12" ht="10.5" x14ac:dyDescent="0.25">
      <c r="D175" s="204"/>
      <c r="E175" s="205"/>
      <c r="F175" s="206"/>
      <c r="H175" s="83"/>
      <c r="I175" s="207"/>
      <c r="J175" s="205"/>
      <c r="K175" s="103"/>
      <c r="L175" s="103"/>
    </row>
    <row r="176" spans="4:12" ht="10.5" x14ac:dyDescent="0.25">
      <c r="D176" s="204"/>
      <c r="E176" s="205"/>
      <c r="F176" s="206"/>
      <c r="H176" s="83"/>
      <c r="I176" s="207"/>
      <c r="J176" s="205"/>
      <c r="K176" s="103"/>
      <c r="L176" s="103"/>
    </row>
    <row r="177" spans="5:6" x14ac:dyDescent="0.2">
      <c r="E177" s="208"/>
      <c r="F177" s="209"/>
    </row>
    <row r="178" spans="5:6" x14ac:dyDescent="0.2">
      <c r="E178" s="208"/>
      <c r="F178" s="209"/>
    </row>
    <row r="179" spans="5:6" x14ac:dyDescent="0.2">
      <c r="E179" s="208"/>
      <c r="F179" s="209"/>
    </row>
  </sheetData>
  <mergeCells count="14">
    <mergeCell ref="B13:B15"/>
    <mergeCell ref="A13:A15"/>
    <mergeCell ref="C13:C15"/>
    <mergeCell ref="G13:G15"/>
    <mergeCell ref="A1:B1"/>
    <mergeCell ref="A2:B2"/>
    <mergeCell ref="C11:H12"/>
    <mergeCell ref="I11:K12"/>
    <mergeCell ref="L13:L15"/>
    <mergeCell ref="E13:E15"/>
    <mergeCell ref="F13:F15"/>
    <mergeCell ref="H13:H15"/>
    <mergeCell ref="J13:J15"/>
    <mergeCell ref="K13:K1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6">
    <tabColor theme="4" tint="0.39997558519241921"/>
  </sheetPr>
  <dimension ref="A1:L106"/>
  <sheetViews>
    <sheetView showGridLines="0" zoomScaleNormal="100" workbookViewId="0">
      <selection activeCell="C12" sqref="C12:E12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1.44140625" style="2" customWidth="1"/>
    <col min="5" max="5" width="14.6640625" style="2" customWidth="1"/>
    <col min="6" max="7" width="14.6640625" customWidth="1"/>
    <col min="8" max="8" width="15.6640625" customWidth="1"/>
    <col min="9" max="9" width="11.441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246" t="s">
        <v>175</v>
      </c>
      <c r="B1" s="246"/>
    </row>
    <row r="2" spans="1:12" customFormat="1" ht="13" x14ac:dyDescent="0.3">
      <c r="A2" s="247" t="s">
        <v>171</v>
      </c>
      <c r="B2" s="247"/>
      <c r="C2" s="1"/>
      <c r="D2" s="1"/>
      <c r="E2" s="1"/>
      <c r="F2" s="1"/>
      <c r="G2" s="1"/>
      <c r="H2" s="1"/>
      <c r="I2" s="1"/>
      <c r="J2" s="1"/>
      <c r="K2" s="1"/>
      <c r="L2" s="3"/>
    </row>
    <row r="3" spans="1:12" customFormat="1" ht="13" x14ac:dyDescent="0.3">
      <c r="A3" s="19" t="s">
        <v>37</v>
      </c>
      <c r="B3" s="20" t="str">
        <f>'Bidder Info'!D3</f>
        <v>Bidder name</v>
      </c>
      <c r="C3" s="199"/>
      <c r="D3" s="199"/>
      <c r="E3" s="1"/>
      <c r="F3" s="1"/>
      <c r="G3" s="1"/>
      <c r="H3" s="1"/>
      <c r="I3" s="1"/>
      <c r="J3" s="1"/>
      <c r="K3" s="1"/>
      <c r="L3" s="1"/>
    </row>
    <row r="4" spans="1:12" customFormat="1" ht="13" x14ac:dyDescent="0.3">
      <c r="A4" s="19" t="s">
        <v>170</v>
      </c>
      <c r="B4" s="20" t="str">
        <f>Instructions!D7</f>
        <v>ATNS/HO/TPQ/RFP049/FY23.24/ATFM REPLACEMENT SYSTEM</v>
      </c>
      <c r="C4" s="199"/>
      <c r="D4" s="199"/>
      <c r="E4" s="1"/>
      <c r="F4" s="1"/>
      <c r="G4" s="1"/>
      <c r="H4" s="1"/>
      <c r="I4" s="1"/>
      <c r="J4" s="1"/>
      <c r="K4" s="1"/>
      <c r="L4" s="1"/>
    </row>
    <row r="5" spans="1:12" customFormat="1" ht="13" x14ac:dyDescent="0.3">
      <c r="A5" s="19" t="s">
        <v>69</v>
      </c>
      <c r="B5" s="20" t="str">
        <f>Instructions!$D$8</f>
        <v>ATFM Replacement</v>
      </c>
      <c r="C5" s="199"/>
      <c r="D5" s="199"/>
      <c r="E5" s="1"/>
      <c r="F5" s="3"/>
      <c r="G5" s="3"/>
      <c r="H5" s="186"/>
      <c r="I5" s="186"/>
      <c r="J5" s="1"/>
      <c r="K5" s="1"/>
      <c r="L5" s="1"/>
    </row>
    <row r="6" spans="1:12" customFormat="1" ht="13" x14ac:dyDescent="0.3">
      <c r="A6" s="19" t="s">
        <v>70</v>
      </c>
      <c r="B6" s="20" t="s">
        <v>57</v>
      </c>
      <c r="C6" s="199"/>
      <c r="D6" s="199"/>
      <c r="E6" s="1"/>
      <c r="F6" s="3"/>
      <c r="G6" s="3"/>
      <c r="H6" s="186"/>
      <c r="I6" s="186"/>
      <c r="J6" s="1"/>
      <c r="K6" s="1"/>
      <c r="L6" s="1"/>
    </row>
    <row r="7" spans="1:12" customFormat="1" ht="13" x14ac:dyDescent="0.3">
      <c r="A7" s="19" t="s">
        <v>71</v>
      </c>
      <c r="B7" s="20" t="s">
        <v>58</v>
      </c>
      <c r="C7" s="199"/>
      <c r="D7" s="199"/>
      <c r="E7" s="1"/>
      <c r="F7" s="3"/>
      <c r="G7" s="3"/>
      <c r="H7" s="186"/>
      <c r="I7" s="186"/>
      <c r="J7" s="1"/>
      <c r="K7" s="1"/>
      <c r="L7" s="1"/>
    </row>
    <row r="8" spans="1:12" customFormat="1" ht="13" x14ac:dyDescent="0.3">
      <c r="A8" s="19" t="s">
        <v>73</v>
      </c>
      <c r="B8" s="135" t="str">
        <f>'Bidder Info'!D4</f>
        <v>FC</v>
      </c>
      <c r="C8" s="199"/>
      <c r="D8" s="199"/>
      <c r="E8" s="1"/>
      <c r="F8" s="3"/>
      <c r="G8" s="3"/>
      <c r="H8" s="186"/>
      <c r="I8" s="186"/>
      <c r="J8" s="1"/>
      <c r="K8" s="1"/>
      <c r="L8" s="1"/>
    </row>
    <row r="9" spans="1:12" customFormat="1" ht="13" x14ac:dyDescent="0.3">
      <c r="A9" s="19" t="s">
        <v>74</v>
      </c>
      <c r="B9" s="135">
        <f>'Bidder Info'!D5</f>
        <v>0.12345</v>
      </c>
      <c r="C9" s="199"/>
      <c r="D9" s="199"/>
      <c r="E9" s="1"/>
      <c r="F9" s="3"/>
      <c r="G9" s="3"/>
      <c r="H9" s="186"/>
      <c r="I9" s="186"/>
      <c r="J9" s="1"/>
      <c r="K9" s="1"/>
      <c r="L9" s="1"/>
    </row>
    <row r="10" spans="1:12" customFormat="1" ht="13" thickBot="1" x14ac:dyDescent="0.3">
      <c r="A10" s="1"/>
      <c r="B10" s="1"/>
      <c r="C10" s="1"/>
      <c r="D10" s="1"/>
      <c r="E10" s="1"/>
      <c r="F10" s="2"/>
      <c r="G10" s="2"/>
      <c r="H10" s="2"/>
      <c r="I10" s="2"/>
      <c r="J10" s="2"/>
      <c r="K10" s="1"/>
      <c r="L10" s="1"/>
    </row>
    <row r="11" spans="1:12" customFormat="1" ht="12.5" x14ac:dyDescent="0.25">
      <c r="A11" s="1"/>
      <c r="B11" s="1"/>
      <c r="C11" s="284" t="s">
        <v>38</v>
      </c>
      <c r="D11" s="285"/>
      <c r="E11" s="285"/>
      <c r="F11" s="285"/>
      <c r="G11" s="285"/>
      <c r="H11" s="286"/>
      <c r="I11" s="284" t="s">
        <v>39</v>
      </c>
      <c r="J11" s="285"/>
      <c r="K11" s="286"/>
      <c r="L11" s="21"/>
    </row>
    <row r="12" spans="1:12" customFormat="1" ht="13" thickBot="1" x14ac:dyDescent="0.3">
      <c r="A12" s="1"/>
      <c r="B12" s="1"/>
      <c r="C12" s="287"/>
      <c r="D12" s="288"/>
      <c r="E12" s="288"/>
      <c r="F12" s="288"/>
      <c r="G12" s="288"/>
      <c r="H12" s="289"/>
      <c r="I12" s="287"/>
      <c r="J12" s="288"/>
      <c r="K12" s="289"/>
      <c r="L12" s="22"/>
    </row>
    <row r="13" spans="1:12" customFormat="1" ht="13" x14ac:dyDescent="0.2">
      <c r="A13" s="291" t="s">
        <v>40</v>
      </c>
      <c r="B13" s="290" t="s">
        <v>41</v>
      </c>
      <c r="C13" s="291" t="s">
        <v>75</v>
      </c>
      <c r="D13" s="53" t="s">
        <v>76</v>
      </c>
      <c r="E13" s="280" t="s">
        <v>77</v>
      </c>
      <c r="F13" s="280" t="s">
        <v>42</v>
      </c>
      <c r="G13" s="280" t="str">
        <f>"ROE: 1R = "&amp;'Bidder Info'!$D$5</f>
        <v>ROE: 1R = 0.12345</v>
      </c>
      <c r="H13" s="281" t="s">
        <v>43</v>
      </c>
      <c r="I13" s="52" t="s">
        <v>76</v>
      </c>
      <c r="J13" s="280" t="s">
        <v>78</v>
      </c>
      <c r="K13" s="281" t="s">
        <v>44</v>
      </c>
      <c r="L13" s="277" t="s">
        <v>45</v>
      </c>
    </row>
    <row r="14" spans="1:12" customFormat="1" ht="13" x14ac:dyDescent="0.2">
      <c r="A14" s="292"/>
      <c r="B14" s="241"/>
      <c r="C14" s="292"/>
      <c r="D14" s="54"/>
      <c r="E14" s="244"/>
      <c r="F14" s="244"/>
      <c r="G14" s="244"/>
      <c r="H14" s="282"/>
      <c r="I14" s="46"/>
      <c r="J14" s="244"/>
      <c r="K14" s="282"/>
      <c r="L14" s="278"/>
    </row>
    <row r="15" spans="1:12" customFormat="1" ht="13" x14ac:dyDescent="0.2">
      <c r="A15" s="293"/>
      <c r="B15" s="242"/>
      <c r="C15" s="293"/>
      <c r="D15" s="55"/>
      <c r="E15" s="245"/>
      <c r="F15" s="245"/>
      <c r="G15" s="245"/>
      <c r="H15" s="283"/>
      <c r="I15" s="47"/>
      <c r="J15" s="245"/>
      <c r="K15" s="283"/>
      <c r="L15" s="279"/>
    </row>
    <row r="16" spans="1:12" customFormat="1" ht="13" x14ac:dyDescent="0.3">
      <c r="A16" s="29" t="str">
        <f>B6</f>
        <v>G6</v>
      </c>
      <c r="B16" s="30" t="str">
        <f>B7</f>
        <v>MISCELLANEOUS</v>
      </c>
      <c r="C16" s="29"/>
      <c r="D16" s="188"/>
      <c r="E16" s="23"/>
      <c r="F16" s="23"/>
      <c r="G16" s="23"/>
      <c r="H16" s="79"/>
      <c r="I16" s="77"/>
      <c r="J16" s="23"/>
      <c r="K16" s="79"/>
      <c r="L16" s="85"/>
    </row>
    <row r="17" spans="1:12" customFormat="1" ht="37.5" x14ac:dyDescent="0.3">
      <c r="A17" s="28"/>
      <c r="B17" s="39" t="s">
        <v>153</v>
      </c>
      <c r="C17" s="40"/>
      <c r="D17" s="188"/>
      <c r="E17" s="24"/>
      <c r="F17" s="24"/>
      <c r="G17" s="25"/>
      <c r="H17" s="58"/>
      <c r="I17" s="93"/>
      <c r="J17" s="24"/>
      <c r="K17" s="58"/>
      <c r="L17" s="86"/>
    </row>
    <row r="18" spans="1:12" customFormat="1" ht="13" x14ac:dyDescent="0.3">
      <c r="A18" s="218"/>
      <c r="B18" s="34" t="s">
        <v>154</v>
      </c>
      <c r="C18" s="40"/>
      <c r="D18" s="188"/>
      <c r="E18" s="24"/>
      <c r="F18" s="24"/>
      <c r="G18" s="25"/>
      <c r="H18" s="58"/>
      <c r="I18" s="93"/>
      <c r="J18" s="24"/>
      <c r="K18" s="58"/>
      <c r="L18" s="86"/>
    </row>
    <row r="19" spans="1:12" customFormat="1" ht="13" x14ac:dyDescent="0.3">
      <c r="A19" s="9"/>
      <c r="B19" s="10"/>
      <c r="C19" s="104" t="str">
        <f t="shared" ref="C19:C41" si="0">$B$8</f>
        <v>FC</v>
      </c>
      <c r="D19" s="201"/>
      <c r="E19" s="5"/>
      <c r="F19" s="24">
        <f>D19*E19</f>
        <v>0</v>
      </c>
      <c r="G19" s="105">
        <f t="shared" ref="G19:G41" si="1">$B$9</f>
        <v>0.12345</v>
      </c>
      <c r="H19" s="58">
        <f>IF(G19&lt;&gt;0,F19/G19,0)</f>
        <v>0</v>
      </c>
      <c r="I19" s="94"/>
      <c r="J19" s="5"/>
      <c r="K19" s="58">
        <f>I19*J19</f>
        <v>0</v>
      </c>
      <c r="L19" s="86">
        <f t="shared" ref="L19" si="2">IF(OR(J19&gt;0,H19&gt;0),H19+K19,0)</f>
        <v>0</v>
      </c>
    </row>
    <row r="20" spans="1:12" customFormat="1" ht="13" x14ac:dyDescent="0.3">
      <c r="A20" s="9"/>
      <c r="B20" s="10"/>
      <c r="C20" s="104" t="str">
        <f t="shared" si="0"/>
        <v>FC</v>
      </c>
      <c r="D20" s="201"/>
      <c r="E20" s="5"/>
      <c r="F20" s="24">
        <f>D20*E20</f>
        <v>0</v>
      </c>
      <c r="G20" s="105">
        <f t="shared" si="1"/>
        <v>0.12345</v>
      </c>
      <c r="H20" s="58">
        <f>IF(G20&lt;&gt;0,F20/G20,0)</f>
        <v>0</v>
      </c>
      <c r="I20" s="94"/>
      <c r="J20" s="5"/>
      <c r="K20" s="58">
        <f>I20*J20</f>
        <v>0</v>
      </c>
      <c r="L20" s="86">
        <f t="shared" ref="L20:L41" si="3">IF(OR(J20&gt;0,H20&gt;0),H20+K20,0)</f>
        <v>0</v>
      </c>
    </row>
    <row r="21" spans="1:12" customFormat="1" ht="13" x14ac:dyDescent="0.3">
      <c r="A21" s="9"/>
      <c r="B21" s="10"/>
      <c r="C21" s="104" t="str">
        <f t="shared" si="0"/>
        <v>FC</v>
      </c>
      <c r="D21" s="201"/>
      <c r="E21" s="5"/>
      <c r="F21" s="24">
        <f t="shared" ref="F21:F41" si="4">D21*E21</f>
        <v>0</v>
      </c>
      <c r="G21" s="105">
        <f t="shared" si="1"/>
        <v>0.12345</v>
      </c>
      <c r="H21" s="58">
        <f t="shared" ref="H21:H41" si="5">IF(G21&lt;&gt;0,F21/G21,0)</f>
        <v>0</v>
      </c>
      <c r="I21" s="94"/>
      <c r="J21" s="5"/>
      <c r="K21" s="58">
        <f t="shared" ref="K21:K41" si="6">I21*J21</f>
        <v>0</v>
      </c>
      <c r="L21" s="86">
        <f t="shared" si="3"/>
        <v>0</v>
      </c>
    </row>
    <row r="22" spans="1:12" customFormat="1" ht="13" x14ac:dyDescent="0.3">
      <c r="A22" s="9"/>
      <c r="B22" s="10"/>
      <c r="C22" s="104" t="str">
        <f t="shared" si="0"/>
        <v>FC</v>
      </c>
      <c r="D22" s="201"/>
      <c r="E22" s="5"/>
      <c r="F22" s="24">
        <f t="shared" si="4"/>
        <v>0</v>
      </c>
      <c r="G22" s="105">
        <f t="shared" si="1"/>
        <v>0.12345</v>
      </c>
      <c r="H22" s="58">
        <f t="shared" si="5"/>
        <v>0</v>
      </c>
      <c r="I22" s="94"/>
      <c r="J22" s="5"/>
      <c r="K22" s="58">
        <f t="shared" si="6"/>
        <v>0</v>
      </c>
      <c r="L22" s="86">
        <f t="shared" si="3"/>
        <v>0</v>
      </c>
    </row>
    <row r="23" spans="1:12" customFormat="1" ht="13" x14ac:dyDescent="0.3">
      <c r="A23" s="9"/>
      <c r="B23" s="10"/>
      <c r="C23" s="104" t="str">
        <f t="shared" si="0"/>
        <v>FC</v>
      </c>
      <c r="D23" s="201"/>
      <c r="E23" s="5"/>
      <c r="F23" s="24">
        <f t="shared" si="4"/>
        <v>0</v>
      </c>
      <c r="G23" s="105">
        <f t="shared" si="1"/>
        <v>0.12345</v>
      </c>
      <c r="H23" s="58">
        <f t="shared" si="5"/>
        <v>0</v>
      </c>
      <c r="I23" s="94"/>
      <c r="J23" s="5"/>
      <c r="K23" s="58">
        <f t="shared" si="6"/>
        <v>0</v>
      </c>
      <c r="L23" s="86">
        <f t="shared" si="3"/>
        <v>0</v>
      </c>
    </row>
    <row r="24" spans="1:12" customFormat="1" ht="13" x14ac:dyDescent="0.3">
      <c r="A24" s="9"/>
      <c r="B24" s="10"/>
      <c r="C24" s="104" t="str">
        <f t="shared" si="0"/>
        <v>FC</v>
      </c>
      <c r="D24" s="201"/>
      <c r="E24" s="5"/>
      <c r="F24" s="24">
        <f t="shared" si="4"/>
        <v>0</v>
      </c>
      <c r="G24" s="105">
        <f t="shared" si="1"/>
        <v>0.12345</v>
      </c>
      <c r="H24" s="58">
        <f t="shared" si="5"/>
        <v>0</v>
      </c>
      <c r="I24" s="94"/>
      <c r="J24" s="5"/>
      <c r="K24" s="58">
        <f t="shared" si="6"/>
        <v>0</v>
      </c>
      <c r="L24" s="86">
        <f t="shared" si="3"/>
        <v>0</v>
      </c>
    </row>
    <row r="25" spans="1:12" customFormat="1" ht="13" x14ac:dyDescent="0.3">
      <c r="A25" s="9"/>
      <c r="B25" s="10"/>
      <c r="C25" s="104" t="str">
        <f t="shared" si="0"/>
        <v>FC</v>
      </c>
      <c r="D25" s="201"/>
      <c r="E25" s="5"/>
      <c r="F25" s="24">
        <f t="shared" si="4"/>
        <v>0</v>
      </c>
      <c r="G25" s="105">
        <f t="shared" si="1"/>
        <v>0.12345</v>
      </c>
      <c r="H25" s="58">
        <f t="shared" si="5"/>
        <v>0</v>
      </c>
      <c r="I25" s="94"/>
      <c r="J25" s="5"/>
      <c r="K25" s="58">
        <f t="shared" si="6"/>
        <v>0</v>
      </c>
      <c r="L25" s="86">
        <f t="shared" si="3"/>
        <v>0</v>
      </c>
    </row>
    <row r="26" spans="1:12" customFormat="1" ht="13" x14ac:dyDescent="0.3">
      <c r="A26" s="9"/>
      <c r="B26" s="10"/>
      <c r="C26" s="104" t="str">
        <f t="shared" si="0"/>
        <v>FC</v>
      </c>
      <c r="D26" s="201"/>
      <c r="E26" s="5"/>
      <c r="F26" s="24">
        <f t="shared" si="4"/>
        <v>0</v>
      </c>
      <c r="G26" s="105">
        <f t="shared" si="1"/>
        <v>0.12345</v>
      </c>
      <c r="H26" s="58">
        <f t="shared" si="5"/>
        <v>0</v>
      </c>
      <c r="I26" s="94"/>
      <c r="J26" s="5"/>
      <c r="K26" s="58">
        <f t="shared" si="6"/>
        <v>0</v>
      </c>
      <c r="L26" s="86">
        <f t="shared" si="3"/>
        <v>0</v>
      </c>
    </row>
    <row r="27" spans="1:12" customFormat="1" ht="13" x14ac:dyDescent="0.3">
      <c r="A27" s="9"/>
      <c r="B27" s="10"/>
      <c r="C27" s="104" t="str">
        <f t="shared" si="0"/>
        <v>FC</v>
      </c>
      <c r="D27" s="201"/>
      <c r="E27" s="5"/>
      <c r="F27" s="24">
        <f t="shared" si="4"/>
        <v>0</v>
      </c>
      <c r="G27" s="105">
        <f t="shared" si="1"/>
        <v>0.12345</v>
      </c>
      <c r="H27" s="58">
        <f t="shared" si="5"/>
        <v>0</v>
      </c>
      <c r="I27" s="94"/>
      <c r="J27" s="5"/>
      <c r="K27" s="58">
        <f t="shared" si="6"/>
        <v>0</v>
      </c>
      <c r="L27" s="86">
        <f t="shared" si="3"/>
        <v>0</v>
      </c>
    </row>
    <row r="28" spans="1:12" customFormat="1" ht="13" x14ac:dyDescent="0.3">
      <c r="A28" s="9"/>
      <c r="B28" s="10"/>
      <c r="C28" s="104" t="str">
        <f t="shared" si="0"/>
        <v>FC</v>
      </c>
      <c r="D28" s="201"/>
      <c r="E28" s="5"/>
      <c r="F28" s="24">
        <f t="shared" si="4"/>
        <v>0</v>
      </c>
      <c r="G28" s="105">
        <f t="shared" si="1"/>
        <v>0.12345</v>
      </c>
      <c r="H28" s="58">
        <f t="shared" si="5"/>
        <v>0</v>
      </c>
      <c r="I28" s="94"/>
      <c r="J28" s="5"/>
      <c r="K28" s="58">
        <f t="shared" si="6"/>
        <v>0</v>
      </c>
      <c r="L28" s="86">
        <f t="shared" si="3"/>
        <v>0</v>
      </c>
    </row>
    <row r="29" spans="1:12" customFormat="1" ht="13" x14ac:dyDescent="0.3">
      <c r="A29" s="9"/>
      <c r="B29" s="10"/>
      <c r="C29" s="104" t="str">
        <f t="shared" si="0"/>
        <v>FC</v>
      </c>
      <c r="D29" s="201"/>
      <c r="E29" s="5"/>
      <c r="F29" s="24">
        <f t="shared" si="4"/>
        <v>0</v>
      </c>
      <c r="G29" s="105">
        <f t="shared" si="1"/>
        <v>0.12345</v>
      </c>
      <c r="H29" s="58">
        <f t="shared" si="5"/>
        <v>0</v>
      </c>
      <c r="I29" s="94"/>
      <c r="J29" s="5"/>
      <c r="K29" s="58">
        <f t="shared" si="6"/>
        <v>0</v>
      </c>
      <c r="L29" s="86">
        <f t="shared" si="3"/>
        <v>0</v>
      </c>
    </row>
    <row r="30" spans="1:12" customFormat="1" ht="13" x14ac:dyDescent="0.3">
      <c r="A30" s="9"/>
      <c r="B30" s="10"/>
      <c r="C30" s="104" t="str">
        <f t="shared" si="0"/>
        <v>FC</v>
      </c>
      <c r="D30" s="201"/>
      <c r="E30" s="5"/>
      <c r="F30" s="24">
        <f t="shared" si="4"/>
        <v>0</v>
      </c>
      <c r="G30" s="105">
        <f t="shared" si="1"/>
        <v>0.12345</v>
      </c>
      <c r="H30" s="58">
        <f t="shared" si="5"/>
        <v>0</v>
      </c>
      <c r="I30" s="94"/>
      <c r="J30" s="5"/>
      <c r="K30" s="58">
        <f t="shared" si="6"/>
        <v>0</v>
      </c>
      <c r="L30" s="86">
        <f t="shared" si="3"/>
        <v>0</v>
      </c>
    </row>
    <row r="31" spans="1:12" customFormat="1" ht="13" x14ac:dyDescent="0.3">
      <c r="A31" s="9"/>
      <c r="B31" s="10"/>
      <c r="C31" s="104" t="str">
        <f t="shared" si="0"/>
        <v>FC</v>
      </c>
      <c r="D31" s="201"/>
      <c r="E31" s="5"/>
      <c r="F31" s="24">
        <f t="shared" si="4"/>
        <v>0</v>
      </c>
      <c r="G31" s="105">
        <f t="shared" si="1"/>
        <v>0.12345</v>
      </c>
      <c r="H31" s="58">
        <f t="shared" si="5"/>
        <v>0</v>
      </c>
      <c r="I31" s="94"/>
      <c r="J31" s="5"/>
      <c r="K31" s="58">
        <f t="shared" si="6"/>
        <v>0</v>
      </c>
      <c r="L31" s="86">
        <f t="shared" si="3"/>
        <v>0</v>
      </c>
    </row>
    <row r="32" spans="1:12" customFormat="1" ht="13" x14ac:dyDescent="0.3">
      <c r="A32" s="9"/>
      <c r="B32" s="10"/>
      <c r="C32" s="104" t="str">
        <f t="shared" si="0"/>
        <v>FC</v>
      </c>
      <c r="D32" s="201"/>
      <c r="E32" s="5"/>
      <c r="F32" s="24">
        <f t="shared" si="4"/>
        <v>0</v>
      </c>
      <c r="G32" s="105">
        <f t="shared" si="1"/>
        <v>0.12345</v>
      </c>
      <c r="H32" s="58">
        <f t="shared" si="5"/>
        <v>0</v>
      </c>
      <c r="I32" s="94"/>
      <c r="J32" s="5"/>
      <c r="K32" s="58">
        <f t="shared" si="6"/>
        <v>0</v>
      </c>
      <c r="L32" s="86">
        <f t="shared" si="3"/>
        <v>0</v>
      </c>
    </row>
    <row r="33" spans="1:12" customFormat="1" ht="13" x14ac:dyDescent="0.3">
      <c r="A33" s="9"/>
      <c r="B33" s="10"/>
      <c r="C33" s="104" t="str">
        <f t="shared" si="0"/>
        <v>FC</v>
      </c>
      <c r="D33" s="201"/>
      <c r="E33" s="5"/>
      <c r="F33" s="24">
        <f t="shared" si="4"/>
        <v>0</v>
      </c>
      <c r="G33" s="105">
        <f t="shared" si="1"/>
        <v>0.12345</v>
      </c>
      <c r="H33" s="58">
        <f t="shared" si="5"/>
        <v>0</v>
      </c>
      <c r="I33" s="94"/>
      <c r="J33" s="5"/>
      <c r="K33" s="58">
        <f t="shared" si="6"/>
        <v>0</v>
      </c>
      <c r="L33" s="86">
        <f t="shared" si="3"/>
        <v>0</v>
      </c>
    </row>
    <row r="34" spans="1:12" customFormat="1" ht="13" x14ac:dyDescent="0.3">
      <c r="A34" s="9"/>
      <c r="B34" s="10"/>
      <c r="C34" s="104" t="str">
        <f t="shared" si="0"/>
        <v>FC</v>
      </c>
      <c r="D34" s="201"/>
      <c r="E34" s="5"/>
      <c r="F34" s="24">
        <f t="shared" si="4"/>
        <v>0</v>
      </c>
      <c r="G34" s="105">
        <f t="shared" si="1"/>
        <v>0.12345</v>
      </c>
      <c r="H34" s="58">
        <f t="shared" si="5"/>
        <v>0</v>
      </c>
      <c r="I34" s="94"/>
      <c r="J34" s="5"/>
      <c r="K34" s="58">
        <f t="shared" si="6"/>
        <v>0</v>
      </c>
      <c r="L34" s="86">
        <f t="shared" si="3"/>
        <v>0</v>
      </c>
    </row>
    <row r="35" spans="1:12" customFormat="1" ht="13" x14ac:dyDescent="0.3">
      <c r="A35" s="9"/>
      <c r="B35" s="10"/>
      <c r="C35" s="104" t="str">
        <f t="shared" si="0"/>
        <v>FC</v>
      </c>
      <c r="D35" s="201"/>
      <c r="E35" s="5"/>
      <c r="F35" s="24">
        <f t="shared" si="4"/>
        <v>0</v>
      </c>
      <c r="G35" s="105">
        <f t="shared" si="1"/>
        <v>0.12345</v>
      </c>
      <c r="H35" s="58">
        <f t="shared" si="5"/>
        <v>0</v>
      </c>
      <c r="I35" s="94"/>
      <c r="J35" s="5"/>
      <c r="K35" s="58">
        <f t="shared" si="6"/>
        <v>0</v>
      </c>
      <c r="L35" s="86">
        <f t="shared" si="3"/>
        <v>0</v>
      </c>
    </row>
    <row r="36" spans="1:12" customFormat="1" ht="13" x14ac:dyDescent="0.3">
      <c r="A36" s="9"/>
      <c r="B36" s="10"/>
      <c r="C36" s="104" t="str">
        <f t="shared" si="0"/>
        <v>FC</v>
      </c>
      <c r="D36" s="201"/>
      <c r="E36" s="5"/>
      <c r="F36" s="24">
        <f t="shared" si="4"/>
        <v>0</v>
      </c>
      <c r="G36" s="105">
        <f t="shared" si="1"/>
        <v>0.12345</v>
      </c>
      <c r="H36" s="58">
        <f t="shared" si="5"/>
        <v>0</v>
      </c>
      <c r="I36" s="94"/>
      <c r="J36" s="5"/>
      <c r="K36" s="58">
        <f t="shared" si="6"/>
        <v>0</v>
      </c>
      <c r="L36" s="86">
        <f t="shared" si="3"/>
        <v>0</v>
      </c>
    </row>
    <row r="37" spans="1:12" customFormat="1" ht="13" x14ac:dyDescent="0.3">
      <c r="A37" s="9"/>
      <c r="B37" s="10"/>
      <c r="C37" s="104" t="str">
        <f t="shared" si="0"/>
        <v>FC</v>
      </c>
      <c r="D37" s="201"/>
      <c r="E37" s="5"/>
      <c r="F37" s="24">
        <f t="shared" si="4"/>
        <v>0</v>
      </c>
      <c r="G37" s="105">
        <f t="shared" si="1"/>
        <v>0.12345</v>
      </c>
      <c r="H37" s="58">
        <f t="shared" si="5"/>
        <v>0</v>
      </c>
      <c r="I37" s="94"/>
      <c r="J37" s="5"/>
      <c r="K37" s="58">
        <f t="shared" si="6"/>
        <v>0</v>
      </c>
      <c r="L37" s="86">
        <f t="shared" si="3"/>
        <v>0</v>
      </c>
    </row>
    <row r="38" spans="1:12" customFormat="1" ht="13" x14ac:dyDescent="0.3">
      <c r="A38" s="9"/>
      <c r="B38" s="10"/>
      <c r="C38" s="104" t="str">
        <f t="shared" si="0"/>
        <v>FC</v>
      </c>
      <c r="D38" s="201"/>
      <c r="E38" s="5"/>
      <c r="F38" s="24">
        <f t="shared" si="4"/>
        <v>0</v>
      </c>
      <c r="G38" s="105">
        <f t="shared" si="1"/>
        <v>0.12345</v>
      </c>
      <c r="H38" s="58">
        <f t="shared" si="5"/>
        <v>0</v>
      </c>
      <c r="I38" s="94"/>
      <c r="J38" s="5"/>
      <c r="K38" s="58">
        <f t="shared" si="6"/>
        <v>0</v>
      </c>
      <c r="L38" s="86">
        <f t="shared" si="3"/>
        <v>0</v>
      </c>
    </row>
    <row r="39" spans="1:12" customFormat="1" ht="13" x14ac:dyDescent="0.3">
      <c r="A39" s="9"/>
      <c r="B39" s="10"/>
      <c r="C39" s="104" t="str">
        <f t="shared" si="0"/>
        <v>FC</v>
      </c>
      <c r="D39" s="201"/>
      <c r="E39" s="5"/>
      <c r="F39" s="24">
        <f t="shared" si="4"/>
        <v>0</v>
      </c>
      <c r="G39" s="105">
        <f t="shared" si="1"/>
        <v>0.12345</v>
      </c>
      <c r="H39" s="58">
        <f t="shared" si="5"/>
        <v>0</v>
      </c>
      <c r="I39" s="94"/>
      <c r="J39" s="5"/>
      <c r="K39" s="58">
        <f t="shared" si="6"/>
        <v>0</v>
      </c>
      <c r="L39" s="86">
        <f t="shared" si="3"/>
        <v>0</v>
      </c>
    </row>
    <row r="40" spans="1:12" customFormat="1" ht="13" x14ac:dyDescent="0.3">
      <c r="A40" s="9"/>
      <c r="B40" s="10"/>
      <c r="C40" s="104" t="str">
        <f t="shared" si="0"/>
        <v>FC</v>
      </c>
      <c r="D40" s="201"/>
      <c r="E40" s="5"/>
      <c r="F40" s="24">
        <f>D40*E40</f>
        <v>0</v>
      </c>
      <c r="G40" s="105">
        <f t="shared" si="1"/>
        <v>0.12345</v>
      </c>
      <c r="H40" s="58">
        <f>IF(G40&lt;&gt;0,F40/G40,0)</f>
        <v>0</v>
      </c>
      <c r="I40" s="94"/>
      <c r="J40" s="5"/>
      <c r="K40" s="58">
        <f>I40*J40</f>
        <v>0</v>
      </c>
      <c r="L40" s="86">
        <f t="shared" si="3"/>
        <v>0</v>
      </c>
    </row>
    <row r="41" spans="1:12" customFormat="1" ht="13" x14ac:dyDescent="0.3">
      <c r="A41" s="9"/>
      <c r="B41" s="10"/>
      <c r="C41" s="104" t="str">
        <f t="shared" si="0"/>
        <v>FC</v>
      </c>
      <c r="D41" s="201"/>
      <c r="E41" s="5"/>
      <c r="F41" s="24">
        <f t="shared" si="4"/>
        <v>0</v>
      </c>
      <c r="G41" s="105">
        <f t="shared" si="1"/>
        <v>0.12345</v>
      </c>
      <c r="H41" s="58">
        <f t="shared" si="5"/>
        <v>0</v>
      </c>
      <c r="I41" s="94"/>
      <c r="J41" s="5"/>
      <c r="K41" s="58">
        <f t="shared" si="6"/>
        <v>0</v>
      </c>
      <c r="L41" s="86">
        <f t="shared" si="3"/>
        <v>0</v>
      </c>
    </row>
    <row r="42" spans="1:12" customFormat="1" ht="13.5" thickBot="1" x14ac:dyDescent="0.35">
      <c r="A42" s="16"/>
      <c r="B42" s="13"/>
      <c r="C42" s="106"/>
      <c r="D42" s="202"/>
      <c r="E42" s="14"/>
      <c r="F42" s="26"/>
      <c r="G42" s="108"/>
      <c r="H42" s="80"/>
      <c r="I42" s="95"/>
      <c r="J42" s="14"/>
      <c r="K42" s="80"/>
      <c r="L42" s="87"/>
    </row>
    <row r="43" spans="1:12" customFormat="1" ht="13.5" thickBot="1" x14ac:dyDescent="0.35">
      <c r="A43" s="215"/>
      <c r="B43" s="35" t="str">
        <f>+"SUB-TOTAL:  "&amp;A16</f>
        <v>SUB-TOTAL:  G6</v>
      </c>
      <c r="C43" s="33"/>
      <c r="D43" s="203"/>
      <c r="E43" s="27"/>
      <c r="F43" s="27">
        <f>SUM(F16:F42)</f>
        <v>0</v>
      </c>
      <c r="G43" s="92">
        <f>$B$9</f>
        <v>0.12345</v>
      </c>
      <c r="H43" s="81">
        <f>SUM(H16:H42)</f>
        <v>0</v>
      </c>
      <c r="I43" s="96"/>
      <c r="J43" s="27"/>
      <c r="K43" s="81">
        <f>SUM(K16:K42)</f>
        <v>0</v>
      </c>
      <c r="L43" s="88">
        <f>SUM(L16:L42)</f>
        <v>0</v>
      </c>
    </row>
    <row r="44" spans="1:12" customFormat="1" ht="13" x14ac:dyDescent="0.3">
      <c r="A44" s="1"/>
      <c r="B44" s="1"/>
      <c r="C44" s="3"/>
      <c r="D44" s="97"/>
      <c r="E44" s="101"/>
      <c r="F44" s="101"/>
      <c r="G44" s="1"/>
      <c r="H44" s="82"/>
      <c r="I44" s="97"/>
      <c r="J44" s="101"/>
      <c r="K44" s="102"/>
      <c r="L44" s="102"/>
    </row>
    <row r="45" spans="1:12" ht="10.5" x14ac:dyDescent="0.25">
      <c r="D45" s="204"/>
      <c r="E45" s="205"/>
      <c r="F45" s="206"/>
      <c r="H45" s="83"/>
      <c r="I45" s="207"/>
      <c r="J45" s="205"/>
      <c r="K45" s="103"/>
      <c r="L45" s="103"/>
    </row>
    <row r="46" spans="1:12" ht="10.5" x14ac:dyDescent="0.25">
      <c r="D46" s="204"/>
      <c r="E46" s="205"/>
      <c r="F46" s="206"/>
      <c r="H46" s="83"/>
      <c r="I46" s="207"/>
      <c r="J46" s="205"/>
      <c r="K46" s="103"/>
      <c r="L46" s="103"/>
    </row>
    <row r="47" spans="1:12" ht="10.5" x14ac:dyDescent="0.25">
      <c r="D47" s="204"/>
      <c r="E47" s="205"/>
      <c r="F47" s="206"/>
      <c r="H47" s="83"/>
      <c r="I47" s="207"/>
      <c r="J47" s="205"/>
      <c r="K47" s="103"/>
      <c r="L47" s="103"/>
    </row>
    <row r="48" spans="1:12" ht="10.5" x14ac:dyDescent="0.25">
      <c r="D48" s="204"/>
      <c r="E48" s="205"/>
      <c r="F48" s="206"/>
      <c r="H48" s="83"/>
      <c r="I48" s="207"/>
      <c r="J48" s="205"/>
      <c r="K48" s="103"/>
      <c r="L48" s="103"/>
    </row>
    <row r="49" spans="4:12" ht="10.5" x14ac:dyDescent="0.25">
      <c r="D49" s="204"/>
      <c r="E49" s="205"/>
      <c r="F49" s="206"/>
      <c r="H49" s="83"/>
      <c r="I49" s="207"/>
      <c r="J49" s="205"/>
      <c r="K49" s="103"/>
      <c r="L49" s="103"/>
    </row>
    <row r="50" spans="4:12" ht="10.5" x14ac:dyDescent="0.25">
      <c r="D50" s="204"/>
      <c r="E50" s="205"/>
      <c r="F50" s="206"/>
      <c r="H50" s="83"/>
      <c r="I50" s="207"/>
      <c r="J50" s="205"/>
      <c r="K50" s="103"/>
      <c r="L50" s="103"/>
    </row>
    <row r="51" spans="4:12" ht="10.5" x14ac:dyDescent="0.25">
      <c r="D51" s="204"/>
      <c r="E51" s="205"/>
      <c r="F51" s="206"/>
      <c r="H51" s="83"/>
      <c r="I51" s="207"/>
      <c r="J51" s="205"/>
      <c r="K51" s="103"/>
      <c r="L51" s="103"/>
    </row>
    <row r="52" spans="4:12" ht="10.5" x14ac:dyDescent="0.25">
      <c r="D52" s="204"/>
      <c r="E52" s="205"/>
      <c r="F52" s="206"/>
      <c r="H52" s="83"/>
      <c r="I52" s="207"/>
      <c r="J52" s="205"/>
      <c r="K52" s="103"/>
      <c r="L52" s="103"/>
    </row>
    <row r="53" spans="4:12" ht="10.5" x14ac:dyDescent="0.25">
      <c r="D53" s="204"/>
      <c r="E53" s="205"/>
      <c r="F53" s="206"/>
      <c r="H53" s="83"/>
      <c r="I53" s="207"/>
      <c r="J53" s="205"/>
      <c r="K53" s="103"/>
      <c r="L53" s="103"/>
    </row>
    <row r="54" spans="4:12" ht="10.5" x14ac:dyDescent="0.25">
      <c r="D54" s="204"/>
      <c r="E54" s="205"/>
      <c r="F54" s="206"/>
      <c r="H54" s="83"/>
      <c r="I54" s="207"/>
      <c r="J54" s="205"/>
      <c r="K54" s="103"/>
      <c r="L54" s="103"/>
    </row>
    <row r="55" spans="4:12" ht="10.5" x14ac:dyDescent="0.25">
      <c r="D55" s="204"/>
      <c r="E55" s="205"/>
      <c r="F55" s="206"/>
      <c r="H55" s="83"/>
      <c r="I55" s="207"/>
      <c r="J55" s="205"/>
      <c r="K55" s="103"/>
      <c r="L55" s="103"/>
    </row>
    <row r="56" spans="4:12" ht="10.5" x14ac:dyDescent="0.25">
      <c r="D56" s="204"/>
      <c r="E56" s="205"/>
      <c r="F56" s="206"/>
      <c r="H56" s="83"/>
      <c r="I56" s="207"/>
      <c r="J56" s="205"/>
      <c r="K56" s="103"/>
      <c r="L56" s="103"/>
    </row>
    <row r="57" spans="4:12" ht="10.5" x14ac:dyDescent="0.25">
      <c r="D57" s="204"/>
      <c r="E57" s="205"/>
      <c r="F57" s="206"/>
      <c r="H57" s="83"/>
      <c r="I57" s="207"/>
      <c r="J57" s="205"/>
      <c r="K57" s="103"/>
      <c r="L57" s="103"/>
    </row>
    <row r="58" spans="4:12" ht="10.5" x14ac:dyDescent="0.25">
      <c r="D58" s="204"/>
      <c r="E58" s="205"/>
      <c r="F58" s="206"/>
      <c r="H58" s="83"/>
      <c r="I58" s="207"/>
      <c r="J58" s="205"/>
      <c r="K58" s="103"/>
      <c r="L58" s="103"/>
    </row>
    <row r="59" spans="4:12" ht="10.5" x14ac:dyDescent="0.25">
      <c r="D59" s="204"/>
      <c r="E59" s="205"/>
      <c r="F59" s="206"/>
      <c r="H59" s="83"/>
      <c r="I59" s="207"/>
      <c r="J59" s="205"/>
      <c r="K59" s="103"/>
      <c r="L59" s="103"/>
    </row>
    <row r="60" spans="4:12" ht="10.5" x14ac:dyDescent="0.25">
      <c r="D60" s="204"/>
      <c r="E60" s="205"/>
      <c r="F60" s="206"/>
      <c r="H60" s="83"/>
      <c r="I60" s="207"/>
      <c r="J60" s="205"/>
      <c r="K60" s="103"/>
      <c r="L60" s="103"/>
    </row>
    <row r="61" spans="4:12" ht="10.5" x14ac:dyDescent="0.25">
      <c r="D61" s="204"/>
      <c r="E61" s="205"/>
      <c r="F61" s="206"/>
      <c r="H61" s="83"/>
      <c r="I61" s="207"/>
      <c r="J61" s="205"/>
      <c r="K61" s="103"/>
      <c r="L61" s="103"/>
    </row>
    <row r="62" spans="4:12" ht="10.5" x14ac:dyDescent="0.25">
      <c r="D62" s="204"/>
      <c r="E62" s="205"/>
      <c r="F62" s="206"/>
      <c r="H62" s="83"/>
      <c r="I62" s="207"/>
      <c r="J62" s="205"/>
      <c r="K62" s="103"/>
      <c r="L62" s="103"/>
    </row>
    <row r="63" spans="4:12" ht="10.5" x14ac:dyDescent="0.25">
      <c r="D63" s="204"/>
      <c r="E63" s="205"/>
      <c r="F63" s="206"/>
      <c r="H63" s="83"/>
      <c r="I63" s="207"/>
      <c r="J63" s="205"/>
      <c r="K63" s="103"/>
      <c r="L63" s="103"/>
    </row>
    <row r="64" spans="4:12" ht="10.5" x14ac:dyDescent="0.25">
      <c r="D64" s="204"/>
      <c r="E64" s="205"/>
      <c r="F64" s="206"/>
      <c r="H64" s="83"/>
      <c r="I64" s="207"/>
      <c r="J64" s="205"/>
      <c r="K64" s="103"/>
      <c r="L64" s="103"/>
    </row>
    <row r="65" spans="4:12" ht="10.5" x14ac:dyDescent="0.25">
      <c r="D65" s="204"/>
      <c r="E65" s="205"/>
      <c r="F65" s="206"/>
      <c r="H65" s="83"/>
      <c r="I65" s="207"/>
      <c r="J65" s="205"/>
      <c r="K65" s="103"/>
      <c r="L65" s="103"/>
    </row>
    <row r="66" spans="4:12" ht="10.5" x14ac:dyDescent="0.25">
      <c r="D66" s="204"/>
      <c r="E66" s="205"/>
      <c r="F66" s="206"/>
      <c r="H66" s="83"/>
      <c r="I66" s="207"/>
      <c r="J66" s="205"/>
      <c r="K66" s="103"/>
      <c r="L66" s="103"/>
    </row>
    <row r="67" spans="4:12" ht="10.5" x14ac:dyDescent="0.25">
      <c r="D67" s="204"/>
      <c r="E67" s="205"/>
      <c r="F67" s="206"/>
      <c r="H67" s="83"/>
      <c r="I67" s="207"/>
      <c r="J67" s="205"/>
      <c r="K67" s="103"/>
      <c r="L67" s="103"/>
    </row>
    <row r="68" spans="4:12" ht="10.5" x14ac:dyDescent="0.25">
      <c r="D68" s="204"/>
      <c r="E68" s="205"/>
      <c r="F68" s="206"/>
      <c r="H68" s="83"/>
      <c r="I68" s="207"/>
      <c r="J68" s="205"/>
      <c r="K68" s="103"/>
      <c r="L68" s="103"/>
    </row>
    <row r="69" spans="4:12" ht="10.5" x14ac:dyDescent="0.25">
      <c r="D69" s="204"/>
      <c r="E69" s="205"/>
      <c r="F69" s="206"/>
      <c r="H69" s="83"/>
      <c r="I69" s="207"/>
      <c r="J69" s="205"/>
      <c r="K69" s="103"/>
      <c r="L69" s="103"/>
    </row>
    <row r="70" spans="4:12" ht="10.5" x14ac:dyDescent="0.25">
      <c r="D70" s="204"/>
      <c r="E70" s="205"/>
      <c r="F70" s="206"/>
      <c r="H70" s="83"/>
      <c r="I70" s="207"/>
      <c r="J70" s="205"/>
      <c r="K70" s="103"/>
      <c r="L70" s="103"/>
    </row>
    <row r="71" spans="4:12" ht="10.5" x14ac:dyDescent="0.25">
      <c r="D71" s="204"/>
      <c r="E71" s="205"/>
      <c r="F71" s="206"/>
      <c r="H71" s="83"/>
      <c r="I71" s="207"/>
      <c r="J71" s="205"/>
      <c r="K71" s="103"/>
      <c r="L71" s="103"/>
    </row>
    <row r="72" spans="4:12" ht="10.5" x14ac:dyDescent="0.25">
      <c r="D72" s="204"/>
      <c r="E72" s="205"/>
      <c r="F72" s="206"/>
      <c r="H72" s="83"/>
      <c r="I72" s="207"/>
      <c r="J72" s="205"/>
      <c r="K72" s="103"/>
      <c r="L72" s="103"/>
    </row>
    <row r="73" spans="4:12" ht="10.5" x14ac:dyDescent="0.25">
      <c r="D73" s="204"/>
      <c r="E73" s="205"/>
      <c r="F73" s="206"/>
      <c r="H73" s="83"/>
      <c r="I73" s="207"/>
      <c r="J73" s="205"/>
      <c r="K73" s="103"/>
      <c r="L73" s="103"/>
    </row>
    <row r="74" spans="4:12" ht="10.5" x14ac:dyDescent="0.25">
      <c r="D74" s="204"/>
      <c r="E74" s="205"/>
      <c r="F74" s="206"/>
      <c r="H74" s="83"/>
      <c r="I74" s="207"/>
      <c r="J74" s="205"/>
      <c r="K74" s="103"/>
      <c r="L74" s="103"/>
    </row>
    <row r="75" spans="4:12" ht="10.5" x14ac:dyDescent="0.25">
      <c r="D75" s="204"/>
      <c r="E75" s="205"/>
      <c r="F75" s="206"/>
      <c r="H75" s="83"/>
      <c r="I75" s="207"/>
      <c r="J75" s="205"/>
      <c r="K75" s="103"/>
      <c r="L75" s="103"/>
    </row>
    <row r="76" spans="4:12" ht="10.5" x14ac:dyDescent="0.25">
      <c r="D76" s="204"/>
      <c r="E76" s="205"/>
      <c r="F76" s="206"/>
      <c r="H76" s="83"/>
      <c r="I76" s="207"/>
      <c r="J76" s="205"/>
      <c r="K76" s="103"/>
      <c r="L76" s="103"/>
    </row>
    <row r="77" spans="4:12" ht="10.5" x14ac:dyDescent="0.25">
      <c r="D77" s="204"/>
      <c r="E77" s="205"/>
      <c r="F77" s="206"/>
      <c r="H77" s="83"/>
      <c r="I77" s="207"/>
      <c r="J77" s="205"/>
      <c r="K77" s="103"/>
      <c r="L77" s="103"/>
    </row>
    <row r="78" spans="4:12" ht="10.5" x14ac:dyDescent="0.25">
      <c r="D78" s="204"/>
      <c r="E78" s="205"/>
      <c r="F78" s="206"/>
      <c r="H78" s="83"/>
      <c r="I78" s="207"/>
      <c r="J78" s="205"/>
      <c r="K78" s="103"/>
      <c r="L78" s="103"/>
    </row>
    <row r="79" spans="4:12" ht="10.5" x14ac:dyDescent="0.25">
      <c r="D79" s="204"/>
      <c r="E79" s="205"/>
      <c r="F79" s="206"/>
      <c r="H79" s="83"/>
      <c r="I79" s="207"/>
      <c r="J79" s="205"/>
      <c r="K79" s="103"/>
      <c r="L79" s="103"/>
    </row>
    <row r="80" spans="4:12" ht="10.5" x14ac:dyDescent="0.25">
      <c r="D80" s="204"/>
      <c r="E80" s="205"/>
      <c r="F80" s="206"/>
      <c r="H80" s="83"/>
      <c r="I80" s="207"/>
      <c r="J80" s="205"/>
      <c r="K80" s="103"/>
      <c r="L80" s="103"/>
    </row>
    <row r="81" spans="4:12" ht="10.5" x14ac:dyDescent="0.25">
      <c r="D81" s="204"/>
      <c r="E81" s="205"/>
      <c r="F81" s="206"/>
      <c r="H81" s="83"/>
      <c r="I81" s="207"/>
      <c r="J81" s="205"/>
      <c r="K81" s="103"/>
      <c r="L81" s="103"/>
    </row>
    <row r="82" spans="4:12" ht="10.5" x14ac:dyDescent="0.25">
      <c r="D82" s="204"/>
      <c r="E82" s="205"/>
      <c r="F82" s="206"/>
      <c r="H82" s="83"/>
      <c r="I82" s="207"/>
      <c r="J82" s="205"/>
      <c r="K82" s="103"/>
      <c r="L82" s="103"/>
    </row>
    <row r="83" spans="4:12" ht="10.5" x14ac:dyDescent="0.25">
      <c r="D83" s="204"/>
      <c r="E83" s="205"/>
      <c r="F83" s="206"/>
      <c r="H83" s="83"/>
      <c r="I83" s="207"/>
      <c r="J83" s="205"/>
      <c r="K83" s="103"/>
      <c r="L83" s="103"/>
    </row>
    <row r="84" spans="4:12" ht="10.5" x14ac:dyDescent="0.25">
      <c r="D84" s="204"/>
      <c r="E84" s="205"/>
      <c r="F84" s="206"/>
      <c r="H84" s="83"/>
      <c r="I84" s="207"/>
      <c r="J84" s="205"/>
      <c r="K84" s="103"/>
      <c r="L84" s="103"/>
    </row>
    <row r="85" spans="4:12" ht="10.5" x14ac:dyDescent="0.25">
      <c r="D85" s="204"/>
      <c r="E85" s="205"/>
      <c r="F85" s="206"/>
      <c r="H85" s="83"/>
      <c r="I85" s="207"/>
      <c r="J85" s="205"/>
      <c r="K85" s="103"/>
      <c r="L85" s="103"/>
    </row>
    <row r="86" spans="4:12" ht="10.5" x14ac:dyDescent="0.25">
      <c r="D86" s="204"/>
      <c r="E86" s="205"/>
      <c r="F86" s="206"/>
      <c r="H86" s="83"/>
      <c r="I86" s="207"/>
      <c r="J86" s="205"/>
      <c r="K86" s="103"/>
      <c r="L86" s="103"/>
    </row>
    <row r="87" spans="4:12" ht="10.5" x14ac:dyDescent="0.25">
      <c r="D87" s="204"/>
      <c r="E87" s="205"/>
      <c r="F87" s="206"/>
      <c r="H87" s="83"/>
      <c r="I87" s="207"/>
      <c r="J87" s="205"/>
      <c r="K87" s="103"/>
      <c r="L87" s="103"/>
    </row>
    <row r="88" spans="4:12" ht="10.5" x14ac:dyDescent="0.25">
      <c r="D88" s="204"/>
      <c r="E88" s="205"/>
      <c r="F88" s="206"/>
      <c r="H88" s="83"/>
      <c r="I88" s="207"/>
      <c r="J88" s="205"/>
      <c r="K88" s="103"/>
      <c r="L88" s="103"/>
    </row>
    <row r="89" spans="4:12" ht="10.5" x14ac:dyDescent="0.25">
      <c r="D89" s="204"/>
      <c r="E89" s="205"/>
      <c r="F89" s="206"/>
      <c r="H89" s="83"/>
      <c r="I89" s="207"/>
      <c r="J89" s="205"/>
      <c r="K89" s="103"/>
      <c r="L89" s="103"/>
    </row>
    <row r="90" spans="4:12" ht="10.5" x14ac:dyDescent="0.25">
      <c r="D90" s="204"/>
      <c r="E90" s="205"/>
      <c r="F90" s="206"/>
      <c r="H90" s="83"/>
      <c r="I90" s="207"/>
      <c r="J90" s="205"/>
      <c r="K90" s="103"/>
      <c r="L90" s="103"/>
    </row>
    <row r="91" spans="4:12" ht="10.5" x14ac:dyDescent="0.25">
      <c r="D91" s="204"/>
      <c r="E91" s="205"/>
      <c r="F91" s="206"/>
      <c r="H91" s="83"/>
      <c r="I91" s="207"/>
      <c r="J91" s="205"/>
      <c r="K91" s="103"/>
      <c r="L91" s="103"/>
    </row>
    <row r="92" spans="4:12" ht="10.5" x14ac:dyDescent="0.25">
      <c r="D92" s="204"/>
      <c r="E92" s="205"/>
      <c r="F92" s="206"/>
      <c r="H92" s="83"/>
      <c r="I92" s="207"/>
      <c r="J92" s="205"/>
      <c r="K92" s="103"/>
      <c r="L92" s="103"/>
    </row>
    <row r="93" spans="4:12" ht="10.5" x14ac:dyDescent="0.25">
      <c r="D93" s="204"/>
      <c r="E93" s="205"/>
      <c r="F93" s="206"/>
      <c r="H93" s="83"/>
      <c r="I93" s="207"/>
      <c r="J93" s="205"/>
      <c r="K93" s="103"/>
      <c r="L93" s="103"/>
    </row>
    <row r="94" spans="4:12" ht="10.5" x14ac:dyDescent="0.25">
      <c r="D94" s="204"/>
      <c r="E94" s="205"/>
      <c r="F94" s="206"/>
      <c r="H94" s="83"/>
      <c r="I94" s="207"/>
      <c r="J94" s="205"/>
      <c r="K94" s="103"/>
      <c r="L94" s="103"/>
    </row>
    <row r="95" spans="4:12" ht="10.5" x14ac:dyDescent="0.25">
      <c r="D95" s="204"/>
      <c r="E95" s="205"/>
      <c r="F95" s="206"/>
      <c r="H95" s="83"/>
      <c r="I95" s="207"/>
      <c r="J95" s="205"/>
      <c r="K95" s="103"/>
      <c r="L95" s="103"/>
    </row>
    <row r="96" spans="4:12" ht="10.5" x14ac:dyDescent="0.25">
      <c r="D96" s="204"/>
      <c r="E96" s="205"/>
      <c r="F96" s="206"/>
      <c r="H96" s="83"/>
      <c r="I96" s="207"/>
      <c r="J96" s="205"/>
      <c r="K96" s="103"/>
      <c r="L96" s="103"/>
    </row>
    <row r="97" spans="4:12" ht="10.5" x14ac:dyDescent="0.25">
      <c r="D97" s="204"/>
      <c r="E97" s="205"/>
      <c r="F97" s="206"/>
      <c r="H97" s="83"/>
      <c r="I97" s="207"/>
      <c r="J97" s="205"/>
      <c r="K97" s="103"/>
      <c r="L97" s="103"/>
    </row>
    <row r="98" spans="4:12" ht="10.5" x14ac:dyDescent="0.25">
      <c r="D98" s="204"/>
      <c r="E98" s="205"/>
      <c r="F98" s="206"/>
      <c r="H98" s="83"/>
      <c r="I98" s="207"/>
      <c r="J98" s="205"/>
      <c r="K98" s="103"/>
      <c r="L98" s="103"/>
    </row>
    <row r="99" spans="4:12" ht="10.5" x14ac:dyDescent="0.25">
      <c r="D99" s="204"/>
      <c r="E99" s="205"/>
      <c r="F99" s="206"/>
      <c r="H99" s="83"/>
      <c r="I99" s="207"/>
      <c r="J99" s="205"/>
      <c r="K99" s="103"/>
      <c r="L99" s="103"/>
    </row>
    <row r="100" spans="4:12" ht="10.5" x14ac:dyDescent="0.25">
      <c r="D100" s="204"/>
      <c r="E100" s="205"/>
      <c r="F100" s="206"/>
      <c r="H100" s="83"/>
      <c r="I100" s="207"/>
      <c r="J100" s="205"/>
      <c r="K100" s="103"/>
      <c r="L100" s="103"/>
    </row>
    <row r="101" spans="4:12" ht="10.5" x14ac:dyDescent="0.25">
      <c r="D101" s="204"/>
      <c r="E101" s="205"/>
      <c r="F101" s="206"/>
      <c r="H101" s="83"/>
      <c r="I101" s="207"/>
      <c r="J101" s="205"/>
      <c r="K101" s="103"/>
      <c r="L101" s="103"/>
    </row>
    <row r="102" spans="4:12" ht="10.5" x14ac:dyDescent="0.25">
      <c r="D102" s="204"/>
      <c r="E102" s="205"/>
      <c r="F102" s="206"/>
      <c r="H102" s="83"/>
      <c r="I102" s="207"/>
      <c r="J102" s="205"/>
      <c r="K102" s="103"/>
      <c r="L102" s="103"/>
    </row>
    <row r="103" spans="4:12" ht="10.5" x14ac:dyDescent="0.25">
      <c r="D103" s="204"/>
      <c r="E103" s="205"/>
      <c r="F103" s="206"/>
      <c r="H103" s="83"/>
      <c r="I103" s="207"/>
      <c r="J103" s="205"/>
      <c r="K103" s="103"/>
      <c r="L103" s="103"/>
    </row>
    <row r="104" spans="4:12" x14ac:dyDescent="0.2">
      <c r="E104" s="208"/>
      <c r="F104" s="209"/>
    </row>
    <row r="105" spans="4:12" x14ac:dyDescent="0.2">
      <c r="E105" s="208"/>
      <c r="F105" s="209"/>
    </row>
    <row r="106" spans="4:12" x14ac:dyDescent="0.2">
      <c r="E106" s="208"/>
      <c r="F106" s="209"/>
    </row>
  </sheetData>
  <mergeCells count="14">
    <mergeCell ref="A1:B1"/>
    <mergeCell ref="A2:B2"/>
    <mergeCell ref="C11:H12"/>
    <mergeCell ref="I11:K12"/>
    <mergeCell ref="B13:B15"/>
    <mergeCell ref="A13:A15"/>
    <mergeCell ref="C13:C15"/>
    <mergeCell ref="G13:G15"/>
    <mergeCell ref="L13:L15"/>
    <mergeCell ref="E13:E15"/>
    <mergeCell ref="F13:F15"/>
    <mergeCell ref="H13:H15"/>
    <mergeCell ref="J13:J15"/>
    <mergeCell ref="K13:K1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7">
    <tabColor theme="4" tint="0.39997558519241921"/>
  </sheetPr>
  <dimension ref="A1:L106"/>
  <sheetViews>
    <sheetView showGridLines="0" zoomScaleNormal="100" workbookViewId="0">
      <selection activeCell="C12" sqref="C12:E12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1.44140625" style="2" customWidth="1"/>
    <col min="5" max="5" width="14.6640625" style="2" customWidth="1"/>
    <col min="6" max="7" width="14.6640625" customWidth="1"/>
    <col min="8" max="8" width="15.6640625" customWidth="1"/>
    <col min="9" max="9" width="11.441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246" t="s">
        <v>175</v>
      </c>
      <c r="B1" s="246"/>
    </row>
    <row r="2" spans="1:12" customFormat="1" ht="13" x14ac:dyDescent="0.3">
      <c r="A2" s="247" t="s">
        <v>171</v>
      </c>
      <c r="B2" s="247"/>
      <c r="C2" s="1"/>
      <c r="D2" s="1"/>
      <c r="E2" s="1"/>
      <c r="F2" s="1"/>
      <c r="G2" s="1"/>
      <c r="H2" s="1"/>
      <c r="I2" s="1"/>
      <c r="J2" s="1"/>
      <c r="K2" s="1"/>
      <c r="L2" s="3"/>
    </row>
    <row r="3" spans="1:12" customFormat="1" ht="13" x14ac:dyDescent="0.3">
      <c r="A3" s="19" t="s">
        <v>37</v>
      </c>
      <c r="B3" s="135" t="str">
        <f>'Bidder Info'!D3</f>
        <v>Bidder name</v>
      </c>
      <c r="C3" s="199"/>
      <c r="D3" s="199"/>
      <c r="E3" s="1"/>
      <c r="F3" s="1"/>
      <c r="G3" s="1"/>
      <c r="H3" s="1"/>
      <c r="I3" s="1"/>
      <c r="J3" s="1"/>
      <c r="K3" s="1"/>
      <c r="L3" s="1"/>
    </row>
    <row r="4" spans="1:12" customFormat="1" ht="13" x14ac:dyDescent="0.3">
      <c r="A4" s="19" t="s">
        <v>170</v>
      </c>
      <c r="B4" s="135" t="str">
        <f>Instructions!D7</f>
        <v>ATNS/HO/TPQ/RFP049/FY23.24/ATFM REPLACEMENT SYSTEM</v>
      </c>
      <c r="C4" s="199"/>
      <c r="D4" s="199"/>
      <c r="E4" s="1"/>
      <c r="F4" s="1"/>
      <c r="G4" s="1"/>
      <c r="H4" s="1"/>
      <c r="I4" s="1"/>
      <c r="J4" s="1"/>
      <c r="K4" s="1"/>
      <c r="L4" s="1"/>
    </row>
    <row r="5" spans="1:12" customFormat="1" ht="13" x14ac:dyDescent="0.3">
      <c r="A5" s="19" t="s">
        <v>69</v>
      </c>
      <c r="B5" s="135" t="str">
        <f>Instructions!$D$8</f>
        <v>ATFM Replacement</v>
      </c>
      <c r="C5" s="199"/>
      <c r="D5" s="199"/>
      <c r="E5" s="1"/>
      <c r="F5" s="3"/>
      <c r="G5" s="3"/>
      <c r="H5" s="186"/>
      <c r="I5" s="186"/>
      <c r="J5" s="1"/>
      <c r="K5" s="1"/>
      <c r="L5" s="1"/>
    </row>
    <row r="6" spans="1:12" customFormat="1" ht="13" x14ac:dyDescent="0.3">
      <c r="A6" s="19" t="s">
        <v>70</v>
      </c>
      <c r="B6" s="135" t="s">
        <v>63</v>
      </c>
      <c r="C6" s="199"/>
      <c r="D6" s="199"/>
      <c r="E6" s="1"/>
      <c r="F6" s="3"/>
      <c r="G6" s="3"/>
      <c r="H6" s="186"/>
      <c r="I6" s="186"/>
      <c r="J6" s="1"/>
      <c r="K6" s="1"/>
      <c r="L6" s="1"/>
    </row>
    <row r="7" spans="1:12" customFormat="1" ht="13" x14ac:dyDescent="0.3">
      <c r="A7" s="19" t="s">
        <v>71</v>
      </c>
      <c r="B7" s="135" t="s">
        <v>64</v>
      </c>
      <c r="C7" s="199"/>
      <c r="D7" s="199"/>
      <c r="E7" s="1"/>
      <c r="F7" s="3"/>
      <c r="G7" s="3"/>
      <c r="H7" s="186"/>
      <c r="I7" s="186"/>
      <c r="J7" s="1"/>
      <c r="K7" s="1"/>
      <c r="L7" s="1"/>
    </row>
    <row r="8" spans="1:12" customFormat="1" ht="13" x14ac:dyDescent="0.3">
      <c r="A8" s="19" t="s">
        <v>73</v>
      </c>
      <c r="B8" s="135" t="str">
        <f>'Bidder Info'!D4</f>
        <v>FC</v>
      </c>
      <c r="C8" s="199"/>
      <c r="D8" s="199"/>
      <c r="E8" s="1"/>
      <c r="F8" s="3"/>
      <c r="G8" s="3"/>
      <c r="H8" s="186"/>
      <c r="I8" s="186"/>
      <c r="J8" s="1"/>
      <c r="K8" s="1"/>
      <c r="L8" s="1"/>
    </row>
    <row r="9" spans="1:12" customFormat="1" ht="13" x14ac:dyDescent="0.3">
      <c r="A9" s="19" t="s">
        <v>74</v>
      </c>
      <c r="B9" s="135">
        <f>'Bidder Info'!D5</f>
        <v>0.12345</v>
      </c>
      <c r="C9" s="199"/>
      <c r="D9" s="199"/>
      <c r="E9" s="1"/>
      <c r="F9" s="3"/>
      <c r="G9" s="3"/>
      <c r="H9" s="186"/>
      <c r="I9" s="186"/>
      <c r="J9" s="1"/>
      <c r="K9" s="1"/>
      <c r="L9" s="1"/>
    </row>
    <row r="10" spans="1:12" customFormat="1" ht="13" thickBot="1" x14ac:dyDescent="0.3">
      <c r="A10" s="1"/>
      <c r="B10" s="1"/>
      <c r="C10" s="1"/>
      <c r="D10" s="1"/>
      <c r="E10" s="1"/>
      <c r="F10" s="2"/>
      <c r="G10" s="2"/>
      <c r="H10" s="2"/>
      <c r="I10" s="2"/>
      <c r="J10" s="2"/>
      <c r="K10" s="1"/>
      <c r="L10" s="1"/>
    </row>
    <row r="11" spans="1:12" customFormat="1" ht="12.5" x14ac:dyDescent="0.25">
      <c r="A11" s="1"/>
      <c r="B11" s="1"/>
      <c r="C11" s="265" t="s">
        <v>38</v>
      </c>
      <c r="D11" s="266"/>
      <c r="E11" s="266"/>
      <c r="F11" s="266"/>
      <c r="G11" s="266"/>
      <c r="H11" s="267"/>
      <c r="I11" s="265" t="s">
        <v>39</v>
      </c>
      <c r="J11" s="266"/>
      <c r="K11" s="267"/>
      <c r="L11" s="136"/>
    </row>
    <row r="12" spans="1:12" customFormat="1" ht="13" thickBot="1" x14ac:dyDescent="0.3">
      <c r="A12" s="1"/>
      <c r="B12" s="1"/>
      <c r="C12" s="268"/>
      <c r="D12" s="269"/>
      <c r="E12" s="269"/>
      <c r="F12" s="269"/>
      <c r="G12" s="269"/>
      <c r="H12" s="270"/>
      <c r="I12" s="268"/>
      <c r="J12" s="269"/>
      <c r="K12" s="270"/>
      <c r="L12" s="137"/>
    </row>
    <row r="13" spans="1:12" customFormat="1" ht="13" x14ac:dyDescent="0.2">
      <c r="A13" s="271" t="s">
        <v>40</v>
      </c>
      <c r="B13" s="274" t="s">
        <v>41</v>
      </c>
      <c r="C13" s="271" t="s">
        <v>75</v>
      </c>
      <c r="D13" s="138" t="s">
        <v>76</v>
      </c>
      <c r="E13" s="259" t="s">
        <v>77</v>
      </c>
      <c r="F13" s="259" t="s">
        <v>42</v>
      </c>
      <c r="G13" s="259" t="str">
        <f>"ROE: 1R = "&amp;'Bidder Info'!$D$5</f>
        <v>ROE: 1R = 0.12345</v>
      </c>
      <c r="H13" s="256" t="s">
        <v>43</v>
      </c>
      <c r="I13" s="139" t="s">
        <v>76</v>
      </c>
      <c r="J13" s="259" t="s">
        <v>78</v>
      </c>
      <c r="K13" s="256" t="s">
        <v>44</v>
      </c>
      <c r="L13" s="262" t="s">
        <v>45</v>
      </c>
    </row>
    <row r="14" spans="1:12" customFormat="1" ht="13" x14ac:dyDescent="0.2">
      <c r="A14" s="272"/>
      <c r="B14" s="275"/>
      <c r="C14" s="272"/>
      <c r="D14" s="140"/>
      <c r="E14" s="260"/>
      <c r="F14" s="260"/>
      <c r="G14" s="260"/>
      <c r="H14" s="257"/>
      <c r="I14" s="141"/>
      <c r="J14" s="260"/>
      <c r="K14" s="257"/>
      <c r="L14" s="263"/>
    </row>
    <row r="15" spans="1:12" customFormat="1" ht="13" x14ac:dyDescent="0.2">
      <c r="A15" s="273"/>
      <c r="B15" s="276"/>
      <c r="C15" s="273"/>
      <c r="D15" s="142"/>
      <c r="E15" s="261"/>
      <c r="F15" s="261"/>
      <c r="G15" s="261"/>
      <c r="H15" s="258"/>
      <c r="I15" s="143"/>
      <c r="J15" s="261"/>
      <c r="K15" s="258"/>
      <c r="L15" s="264"/>
    </row>
    <row r="16" spans="1:12" customFormat="1" ht="13" x14ac:dyDescent="0.3">
      <c r="A16" s="148" t="str">
        <f>B6</f>
        <v>G7</v>
      </c>
      <c r="B16" s="129" t="str">
        <f>B7</f>
        <v>OPTIONS</v>
      </c>
      <c r="C16" s="148"/>
      <c r="D16" s="200"/>
      <c r="E16" s="144"/>
      <c r="F16" s="144"/>
      <c r="G16" s="144"/>
      <c r="H16" s="145"/>
      <c r="I16" s="116"/>
      <c r="J16" s="144"/>
      <c r="K16" s="145"/>
      <c r="L16" s="146"/>
    </row>
    <row r="17" spans="1:12" customFormat="1" ht="13" x14ac:dyDescent="0.3">
      <c r="A17" s="104"/>
      <c r="B17" s="134"/>
      <c r="C17" s="104"/>
      <c r="D17" s="200"/>
      <c r="E17" s="114"/>
      <c r="F17" s="114"/>
      <c r="G17" s="105"/>
      <c r="H17" s="115"/>
      <c r="I17" s="120"/>
      <c r="J17" s="114"/>
      <c r="K17" s="115"/>
      <c r="L17" s="117"/>
    </row>
    <row r="18" spans="1:12" customFormat="1" ht="14" x14ac:dyDescent="0.3">
      <c r="A18" s="148" t="s">
        <v>65</v>
      </c>
      <c r="B18" s="129" t="s">
        <v>176</v>
      </c>
      <c r="C18" s="170"/>
      <c r="D18" s="171"/>
      <c r="E18" s="172"/>
      <c r="F18" s="172">
        <f>SUM(F19:F25)</f>
        <v>0</v>
      </c>
      <c r="G18" s="173"/>
      <c r="H18" s="174">
        <f>SUM(H19:H25)</f>
        <v>0</v>
      </c>
      <c r="I18" s="175"/>
      <c r="J18" s="172"/>
      <c r="K18" s="174">
        <f>SUM(K19:K25)</f>
        <v>0</v>
      </c>
      <c r="L18" s="176">
        <f>SUM(L19:L25)</f>
        <v>0</v>
      </c>
    </row>
    <row r="19" spans="1:12" customFormat="1" ht="13" x14ac:dyDescent="0.3">
      <c r="A19" s="9"/>
      <c r="B19" s="10"/>
      <c r="C19" s="104" t="str">
        <f t="shared" ref="C19:C37" si="0">$B$8</f>
        <v>FC</v>
      </c>
      <c r="D19" s="201"/>
      <c r="E19" s="5"/>
      <c r="F19" s="114">
        <f t="shared" ref="F19:F48" si="1">D19*E19</f>
        <v>0</v>
      </c>
      <c r="G19" s="105">
        <f t="shared" ref="G19:G37" si="2">$B$9</f>
        <v>0.12345</v>
      </c>
      <c r="H19" s="115">
        <f t="shared" ref="H19:H48" si="3">IF(G19&lt;&gt;0,F19/G19,0)</f>
        <v>0</v>
      </c>
      <c r="I19" s="94"/>
      <c r="J19" s="5"/>
      <c r="K19" s="115">
        <f t="shared" ref="K19:K48" si="4">I19*J19</f>
        <v>0</v>
      </c>
      <c r="L19" s="117">
        <f>IF(OR(J19&gt;0,H19&gt;0),H19+K19,0)</f>
        <v>0</v>
      </c>
    </row>
    <row r="20" spans="1:12" customFormat="1" ht="13" x14ac:dyDescent="0.3">
      <c r="A20" s="9"/>
      <c r="B20" s="10"/>
      <c r="C20" s="104" t="str">
        <f t="shared" si="0"/>
        <v>FC</v>
      </c>
      <c r="D20" s="201"/>
      <c r="E20" s="5"/>
      <c r="F20" s="114">
        <f t="shared" si="1"/>
        <v>0</v>
      </c>
      <c r="G20" s="105">
        <f t="shared" si="2"/>
        <v>0.12345</v>
      </c>
      <c r="H20" s="115">
        <f t="shared" si="3"/>
        <v>0</v>
      </c>
      <c r="I20" s="94"/>
      <c r="J20" s="5"/>
      <c r="K20" s="115">
        <f t="shared" si="4"/>
        <v>0</v>
      </c>
      <c r="L20" s="117">
        <f>IF(OR(J20&gt;0,H20&gt;0),H20+K20,0)</f>
        <v>0</v>
      </c>
    </row>
    <row r="21" spans="1:12" customFormat="1" ht="13" x14ac:dyDescent="0.3">
      <c r="A21" s="9"/>
      <c r="B21" s="10"/>
      <c r="C21" s="104" t="str">
        <f t="shared" si="0"/>
        <v>FC</v>
      </c>
      <c r="D21" s="201"/>
      <c r="E21" s="5"/>
      <c r="F21" s="114">
        <f t="shared" ref="F21:F28" si="5">D21*E21</f>
        <v>0</v>
      </c>
      <c r="G21" s="105">
        <f t="shared" si="2"/>
        <v>0.12345</v>
      </c>
      <c r="H21" s="115">
        <f t="shared" ref="H21:H28" si="6">IF(G21&lt;&gt;0,F21/G21,0)</f>
        <v>0</v>
      </c>
      <c r="I21" s="94"/>
      <c r="J21" s="5"/>
      <c r="K21" s="115">
        <f t="shared" ref="K21:K28" si="7">I21*J21</f>
        <v>0</v>
      </c>
      <c r="L21" s="117">
        <f t="shared" ref="L21:L28" si="8">IF(OR(J21&gt;0,H21&gt;0),H21+K21,0)</f>
        <v>0</v>
      </c>
    </row>
    <row r="22" spans="1:12" customFormat="1" ht="13" x14ac:dyDescent="0.3">
      <c r="A22" s="9"/>
      <c r="B22" s="10"/>
      <c r="C22" s="104" t="str">
        <f t="shared" si="0"/>
        <v>FC</v>
      </c>
      <c r="D22" s="201"/>
      <c r="E22" s="5"/>
      <c r="F22" s="114">
        <f t="shared" si="5"/>
        <v>0</v>
      </c>
      <c r="G22" s="105">
        <f t="shared" si="2"/>
        <v>0.12345</v>
      </c>
      <c r="H22" s="115">
        <f t="shared" si="6"/>
        <v>0</v>
      </c>
      <c r="I22" s="94"/>
      <c r="J22" s="5"/>
      <c r="K22" s="115">
        <f t="shared" si="7"/>
        <v>0</v>
      </c>
      <c r="L22" s="117">
        <f t="shared" si="8"/>
        <v>0</v>
      </c>
    </row>
    <row r="23" spans="1:12" customFormat="1" ht="13" x14ac:dyDescent="0.3">
      <c r="A23" s="9"/>
      <c r="B23" s="10"/>
      <c r="C23" s="104" t="str">
        <f t="shared" si="0"/>
        <v>FC</v>
      </c>
      <c r="D23" s="201"/>
      <c r="E23" s="5"/>
      <c r="F23" s="114">
        <f t="shared" ref="F23:F24" si="9">D23*E23</f>
        <v>0</v>
      </c>
      <c r="G23" s="105">
        <f t="shared" si="2"/>
        <v>0.12345</v>
      </c>
      <c r="H23" s="115">
        <f t="shared" ref="H23:H24" si="10">IF(G23&lt;&gt;0,F23/G23,0)</f>
        <v>0</v>
      </c>
      <c r="I23" s="94"/>
      <c r="J23" s="5"/>
      <c r="K23" s="115">
        <f t="shared" ref="K23:K24" si="11">I23*J23</f>
        <v>0</v>
      </c>
      <c r="L23" s="117">
        <f t="shared" ref="L23:L24" si="12">IF(OR(J23&gt;0,H23&gt;0),H23+K23,0)</f>
        <v>0</v>
      </c>
    </row>
    <row r="24" spans="1:12" customFormat="1" ht="13" x14ac:dyDescent="0.3">
      <c r="A24" s="9"/>
      <c r="B24" s="10"/>
      <c r="C24" s="104" t="str">
        <f t="shared" si="0"/>
        <v>FC</v>
      </c>
      <c r="D24" s="201"/>
      <c r="E24" s="5"/>
      <c r="F24" s="114">
        <f t="shared" si="9"/>
        <v>0</v>
      </c>
      <c r="G24" s="105">
        <f t="shared" si="2"/>
        <v>0.12345</v>
      </c>
      <c r="H24" s="115">
        <f t="shared" si="10"/>
        <v>0</v>
      </c>
      <c r="I24" s="94"/>
      <c r="J24" s="5"/>
      <c r="K24" s="115">
        <f t="shared" si="11"/>
        <v>0</v>
      </c>
      <c r="L24" s="117">
        <f t="shared" si="12"/>
        <v>0</v>
      </c>
    </row>
    <row r="25" spans="1:12" customFormat="1" ht="13" x14ac:dyDescent="0.3">
      <c r="A25" s="9"/>
      <c r="B25" s="10"/>
      <c r="C25" s="104" t="str">
        <f t="shared" si="0"/>
        <v>FC</v>
      </c>
      <c r="D25" s="201"/>
      <c r="E25" s="5"/>
      <c r="F25" s="114">
        <f t="shared" si="5"/>
        <v>0</v>
      </c>
      <c r="G25" s="105">
        <f t="shared" si="2"/>
        <v>0.12345</v>
      </c>
      <c r="H25" s="115">
        <f t="shared" si="6"/>
        <v>0</v>
      </c>
      <c r="I25" s="94"/>
      <c r="J25" s="5"/>
      <c r="K25" s="115">
        <f t="shared" si="7"/>
        <v>0</v>
      </c>
      <c r="L25" s="117">
        <f t="shared" si="8"/>
        <v>0</v>
      </c>
    </row>
    <row r="26" spans="1:12" customFormat="1" ht="13" x14ac:dyDescent="0.3">
      <c r="A26" s="9"/>
      <c r="B26" s="10"/>
      <c r="C26" s="9"/>
      <c r="D26" s="201"/>
      <c r="E26" s="5"/>
      <c r="F26" s="5"/>
      <c r="G26" s="15"/>
      <c r="H26" s="168"/>
      <c r="I26" s="94"/>
      <c r="J26" s="5"/>
      <c r="K26" s="168"/>
      <c r="L26" s="169"/>
    </row>
    <row r="27" spans="1:12" customFormat="1" ht="14" x14ac:dyDescent="0.3">
      <c r="A27" s="148" t="s">
        <v>66</v>
      </c>
      <c r="B27" s="129" t="s">
        <v>177</v>
      </c>
      <c r="C27" s="170"/>
      <c r="D27" s="171"/>
      <c r="E27" s="172"/>
      <c r="F27" s="172">
        <f>SUM(F28:F35)</f>
        <v>0</v>
      </c>
      <c r="G27" s="173"/>
      <c r="H27" s="174">
        <f>SUM(H28:H35)</f>
        <v>0</v>
      </c>
      <c r="I27" s="175"/>
      <c r="J27" s="172"/>
      <c r="K27" s="174">
        <f t="shared" ref="K27" si="13">SUM(K28:K35)</f>
        <v>0</v>
      </c>
      <c r="L27" s="176">
        <f t="shared" ref="L27" si="14">SUM(L28:L35)</f>
        <v>0</v>
      </c>
    </row>
    <row r="28" spans="1:12" customFormat="1" ht="13" x14ac:dyDescent="0.3">
      <c r="A28" s="9"/>
      <c r="B28" s="10"/>
      <c r="C28" s="104" t="str">
        <f t="shared" si="0"/>
        <v>FC</v>
      </c>
      <c r="D28" s="201"/>
      <c r="E28" s="5"/>
      <c r="F28" s="114">
        <f t="shared" si="5"/>
        <v>0</v>
      </c>
      <c r="G28" s="105">
        <f t="shared" si="2"/>
        <v>0.12345</v>
      </c>
      <c r="H28" s="115">
        <f t="shared" si="6"/>
        <v>0</v>
      </c>
      <c r="I28" s="94"/>
      <c r="J28" s="5"/>
      <c r="K28" s="115">
        <f t="shared" si="7"/>
        <v>0</v>
      </c>
      <c r="L28" s="117">
        <f t="shared" si="8"/>
        <v>0</v>
      </c>
    </row>
    <row r="29" spans="1:12" customFormat="1" ht="13" x14ac:dyDescent="0.3">
      <c r="A29" s="9"/>
      <c r="B29" s="10"/>
      <c r="C29" s="104" t="str">
        <f t="shared" si="0"/>
        <v>FC</v>
      </c>
      <c r="D29" s="201"/>
      <c r="E29" s="5"/>
      <c r="F29" s="114">
        <f t="shared" ref="F29:F34" si="15">D29*E29</f>
        <v>0</v>
      </c>
      <c r="G29" s="105">
        <f t="shared" si="2"/>
        <v>0.12345</v>
      </c>
      <c r="H29" s="115">
        <f t="shared" ref="H29:H34" si="16">IF(G29&lt;&gt;0,F29/G29,0)</f>
        <v>0</v>
      </c>
      <c r="I29" s="94"/>
      <c r="J29" s="5"/>
      <c r="K29" s="115">
        <f t="shared" ref="K29:K34" si="17">I29*J29</f>
        <v>0</v>
      </c>
      <c r="L29" s="117">
        <f t="shared" ref="L29:L34" si="18">IF(OR(J29&gt;0,H29&gt;0),H29+K29,0)</f>
        <v>0</v>
      </c>
    </row>
    <row r="30" spans="1:12" customFormat="1" ht="13" x14ac:dyDescent="0.3">
      <c r="A30" s="9"/>
      <c r="B30" s="10"/>
      <c r="C30" s="104" t="str">
        <f t="shared" si="0"/>
        <v>FC</v>
      </c>
      <c r="D30" s="201"/>
      <c r="E30" s="5"/>
      <c r="F30" s="114">
        <f t="shared" si="15"/>
        <v>0</v>
      </c>
      <c r="G30" s="105">
        <f t="shared" si="2"/>
        <v>0.12345</v>
      </c>
      <c r="H30" s="115">
        <f t="shared" si="16"/>
        <v>0</v>
      </c>
      <c r="I30" s="94"/>
      <c r="J30" s="5"/>
      <c r="K30" s="115">
        <f t="shared" si="17"/>
        <v>0</v>
      </c>
      <c r="L30" s="117">
        <f t="shared" si="18"/>
        <v>0</v>
      </c>
    </row>
    <row r="31" spans="1:12" customFormat="1" ht="13" x14ac:dyDescent="0.3">
      <c r="A31" s="9"/>
      <c r="B31" s="10"/>
      <c r="C31" s="104" t="str">
        <f t="shared" si="0"/>
        <v>FC</v>
      </c>
      <c r="D31" s="201"/>
      <c r="E31" s="5"/>
      <c r="F31" s="114">
        <f t="shared" si="15"/>
        <v>0</v>
      </c>
      <c r="G31" s="105">
        <f t="shared" si="2"/>
        <v>0.12345</v>
      </c>
      <c r="H31" s="115">
        <f t="shared" si="16"/>
        <v>0</v>
      </c>
      <c r="I31" s="94"/>
      <c r="J31" s="5"/>
      <c r="K31" s="115">
        <f t="shared" si="17"/>
        <v>0</v>
      </c>
      <c r="L31" s="117">
        <f t="shared" si="18"/>
        <v>0</v>
      </c>
    </row>
    <row r="32" spans="1:12" customFormat="1" ht="13" x14ac:dyDescent="0.3">
      <c r="A32" s="9"/>
      <c r="B32" s="10"/>
      <c r="C32" s="104" t="str">
        <f t="shared" si="0"/>
        <v>FC</v>
      </c>
      <c r="D32" s="201"/>
      <c r="E32" s="5"/>
      <c r="F32" s="114">
        <f t="shared" si="15"/>
        <v>0</v>
      </c>
      <c r="G32" s="105">
        <f t="shared" si="2"/>
        <v>0.12345</v>
      </c>
      <c r="H32" s="115">
        <f t="shared" si="16"/>
        <v>0</v>
      </c>
      <c r="I32" s="94"/>
      <c r="J32" s="5"/>
      <c r="K32" s="115">
        <f t="shared" si="17"/>
        <v>0</v>
      </c>
      <c r="L32" s="117">
        <f t="shared" si="18"/>
        <v>0</v>
      </c>
    </row>
    <row r="33" spans="1:12" customFormat="1" ht="13" x14ac:dyDescent="0.3">
      <c r="A33" s="9"/>
      <c r="B33" s="10"/>
      <c r="C33" s="104" t="str">
        <f t="shared" si="0"/>
        <v>FC</v>
      </c>
      <c r="D33" s="201"/>
      <c r="E33" s="5"/>
      <c r="F33" s="114">
        <f t="shared" si="15"/>
        <v>0</v>
      </c>
      <c r="G33" s="105">
        <f t="shared" si="2"/>
        <v>0.12345</v>
      </c>
      <c r="H33" s="115">
        <f t="shared" si="16"/>
        <v>0</v>
      </c>
      <c r="I33" s="94"/>
      <c r="J33" s="5"/>
      <c r="K33" s="115">
        <f t="shared" si="17"/>
        <v>0</v>
      </c>
      <c r="L33" s="117">
        <f t="shared" si="18"/>
        <v>0</v>
      </c>
    </row>
    <row r="34" spans="1:12" customFormat="1" ht="13" x14ac:dyDescent="0.3">
      <c r="A34" s="9"/>
      <c r="B34" s="10"/>
      <c r="C34" s="104" t="str">
        <f t="shared" si="0"/>
        <v>FC</v>
      </c>
      <c r="D34" s="201"/>
      <c r="E34" s="5"/>
      <c r="F34" s="114">
        <f t="shared" si="15"/>
        <v>0</v>
      </c>
      <c r="G34" s="105">
        <f t="shared" si="2"/>
        <v>0.12345</v>
      </c>
      <c r="H34" s="115">
        <f t="shared" si="16"/>
        <v>0</v>
      </c>
      <c r="I34" s="94"/>
      <c r="J34" s="5"/>
      <c r="K34" s="115">
        <f t="shared" si="17"/>
        <v>0</v>
      </c>
      <c r="L34" s="117">
        <f t="shared" si="18"/>
        <v>0</v>
      </c>
    </row>
    <row r="35" spans="1:12" customFormat="1" ht="13" x14ac:dyDescent="0.3">
      <c r="A35" s="9"/>
      <c r="B35" s="10"/>
      <c r="C35" s="9"/>
      <c r="D35" s="201"/>
      <c r="E35" s="5"/>
      <c r="F35" s="5"/>
      <c r="G35" s="15"/>
      <c r="H35" s="168"/>
      <c r="I35" s="94"/>
      <c r="J35" s="5"/>
      <c r="K35" s="168"/>
      <c r="L35" s="169"/>
    </row>
    <row r="36" spans="1:12" customFormat="1" ht="14" x14ac:dyDescent="0.3">
      <c r="A36" s="148" t="s">
        <v>67</v>
      </c>
      <c r="B36" s="129" t="s">
        <v>178</v>
      </c>
      <c r="C36" s="170"/>
      <c r="D36" s="171"/>
      <c r="E36" s="172"/>
      <c r="F36" s="172">
        <f>SUM(F37:F44)</f>
        <v>0</v>
      </c>
      <c r="G36" s="173"/>
      <c r="H36" s="174">
        <f>SUM(H37:H44)</f>
        <v>0</v>
      </c>
      <c r="I36" s="175"/>
      <c r="J36" s="172"/>
      <c r="K36" s="174">
        <f t="shared" ref="K36" si="19">SUM(K37:K44)</f>
        <v>0</v>
      </c>
      <c r="L36" s="176">
        <f t="shared" ref="L36" si="20">SUM(L37:L44)</f>
        <v>0</v>
      </c>
    </row>
    <row r="37" spans="1:12" customFormat="1" ht="13" x14ac:dyDescent="0.3">
      <c r="A37" s="9"/>
      <c r="B37" s="10"/>
      <c r="C37" s="104" t="str">
        <f t="shared" si="0"/>
        <v>FC</v>
      </c>
      <c r="D37" s="201"/>
      <c r="E37" s="5"/>
      <c r="F37" s="114">
        <f t="shared" ref="F37" si="21">D37*E37</f>
        <v>0</v>
      </c>
      <c r="G37" s="105">
        <f t="shared" si="2"/>
        <v>0.12345</v>
      </c>
      <c r="H37" s="115">
        <f t="shared" ref="H37" si="22">IF(G37&lt;&gt;0,F37/G37,0)</f>
        <v>0</v>
      </c>
      <c r="I37" s="94"/>
      <c r="J37" s="5"/>
      <c r="K37" s="115">
        <f t="shared" ref="K37" si="23">I37*J37</f>
        <v>0</v>
      </c>
      <c r="L37" s="117">
        <f t="shared" ref="L37" si="24">IF(OR(J37&gt;0,H37&gt;0),H37+K37,0)</f>
        <v>0</v>
      </c>
    </row>
    <row r="38" spans="1:12" customFormat="1" ht="13" x14ac:dyDescent="0.3">
      <c r="A38" s="9"/>
      <c r="B38" s="10"/>
      <c r="C38" s="104" t="str">
        <f t="shared" ref="C38:C42" si="25">$B$8</f>
        <v>FC</v>
      </c>
      <c r="D38" s="201"/>
      <c r="E38" s="5"/>
      <c r="F38" s="114">
        <f t="shared" si="1"/>
        <v>0</v>
      </c>
      <c r="G38" s="105">
        <f t="shared" ref="G38:G42" si="26">$B$9</f>
        <v>0.12345</v>
      </c>
      <c r="H38" s="115">
        <f t="shared" si="3"/>
        <v>0</v>
      </c>
      <c r="I38" s="94"/>
      <c r="J38" s="5"/>
      <c r="K38" s="115">
        <f t="shared" si="4"/>
        <v>0</v>
      </c>
      <c r="L38" s="117">
        <f t="shared" ref="L38:L40" si="27">IF(OR(J38&gt;0,H38&gt;0),H38+K38,0)</f>
        <v>0</v>
      </c>
    </row>
    <row r="39" spans="1:12" customFormat="1" ht="13" x14ac:dyDescent="0.3">
      <c r="A39" s="9"/>
      <c r="B39" s="10"/>
      <c r="C39" s="104" t="str">
        <f t="shared" si="25"/>
        <v>FC</v>
      </c>
      <c r="D39" s="201"/>
      <c r="E39" s="5"/>
      <c r="F39" s="114">
        <f t="shared" si="1"/>
        <v>0</v>
      </c>
      <c r="G39" s="105">
        <f t="shared" si="26"/>
        <v>0.12345</v>
      </c>
      <c r="H39" s="115">
        <f t="shared" si="3"/>
        <v>0</v>
      </c>
      <c r="I39" s="94"/>
      <c r="J39" s="5"/>
      <c r="K39" s="115">
        <f t="shared" si="4"/>
        <v>0</v>
      </c>
      <c r="L39" s="117">
        <f t="shared" si="27"/>
        <v>0</v>
      </c>
    </row>
    <row r="40" spans="1:12" customFormat="1" ht="13" x14ac:dyDescent="0.3">
      <c r="A40" s="9"/>
      <c r="B40" s="10"/>
      <c r="C40" s="104" t="str">
        <f t="shared" si="25"/>
        <v>FC</v>
      </c>
      <c r="D40" s="201"/>
      <c r="E40" s="5"/>
      <c r="F40" s="114">
        <f t="shared" si="1"/>
        <v>0</v>
      </c>
      <c r="G40" s="105">
        <f t="shared" si="26"/>
        <v>0.12345</v>
      </c>
      <c r="H40" s="115">
        <f t="shared" si="3"/>
        <v>0</v>
      </c>
      <c r="I40" s="94"/>
      <c r="J40" s="5"/>
      <c r="K40" s="115">
        <f t="shared" si="4"/>
        <v>0</v>
      </c>
      <c r="L40" s="117">
        <f t="shared" si="27"/>
        <v>0</v>
      </c>
    </row>
    <row r="41" spans="1:12" customFormat="1" ht="13" x14ac:dyDescent="0.3">
      <c r="A41" s="9"/>
      <c r="B41" s="10"/>
      <c r="C41" s="104" t="str">
        <f t="shared" si="25"/>
        <v>FC</v>
      </c>
      <c r="D41" s="201"/>
      <c r="E41" s="5"/>
      <c r="F41" s="114">
        <f t="shared" ref="F41" si="28">D41*E41</f>
        <v>0</v>
      </c>
      <c r="G41" s="105">
        <f t="shared" si="26"/>
        <v>0.12345</v>
      </c>
      <c r="H41" s="115">
        <f t="shared" ref="H41" si="29">IF(G41&lt;&gt;0,F41/G41,0)</f>
        <v>0</v>
      </c>
      <c r="I41" s="94"/>
      <c r="J41" s="5"/>
      <c r="K41" s="115">
        <f t="shared" ref="K41" si="30">I41*J41</f>
        <v>0</v>
      </c>
      <c r="L41" s="117">
        <f t="shared" ref="L41" si="31">IF(OR(J41&gt;0,H41&gt;0),H41+K41,0)</f>
        <v>0</v>
      </c>
    </row>
    <row r="42" spans="1:12" customFormat="1" ht="13" x14ac:dyDescent="0.3">
      <c r="A42" s="9"/>
      <c r="B42" s="10"/>
      <c r="C42" s="104" t="str">
        <f t="shared" si="25"/>
        <v>FC</v>
      </c>
      <c r="D42" s="201"/>
      <c r="E42" s="5"/>
      <c r="F42" s="114">
        <f t="shared" ref="F42" si="32">D42*E42</f>
        <v>0</v>
      </c>
      <c r="G42" s="105">
        <f t="shared" si="26"/>
        <v>0.12345</v>
      </c>
      <c r="H42" s="115">
        <f t="shared" ref="H42" si="33">IF(G42&lt;&gt;0,F42/G42,0)</f>
        <v>0</v>
      </c>
      <c r="I42" s="94"/>
      <c r="J42" s="5"/>
      <c r="K42" s="115">
        <f t="shared" ref="K42" si="34">I42*J42</f>
        <v>0</v>
      </c>
      <c r="L42" s="117">
        <f t="shared" ref="L42" si="35">IF(OR(J42&gt;0,H42&gt;0),H42+K42,0)</f>
        <v>0</v>
      </c>
    </row>
    <row r="43" spans="1:12" customFormat="1" ht="13" x14ac:dyDescent="0.3">
      <c r="A43" s="9"/>
      <c r="B43" s="10"/>
      <c r="C43" s="104" t="str">
        <f t="shared" ref="C43:C52" si="36">$B$8</f>
        <v>FC</v>
      </c>
      <c r="D43" s="201"/>
      <c r="E43" s="5"/>
      <c r="F43" s="114">
        <f t="shared" si="1"/>
        <v>0</v>
      </c>
      <c r="G43" s="105">
        <f t="shared" ref="G43:G52" si="37">$B$9</f>
        <v>0.12345</v>
      </c>
      <c r="H43" s="115">
        <f t="shared" si="3"/>
        <v>0</v>
      </c>
      <c r="I43" s="94"/>
      <c r="J43" s="5"/>
      <c r="K43" s="115">
        <f t="shared" si="4"/>
        <v>0</v>
      </c>
      <c r="L43" s="117">
        <f t="shared" ref="L43:L48" si="38">IF(OR(J43&gt;0,H43&gt;0),H43+K43,0)</f>
        <v>0</v>
      </c>
    </row>
    <row r="44" spans="1:12" customFormat="1" ht="13" x14ac:dyDescent="0.3">
      <c r="A44" s="9"/>
      <c r="B44" s="10"/>
      <c r="C44" s="9"/>
      <c r="D44" s="201"/>
      <c r="E44" s="5"/>
      <c r="F44" s="5"/>
      <c r="G44" s="15"/>
      <c r="H44" s="168"/>
      <c r="I44" s="94"/>
      <c r="J44" s="5"/>
      <c r="K44" s="168"/>
      <c r="L44" s="169"/>
    </row>
    <row r="45" spans="1:12" customFormat="1" ht="14" x14ac:dyDescent="0.3">
      <c r="A45" s="148" t="s">
        <v>155</v>
      </c>
      <c r="B45" s="129" t="s">
        <v>179</v>
      </c>
      <c r="C45" s="170"/>
      <c r="D45" s="171"/>
      <c r="E45" s="172"/>
      <c r="F45" s="172">
        <f>SUM(F46:F53)</f>
        <v>0</v>
      </c>
      <c r="G45" s="173"/>
      <c r="H45" s="174">
        <f>SUM(H46:H53)</f>
        <v>0</v>
      </c>
      <c r="I45" s="175"/>
      <c r="J45" s="172"/>
      <c r="K45" s="174">
        <f t="shared" ref="K45" si="39">SUM(K46:K53)</f>
        <v>0</v>
      </c>
      <c r="L45" s="176">
        <f t="shared" ref="L45" si="40">SUM(L46:L53)</f>
        <v>0</v>
      </c>
    </row>
    <row r="46" spans="1:12" customFormat="1" ht="13" x14ac:dyDescent="0.3">
      <c r="A46" s="9"/>
      <c r="B46" s="10"/>
      <c r="C46" s="104" t="str">
        <f t="shared" si="36"/>
        <v>FC</v>
      </c>
      <c r="D46" s="201"/>
      <c r="E46" s="5"/>
      <c r="F46" s="114">
        <f t="shared" si="1"/>
        <v>0</v>
      </c>
      <c r="G46" s="105">
        <f t="shared" si="37"/>
        <v>0.12345</v>
      </c>
      <c r="H46" s="115">
        <f t="shared" si="3"/>
        <v>0</v>
      </c>
      <c r="I46" s="94"/>
      <c r="J46" s="5"/>
      <c r="K46" s="115">
        <f t="shared" si="4"/>
        <v>0</v>
      </c>
      <c r="L46" s="117">
        <f t="shared" si="38"/>
        <v>0</v>
      </c>
    </row>
    <row r="47" spans="1:12" customFormat="1" ht="13" x14ac:dyDescent="0.3">
      <c r="A47" s="9"/>
      <c r="B47" s="10"/>
      <c r="C47" s="104" t="str">
        <f t="shared" si="36"/>
        <v>FC</v>
      </c>
      <c r="D47" s="201"/>
      <c r="E47" s="5"/>
      <c r="F47" s="114">
        <f t="shared" si="1"/>
        <v>0</v>
      </c>
      <c r="G47" s="105">
        <f t="shared" si="37"/>
        <v>0.12345</v>
      </c>
      <c r="H47" s="115">
        <f t="shared" si="3"/>
        <v>0</v>
      </c>
      <c r="I47" s="94"/>
      <c r="J47" s="5"/>
      <c r="K47" s="115">
        <f t="shared" si="4"/>
        <v>0</v>
      </c>
      <c r="L47" s="117">
        <f t="shared" si="38"/>
        <v>0</v>
      </c>
    </row>
    <row r="48" spans="1:12" customFormat="1" ht="13" x14ac:dyDescent="0.3">
      <c r="A48" s="9"/>
      <c r="B48" s="10"/>
      <c r="C48" s="104" t="str">
        <f t="shared" si="36"/>
        <v>FC</v>
      </c>
      <c r="D48" s="201"/>
      <c r="E48" s="5"/>
      <c r="F48" s="114">
        <f t="shared" si="1"/>
        <v>0</v>
      </c>
      <c r="G48" s="105">
        <f t="shared" si="37"/>
        <v>0.12345</v>
      </c>
      <c r="H48" s="115">
        <f t="shared" si="3"/>
        <v>0</v>
      </c>
      <c r="I48" s="94"/>
      <c r="J48" s="5"/>
      <c r="K48" s="115">
        <f t="shared" si="4"/>
        <v>0</v>
      </c>
      <c r="L48" s="117">
        <f t="shared" si="38"/>
        <v>0</v>
      </c>
    </row>
    <row r="49" spans="1:12" customFormat="1" ht="13" x14ac:dyDescent="0.3">
      <c r="A49" s="9"/>
      <c r="B49" s="10"/>
      <c r="C49" s="104" t="str">
        <f t="shared" si="36"/>
        <v>FC</v>
      </c>
      <c r="D49" s="201"/>
      <c r="E49" s="5"/>
      <c r="F49" s="114">
        <f t="shared" ref="F49" si="41">D49*E49</f>
        <v>0</v>
      </c>
      <c r="G49" s="105">
        <f t="shared" si="37"/>
        <v>0.12345</v>
      </c>
      <c r="H49" s="115">
        <f t="shared" ref="H49" si="42">IF(G49&lt;&gt;0,F49/G49,0)</f>
        <v>0</v>
      </c>
      <c r="I49" s="94"/>
      <c r="J49" s="5"/>
      <c r="K49" s="115">
        <f t="shared" ref="K49" si="43">I49*J49</f>
        <v>0</v>
      </c>
      <c r="L49" s="117">
        <f t="shared" ref="L49" si="44">IF(OR(J49&gt;0,H49&gt;0),H49+K49,0)</f>
        <v>0</v>
      </c>
    </row>
    <row r="50" spans="1:12" customFormat="1" ht="13" x14ac:dyDescent="0.3">
      <c r="A50" s="9"/>
      <c r="B50" s="10"/>
      <c r="C50" s="104" t="str">
        <f t="shared" si="36"/>
        <v>FC</v>
      </c>
      <c r="D50" s="201"/>
      <c r="E50" s="5"/>
      <c r="F50" s="114">
        <f>D50*E50</f>
        <v>0</v>
      </c>
      <c r="G50" s="105">
        <f t="shared" si="37"/>
        <v>0.12345</v>
      </c>
      <c r="H50" s="115">
        <f>IF(G50&lt;&gt;0,F50/G50,0)</f>
        <v>0</v>
      </c>
      <c r="I50" s="94"/>
      <c r="J50" s="5"/>
      <c r="K50" s="115">
        <f>I50*J50</f>
        <v>0</v>
      </c>
      <c r="L50" s="117">
        <f>IF(OR(J50&gt;0,H50&gt;0),H50+K50,0)</f>
        <v>0</v>
      </c>
    </row>
    <row r="51" spans="1:12" customFormat="1" ht="13" x14ac:dyDescent="0.3">
      <c r="A51" s="9"/>
      <c r="B51" s="10"/>
      <c r="C51" s="104" t="str">
        <f t="shared" si="36"/>
        <v>FC</v>
      </c>
      <c r="D51" s="201"/>
      <c r="E51" s="5"/>
      <c r="F51" s="114">
        <f>D51*E51</f>
        <v>0</v>
      </c>
      <c r="G51" s="105">
        <f t="shared" si="37"/>
        <v>0.12345</v>
      </c>
      <c r="H51" s="115">
        <f>IF(G51&lt;&gt;0,F51/G51,0)</f>
        <v>0</v>
      </c>
      <c r="I51" s="94"/>
      <c r="J51" s="5"/>
      <c r="K51" s="115">
        <f>I51*J51</f>
        <v>0</v>
      </c>
      <c r="L51" s="117">
        <f>IF(OR(J51&gt;0,H51&gt;0),H51+K51,0)</f>
        <v>0</v>
      </c>
    </row>
    <row r="52" spans="1:12" customFormat="1" ht="13" x14ac:dyDescent="0.3">
      <c r="A52" s="9"/>
      <c r="B52" s="10"/>
      <c r="C52" s="104" t="str">
        <f t="shared" si="36"/>
        <v>FC</v>
      </c>
      <c r="D52" s="201"/>
      <c r="E52" s="5"/>
      <c r="F52" s="114">
        <f>D52*E52</f>
        <v>0</v>
      </c>
      <c r="G52" s="105">
        <f t="shared" si="37"/>
        <v>0.12345</v>
      </c>
      <c r="H52" s="115">
        <f>IF(G52&lt;&gt;0,F52/G52,0)</f>
        <v>0</v>
      </c>
      <c r="I52" s="94"/>
      <c r="J52" s="5"/>
      <c r="K52" s="115">
        <f>I52*J52</f>
        <v>0</v>
      </c>
      <c r="L52" s="117">
        <f>IF(OR(J52&gt;0,H52&gt;0),H52+K52,0)</f>
        <v>0</v>
      </c>
    </row>
    <row r="53" spans="1:12" customFormat="1" ht="13.5" thickBot="1" x14ac:dyDescent="0.35">
      <c r="A53" s="16"/>
      <c r="B53" s="13"/>
      <c r="C53" s="106"/>
      <c r="D53" s="202"/>
      <c r="E53" s="14"/>
      <c r="F53" s="128"/>
      <c r="G53" s="128"/>
      <c r="H53" s="150"/>
      <c r="I53" s="95"/>
      <c r="J53" s="14"/>
      <c r="K53" s="150"/>
      <c r="L53" s="158"/>
    </row>
    <row r="54" spans="1:12" customFormat="1" ht="13.5" thickBot="1" x14ac:dyDescent="0.35">
      <c r="A54" s="212"/>
      <c r="B54" s="163" t="str">
        <f>+"SUB-TOTAL:  "&amp;A16</f>
        <v>SUB-TOTAL:  G7</v>
      </c>
      <c r="C54" s="164"/>
      <c r="D54" s="213"/>
      <c r="E54" s="151"/>
      <c r="F54" s="151">
        <f>F18+F27+F36+F45</f>
        <v>0</v>
      </c>
      <c r="G54" s="152">
        <f>$B$9</f>
        <v>0.12345</v>
      </c>
      <c r="H54" s="151">
        <f>H18+H27+H36+H45</f>
        <v>0</v>
      </c>
      <c r="I54" s="156"/>
      <c r="J54" s="151"/>
      <c r="K54" s="153">
        <f>K18+K27+K36+K45</f>
        <v>0</v>
      </c>
      <c r="L54" s="157">
        <f>L18+L27+L36+L45</f>
        <v>0</v>
      </c>
    </row>
    <row r="55" spans="1:12" ht="13" x14ac:dyDescent="0.3">
      <c r="A55" s="1"/>
      <c r="B55" s="1"/>
      <c r="C55" s="3"/>
      <c r="D55" s="97"/>
      <c r="E55" s="101"/>
      <c r="F55" s="101"/>
      <c r="G55" s="1"/>
      <c r="H55" s="82"/>
      <c r="I55" s="97"/>
      <c r="J55" s="101"/>
      <c r="K55" s="102"/>
      <c r="L55" s="102"/>
    </row>
    <row r="56" spans="1:12" ht="10.5" x14ac:dyDescent="0.25">
      <c r="D56" s="204"/>
      <c r="E56" s="205"/>
      <c r="F56" s="206"/>
      <c r="H56" s="83"/>
      <c r="I56" s="207"/>
      <c r="J56" s="205"/>
      <c r="K56" s="103"/>
      <c r="L56" s="103"/>
    </row>
    <row r="57" spans="1:12" ht="10.5" x14ac:dyDescent="0.25">
      <c r="D57" s="204"/>
      <c r="E57" s="205"/>
      <c r="F57" s="206"/>
      <c r="H57" s="83"/>
      <c r="I57" s="207"/>
      <c r="J57" s="205"/>
      <c r="K57" s="103"/>
      <c r="L57" s="103"/>
    </row>
    <row r="58" spans="1:12" ht="10.5" x14ac:dyDescent="0.25">
      <c r="D58" s="204"/>
      <c r="E58" s="205"/>
      <c r="F58" s="206"/>
      <c r="H58" s="83"/>
      <c r="I58" s="207"/>
      <c r="J58" s="205"/>
      <c r="K58" s="103"/>
      <c r="L58" s="103"/>
    </row>
    <row r="59" spans="1:12" ht="10.5" x14ac:dyDescent="0.25">
      <c r="D59" s="204"/>
      <c r="E59" s="205"/>
      <c r="F59" s="206"/>
      <c r="H59" s="83"/>
      <c r="I59" s="207"/>
      <c r="J59" s="205"/>
      <c r="K59" s="103"/>
      <c r="L59" s="103"/>
    </row>
    <row r="60" spans="1:12" ht="10.5" x14ac:dyDescent="0.25">
      <c r="D60" s="204"/>
      <c r="E60" s="205"/>
      <c r="F60" s="206"/>
      <c r="H60" s="83"/>
      <c r="I60" s="207"/>
      <c r="J60" s="205"/>
      <c r="K60" s="103"/>
      <c r="L60" s="103"/>
    </row>
    <row r="61" spans="1:12" ht="10.5" x14ac:dyDescent="0.25">
      <c r="D61" s="204"/>
      <c r="E61" s="205"/>
      <c r="F61" s="206"/>
      <c r="H61" s="83"/>
      <c r="I61" s="207"/>
      <c r="J61" s="205"/>
      <c r="K61" s="103"/>
      <c r="L61" s="103"/>
    </row>
    <row r="62" spans="1:12" ht="10.5" x14ac:dyDescent="0.25">
      <c r="D62" s="204"/>
      <c r="E62" s="205"/>
      <c r="F62" s="206"/>
      <c r="H62" s="83"/>
      <c r="I62" s="207"/>
      <c r="J62" s="205"/>
      <c r="K62" s="103"/>
      <c r="L62" s="103"/>
    </row>
    <row r="63" spans="1:12" ht="10.5" x14ac:dyDescent="0.25">
      <c r="D63" s="204"/>
      <c r="E63" s="205"/>
      <c r="F63" s="206"/>
      <c r="H63" s="83"/>
      <c r="I63" s="207"/>
      <c r="J63" s="205"/>
      <c r="K63" s="103"/>
      <c r="L63" s="103"/>
    </row>
    <row r="64" spans="1:12" ht="10.5" x14ac:dyDescent="0.25">
      <c r="D64" s="204"/>
      <c r="E64" s="205"/>
      <c r="F64" s="206"/>
      <c r="H64" s="83"/>
      <c r="I64" s="207"/>
      <c r="J64" s="205"/>
      <c r="K64" s="103"/>
      <c r="L64" s="103"/>
    </row>
    <row r="65" spans="4:12" ht="10.5" x14ac:dyDescent="0.25">
      <c r="D65" s="204"/>
      <c r="E65" s="205"/>
      <c r="F65" s="206"/>
      <c r="H65" s="83"/>
      <c r="I65" s="207"/>
      <c r="J65" s="205"/>
      <c r="K65" s="103"/>
      <c r="L65" s="103"/>
    </row>
    <row r="66" spans="4:12" ht="10.5" x14ac:dyDescent="0.25">
      <c r="D66" s="204"/>
      <c r="E66" s="205"/>
      <c r="F66" s="206"/>
      <c r="H66" s="83"/>
      <c r="I66" s="207"/>
      <c r="J66" s="205"/>
      <c r="K66" s="103"/>
      <c r="L66" s="103"/>
    </row>
    <row r="67" spans="4:12" ht="10.5" x14ac:dyDescent="0.25">
      <c r="D67" s="204"/>
      <c r="E67" s="205"/>
      <c r="F67" s="206"/>
      <c r="H67" s="83"/>
      <c r="I67" s="207"/>
      <c r="J67" s="205"/>
      <c r="K67" s="103"/>
      <c r="L67" s="103"/>
    </row>
    <row r="68" spans="4:12" ht="10.5" x14ac:dyDescent="0.25">
      <c r="D68" s="204"/>
      <c r="E68" s="205"/>
      <c r="F68" s="206"/>
      <c r="H68" s="83"/>
      <c r="I68" s="207"/>
      <c r="J68" s="205"/>
      <c r="K68" s="103"/>
      <c r="L68" s="103"/>
    </row>
    <row r="69" spans="4:12" ht="10.5" x14ac:dyDescent="0.25">
      <c r="D69" s="204"/>
      <c r="E69" s="205"/>
      <c r="F69" s="206"/>
      <c r="H69" s="83"/>
      <c r="I69" s="207"/>
      <c r="J69" s="205"/>
      <c r="K69" s="103"/>
      <c r="L69" s="103"/>
    </row>
    <row r="70" spans="4:12" ht="10.5" x14ac:dyDescent="0.25">
      <c r="D70" s="204"/>
      <c r="E70" s="205"/>
      <c r="F70" s="206"/>
      <c r="H70" s="83"/>
      <c r="I70" s="207"/>
      <c r="J70" s="205"/>
      <c r="K70" s="103"/>
      <c r="L70" s="103"/>
    </row>
    <row r="71" spans="4:12" ht="10.5" x14ac:dyDescent="0.25">
      <c r="D71" s="204"/>
      <c r="E71" s="205"/>
      <c r="F71" s="206"/>
      <c r="H71" s="83"/>
      <c r="I71" s="207"/>
      <c r="J71" s="205"/>
      <c r="K71" s="103"/>
      <c r="L71" s="103"/>
    </row>
    <row r="72" spans="4:12" ht="10.5" x14ac:dyDescent="0.25">
      <c r="D72" s="204"/>
      <c r="E72" s="205"/>
      <c r="F72" s="206"/>
      <c r="H72" s="83"/>
      <c r="I72" s="207"/>
      <c r="J72" s="205"/>
      <c r="K72" s="103"/>
      <c r="L72" s="103"/>
    </row>
    <row r="73" spans="4:12" ht="10.5" x14ac:dyDescent="0.25">
      <c r="D73" s="204"/>
      <c r="E73" s="205"/>
      <c r="F73" s="206"/>
      <c r="H73" s="83"/>
      <c r="I73" s="207"/>
      <c r="J73" s="205"/>
      <c r="K73" s="103"/>
      <c r="L73" s="103"/>
    </row>
    <row r="74" spans="4:12" ht="10.5" x14ac:dyDescent="0.25">
      <c r="D74" s="204"/>
      <c r="E74" s="205"/>
      <c r="F74" s="206"/>
      <c r="H74" s="83"/>
      <c r="I74" s="207"/>
      <c r="J74" s="205"/>
      <c r="K74" s="103"/>
      <c r="L74" s="103"/>
    </row>
    <row r="75" spans="4:12" ht="10.5" x14ac:dyDescent="0.25">
      <c r="D75" s="204"/>
      <c r="E75" s="205"/>
      <c r="F75" s="206"/>
      <c r="H75" s="83"/>
      <c r="I75" s="207"/>
      <c r="J75" s="205"/>
      <c r="K75" s="103"/>
      <c r="L75" s="103"/>
    </row>
    <row r="76" spans="4:12" ht="10.5" x14ac:dyDescent="0.25">
      <c r="D76" s="204"/>
      <c r="E76" s="205"/>
      <c r="F76" s="206"/>
      <c r="H76" s="83"/>
      <c r="I76" s="207"/>
      <c r="J76" s="205"/>
      <c r="K76" s="103"/>
      <c r="L76" s="103"/>
    </row>
    <row r="77" spans="4:12" ht="10.5" x14ac:dyDescent="0.25">
      <c r="D77" s="204"/>
      <c r="E77" s="205"/>
      <c r="F77" s="206"/>
      <c r="H77" s="83"/>
      <c r="I77" s="207"/>
      <c r="J77" s="205"/>
      <c r="K77" s="103"/>
      <c r="L77" s="103"/>
    </row>
    <row r="78" spans="4:12" ht="10.5" x14ac:dyDescent="0.25">
      <c r="D78" s="204"/>
      <c r="E78" s="205"/>
      <c r="F78" s="206"/>
      <c r="H78" s="83"/>
      <c r="I78" s="207"/>
      <c r="J78" s="205"/>
      <c r="K78" s="103"/>
      <c r="L78" s="103"/>
    </row>
    <row r="79" spans="4:12" ht="10.5" x14ac:dyDescent="0.25">
      <c r="D79" s="204"/>
      <c r="E79" s="205"/>
      <c r="F79" s="206"/>
      <c r="H79" s="83"/>
      <c r="I79" s="207"/>
      <c r="J79" s="205"/>
      <c r="K79" s="103"/>
      <c r="L79" s="103"/>
    </row>
    <row r="80" spans="4:12" ht="10.5" x14ac:dyDescent="0.25">
      <c r="D80" s="204"/>
      <c r="E80" s="205"/>
      <c r="F80" s="206"/>
      <c r="H80" s="83"/>
      <c r="I80" s="207"/>
      <c r="J80" s="205"/>
      <c r="K80" s="103"/>
      <c r="L80" s="103"/>
    </row>
    <row r="81" spans="4:12" ht="10.5" x14ac:dyDescent="0.25">
      <c r="D81" s="204"/>
      <c r="E81" s="205"/>
      <c r="F81" s="206"/>
      <c r="H81" s="83"/>
      <c r="I81" s="207"/>
      <c r="J81" s="205"/>
      <c r="K81" s="103"/>
      <c r="L81" s="103"/>
    </row>
    <row r="82" spans="4:12" ht="10.5" x14ac:dyDescent="0.25">
      <c r="D82" s="204"/>
      <c r="E82" s="205"/>
      <c r="F82" s="206"/>
      <c r="H82" s="83"/>
      <c r="I82" s="207"/>
      <c r="J82" s="205"/>
      <c r="K82" s="103"/>
      <c r="L82" s="103"/>
    </row>
    <row r="83" spans="4:12" ht="10.5" x14ac:dyDescent="0.25">
      <c r="D83" s="204"/>
      <c r="E83" s="205"/>
      <c r="F83" s="206"/>
      <c r="H83" s="83"/>
      <c r="I83" s="207"/>
      <c r="J83" s="205"/>
      <c r="K83" s="103"/>
      <c r="L83" s="103"/>
    </row>
    <row r="84" spans="4:12" ht="10.5" x14ac:dyDescent="0.25">
      <c r="D84" s="204"/>
      <c r="E84" s="205"/>
      <c r="F84" s="206"/>
      <c r="H84" s="83"/>
      <c r="I84" s="207"/>
      <c r="J84" s="205"/>
      <c r="K84" s="103"/>
      <c r="L84" s="103"/>
    </row>
    <row r="85" spans="4:12" ht="10.5" x14ac:dyDescent="0.25">
      <c r="D85" s="204"/>
      <c r="E85" s="205"/>
      <c r="F85" s="206"/>
      <c r="H85" s="83"/>
      <c r="I85" s="207"/>
      <c r="J85" s="205"/>
      <c r="K85" s="103"/>
      <c r="L85" s="103"/>
    </row>
    <row r="86" spans="4:12" ht="10.5" x14ac:dyDescent="0.25">
      <c r="D86" s="204"/>
      <c r="E86" s="205"/>
      <c r="F86" s="206"/>
      <c r="H86" s="83"/>
      <c r="I86" s="207"/>
      <c r="J86" s="205"/>
      <c r="K86" s="103"/>
      <c r="L86" s="103"/>
    </row>
    <row r="87" spans="4:12" ht="10.5" x14ac:dyDescent="0.25">
      <c r="D87" s="204"/>
      <c r="E87" s="205"/>
      <c r="F87" s="206"/>
      <c r="H87" s="83"/>
      <c r="I87" s="207"/>
      <c r="J87" s="205"/>
      <c r="K87" s="103"/>
      <c r="L87" s="103"/>
    </row>
    <row r="88" spans="4:12" ht="10.5" x14ac:dyDescent="0.25">
      <c r="D88" s="204"/>
      <c r="E88" s="205"/>
      <c r="F88" s="206"/>
      <c r="H88" s="83"/>
      <c r="I88" s="207"/>
      <c r="J88" s="205"/>
      <c r="K88" s="103"/>
      <c r="L88" s="103"/>
    </row>
    <row r="89" spans="4:12" ht="10.5" x14ac:dyDescent="0.25">
      <c r="D89" s="204"/>
      <c r="E89" s="205"/>
      <c r="F89" s="206"/>
      <c r="H89" s="83"/>
      <c r="I89" s="207"/>
      <c r="J89" s="205"/>
      <c r="K89" s="103"/>
      <c r="L89" s="103"/>
    </row>
    <row r="90" spans="4:12" ht="10.5" x14ac:dyDescent="0.25">
      <c r="D90" s="204"/>
      <c r="E90" s="205"/>
      <c r="F90" s="206"/>
      <c r="H90" s="83"/>
      <c r="I90" s="207"/>
      <c r="J90" s="205"/>
      <c r="K90" s="103"/>
      <c r="L90" s="103"/>
    </row>
    <row r="91" spans="4:12" ht="10.5" x14ac:dyDescent="0.25">
      <c r="D91" s="204"/>
      <c r="E91" s="205"/>
      <c r="F91" s="206"/>
      <c r="H91" s="83"/>
      <c r="I91" s="207"/>
      <c r="J91" s="205"/>
      <c r="K91" s="103"/>
      <c r="L91" s="103"/>
    </row>
    <row r="92" spans="4:12" ht="10.5" x14ac:dyDescent="0.25">
      <c r="D92" s="204"/>
      <c r="E92" s="205"/>
      <c r="F92" s="206"/>
      <c r="H92" s="83"/>
      <c r="I92" s="207"/>
      <c r="J92" s="205"/>
      <c r="K92" s="103"/>
      <c r="L92" s="103"/>
    </row>
    <row r="93" spans="4:12" ht="10.5" x14ac:dyDescent="0.25">
      <c r="D93" s="204"/>
      <c r="E93" s="205"/>
      <c r="F93" s="206"/>
      <c r="H93" s="83"/>
      <c r="I93" s="207"/>
      <c r="J93" s="205"/>
      <c r="K93" s="103"/>
      <c r="L93" s="103"/>
    </row>
    <row r="94" spans="4:12" ht="10.5" x14ac:dyDescent="0.25">
      <c r="D94" s="204"/>
      <c r="E94" s="205"/>
      <c r="F94" s="206"/>
      <c r="H94" s="83"/>
      <c r="I94" s="207"/>
      <c r="J94" s="205"/>
      <c r="K94" s="103"/>
      <c r="L94" s="103"/>
    </row>
    <row r="95" spans="4:12" ht="10.5" x14ac:dyDescent="0.25">
      <c r="D95" s="204"/>
      <c r="E95" s="205"/>
      <c r="F95" s="206"/>
      <c r="H95" s="83"/>
      <c r="I95" s="207"/>
      <c r="J95" s="205"/>
      <c r="K95" s="103"/>
      <c r="L95" s="103"/>
    </row>
    <row r="96" spans="4:12" ht="10.5" x14ac:dyDescent="0.25">
      <c r="D96" s="204"/>
      <c r="E96" s="205"/>
      <c r="F96" s="206"/>
      <c r="H96" s="83"/>
      <c r="I96" s="207"/>
      <c r="J96" s="205"/>
      <c r="K96" s="103"/>
      <c r="L96" s="103"/>
    </row>
    <row r="97" spans="4:12" ht="10.5" x14ac:dyDescent="0.25">
      <c r="D97" s="204"/>
      <c r="E97" s="205"/>
      <c r="F97" s="206"/>
      <c r="H97" s="83"/>
      <c r="I97" s="207"/>
      <c r="J97" s="205"/>
      <c r="K97" s="103"/>
      <c r="L97" s="103"/>
    </row>
    <row r="98" spans="4:12" ht="10.5" x14ac:dyDescent="0.25">
      <c r="D98" s="204"/>
      <c r="E98" s="205"/>
      <c r="F98" s="206"/>
      <c r="H98" s="83"/>
      <c r="I98" s="207"/>
      <c r="J98" s="205"/>
      <c r="K98" s="103"/>
      <c r="L98" s="103"/>
    </row>
    <row r="99" spans="4:12" ht="10.5" x14ac:dyDescent="0.25">
      <c r="D99" s="204"/>
      <c r="E99" s="205"/>
      <c r="F99" s="206"/>
      <c r="H99" s="83"/>
      <c r="I99" s="207"/>
      <c r="J99" s="205"/>
      <c r="K99" s="103"/>
      <c r="L99" s="103"/>
    </row>
    <row r="100" spans="4:12" ht="10.5" x14ac:dyDescent="0.25">
      <c r="D100" s="204"/>
      <c r="E100" s="205"/>
      <c r="F100" s="206"/>
      <c r="H100" s="83"/>
      <c r="I100" s="207"/>
      <c r="J100" s="205"/>
      <c r="K100" s="103"/>
      <c r="L100" s="103"/>
    </row>
    <row r="101" spans="4:12" ht="10.5" x14ac:dyDescent="0.25">
      <c r="D101" s="204"/>
      <c r="E101" s="205"/>
      <c r="F101" s="206"/>
      <c r="H101" s="83"/>
      <c r="I101" s="207"/>
      <c r="J101" s="205"/>
      <c r="K101" s="103"/>
      <c r="L101" s="103"/>
    </row>
    <row r="102" spans="4:12" ht="10.5" x14ac:dyDescent="0.25">
      <c r="D102" s="204"/>
      <c r="E102" s="205"/>
      <c r="F102" s="206"/>
      <c r="H102" s="83"/>
      <c r="I102" s="207"/>
      <c r="J102" s="205"/>
      <c r="K102" s="103"/>
      <c r="L102" s="103"/>
    </row>
    <row r="103" spans="4:12" ht="10.5" x14ac:dyDescent="0.25">
      <c r="D103" s="204"/>
      <c r="E103" s="205"/>
      <c r="F103" s="206"/>
      <c r="H103" s="83"/>
      <c r="I103" s="207"/>
      <c r="J103" s="205"/>
      <c r="K103" s="103"/>
      <c r="L103" s="103"/>
    </row>
    <row r="104" spans="4:12" x14ac:dyDescent="0.2">
      <c r="E104" s="208"/>
      <c r="F104" s="209"/>
    </row>
    <row r="105" spans="4:12" x14ac:dyDescent="0.2">
      <c r="E105" s="208"/>
      <c r="F105" s="209"/>
    </row>
    <row r="106" spans="4:12" x14ac:dyDescent="0.2">
      <c r="E106" s="208"/>
      <c r="F106" s="209"/>
    </row>
  </sheetData>
  <mergeCells count="14">
    <mergeCell ref="A1:B1"/>
    <mergeCell ref="A2:B2"/>
    <mergeCell ref="C11:H12"/>
    <mergeCell ref="I11:K12"/>
    <mergeCell ref="B13:B15"/>
    <mergeCell ref="A13:A15"/>
    <mergeCell ref="C13:C15"/>
    <mergeCell ref="G13:G15"/>
    <mergeCell ref="L13:L15"/>
    <mergeCell ref="E13:E15"/>
    <mergeCell ref="F13:F15"/>
    <mergeCell ref="H13:H15"/>
    <mergeCell ref="J13:J15"/>
    <mergeCell ref="K13:K15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8">
    <tabColor theme="4" tint="0.39997558519241921"/>
  </sheetPr>
  <dimension ref="A1:L106"/>
  <sheetViews>
    <sheetView showGridLines="0" zoomScaleNormal="100" workbookViewId="0">
      <selection activeCell="C12" sqref="C12:E12"/>
    </sheetView>
  </sheetViews>
  <sheetFormatPr defaultColWidth="9.33203125" defaultRowHeight="10" x14ac:dyDescent="0.2"/>
  <cols>
    <col min="1" max="1" width="20.44140625" style="2" customWidth="1"/>
    <col min="2" max="2" width="50.6640625" style="2" customWidth="1"/>
    <col min="3" max="3" width="12" style="2" customWidth="1"/>
    <col min="4" max="4" width="11.44140625" style="2" customWidth="1"/>
    <col min="5" max="5" width="14.6640625" style="2" customWidth="1"/>
    <col min="6" max="7" width="14.6640625" customWidth="1"/>
    <col min="8" max="8" width="15.6640625" customWidth="1"/>
    <col min="9" max="9" width="11.44140625" customWidth="1"/>
    <col min="10" max="10" width="14.6640625" style="2" customWidth="1"/>
    <col min="11" max="11" width="15.6640625" customWidth="1"/>
    <col min="12" max="12" width="17.6640625" customWidth="1"/>
    <col min="13" max="16384" width="9.33203125" style="2"/>
  </cols>
  <sheetData>
    <row r="1" spans="1:12" ht="13" x14ac:dyDescent="0.3">
      <c r="A1" s="246" t="s">
        <v>175</v>
      </c>
      <c r="B1" s="246"/>
    </row>
    <row r="2" spans="1:12" customFormat="1" ht="13" x14ac:dyDescent="0.3">
      <c r="A2" s="247" t="s">
        <v>171</v>
      </c>
      <c r="B2" s="247"/>
      <c r="C2" s="1"/>
      <c r="D2" s="1"/>
      <c r="E2" s="1"/>
      <c r="F2" s="1"/>
      <c r="G2" s="1"/>
      <c r="H2" s="1"/>
      <c r="I2" s="1"/>
      <c r="J2" s="1"/>
      <c r="K2" s="1"/>
      <c r="L2" s="3"/>
    </row>
    <row r="3" spans="1:12" customFormat="1" ht="13" x14ac:dyDescent="0.3">
      <c r="A3" s="19" t="s">
        <v>0</v>
      </c>
      <c r="B3" s="20" t="str">
        <f>'Bidder Info'!D3</f>
        <v>Bidder name</v>
      </c>
      <c r="C3" s="199"/>
      <c r="D3" s="199"/>
      <c r="E3" s="1"/>
      <c r="F3" s="1"/>
      <c r="G3" s="1"/>
      <c r="H3" s="1"/>
      <c r="I3" s="1"/>
      <c r="J3" s="1"/>
      <c r="K3" s="1"/>
      <c r="L3" s="1"/>
    </row>
    <row r="4" spans="1:12" customFormat="1" ht="13" x14ac:dyDescent="0.3">
      <c r="A4" s="19" t="s">
        <v>170</v>
      </c>
      <c r="B4" s="20" t="str">
        <f>Instructions!D7</f>
        <v>ATNS/HO/TPQ/RFP049/FY23.24/ATFM REPLACEMENT SYSTEM</v>
      </c>
      <c r="C4" s="199"/>
      <c r="D4" s="199"/>
      <c r="E4" s="1"/>
      <c r="F4" s="1"/>
      <c r="G4" s="1"/>
      <c r="H4" s="1"/>
      <c r="I4" s="1"/>
      <c r="J4" s="1"/>
      <c r="K4" s="1"/>
      <c r="L4" s="1"/>
    </row>
    <row r="5" spans="1:12" customFormat="1" ht="13" x14ac:dyDescent="0.3">
      <c r="A5" s="19" t="s">
        <v>69</v>
      </c>
      <c r="B5" s="20" t="str">
        <f>Instructions!$D$8</f>
        <v>ATFM Replacement</v>
      </c>
      <c r="C5" s="199"/>
      <c r="D5" s="199"/>
      <c r="E5" s="1"/>
      <c r="F5" s="3"/>
      <c r="G5" s="3"/>
      <c r="H5" s="186"/>
      <c r="I5" s="186"/>
      <c r="J5" s="1"/>
      <c r="K5" s="1"/>
      <c r="L5" s="1"/>
    </row>
    <row r="6" spans="1:12" customFormat="1" ht="13" x14ac:dyDescent="0.3">
      <c r="A6" s="19" t="s">
        <v>70</v>
      </c>
      <c r="B6" s="20" t="s">
        <v>60</v>
      </c>
      <c r="C6" s="199"/>
      <c r="D6" s="199"/>
      <c r="E6" s="1"/>
      <c r="F6" s="3"/>
      <c r="G6" s="3"/>
      <c r="H6" s="186"/>
      <c r="I6" s="186"/>
      <c r="J6" s="1"/>
      <c r="K6" s="1"/>
      <c r="L6" s="1"/>
    </row>
    <row r="7" spans="1:12" customFormat="1" ht="13" x14ac:dyDescent="0.3">
      <c r="A7" s="19" t="s">
        <v>71</v>
      </c>
      <c r="B7" s="20" t="s">
        <v>156</v>
      </c>
      <c r="C7" s="199"/>
      <c r="D7" s="199"/>
      <c r="E7" s="1"/>
      <c r="F7" s="3"/>
      <c r="G7" s="3"/>
      <c r="H7" s="186"/>
      <c r="I7" s="186"/>
      <c r="J7" s="1"/>
      <c r="K7" s="1"/>
      <c r="L7" s="1"/>
    </row>
    <row r="8" spans="1:12" customFormat="1" ht="13" x14ac:dyDescent="0.3">
      <c r="A8" s="19" t="s">
        <v>73</v>
      </c>
      <c r="B8" s="135" t="str">
        <f>'Bidder Info'!D4</f>
        <v>FC</v>
      </c>
      <c r="C8" s="199"/>
      <c r="D8" s="199"/>
      <c r="E8" s="1"/>
      <c r="F8" s="3"/>
      <c r="G8" s="3"/>
      <c r="H8" s="186"/>
      <c r="I8" s="186"/>
      <c r="J8" s="1"/>
      <c r="K8" s="1"/>
      <c r="L8" s="1"/>
    </row>
    <row r="9" spans="1:12" customFormat="1" ht="13" x14ac:dyDescent="0.3">
      <c r="A9" s="19" t="s">
        <v>74</v>
      </c>
      <c r="B9" s="135">
        <f>'Bidder Info'!D5</f>
        <v>0.12345</v>
      </c>
      <c r="C9" s="199"/>
      <c r="D9" s="199"/>
      <c r="E9" s="1"/>
      <c r="F9" s="3"/>
      <c r="G9" s="3"/>
      <c r="H9" s="186"/>
      <c r="I9" s="186"/>
      <c r="J9" s="1"/>
      <c r="K9" s="1"/>
      <c r="L9" s="1"/>
    </row>
    <row r="10" spans="1:12" customFormat="1" ht="13" thickBot="1" x14ac:dyDescent="0.3">
      <c r="A10" s="1"/>
      <c r="B10" s="1"/>
      <c r="C10" s="1"/>
      <c r="D10" s="1"/>
      <c r="E10" s="1"/>
      <c r="F10" s="2"/>
      <c r="G10" s="2"/>
      <c r="H10" s="2"/>
      <c r="I10" s="2"/>
      <c r="J10" s="2"/>
      <c r="K10" s="1"/>
      <c r="L10" s="1"/>
    </row>
    <row r="11" spans="1:12" customFormat="1" ht="12.5" x14ac:dyDescent="0.25">
      <c r="A11" s="1"/>
      <c r="B11" s="1"/>
      <c r="C11" s="284" t="s">
        <v>38</v>
      </c>
      <c r="D11" s="285"/>
      <c r="E11" s="285"/>
      <c r="F11" s="285"/>
      <c r="G11" s="285"/>
      <c r="H11" s="286"/>
      <c r="I11" s="284" t="s">
        <v>39</v>
      </c>
      <c r="J11" s="285"/>
      <c r="K11" s="286"/>
      <c r="L11" s="21"/>
    </row>
    <row r="12" spans="1:12" customFormat="1" ht="13" thickBot="1" x14ac:dyDescent="0.3">
      <c r="A12" s="1"/>
      <c r="B12" s="1"/>
      <c r="C12" s="298"/>
      <c r="D12" s="254"/>
      <c r="E12" s="254"/>
      <c r="F12" s="254"/>
      <c r="G12" s="288"/>
      <c r="H12" s="299"/>
      <c r="I12" s="298"/>
      <c r="J12" s="254"/>
      <c r="K12" s="299"/>
      <c r="L12" s="22"/>
    </row>
    <row r="13" spans="1:12" customFormat="1" ht="13" x14ac:dyDescent="0.2">
      <c r="A13" s="243" t="s">
        <v>40</v>
      </c>
      <c r="B13" s="240" t="s">
        <v>41</v>
      </c>
      <c r="C13" s="297" t="s">
        <v>75</v>
      </c>
      <c r="D13" s="56" t="s">
        <v>76</v>
      </c>
      <c r="E13" s="243" t="s">
        <v>77</v>
      </c>
      <c r="F13" s="243" t="s">
        <v>42</v>
      </c>
      <c r="G13" s="280" t="str">
        <f>"ROE: 1R = "&amp;'Bidder Info'!$D$5</f>
        <v>ROE: 1R = 0.12345</v>
      </c>
      <c r="H13" s="300" t="s">
        <v>43</v>
      </c>
      <c r="I13" s="57" t="s">
        <v>76</v>
      </c>
      <c r="J13" s="243" t="s">
        <v>78</v>
      </c>
      <c r="K13" s="300" t="s">
        <v>44</v>
      </c>
      <c r="L13" s="278" t="s">
        <v>45</v>
      </c>
    </row>
    <row r="14" spans="1:12" customFormat="1" ht="13" x14ac:dyDescent="0.2">
      <c r="A14" s="244"/>
      <c r="B14" s="241"/>
      <c r="C14" s="292"/>
      <c r="D14" s="54"/>
      <c r="E14" s="244"/>
      <c r="F14" s="244"/>
      <c r="G14" s="244"/>
      <c r="H14" s="282"/>
      <c r="I14" s="46"/>
      <c r="J14" s="244"/>
      <c r="K14" s="282"/>
      <c r="L14" s="278"/>
    </row>
    <row r="15" spans="1:12" customFormat="1" ht="13" x14ac:dyDescent="0.2">
      <c r="A15" s="245"/>
      <c r="B15" s="242"/>
      <c r="C15" s="293"/>
      <c r="D15" s="55"/>
      <c r="E15" s="245"/>
      <c r="F15" s="245"/>
      <c r="G15" s="245"/>
      <c r="H15" s="283"/>
      <c r="I15" s="47"/>
      <c r="J15" s="245"/>
      <c r="K15" s="283"/>
      <c r="L15" s="279"/>
    </row>
    <row r="16" spans="1:12" customFormat="1" ht="13" x14ac:dyDescent="0.3">
      <c r="A16" s="130" t="str">
        <f>B6</f>
        <v>G8</v>
      </c>
      <c r="B16" s="30" t="str">
        <f>B7</f>
        <v>Support Maintenance Contract</v>
      </c>
      <c r="C16" s="29"/>
      <c r="D16" s="188"/>
      <c r="E16" s="23"/>
      <c r="F16" s="23"/>
      <c r="G16" s="23"/>
      <c r="H16" s="79"/>
      <c r="I16" s="77"/>
      <c r="J16" s="23"/>
      <c r="K16" s="79"/>
      <c r="L16" s="85"/>
    </row>
    <row r="17" spans="1:12" customFormat="1" ht="25.5" x14ac:dyDescent="0.3">
      <c r="A17" s="130"/>
      <c r="B17" s="219" t="s">
        <v>157</v>
      </c>
      <c r="C17" s="28"/>
      <c r="D17" s="188"/>
      <c r="E17" s="24"/>
      <c r="F17" s="24"/>
      <c r="G17" s="25"/>
      <c r="H17" s="58"/>
      <c r="I17" s="93"/>
      <c r="J17" s="24"/>
      <c r="K17" s="58"/>
      <c r="L17" s="86"/>
    </row>
    <row r="18" spans="1:12" customFormat="1" ht="13" x14ac:dyDescent="0.3">
      <c r="A18" s="8" t="s">
        <v>180</v>
      </c>
      <c r="B18" s="6"/>
      <c r="C18" s="104" t="str">
        <f t="shared" ref="C18:C40" si="0">$B$8</f>
        <v>FC</v>
      </c>
      <c r="D18" s="201"/>
      <c r="E18" s="5"/>
      <c r="F18" s="24">
        <f t="shared" ref="F18:F40" si="1">D18*E18</f>
        <v>0</v>
      </c>
      <c r="G18" s="105">
        <f t="shared" ref="G18:G40" si="2">$B$9</f>
        <v>0.12345</v>
      </c>
      <c r="H18" s="58">
        <f t="shared" ref="H18:H40" si="3">IF(G18&lt;&gt;0,F18/G18,0)</f>
        <v>0</v>
      </c>
      <c r="I18" s="94"/>
      <c r="J18" s="5"/>
      <c r="K18" s="58">
        <f t="shared" ref="K18:K40" si="4">I18*J18</f>
        <v>0</v>
      </c>
      <c r="L18" s="86">
        <f t="shared" ref="L18:L40" si="5">IF(OR(J18&gt;0,H18&gt;0),H18+K18,0)</f>
        <v>0</v>
      </c>
    </row>
    <row r="19" spans="1:12" customFormat="1" ht="13" x14ac:dyDescent="0.3">
      <c r="A19" s="8" t="s">
        <v>181</v>
      </c>
      <c r="B19" s="6"/>
      <c r="C19" s="104" t="str">
        <f t="shared" si="0"/>
        <v>FC</v>
      </c>
      <c r="D19" s="201"/>
      <c r="E19" s="5"/>
      <c r="F19" s="24">
        <f t="shared" si="1"/>
        <v>0</v>
      </c>
      <c r="G19" s="105">
        <f t="shared" si="2"/>
        <v>0.12345</v>
      </c>
      <c r="H19" s="58">
        <f t="shared" si="3"/>
        <v>0</v>
      </c>
      <c r="I19" s="94"/>
      <c r="J19" s="5"/>
      <c r="K19" s="58">
        <f t="shared" si="4"/>
        <v>0</v>
      </c>
      <c r="L19" s="86">
        <f t="shared" si="5"/>
        <v>0</v>
      </c>
    </row>
    <row r="20" spans="1:12" customFormat="1" ht="13" x14ac:dyDescent="0.3">
      <c r="A20" s="8" t="s">
        <v>182</v>
      </c>
      <c r="B20" s="7"/>
      <c r="C20" s="104" t="str">
        <f t="shared" si="0"/>
        <v>FC</v>
      </c>
      <c r="D20" s="201"/>
      <c r="E20" s="5"/>
      <c r="F20" s="24">
        <f t="shared" si="1"/>
        <v>0</v>
      </c>
      <c r="G20" s="105">
        <f t="shared" si="2"/>
        <v>0.12345</v>
      </c>
      <c r="H20" s="58">
        <f t="shared" si="3"/>
        <v>0</v>
      </c>
      <c r="I20" s="94"/>
      <c r="J20" s="5"/>
      <c r="K20" s="58">
        <f t="shared" si="4"/>
        <v>0</v>
      </c>
      <c r="L20" s="86">
        <f t="shared" si="5"/>
        <v>0</v>
      </c>
    </row>
    <row r="21" spans="1:12" customFormat="1" ht="13" x14ac:dyDescent="0.3">
      <c r="A21" s="8" t="s">
        <v>183</v>
      </c>
      <c r="B21" s="6"/>
      <c r="C21" s="104" t="str">
        <f t="shared" si="0"/>
        <v>FC</v>
      </c>
      <c r="D21" s="201"/>
      <c r="E21" s="5"/>
      <c r="F21" s="24">
        <f t="shared" si="1"/>
        <v>0</v>
      </c>
      <c r="G21" s="105">
        <f t="shared" si="2"/>
        <v>0.12345</v>
      </c>
      <c r="H21" s="58">
        <f t="shared" si="3"/>
        <v>0</v>
      </c>
      <c r="I21" s="94"/>
      <c r="J21" s="5"/>
      <c r="K21" s="58">
        <f t="shared" si="4"/>
        <v>0</v>
      </c>
      <c r="L21" s="86">
        <f t="shared" si="5"/>
        <v>0</v>
      </c>
    </row>
    <row r="22" spans="1:12" customFormat="1" ht="13" x14ac:dyDescent="0.3">
      <c r="A22" s="8" t="s">
        <v>184</v>
      </c>
      <c r="B22" s="6"/>
      <c r="C22" s="104" t="str">
        <f t="shared" si="0"/>
        <v>FC</v>
      </c>
      <c r="D22" s="201"/>
      <c r="E22" s="5"/>
      <c r="F22" s="24">
        <f t="shared" si="1"/>
        <v>0</v>
      </c>
      <c r="G22" s="105">
        <f t="shared" si="2"/>
        <v>0.12345</v>
      </c>
      <c r="H22" s="58">
        <f t="shared" si="3"/>
        <v>0</v>
      </c>
      <c r="I22" s="94"/>
      <c r="J22" s="5"/>
      <c r="K22" s="58">
        <f t="shared" si="4"/>
        <v>0</v>
      </c>
      <c r="L22" s="86">
        <f t="shared" si="5"/>
        <v>0</v>
      </c>
    </row>
    <row r="23" spans="1:12" customFormat="1" ht="13" x14ac:dyDescent="0.3">
      <c r="A23" s="8" t="s">
        <v>185</v>
      </c>
      <c r="B23" s="6"/>
      <c r="C23" s="104" t="str">
        <f t="shared" si="0"/>
        <v>FC</v>
      </c>
      <c r="D23" s="201"/>
      <c r="E23" s="5"/>
      <c r="F23" s="24">
        <f t="shared" si="1"/>
        <v>0</v>
      </c>
      <c r="G23" s="105">
        <f t="shared" si="2"/>
        <v>0.12345</v>
      </c>
      <c r="H23" s="58">
        <f t="shared" si="3"/>
        <v>0</v>
      </c>
      <c r="I23" s="94"/>
      <c r="J23" s="5"/>
      <c r="K23" s="58">
        <f t="shared" si="4"/>
        <v>0</v>
      </c>
      <c r="L23" s="86">
        <f t="shared" si="5"/>
        <v>0</v>
      </c>
    </row>
    <row r="24" spans="1:12" customFormat="1" ht="13" x14ac:dyDescent="0.3">
      <c r="A24" s="8" t="s">
        <v>186</v>
      </c>
      <c r="B24" s="6"/>
      <c r="C24" s="104" t="str">
        <f t="shared" si="0"/>
        <v>FC</v>
      </c>
      <c r="D24" s="201"/>
      <c r="E24" s="5"/>
      <c r="F24" s="24">
        <f t="shared" si="1"/>
        <v>0</v>
      </c>
      <c r="G24" s="105">
        <f t="shared" si="2"/>
        <v>0.12345</v>
      </c>
      <c r="H24" s="58">
        <f t="shared" si="3"/>
        <v>0</v>
      </c>
      <c r="I24" s="94"/>
      <c r="J24" s="5"/>
      <c r="K24" s="58">
        <f t="shared" si="4"/>
        <v>0</v>
      </c>
      <c r="L24" s="86">
        <f t="shared" si="5"/>
        <v>0</v>
      </c>
    </row>
    <row r="25" spans="1:12" customFormat="1" ht="13" x14ac:dyDescent="0.3">
      <c r="A25" s="8" t="s">
        <v>187</v>
      </c>
      <c r="B25" s="6"/>
      <c r="C25" s="104" t="str">
        <f t="shared" si="0"/>
        <v>FC</v>
      </c>
      <c r="D25" s="201"/>
      <c r="E25" s="5"/>
      <c r="F25" s="24">
        <f t="shared" si="1"/>
        <v>0</v>
      </c>
      <c r="G25" s="105">
        <f t="shared" si="2"/>
        <v>0.12345</v>
      </c>
      <c r="H25" s="58">
        <f t="shared" si="3"/>
        <v>0</v>
      </c>
      <c r="I25" s="94"/>
      <c r="J25" s="5"/>
      <c r="K25" s="58">
        <f t="shared" si="4"/>
        <v>0</v>
      </c>
      <c r="L25" s="86">
        <f t="shared" si="5"/>
        <v>0</v>
      </c>
    </row>
    <row r="26" spans="1:12" customFormat="1" ht="13" x14ac:dyDescent="0.3">
      <c r="A26" s="8" t="s">
        <v>188</v>
      </c>
      <c r="B26" s="6"/>
      <c r="C26" s="104" t="str">
        <f t="shared" si="0"/>
        <v>FC</v>
      </c>
      <c r="D26" s="201"/>
      <c r="E26" s="5"/>
      <c r="F26" s="24">
        <f t="shared" si="1"/>
        <v>0</v>
      </c>
      <c r="G26" s="105">
        <f t="shared" si="2"/>
        <v>0.12345</v>
      </c>
      <c r="H26" s="58">
        <f t="shared" si="3"/>
        <v>0</v>
      </c>
      <c r="I26" s="94"/>
      <c r="J26" s="5"/>
      <c r="K26" s="58">
        <f t="shared" si="4"/>
        <v>0</v>
      </c>
      <c r="L26" s="86">
        <f t="shared" si="5"/>
        <v>0</v>
      </c>
    </row>
    <row r="27" spans="1:12" customFormat="1" ht="13" x14ac:dyDescent="0.3">
      <c r="A27" s="8" t="s">
        <v>189</v>
      </c>
      <c r="B27" s="6"/>
      <c r="C27" s="104" t="str">
        <f t="shared" si="0"/>
        <v>FC</v>
      </c>
      <c r="D27" s="201"/>
      <c r="E27" s="5"/>
      <c r="F27" s="24">
        <f t="shared" si="1"/>
        <v>0</v>
      </c>
      <c r="G27" s="105">
        <f t="shared" si="2"/>
        <v>0.12345</v>
      </c>
      <c r="H27" s="58">
        <f t="shared" si="3"/>
        <v>0</v>
      </c>
      <c r="I27" s="94"/>
      <c r="J27" s="5"/>
      <c r="K27" s="58">
        <f t="shared" si="4"/>
        <v>0</v>
      </c>
      <c r="L27" s="86">
        <f t="shared" si="5"/>
        <v>0</v>
      </c>
    </row>
    <row r="28" spans="1:12" customFormat="1" ht="13" x14ac:dyDescent="0.3">
      <c r="A28" s="8"/>
      <c r="B28" s="6"/>
      <c r="C28" s="104" t="str">
        <f t="shared" si="0"/>
        <v>FC</v>
      </c>
      <c r="D28" s="201"/>
      <c r="E28" s="5"/>
      <c r="F28" s="24">
        <f t="shared" si="1"/>
        <v>0</v>
      </c>
      <c r="G28" s="105">
        <f t="shared" si="2"/>
        <v>0.12345</v>
      </c>
      <c r="H28" s="58">
        <f t="shared" si="3"/>
        <v>0</v>
      </c>
      <c r="I28" s="94"/>
      <c r="J28" s="5"/>
      <c r="K28" s="58">
        <f t="shared" si="4"/>
        <v>0</v>
      </c>
      <c r="L28" s="86">
        <f t="shared" si="5"/>
        <v>0</v>
      </c>
    </row>
    <row r="29" spans="1:12" customFormat="1" ht="13" x14ac:dyDescent="0.3">
      <c r="A29" s="8"/>
      <c r="B29" s="6"/>
      <c r="C29" s="104" t="str">
        <f t="shared" si="0"/>
        <v>FC</v>
      </c>
      <c r="D29" s="201"/>
      <c r="E29" s="5"/>
      <c r="F29" s="24">
        <f t="shared" si="1"/>
        <v>0</v>
      </c>
      <c r="G29" s="105">
        <f t="shared" si="2"/>
        <v>0.12345</v>
      </c>
      <c r="H29" s="58">
        <f t="shared" si="3"/>
        <v>0</v>
      </c>
      <c r="I29" s="94"/>
      <c r="J29" s="5"/>
      <c r="K29" s="58">
        <f t="shared" si="4"/>
        <v>0</v>
      </c>
      <c r="L29" s="86">
        <f t="shared" si="5"/>
        <v>0</v>
      </c>
    </row>
    <row r="30" spans="1:12" customFormat="1" ht="13" x14ac:dyDescent="0.3">
      <c r="A30" s="8"/>
      <c r="B30" s="6"/>
      <c r="C30" s="104" t="str">
        <f t="shared" si="0"/>
        <v>FC</v>
      </c>
      <c r="D30" s="201"/>
      <c r="E30" s="5"/>
      <c r="F30" s="24">
        <f t="shared" si="1"/>
        <v>0</v>
      </c>
      <c r="G30" s="105">
        <f t="shared" si="2"/>
        <v>0.12345</v>
      </c>
      <c r="H30" s="58">
        <f t="shared" si="3"/>
        <v>0</v>
      </c>
      <c r="I30" s="94"/>
      <c r="J30" s="5"/>
      <c r="K30" s="58">
        <f t="shared" si="4"/>
        <v>0</v>
      </c>
      <c r="L30" s="86">
        <f t="shared" si="5"/>
        <v>0</v>
      </c>
    </row>
    <row r="31" spans="1:12" customFormat="1" ht="13" x14ac:dyDescent="0.3">
      <c r="A31" s="8"/>
      <c r="B31" s="6"/>
      <c r="C31" s="104" t="str">
        <f t="shared" si="0"/>
        <v>FC</v>
      </c>
      <c r="D31" s="201"/>
      <c r="E31" s="5"/>
      <c r="F31" s="24">
        <f t="shared" si="1"/>
        <v>0</v>
      </c>
      <c r="G31" s="105">
        <f t="shared" si="2"/>
        <v>0.12345</v>
      </c>
      <c r="H31" s="58">
        <f t="shared" si="3"/>
        <v>0</v>
      </c>
      <c r="I31" s="94"/>
      <c r="J31" s="5"/>
      <c r="K31" s="58">
        <f t="shared" si="4"/>
        <v>0</v>
      </c>
      <c r="L31" s="86">
        <f t="shared" si="5"/>
        <v>0</v>
      </c>
    </row>
    <row r="32" spans="1:12" customFormat="1" ht="13" x14ac:dyDescent="0.3">
      <c r="A32" s="8"/>
      <c r="B32" s="6"/>
      <c r="C32" s="104" t="str">
        <f t="shared" si="0"/>
        <v>FC</v>
      </c>
      <c r="D32" s="201"/>
      <c r="E32" s="5"/>
      <c r="F32" s="24">
        <f t="shared" si="1"/>
        <v>0</v>
      </c>
      <c r="G32" s="105">
        <f t="shared" si="2"/>
        <v>0.12345</v>
      </c>
      <c r="H32" s="58">
        <f t="shared" si="3"/>
        <v>0</v>
      </c>
      <c r="I32" s="94"/>
      <c r="J32" s="5"/>
      <c r="K32" s="58">
        <f t="shared" si="4"/>
        <v>0</v>
      </c>
      <c r="L32" s="86">
        <f t="shared" si="5"/>
        <v>0</v>
      </c>
    </row>
    <row r="33" spans="1:12" customFormat="1" ht="13" x14ac:dyDescent="0.3">
      <c r="A33" s="8"/>
      <c r="B33" s="6"/>
      <c r="C33" s="104" t="str">
        <f t="shared" si="0"/>
        <v>FC</v>
      </c>
      <c r="D33" s="201"/>
      <c r="E33" s="5"/>
      <c r="F33" s="24">
        <f t="shared" si="1"/>
        <v>0</v>
      </c>
      <c r="G33" s="105">
        <f t="shared" si="2"/>
        <v>0.12345</v>
      </c>
      <c r="H33" s="58">
        <f t="shared" si="3"/>
        <v>0</v>
      </c>
      <c r="I33" s="94"/>
      <c r="J33" s="5"/>
      <c r="K33" s="58">
        <f t="shared" si="4"/>
        <v>0</v>
      </c>
      <c r="L33" s="86">
        <f t="shared" si="5"/>
        <v>0</v>
      </c>
    </row>
    <row r="34" spans="1:12" customFormat="1" ht="13" x14ac:dyDescent="0.3">
      <c r="A34" s="8"/>
      <c r="B34" s="6"/>
      <c r="C34" s="104" t="str">
        <f t="shared" si="0"/>
        <v>FC</v>
      </c>
      <c r="D34" s="201"/>
      <c r="E34" s="5"/>
      <c r="F34" s="24">
        <f t="shared" si="1"/>
        <v>0</v>
      </c>
      <c r="G34" s="105">
        <f t="shared" si="2"/>
        <v>0.12345</v>
      </c>
      <c r="H34" s="58">
        <f t="shared" si="3"/>
        <v>0</v>
      </c>
      <c r="I34" s="94"/>
      <c r="J34" s="5"/>
      <c r="K34" s="58">
        <f t="shared" si="4"/>
        <v>0</v>
      </c>
      <c r="L34" s="86">
        <f t="shared" si="5"/>
        <v>0</v>
      </c>
    </row>
    <row r="35" spans="1:12" customFormat="1" ht="13" x14ac:dyDescent="0.3">
      <c r="A35" s="8"/>
      <c r="B35" s="7"/>
      <c r="C35" s="104" t="str">
        <f t="shared" si="0"/>
        <v>FC</v>
      </c>
      <c r="D35" s="201"/>
      <c r="E35" s="5"/>
      <c r="F35" s="24">
        <f t="shared" si="1"/>
        <v>0</v>
      </c>
      <c r="G35" s="105">
        <f t="shared" si="2"/>
        <v>0.12345</v>
      </c>
      <c r="H35" s="58">
        <f t="shared" si="3"/>
        <v>0</v>
      </c>
      <c r="I35" s="94"/>
      <c r="J35" s="5"/>
      <c r="K35" s="58">
        <f t="shared" si="4"/>
        <v>0</v>
      </c>
      <c r="L35" s="86">
        <f t="shared" si="5"/>
        <v>0</v>
      </c>
    </row>
    <row r="36" spans="1:12" customFormat="1" ht="13" x14ac:dyDescent="0.3">
      <c r="A36" s="8"/>
      <c r="B36" s="6"/>
      <c r="C36" s="104" t="str">
        <f t="shared" si="0"/>
        <v>FC</v>
      </c>
      <c r="D36" s="201"/>
      <c r="E36" s="5"/>
      <c r="F36" s="24">
        <f t="shared" si="1"/>
        <v>0</v>
      </c>
      <c r="G36" s="105">
        <f t="shared" si="2"/>
        <v>0.12345</v>
      </c>
      <c r="H36" s="58">
        <f t="shared" si="3"/>
        <v>0</v>
      </c>
      <c r="I36" s="94"/>
      <c r="J36" s="5"/>
      <c r="K36" s="58">
        <f t="shared" si="4"/>
        <v>0</v>
      </c>
      <c r="L36" s="86">
        <f t="shared" si="5"/>
        <v>0</v>
      </c>
    </row>
    <row r="37" spans="1:12" customFormat="1" ht="13" x14ac:dyDescent="0.3">
      <c r="A37" s="8"/>
      <c r="B37" s="6"/>
      <c r="C37" s="104" t="str">
        <f t="shared" si="0"/>
        <v>FC</v>
      </c>
      <c r="D37" s="201"/>
      <c r="E37" s="5"/>
      <c r="F37" s="24">
        <f t="shared" si="1"/>
        <v>0</v>
      </c>
      <c r="G37" s="105">
        <f t="shared" si="2"/>
        <v>0.12345</v>
      </c>
      <c r="H37" s="58">
        <f t="shared" si="3"/>
        <v>0</v>
      </c>
      <c r="I37" s="94"/>
      <c r="J37" s="5"/>
      <c r="K37" s="58">
        <f t="shared" si="4"/>
        <v>0</v>
      </c>
      <c r="L37" s="86">
        <f t="shared" si="5"/>
        <v>0</v>
      </c>
    </row>
    <row r="38" spans="1:12" customFormat="1" ht="13" x14ac:dyDescent="0.3">
      <c r="A38" s="8"/>
      <c r="B38" s="6"/>
      <c r="C38" s="104" t="str">
        <f t="shared" si="0"/>
        <v>FC</v>
      </c>
      <c r="D38" s="201"/>
      <c r="E38" s="5"/>
      <c r="F38" s="24">
        <f t="shared" si="1"/>
        <v>0</v>
      </c>
      <c r="G38" s="105">
        <f t="shared" si="2"/>
        <v>0.12345</v>
      </c>
      <c r="H38" s="58">
        <f t="shared" si="3"/>
        <v>0</v>
      </c>
      <c r="I38" s="94"/>
      <c r="J38" s="5"/>
      <c r="K38" s="58">
        <f t="shared" si="4"/>
        <v>0</v>
      </c>
      <c r="L38" s="86">
        <f t="shared" si="5"/>
        <v>0</v>
      </c>
    </row>
    <row r="39" spans="1:12" customFormat="1" ht="13" x14ac:dyDescent="0.3">
      <c r="A39" s="8"/>
      <c r="B39" s="6"/>
      <c r="C39" s="104" t="str">
        <f t="shared" si="0"/>
        <v>FC</v>
      </c>
      <c r="D39" s="201"/>
      <c r="E39" s="5"/>
      <c r="F39" s="24">
        <f t="shared" si="1"/>
        <v>0</v>
      </c>
      <c r="G39" s="105">
        <f t="shared" si="2"/>
        <v>0.12345</v>
      </c>
      <c r="H39" s="58">
        <f t="shared" si="3"/>
        <v>0</v>
      </c>
      <c r="I39" s="94"/>
      <c r="J39" s="5"/>
      <c r="K39" s="58">
        <f t="shared" si="4"/>
        <v>0</v>
      </c>
      <c r="L39" s="86">
        <f t="shared" si="5"/>
        <v>0</v>
      </c>
    </row>
    <row r="40" spans="1:12" customFormat="1" ht="13" x14ac:dyDescent="0.3">
      <c r="A40" s="8"/>
      <c r="B40" s="6"/>
      <c r="C40" s="104" t="str">
        <f t="shared" si="0"/>
        <v>FC</v>
      </c>
      <c r="D40" s="201"/>
      <c r="E40" s="5"/>
      <c r="F40" s="24">
        <f t="shared" si="1"/>
        <v>0</v>
      </c>
      <c r="G40" s="105">
        <f t="shared" si="2"/>
        <v>0.12345</v>
      </c>
      <c r="H40" s="58">
        <f t="shared" si="3"/>
        <v>0</v>
      </c>
      <c r="I40" s="94"/>
      <c r="J40" s="5"/>
      <c r="K40" s="58">
        <f t="shared" si="4"/>
        <v>0</v>
      </c>
      <c r="L40" s="86">
        <f t="shared" si="5"/>
        <v>0</v>
      </c>
    </row>
    <row r="41" spans="1:12" customFormat="1" ht="13" x14ac:dyDescent="0.3">
      <c r="A41" s="8"/>
      <c r="B41" s="6"/>
      <c r="C41" s="104"/>
      <c r="D41" s="201"/>
      <c r="E41" s="5"/>
      <c r="F41" s="24"/>
      <c r="G41" s="114"/>
      <c r="H41" s="58"/>
      <c r="I41" s="94"/>
      <c r="J41" s="5"/>
      <c r="K41" s="58"/>
      <c r="L41" s="86"/>
    </row>
    <row r="42" spans="1:12" customFormat="1" ht="13.5" thickBot="1" x14ac:dyDescent="0.35">
      <c r="A42" s="130"/>
      <c r="B42" s="38" t="str">
        <f>+"SUB-TOTAL:  "&amp;A16</f>
        <v>SUB-TOTAL:  G8</v>
      </c>
      <c r="C42" s="36"/>
      <c r="D42" s="220"/>
      <c r="E42" s="37"/>
      <c r="F42" s="37">
        <f>SUM(F16:F41)</f>
        <v>0</v>
      </c>
      <c r="G42" s="37"/>
      <c r="H42" s="84">
        <f>SUM(H16:H41)</f>
        <v>0</v>
      </c>
      <c r="I42" s="98"/>
      <c r="J42" s="37"/>
      <c r="K42" s="84">
        <f>SUM(K16:K41)</f>
        <v>0</v>
      </c>
      <c r="L42" s="89">
        <f>SUM(L16:L41)</f>
        <v>0</v>
      </c>
    </row>
    <row r="43" spans="1:12" customFormat="1" ht="13" x14ac:dyDescent="0.3">
      <c r="A43" s="1"/>
      <c r="B43" s="1"/>
      <c r="C43" s="3"/>
      <c r="D43" s="97"/>
      <c r="E43" s="101"/>
      <c r="F43" s="101"/>
      <c r="G43" s="1"/>
      <c r="H43" s="82"/>
      <c r="I43" s="97"/>
      <c r="J43" s="101"/>
      <c r="K43" s="102"/>
      <c r="L43" s="102"/>
    </row>
    <row r="44" spans="1:12" ht="10.5" x14ac:dyDescent="0.25">
      <c r="D44" s="204"/>
      <c r="E44" s="205"/>
      <c r="F44" s="206"/>
      <c r="H44" s="83"/>
      <c r="I44" s="207"/>
      <c r="J44" s="205"/>
      <c r="K44" s="103"/>
      <c r="L44" s="103"/>
    </row>
    <row r="45" spans="1:12" ht="10.5" x14ac:dyDescent="0.25">
      <c r="D45" s="204"/>
      <c r="E45" s="205"/>
      <c r="F45" s="206"/>
      <c r="H45" s="83"/>
      <c r="I45" s="207"/>
      <c r="J45" s="205"/>
      <c r="K45" s="103"/>
      <c r="L45" s="103"/>
    </row>
    <row r="46" spans="1:12" ht="10.5" x14ac:dyDescent="0.25">
      <c r="D46" s="204"/>
      <c r="E46" s="205"/>
      <c r="F46" s="206"/>
      <c r="H46" s="83"/>
      <c r="I46" s="207"/>
      <c r="J46" s="205"/>
      <c r="K46" s="103"/>
      <c r="L46" s="103"/>
    </row>
    <row r="47" spans="1:12" ht="10.5" x14ac:dyDescent="0.25">
      <c r="D47" s="204"/>
      <c r="E47" s="205"/>
      <c r="F47" s="206"/>
      <c r="H47" s="83"/>
      <c r="I47" s="207"/>
      <c r="J47" s="205"/>
      <c r="K47" s="103"/>
      <c r="L47" s="103"/>
    </row>
    <row r="48" spans="1:12" ht="10.5" x14ac:dyDescent="0.25">
      <c r="D48" s="204"/>
      <c r="E48" s="205"/>
      <c r="F48" s="206"/>
      <c r="H48" s="83"/>
      <c r="I48" s="207"/>
      <c r="J48" s="205"/>
      <c r="K48" s="103"/>
      <c r="L48" s="103"/>
    </row>
    <row r="49" spans="4:12" ht="10.5" x14ac:dyDescent="0.25">
      <c r="D49" s="204"/>
      <c r="E49" s="205"/>
      <c r="F49" s="206"/>
      <c r="H49" s="83"/>
      <c r="I49" s="207"/>
      <c r="J49" s="205"/>
      <c r="K49" s="103"/>
      <c r="L49" s="103"/>
    </row>
    <row r="50" spans="4:12" ht="10.5" x14ac:dyDescent="0.25">
      <c r="D50" s="204"/>
      <c r="E50" s="205"/>
      <c r="F50" s="206"/>
      <c r="H50" s="83"/>
      <c r="I50" s="207"/>
      <c r="J50" s="205"/>
      <c r="K50" s="103"/>
      <c r="L50" s="103"/>
    </row>
    <row r="51" spans="4:12" ht="10.5" x14ac:dyDescent="0.25">
      <c r="D51" s="204"/>
      <c r="E51" s="205"/>
      <c r="F51" s="206"/>
      <c r="H51" s="83"/>
      <c r="I51" s="207"/>
      <c r="J51" s="205"/>
      <c r="K51" s="103"/>
      <c r="L51" s="103"/>
    </row>
    <row r="52" spans="4:12" ht="10.5" x14ac:dyDescent="0.25">
      <c r="D52" s="204"/>
      <c r="E52" s="205"/>
      <c r="F52" s="206"/>
      <c r="H52" s="83"/>
      <c r="I52" s="207"/>
      <c r="J52" s="205"/>
      <c r="K52" s="103"/>
      <c r="L52" s="103"/>
    </row>
    <row r="53" spans="4:12" ht="10.5" x14ac:dyDescent="0.25">
      <c r="D53" s="204"/>
      <c r="E53" s="205"/>
      <c r="F53" s="206"/>
      <c r="H53" s="83"/>
      <c r="I53" s="207"/>
      <c r="J53" s="205"/>
      <c r="K53" s="103"/>
      <c r="L53" s="103"/>
    </row>
    <row r="54" spans="4:12" ht="10.5" x14ac:dyDescent="0.25">
      <c r="D54" s="204"/>
      <c r="E54" s="205"/>
      <c r="F54" s="206"/>
      <c r="H54" s="83"/>
      <c r="I54" s="207"/>
      <c r="J54" s="205"/>
      <c r="K54" s="103"/>
      <c r="L54" s="103"/>
    </row>
    <row r="55" spans="4:12" ht="10.5" x14ac:dyDescent="0.25">
      <c r="D55" s="204"/>
      <c r="E55" s="205"/>
      <c r="F55" s="206"/>
      <c r="H55" s="83"/>
      <c r="I55" s="207"/>
      <c r="J55" s="205"/>
      <c r="K55" s="103"/>
      <c r="L55" s="103"/>
    </row>
    <row r="56" spans="4:12" ht="10.5" x14ac:dyDescent="0.25">
      <c r="D56" s="204"/>
      <c r="E56" s="205"/>
      <c r="F56" s="206"/>
      <c r="H56" s="83"/>
      <c r="I56" s="207"/>
      <c r="J56" s="205"/>
      <c r="K56" s="103"/>
      <c r="L56" s="103"/>
    </row>
    <row r="57" spans="4:12" ht="10.5" x14ac:dyDescent="0.25">
      <c r="D57" s="204"/>
      <c r="E57" s="205"/>
      <c r="F57" s="206"/>
      <c r="H57" s="83"/>
      <c r="I57" s="207"/>
      <c r="J57" s="205"/>
      <c r="K57" s="103"/>
      <c r="L57" s="103"/>
    </row>
    <row r="58" spans="4:12" ht="10.5" x14ac:dyDescent="0.25">
      <c r="D58" s="204"/>
      <c r="E58" s="205"/>
      <c r="F58" s="206"/>
      <c r="H58" s="83"/>
      <c r="I58" s="207"/>
      <c r="J58" s="205"/>
      <c r="K58" s="103"/>
      <c r="L58" s="103"/>
    </row>
    <row r="59" spans="4:12" ht="10.5" x14ac:dyDescent="0.25">
      <c r="D59" s="204"/>
      <c r="E59" s="205"/>
      <c r="F59" s="206"/>
      <c r="H59" s="83"/>
      <c r="I59" s="207"/>
      <c r="J59" s="205"/>
      <c r="K59" s="103"/>
      <c r="L59" s="103"/>
    </row>
    <row r="60" spans="4:12" ht="10.5" x14ac:dyDescent="0.25">
      <c r="D60" s="204"/>
      <c r="E60" s="205"/>
      <c r="F60" s="206"/>
      <c r="H60" s="83"/>
      <c r="I60" s="207"/>
      <c r="J60" s="205"/>
      <c r="K60" s="103"/>
      <c r="L60" s="103"/>
    </row>
    <row r="61" spans="4:12" ht="10.5" x14ac:dyDescent="0.25">
      <c r="D61" s="204"/>
      <c r="E61" s="205"/>
      <c r="F61" s="206"/>
      <c r="H61" s="83"/>
      <c r="I61" s="207"/>
      <c r="J61" s="205"/>
      <c r="K61" s="103"/>
      <c r="L61" s="103"/>
    </row>
    <row r="62" spans="4:12" ht="10.5" x14ac:dyDescent="0.25">
      <c r="D62" s="204"/>
      <c r="E62" s="205"/>
      <c r="F62" s="206"/>
      <c r="H62" s="83"/>
      <c r="I62" s="207"/>
      <c r="J62" s="205"/>
      <c r="K62" s="103"/>
      <c r="L62" s="103"/>
    </row>
    <row r="63" spans="4:12" ht="10.5" x14ac:dyDescent="0.25">
      <c r="D63" s="204"/>
      <c r="E63" s="205"/>
      <c r="F63" s="206"/>
      <c r="H63" s="83"/>
      <c r="I63" s="207"/>
      <c r="J63" s="205"/>
      <c r="K63" s="103"/>
      <c r="L63" s="103"/>
    </row>
    <row r="64" spans="4:12" ht="10.5" x14ac:dyDescent="0.25">
      <c r="D64" s="204"/>
      <c r="E64" s="205"/>
      <c r="F64" s="206"/>
      <c r="H64" s="83"/>
      <c r="I64" s="207"/>
      <c r="J64" s="205"/>
      <c r="K64" s="103"/>
      <c r="L64" s="103"/>
    </row>
    <row r="65" spans="4:12" ht="10.5" x14ac:dyDescent="0.25">
      <c r="D65" s="204"/>
      <c r="E65" s="205"/>
      <c r="F65" s="206"/>
      <c r="H65" s="83"/>
      <c r="I65" s="207"/>
      <c r="J65" s="205"/>
      <c r="K65" s="103"/>
      <c r="L65" s="103"/>
    </row>
    <row r="66" spans="4:12" ht="10.5" x14ac:dyDescent="0.25">
      <c r="D66" s="204"/>
      <c r="E66" s="205"/>
      <c r="F66" s="206"/>
      <c r="H66" s="83"/>
      <c r="I66" s="207"/>
      <c r="J66" s="205"/>
      <c r="K66" s="103"/>
      <c r="L66" s="103"/>
    </row>
    <row r="67" spans="4:12" ht="10.5" x14ac:dyDescent="0.25">
      <c r="D67" s="204"/>
      <c r="E67" s="205"/>
      <c r="F67" s="206"/>
      <c r="H67" s="83"/>
      <c r="I67" s="207"/>
      <c r="J67" s="205"/>
      <c r="K67" s="103"/>
      <c r="L67" s="103"/>
    </row>
    <row r="68" spans="4:12" ht="10.5" x14ac:dyDescent="0.25">
      <c r="D68" s="204"/>
      <c r="E68" s="205"/>
      <c r="F68" s="206"/>
      <c r="H68" s="83"/>
      <c r="I68" s="207"/>
      <c r="J68" s="205"/>
      <c r="K68" s="103"/>
      <c r="L68" s="103"/>
    </row>
    <row r="69" spans="4:12" ht="10.5" x14ac:dyDescent="0.25">
      <c r="D69" s="204"/>
      <c r="E69" s="205"/>
      <c r="F69" s="206"/>
      <c r="H69" s="83"/>
      <c r="I69" s="207"/>
      <c r="J69" s="205"/>
      <c r="K69" s="103"/>
      <c r="L69" s="103"/>
    </row>
    <row r="70" spans="4:12" ht="10.5" x14ac:dyDescent="0.25">
      <c r="D70" s="204"/>
      <c r="E70" s="205"/>
      <c r="F70" s="206"/>
      <c r="H70" s="83"/>
      <c r="I70" s="207"/>
      <c r="J70" s="205"/>
      <c r="K70" s="103"/>
      <c r="L70" s="103"/>
    </row>
    <row r="71" spans="4:12" ht="10.5" x14ac:dyDescent="0.25">
      <c r="D71" s="204"/>
      <c r="E71" s="205"/>
      <c r="F71" s="206"/>
      <c r="H71" s="83"/>
      <c r="I71" s="207"/>
      <c r="J71" s="205"/>
      <c r="K71" s="103"/>
      <c r="L71" s="103"/>
    </row>
    <row r="72" spans="4:12" ht="10.5" x14ac:dyDescent="0.25">
      <c r="D72" s="204"/>
      <c r="E72" s="205"/>
      <c r="F72" s="206"/>
      <c r="H72" s="83"/>
      <c r="I72" s="207"/>
      <c r="J72" s="205"/>
      <c r="K72" s="103"/>
      <c r="L72" s="103"/>
    </row>
    <row r="73" spans="4:12" ht="10.5" x14ac:dyDescent="0.25">
      <c r="D73" s="204"/>
      <c r="E73" s="205"/>
      <c r="F73" s="206"/>
      <c r="H73" s="83"/>
      <c r="I73" s="207"/>
      <c r="J73" s="205"/>
      <c r="K73" s="103"/>
      <c r="L73" s="103"/>
    </row>
    <row r="74" spans="4:12" ht="10.5" x14ac:dyDescent="0.25">
      <c r="D74" s="204"/>
      <c r="E74" s="205"/>
      <c r="F74" s="206"/>
      <c r="H74" s="83"/>
      <c r="I74" s="207"/>
      <c r="J74" s="205"/>
      <c r="K74" s="103"/>
      <c r="L74" s="103"/>
    </row>
    <row r="75" spans="4:12" ht="10.5" x14ac:dyDescent="0.25">
      <c r="D75" s="204"/>
      <c r="E75" s="205"/>
      <c r="F75" s="206"/>
      <c r="H75" s="83"/>
      <c r="I75" s="207"/>
      <c r="J75" s="205"/>
      <c r="K75" s="103"/>
      <c r="L75" s="103"/>
    </row>
    <row r="76" spans="4:12" ht="10.5" x14ac:dyDescent="0.25">
      <c r="D76" s="204"/>
      <c r="E76" s="205"/>
      <c r="F76" s="206"/>
      <c r="H76" s="83"/>
      <c r="I76" s="207"/>
      <c r="J76" s="205"/>
      <c r="K76" s="103"/>
      <c r="L76" s="103"/>
    </row>
    <row r="77" spans="4:12" ht="10.5" x14ac:dyDescent="0.25">
      <c r="D77" s="204"/>
      <c r="E77" s="205"/>
      <c r="F77" s="206"/>
      <c r="H77" s="83"/>
      <c r="I77" s="207"/>
      <c r="J77" s="205"/>
      <c r="K77" s="103"/>
      <c r="L77" s="103"/>
    </row>
    <row r="78" spans="4:12" ht="10.5" x14ac:dyDescent="0.25">
      <c r="D78" s="204"/>
      <c r="E78" s="205"/>
      <c r="F78" s="206"/>
      <c r="H78" s="83"/>
      <c r="I78" s="207"/>
      <c r="J78" s="205"/>
      <c r="K78" s="103"/>
      <c r="L78" s="103"/>
    </row>
    <row r="79" spans="4:12" ht="10.5" x14ac:dyDescent="0.25">
      <c r="D79" s="204"/>
      <c r="E79" s="205"/>
      <c r="F79" s="206"/>
      <c r="H79" s="83"/>
      <c r="I79" s="207"/>
      <c r="J79" s="205"/>
      <c r="K79" s="103"/>
      <c r="L79" s="103"/>
    </row>
    <row r="80" spans="4:12" ht="10.5" x14ac:dyDescent="0.25">
      <c r="D80" s="204"/>
      <c r="E80" s="205"/>
      <c r="F80" s="206"/>
      <c r="H80" s="83"/>
      <c r="I80" s="207"/>
      <c r="J80" s="205"/>
      <c r="K80" s="103"/>
      <c r="L80" s="103"/>
    </row>
    <row r="81" spans="4:12" ht="10.5" x14ac:dyDescent="0.25">
      <c r="D81" s="204"/>
      <c r="E81" s="205"/>
      <c r="F81" s="206"/>
      <c r="H81" s="83"/>
      <c r="I81" s="207"/>
      <c r="J81" s="205"/>
      <c r="K81" s="103"/>
      <c r="L81" s="103"/>
    </row>
    <row r="82" spans="4:12" ht="10.5" x14ac:dyDescent="0.25">
      <c r="D82" s="204"/>
      <c r="E82" s="205"/>
      <c r="F82" s="206"/>
      <c r="H82" s="83"/>
      <c r="I82" s="207"/>
      <c r="J82" s="205"/>
      <c r="K82" s="103"/>
      <c r="L82" s="103"/>
    </row>
    <row r="83" spans="4:12" ht="10.5" x14ac:dyDescent="0.25">
      <c r="D83" s="204"/>
      <c r="E83" s="205"/>
      <c r="F83" s="206"/>
      <c r="H83" s="83"/>
      <c r="I83" s="207"/>
      <c r="J83" s="205"/>
      <c r="K83" s="103"/>
      <c r="L83" s="103"/>
    </row>
    <row r="84" spans="4:12" ht="10.5" x14ac:dyDescent="0.25">
      <c r="D84" s="204"/>
      <c r="E84" s="205"/>
      <c r="F84" s="206"/>
      <c r="H84" s="83"/>
      <c r="I84" s="207"/>
      <c r="J84" s="205"/>
      <c r="K84" s="103"/>
      <c r="L84" s="103"/>
    </row>
    <row r="85" spans="4:12" ht="10.5" x14ac:dyDescent="0.25">
      <c r="D85" s="204"/>
      <c r="E85" s="205"/>
      <c r="F85" s="206"/>
      <c r="H85" s="83"/>
      <c r="I85" s="207"/>
      <c r="J85" s="205"/>
      <c r="K85" s="103"/>
      <c r="L85" s="103"/>
    </row>
    <row r="86" spans="4:12" ht="10.5" x14ac:dyDescent="0.25">
      <c r="D86" s="204"/>
      <c r="E86" s="205"/>
      <c r="F86" s="206"/>
      <c r="H86" s="83"/>
      <c r="I86" s="207"/>
      <c r="J86" s="205"/>
      <c r="K86" s="103"/>
      <c r="L86" s="103"/>
    </row>
    <row r="87" spans="4:12" ht="10.5" x14ac:dyDescent="0.25">
      <c r="D87" s="204"/>
      <c r="E87" s="205"/>
      <c r="F87" s="206"/>
      <c r="H87" s="83"/>
      <c r="I87" s="207"/>
      <c r="J87" s="205"/>
      <c r="K87" s="103"/>
      <c r="L87" s="103"/>
    </row>
    <row r="88" spans="4:12" ht="10.5" x14ac:dyDescent="0.25">
      <c r="D88" s="204"/>
      <c r="E88" s="205"/>
      <c r="F88" s="206"/>
      <c r="H88" s="83"/>
      <c r="I88" s="207"/>
      <c r="J88" s="205"/>
      <c r="K88" s="103"/>
      <c r="L88" s="103"/>
    </row>
    <row r="89" spans="4:12" ht="10.5" x14ac:dyDescent="0.25">
      <c r="D89" s="204"/>
      <c r="E89" s="205"/>
      <c r="F89" s="206"/>
      <c r="H89" s="83"/>
      <c r="I89" s="207"/>
      <c r="J89" s="205"/>
      <c r="K89" s="103"/>
      <c r="L89" s="103"/>
    </row>
    <row r="90" spans="4:12" ht="10.5" x14ac:dyDescent="0.25">
      <c r="D90" s="204"/>
      <c r="E90" s="205"/>
      <c r="F90" s="206"/>
      <c r="H90" s="83"/>
      <c r="I90" s="207"/>
      <c r="J90" s="205"/>
      <c r="K90" s="103"/>
      <c r="L90" s="103"/>
    </row>
    <row r="91" spans="4:12" ht="10.5" x14ac:dyDescent="0.25">
      <c r="D91" s="204"/>
      <c r="E91" s="205"/>
      <c r="F91" s="206"/>
      <c r="H91" s="83"/>
      <c r="I91" s="207"/>
      <c r="J91" s="205"/>
      <c r="K91" s="103"/>
      <c r="L91" s="103"/>
    </row>
    <row r="92" spans="4:12" ht="10.5" x14ac:dyDescent="0.25">
      <c r="D92" s="204"/>
      <c r="E92" s="205"/>
      <c r="F92" s="206"/>
      <c r="H92" s="83"/>
      <c r="I92" s="207"/>
      <c r="J92" s="205"/>
      <c r="K92" s="103"/>
      <c r="L92" s="103"/>
    </row>
    <row r="93" spans="4:12" ht="10.5" x14ac:dyDescent="0.25">
      <c r="D93" s="204"/>
      <c r="E93" s="205"/>
      <c r="F93" s="206"/>
      <c r="H93" s="83"/>
      <c r="I93" s="207"/>
      <c r="J93" s="205"/>
      <c r="K93" s="103"/>
      <c r="L93" s="103"/>
    </row>
    <row r="94" spans="4:12" ht="10.5" x14ac:dyDescent="0.25">
      <c r="D94" s="204"/>
      <c r="E94" s="205"/>
      <c r="F94" s="206"/>
      <c r="H94" s="83"/>
      <c r="I94" s="207"/>
      <c r="J94" s="205"/>
      <c r="K94" s="103"/>
      <c r="L94" s="103"/>
    </row>
    <row r="95" spans="4:12" ht="10.5" x14ac:dyDescent="0.25">
      <c r="D95" s="204"/>
      <c r="E95" s="205"/>
      <c r="F95" s="206"/>
      <c r="H95" s="83"/>
      <c r="I95" s="207"/>
      <c r="J95" s="205"/>
      <c r="K95" s="103"/>
      <c r="L95" s="103"/>
    </row>
    <row r="96" spans="4:12" ht="10.5" x14ac:dyDescent="0.25">
      <c r="D96" s="204"/>
      <c r="E96" s="205"/>
      <c r="F96" s="206"/>
      <c r="H96" s="83"/>
      <c r="I96" s="207"/>
      <c r="J96" s="205"/>
      <c r="K96" s="103"/>
      <c r="L96" s="103"/>
    </row>
    <row r="97" spans="4:12" ht="10.5" x14ac:dyDescent="0.25">
      <c r="D97" s="204"/>
      <c r="E97" s="205"/>
      <c r="F97" s="206"/>
      <c r="H97" s="83"/>
      <c r="I97" s="207"/>
      <c r="J97" s="205"/>
      <c r="K97" s="103"/>
      <c r="L97" s="103"/>
    </row>
    <row r="98" spans="4:12" ht="10.5" x14ac:dyDescent="0.25">
      <c r="D98" s="204"/>
      <c r="E98" s="205"/>
      <c r="F98" s="206"/>
      <c r="H98" s="83"/>
      <c r="I98" s="207"/>
      <c r="J98" s="205"/>
      <c r="K98" s="103"/>
      <c r="L98" s="103"/>
    </row>
    <row r="99" spans="4:12" ht="10.5" x14ac:dyDescent="0.25">
      <c r="D99" s="204"/>
      <c r="E99" s="205"/>
      <c r="F99" s="206"/>
      <c r="H99" s="83"/>
      <c r="I99" s="207"/>
      <c r="J99" s="205"/>
      <c r="K99" s="103"/>
      <c r="L99" s="103"/>
    </row>
    <row r="100" spans="4:12" ht="10.5" x14ac:dyDescent="0.25">
      <c r="D100" s="204"/>
      <c r="E100" s="205"/>
      <c r="F100" s="206"/>
      <c r="H100" s="83"/>
      <c r="I100" s="207"/>
      <c r="J100" s="205"/>
      <c r="K100" s="103"/>
      <c r="L100" s="103"/>
    </row>
    <row r="101" spans="4:12" ht="10.5" x14ac:dyDescent="0.25">
      <c r="D101" s="204"/>
      <c r="E101" s="205"/>
      <c r="F101" s="206"/>
      <c r="H101" s="83"/>
      <c r="I101" s="207"/>
      <c r="J101" s="205"/>
      <c r="K101" s="103"/>
      <c r="L101" s="103"/>
    </row>
    <row r="102" spans="4:12" ht="10.5" x14ac:dyDescent="0.25">
      <c r="D102" s="204"/>
      <c r="E102" s="205"/>
      <c r="F102" s="206"/>
      <c r="H102" s="83"/>
      <c r="I102" s="207"/>
      <c r="J102" s="205"/>
      <c r="K102" s="103"/>
      <c r="L102" s="103"/>
    </row>
    <row r="103" spans="4:12" ht="10.5" x14ac:dyDescent="0.25">
      <c r="D103" s="204"/>
      <c r="E103" s="205"/>
      <c r="F103" s="206"/>
      <c r="H103" s="83"/>
      <c r="I103" s="207"/>
      <c r="J103" s="205"/>
      <c r="K103" s="103"/>
      <c r="L103" s="103"/>
    </row>
    <row r="104" spans="4:12" x14ac:dyDescent="0.2">
      <c r="E104" s="208"/>
      <c r="F104" s="209"/>
    </row>
    <row r="105" spans="4:12" x14ac:dyDescent="0.2">
      <c r="E105" s="208"/>
      <c r="F105" s="209"/>
    </row>
    <row r="106" spans="4:12" x14ac:dyDescent="0.2">
      <c r="E106" s="208"/>
      <c r="F106" s="209"/>
    </row>
  </sheetData>
  <mergeCells count="14">
    <mergeCell ref="I11:K12"/>
    <mergeCell ref="L13:L15"/>
    <mergeCell ref="E13:E15"/>
    <mergeCell ref="F13:F15"/>
    <mergeCell ref="H13:H15"/>
    <mergeCell ref="J13:J15"/>
    <mergeCell ref="K13:K15"/>
    <mergeCell ref="B13:B15"/>
    <mergeCell ref="A13:A15"/>
    <mergeCell ref="C13:C15"/>
    <mergeCell ref="G13:G15"/>
    <mergeCell ref="A1:B1"/>
    <mergeCell ref="A2:B2"/>
    <mergeCell ref="C11:H12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90" fitToHeight="2" orientation="portrait" r:id="rId1"/>
  <headerFooter alignWithMargins="0">
    <oddHeader>&amp;LATFM REPLACEMENT&amp;RVolume 1C</oddHeader>
    <oddFooter>&amp;LATNS/HO/TPQ/RFP047/FY23.24/ATFM REPLACEMENT SYSTEM: &amp;F
January 2024&amp;C&amp;A&amp;RPage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B12EBB81EBA3458C87D9F34D81E941" ma:contentTypeVersion="14" ma:contentTypeDescription="Create a new document." ma:contentTypeScope="" ma:versionID="77b0f36c5cadeea5cdf4f0f815a1df1a">
  <xsd:schema xmlns:xsd="http://www.w3.org/2001/XMLSchema" xmlns:xs="http://www.w3.org/2001/XMLSchema" xmlns:p="http://schemas.microsoft.com/office/2006/metadata/properties" xmlns:ns3="9ee9f88f-4f40-40ea-ba7e-4fe690e28fe7" xmlns:ns4="81c134e0-c201-42a6-90e2-eff9c89450e0" targetNamespace="http://schemas.microsoft.com/office/2006/metadata/properties" ma:root="true" ma:fieldsID="8081b46a70e5e2fd216492e408e7d457" ns3:_="" ns4:_="">
    <xsd:import namespace="9ee9f88f-4f40-40ea-ba7e-4fe690e28fe7"/>
    <xsd:import namespace="81c134e0-c201-42a6-90e2-eff9c89450e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e9f88f-4f40-40ea-ba7e-4fe690e28f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c134e0-c201-42a6-90e2-eff9c89450e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B9AB73D-664D-4C7A-B33D-F6E518381986}">
  <ds:schemaRefs>
    <ds:schemaRef ds:uri="http://www.w3.org/XML/1998/namespace"/>
    <ds:schemaRef ds:uri="9ee9f88f-4f40-40ea-ba7e-4fe690e28fe7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81c134e0-c201-42a6-90e2-eff9c89450e0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98A7706-6346-43E9-8BE1-9F5813676D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C72B0B-82FE-47EC-BB21-28EC473668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e9f88f-4f40-40ea-ba7e-4fe690e28fe7"/>
    <ds:schemaRef ds:uri="81c134e0-c201-42a6-90e2-eff9c89450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11</vt:i4>
      </vt:variant>
    </vt:vector>
  </HeadingPairs>
  <TitlesOfParts>
    <vt:vector size="24" baseType="lpstr">
      <vt:lpstr>Instructions</vt:lpstr>
      <vt:lpstr>Bidder Info</vt:lpstr>
      <vt:lpstr>G1 SUMMARY</vt:lpstr>
      <vt:lpstr>G2_1 Software</vt:lpstr>
      <vt:lpstr>G2_2 EQ</vt:lpstr>
      <vt:lpstr>G3 PMP</vt:lpstr>
      <vt:lpstr>G4 ILS</vt:lpstr>
      <vt:lpstr>G5_1 Spares</vt:lpstr>
      <vt:lpstr>G5_2 Test Equipment</vt:lpstr>
      <vt:lpstr>G5_0 LRU List</vt:lpstr>
      <vt:lpstr>G6 Miscellaneous</vt:lpstr>
      <vt:lpstr>G7 Options</vt:lpstr>
      <vt:lpstr>G8 Maintenance Contract</vt:lpstr>
      <vt:lpstr>'G1 SUMMARY'!Print_Area</vt:lpstr>
      <vt:lpstr>'G2_1 Software'!Print_Area</vt:lpstr>
      <vt:lpstr>'G2_2 EQ'!Print_Area</vt:lpstr>
      <vt:lpstr>'G3 PMP'!Print_Area</vt:lpstr>
      <vt:lpstr>'G4 ILS'!Print_Area</vt:lpstr>
      <vt:lpstr>'G5_0 LRU List'!Print_Area</vt:lpstr>
      <vt:lpstr>'G5_1 Spares'!Print_Area</vt:lpstr>
      <vt:lpstr>'G5_2 Test Equipment'!Print_Area</vt:lpstr>
      <vt:lpstr>'G6 Miscellaneous'!Print_Area</vt:lpstr>
      <vt:lpstr>'G7 Options'!Print_Area</vt:lpstr>
      <vt:lpstr>'G8 Maintenance Contract'!Print_Area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Johan van Schalkwyk</dc:creator>
  <cp:keywords/>
  <dc:description/>
  <cp:lastModifiedBy>Nokuthula Sangweni</cp:lastModifiedBy>
  <cp:revision/>
  <dcterms:created xsi:type="dcterms:W3CDTF">2001-08-28T08:14:03Z</dcterms:created>
  <dcterms:modified xsi:type="dcterms:W3CDTF">2024-02-12T08:52:56Z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0x01010060B12EBB81EBA3458C87D9F34D81E941</vt:lpwstr>
  </property>
</Properties>
</file>