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ToyisiU\Documents\KUSILE\Packages\NEW SPO7 BOP &amp; BMH\Tendering\Price list\"/>
    </mc:Choice>
  </mc:AlternateContent>
  <xr:revisionPtr revIDLastSave="0" documentId="8_{04AABAE3-3E2A-4E3F-993D-C2772F913EEA}" xr6:coauthVersionLast="47" xr6:coauthVersionMax="47" xr10:uidLastSave="{00000000-0000-0000-0000-000000000000}"/>
  <bookViews>
    <workbookView xWindow="-110" yWindow="-110" windowWidth="19420" windowHeight="10420" firstSheet="3" activeTab="6" xr2:uid="{00000000-000D-0000-FFFF-FFFF00000000}"/>
  </bookViews>
  <sheets>
    <sheet name="Read Me FIRST" sheetId="1" r:id="rId1"/>
    <sheet name="Tender Cover Sheet" sheetId="2" r:id="rId2"/>
    <sheet name="5.1.1.1 Preamble" sheetId="3" r:id="rId3"/>
    <sheet name="5.1.2 Summary" sheetId="15" r:id="rId4"/>
    <sheet name="BoQ 5.1.3" sheetId="13" r:id="rId5"/>
    <sheet name="5.1.4 PLA Attendance Bonus" sheetId="17" r:id="rId6"/>
    <sheet name="5.1.5 CPA Formulae" sheetId="16"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Order1" hidden="1">255</definedName>
    <definedName name="_SEC1200" localSheetId="3">#REF!</definedName>
    <definedName name="_SEC1200" localSheetId="5">#REF!</definedName>
    <definedName name="_SEC1200" localSheetId="6">#REF!</definedName>
    <definedName name="_SEC1200">#REF!</definedName>
    <definedName name="At_Risk_Behaviour">[1]Definitions!$I$25:$I$63</definedName>
    <definedName name="At_Risk_Conditions">[1]Definitions!$J$25:$J$64</definedName>
    <definedName name="Body_Part">[2]Definitions!$A$40:$A$59</definedName>
    <definedName name="Clear_CAST_Price_Summary" localSheetId="5">[3]!Clear_CAST_Price_Summary</definedName>
    <definedName name="Clear_CAST_Price_Summary">[4]!Clear_CAST_Price_Summary</definedName>
    <definedName name="Consequences_of_Injury">[2]Definitions!$A$16:$A$33</definedName>
    <definedName name="CR" localSheetId="5">#REF!</definedName>
    <definedName name="CR">#REF!</definedName>
    <definedName name="Crime_Indicator">[2]Definitions!$G$7:$G$10</definedName>
    <definedName name="Data" localSheetId="5">#REF!</definedName>
    <definedName name="Data">#REF!</definedName>
    <definedName name="Data_Opt_Bill5">#REF!</definedName>
    <definedName name="Days_Off">[1]Definitions!$F$36:$F$60</definedName>
    <definedName name="DI_Severity_Indicator">[2]Definitions!$H$16:$H$23</definedName>
    <definedName name="Dpt_Description">[2]Definitions!$B$66:$B$109</definedName>
    <definedName name="Employee_Accident_Type">[2]Definitions!$C$3:$C$34</definedName>
    <definedName name="ER" localSheetId="5">#REF!</definedName>
    <definedName name="ER">#REF!</definedName>
    <definedName name="EUR" localSheetId="5">'[5]Cover SHT'!$B$2</definedName>
    <definedName name="EUR">'[6]Cover SHT'!$B$2</definedName>
    <definedName name="Fees" localSheetId="5">SUM(#REF!)</definedName>
    <definedName name="Fees">SUM(#REF!)</definedName>
    <definedName name="GBP" localSheetId="5">'[5]Cover SHT'!$B$1</definedName>
    <definedName name="GBP">'[6]Cover SHT'!$B$1</definedName>
    <definedName name="General_Agencies">[1]Definitions!$H$66:$H$103</definedName>
    <definedName name="Group">[2]Definitions!$E$51:$E$60</definedName>
    <definedName name="Impact_Codes" localSheetId="5">#REF!</definedName>
    <definedName name="Impact_Codes">#REF!</definedName>
    <definedName name="Injury_type">[2]Definitions!$A$2:$A$14</definedName>
    <definedName name="Items_01" localSheetId="3">#REF!</definedName>
    <definedName name="Items_01" localSheetId="5">#REF!</definedName>
    <definedName name="Items_01" localSheetId="6">#REF!</definedName>
    <definedName name="Items_01">#REF!</definedName>
    <definedName name="Module1.CF_Data" localSheetId="5">[3]!Module1.CF_Data</definedName>
    <definedName name="Module1.CF_Data">[4]!Module1.CF_Data</definedName>
    <definedName name="Module1.Collect_Data" localSheetId="5">[3]!Module1.Collect_Data</definedName>
    <definedName name="Module1.Collect_Data">[4]!Module1.Collect_Data</definedName>
    <definedName name="Occupational_Hygiene_Agencies">[1]Definitions!$I$66:$I$103</definedName>
    <definedName name="PR" localSheetId="5">#REF!</definedName>
    <definedName name="PR">#REF!</definedName>
    <definedName name="Principle_Contractor_List">[1]Definitions!$F$66:$F$110</definedName>
    <definedName name="_xlnm.Print_Area" localSheetId="3">'5.1.2 Summary'!$A$1:$F$30</definedName>
    <definedName name="_xlnm.Print_Area" localSheetId="5">'5.1.4 PLA Attendance Bonus'!$A$1:$G$48</definedName>
    <definedName name="_xlnm.Print_Area" localSheetId="4">'BoQ 5.1.3'!$A$1:$H$73</definedName>
    <definedName name="prot4" localSheetId="5">[3]!prot4</definedName>
    <definedName name="prot4">[4]!prot4</definedName>
    <definedName name="prot5" localSheetId="5">[3]!prot5</definedName>
    <definedName name="prot5">[4]!prot5</definedName>
    <definedName name="Section">[2]Definitions!$C$66:$C$109</definedName>
    <definedName name="Siemens" localSheetId="5">#REF!</definedName>
    <definedName name="Siemens">#REF!</definedName>
    <definedName name="SR" localSheetId="5">#REF!</definedName>
    <definedName name="SR">#REF!</definedName>
    <definedName name="Summary" localSheetId="3">#REF!</definedName>
    <definedName name="Summary" localSheetId="5">#REF!</definedName>
    <definedName name="Summary" localSheetId="6">#REF!</definedName>
    <definedName name="Summary">#REF!</definedName>
    <definedName name="TrunkCable" localSheetId="5">#REF!</definedName>
    <definedName name="TrunkCable">#REF!</definedName>
    <definedName name="Unit">[2]Definitions!$D$66:$D$109</definedName>
    <definedName name="unprot4" localSheetId="5">[3]!unprot4</definedName>
    <definedName name="unprot4">[4]!unprot4</definedName>
    <definedName name="update2" localSheetId="5">[3]!update2</definedName>
    <definedName name="update2">[4]!update2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5" l="1"/>
  <c r="E9" i="15"/>
  <c r="E11" i="15"/>
  <c r="E15" i="15"/>
  <c r="E17" i="15"/>
  <c r="E19" i="15"/>
  <c r="E27" i="15"/>
  <c r="E7" i="15"/>
  <c r="H15" i="13"/>
  <c r="H16" i="13"/>
  <c r="H17" i="13"/>
  <c r="H14" i="13"/>
  <c r="H28" i="13"/>
  <c r="H23" i="13"/>
  <c r="H24" i="13"/>
  <c r="H25" i="13"/>
  <c r="H26" i="13"/>
  <c r="H27" i="13"/>
  <c r="H70" i="13"/>
  <c r="H61" i="13"/>
  <c r="H35" i="13"/>
  <c r="H36" i="13"/>
  <c r="H37" i="13"/>
  <c r="H38" i="13"/>
  <c r="H39" i="13"/>
  <c r="H40" i="13"/>
  <c r="H41" i="13"/>
  <c r="H48" i="13"/>
  <c r="H47" i="13"/>
  <c r="H49" i="13" s="1"/>
  <c r="H34" i="13"/>
  <c r="H42" i="13" s="1"/>
  <c r="H22" i="13"/>
  <c r="H52" i="13"/>
  <c r="H54" i="13" s="1"/>
  <c r="H53" i="13"/>
  <c r="H58" i="13"/>
  <c r="H59" i="13"/>
  <c r="H60" i="13"/>
  <c r="H57" i="13"/>
  <c r="G46" i="17"/>
  <c r="C29" i="2"/>
  <c r="H68" i="13"/>
  <c r="E25" i="15" s="1"/>
  <c r="H67" i="13"/>
  <c r="E23" i="15" s="1"/>
  <c r="H72" i="13" l="1"/>
  <c r="C4"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48" i="17" s="1"/>
  <c r="C5" i="17"/>
  <c r="D3" i="16" l="1"/>
  <c r="D2" i="16"/>
  <c r="E16" i="13" l="1"/>
  <c r="C3" i="3" l="1"/>
  <c r="C4" i="1" l="1"/>
  <c r="C2" i="1"/>
  <c r="C3" i="1"/>
  <c r="C2" i="3"/>
  <c r="C4" i="3"/>
</calcChain>
</file>

<file path=xl/sharedStrings.xml><?xml version="1.0" encoding="utf-8"?>
<sst xmlns="http://schemas.openxmlformats.org/spreadsheetml/2006/main" count="323" uniqueCount="248">
  <si>
    <t>Project:</t>
  </si>
  <si>
    <t>KUSILE POWER STATION PROJECT</t>
  </si>
  <si>
    <t>Enquiry No.</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</si>
  <si>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</si>
  <si>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</si>
  <si>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</si>
  <si>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</si>
  <si>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ooffer if applicable</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</si>
  <si>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</si>
  <si>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</si>
  <si>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</si>
  <si>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</si>
  <si>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</si>
  <si>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</si>
  <si>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</si>
  <si>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</si>
  <si>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</si>
  <si>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</si>
  <si>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</si>
  <si>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</si>
  <si>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</si>
  <si>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</si>
  <si>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</si>
  <si>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</si>
  <si>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</si>
  <si>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</si>
  <si>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</si>
  <si>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</si>
  <si>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</si>
  <si>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</si>
  <si>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</si>
  <si>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</si>
  <si>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</si>
  <si>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</si>
  <si>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</si>
  <si>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</si>
  <si>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</si>
  <si>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</si>
  <si>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</si>
  <si>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</si>
  <si>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No</t>
  </si>
  <si>
    <t>TENDER INFORMATION</t>
  </si>
  <si>
    <t>Category of Offer:</t>
  </si>
  <si>
    <t>MAIN</t>
  </si>
  <si>
    <t>REPAIR OF BOP &amp; BMH SYSTEMS</t>
  </si>
  <si>
    <t>ITEM</t>
  </si>
  <si>
    <t>Description 1</t>
  </si>
  <si>
    <t>Description 2</t>
  </si>
  <si>
    <t>UoM</t>
  </si>
  <si>
    <t>Qty</t>
  </si>
  <si>
    <t xml:space="preserve">No of Months </t>
  </si>
  <si>
    <t>Rate</t>
  </si>
  <si>
    <t>Amount</t>
  </si>
  <si>
    <t xml:space="preserve">PART A </t>
  </si>
  <si>
    <t>SITE ESTABLISHMEMENT</t>
  </si>
  <si>
    <t xml:space="preserve">Preliminaries and General: Fixed </t>
  </si>
  <si>
    <t>1.1.1</t>
  </si>
  <si>
    <t>P&amp;G Establishment Offices Management (Two in One)</t>
  </si>
  <si>
    <t>Establishment of Unit Offices</t>
  </si>
  <si>
    <t>Sum</t>
  </si>
  <si>
    <t>1.1.2</t>
  </si>
  <si>
    <t>P&amp;G Ablution and latrine facilities</t>
  </si>
  <si>
    <t>Establishment of change rooms</t>
  </si>
  <si>
    <t>1.1.3</t>
  </si>
  <si>
    <t>P&amp;G Establishment (  Entry &amp; Exit Medical Clearance )</t>
  </si>
  <si>
    <t xml:space="preserve">Medical Clearance </t>
  </si>
  <si>
    <t>1.1.4</t>
  </si>
  <si>
    <t>Provisional Sum for Tools</t>
  </si>
  <si>
    <t>Time Related P&amp;G's</t>
  </si>
  <si>
    <t>1.2.1</t>
  </si>
  <si>
    <t xml:space="preserve"> Medical Clearance </t>
  </si>
  <si>
    <t>Yearly  Medical Screening</t>
  </si>
  <si>
    <t>Yearly</t>
  </si>
  <si>
    <t>PPE Maintenance Staff (Annually)</t>
  </si>
  <si>
    <t>Month</t>
  </si>
  <si>
    <t>PPE Office Staff (Annually)</t>
  </si>
  <si>
    <t>1.2.3</t>
  </si>
  <si>
    <t xml:space="preserve"> Site Use &amp; Other Costs Stationery</t>
  </si>
  <si>
    <t>Stationery (quarterly)</t>
  </si>
  <si>
    <t>1.2.4</t>
  </si>
  <si>
    <t xml:space="preserve"> Site Use &amp; Other Costs Safety Awareness</t>
  </si>
  <si>
    <t>P&amp;G Site Use &amp; Other Costs Safety Awareness</t>
  </si>
  <si>
    <t>1.2.5</t>
  </si>
  <si>
    <t>Transport</t>
  </si>
  <si>
    <t xml:space="preserve"> Home Work Home Transport for 28 people (excluding driver/s)</t>
  </si>
  <si>
    <t>1.2.6</t>
  </si>
  <si>
    <t>LDVs single cab (Inclusive of operational cost's)</t>
  </si>
  <si>
    <t>PART B</t>
  </si>
  <si>
    <t>MANAGEMENT AND SUPPORT</t>
  </si>
  <si>
    <t>Contracts Manager</t>
  </si>
  <si>
    <t>Contracts Manager/ Site Manager</t>
  </si>
  <si>
    <t>SHEQ Officer</t>
  </si>
  <si>
    <t>Safety Officer</t>
  </si>
  <si>
    <t>Quality Officer</t>
  </si>
  <si>
    <t>Environmental Officer</t>
  </si>
  <si>
    <t>Transport Bus Drivers Daytime</t>
  </si>
  <si>
    <t>Home work Home driver</t>
  </si>
  <si>
    <t>Maintenance Supervisor</t>
  </si>
  <si>
    <t>Section Supervisors</t>
  </si>
  <si>
    <t>Maintenance Store man</t>
  </si>
  <si>
    <t>Store man</t>
  </si>
  <si>
    <t>Site Clerk</t>
  </si>
  <si>
    <t>Allowance for overtime and standby for the SHEQ Officer &amp; Section Supervisors</t>
  </si>
  <si>
    <t>ASSOCIATED AUXILARIES</t>
  </si>
  <si>
    <t xml:space="preserve">Electrical </t>
  </si>
  <si>
    <t>Electrician</t>
  </si>
  <si>
    <t>Electricians</t>
  </si>
  <si>
    <t>Semi-skilled electricians</t>
  </si>
  <si>
    <t>Semi-skilled Workers</t>
  </si>
  <si>
    <t>Allowance for overtime and standby</t>
  </si>
  <si>
    <t>Control &amp; Instrumentation</t>
  </si>
  <si>
    <t>C&amp;I Artisans</t>
  </si>
  <si>
    <t>Semi-skilled</t>
  </si>
  <si>
    <t>Mechanical</t>
  </si>
  <si>
    <t>Maintenance Fitter</t>
  </si>
  <si>
    <t xml:space="preserve">Fitters </t>
  </si>
  <si>
    <t>Maintenance Semi-skilled artisan</t>
  </si>
  <si>
    <t>Boiler maker</t>
  </si>
  <si>
    <t>Boilermaker</t>
  </si>
  <si>
    <t>Rigger</t>
  </si>
  <si>
    <t>PROVISIONAL SUM SPARES</t>
  </si>
  <si>
    <t>Spares</t>
  </si>
  <si>
    <t>PLA Bonuses</t>
  </si>
  <si>
    <t>TOTAL AMOUNT</t>
  </si>
  <si>
    <t>TOTAL TENDERED  AMOUNT</t>
  </si>
  <si>
    <t>PART C</t>
  </si>
  <si>
    <t>FINAL SUMMARY</t>
  </si>
  <si>
    <t>ITEM NO.</t>
  </si>
  <si>
    <t>SECTION</t>
  </si>
  <si>
    <t>UNIT</t>
  </si>
  <si>
    <t>AMOUNT</t>
  </si>
  <si>
    <t>ESTABLISHMENT</t>
  </si>
  <si>
    <t xml:space="preserve">Preliminaries and General: Monthly P&amp;G </t>
  </si>
  <si>
    <t>TENDERER NAME:</t>
  </si>
  <si>
    <t>PRICE ADJUSTMENT FOR INFLATION</t>
  </si>
  <si>
    <t>Summary</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</si>
  <si>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</si>
  <si>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</si>
  <si>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</si>
  <si>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</si>
  <si>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</si>
  <si>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</si>
  <si>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</si>
  <si>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</si>
  <si>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</si>
  <si>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</si>
  <si>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</si>
  <si>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</si>
  <si>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</si>
  <si>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</si>
  <si>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</si>
  <si>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</si>
  <si>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</si>
  <si>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</si>
  <si>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</si>
  <si>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</si>
  <si>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</si>
  <si>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</si>
  <si>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</si>
  <si>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</si>
  <si>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</si>
  <si>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</si>
  <si>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</si>
  <si>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</si>
  <si>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</si>
  <si>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</si>
  <si>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</si>
  <si>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</si>
  <si>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</si>
  <si>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</si>
  <si>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</si>
  <si>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</si>
  <si>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</si>
  <si>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</si>
  <si>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</si>
  <si>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</si>
  <si>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</si>
  <si>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</si>
  <si>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</si>
  <si>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</si>
  <si>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</si>
  <si>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</si>
  <si>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</si>
  <si>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</si>
  <si>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</si>
  <si>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</si>
  <si>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</si>
  <si>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</si>
  <si>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</si>
  <si>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</si>
  <si>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</si>
  <si>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</si>
  <si>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</si>
  <si>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</si>
  <si>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</si>
  <si>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</si>
  <si>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</si>
  <si>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</si>
  <si>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</si>
  <si>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</si>
  <si>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</si>
  <si>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</si>
  <si>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</si>
  <si>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</si>
  <si>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</si>
  <si>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</si>
  <si>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</si>
  <si>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</si>
  <si>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</si>
  <si>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</si>
  <si>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</si>
  <si>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</si>
  <si>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</si>
  <si>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</si>
  <si>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</si>
  <si>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</si>
  <si>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</si>
  <si>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</si>
  <si>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</si>
  <si>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2..2</t>
  </si>
  <si>
    <t>2..3</t>
  </si>
  <si>
    <t>2..4</t>
  </si>
  <si>
    <t>2..5</t>
  </si>
  <si>
    <t>2..6</t>
  </si>
  <si>
    <t>2..7</t>
  </si>
  <si>
    <t>2..8</t>
  </si>
  <si>
    <t>REPAIR OF BOP &amp; BMH SYSTEM DURING COMMISSIONING AT KUSILE PS</t>
  </si>
  <si>
    <t>Optimisation</t>
  </si>
  <si>
    <t>Provisional Sum</t>
  </si>
  <si>
    <t>TO BE READ AND PRICED IN CONJUNCTION WITH THE EMPLOYER’S POLICIES AND PROCEDURES</t>
  </si>
  <si>
    <t>THE PRICES/RATES/QUANTITIES IN THIS PAGE ARE FOR ESTIMATION ONLY</t>
  </si>
  <si>
    <t>THE FIRST LINE ITEM SERVES AS A GUIDE, ADDITIONAL LINE ITEMS CAN BE ADDED TO CATER FOR RESOURCES FOR EXAMPLE GENERAL WORKERS X5 . PLEASE NOTE THAT ESKOM IS LIABLE FOR MAXIMUM 15.5 HOURS PER MONTH FOR THE BONUS, AND THE CONTRACTOR IS LIABLE FOR THE REMAINING 0.5 HOUR. PLEASE REFER TO PA GUIDELINES FOR FURTHER INFORMATION.</t>
  </si>
  <si>
    <t>PA ATTENDANCE BONUS</t>
  </si>
  <si>
    <t>Resource ID</t>
  </si>
  <si>
    <t>Resource Name (If Available)</t>
  </si>
  <si>
    <t>Bonus</t>
  </si>
  <si>
    <t>Job Title</t>
  </si>
  <si>
    <t>Estimated No. of Personnel Quantity</t>
  </si>
  <si>
    <t>Hours</t>
  </si>
  <si>
    <t>Estimated Hourly Rate as per Payslip</t>
  </si>
  <si>
    <t>General Workers</t>
  </si>
  <si>
    <t>Estimated Total</t>
  </si>
  <si>
    <t>Contract Duration in Months</t>
  </si>
  <si>
    <t>Total Estimated Costs for 16 Months</t>
  </si>
  <si>
    <t>Optimization  Spares (Design change, Modification, Consumables)</t>
  </si>
  <si>
    <t>x.</t>
  </si>
  <si>
    <t>Eskom requires that the first 12 months of the contract may not have CPA attributed to the prices. CPA can only then be applied after the first 12 months.</t>
  </si>
  <si>
    <t xml:space="preserve">P&amp;G Site Use &amp; Other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</si>
</sst>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quot;R&quot;\ #,##0.00"/>
    <numFmt numFmtId="171" formatCode="0.0"/>
    <numFmt numFmtId="172" formatCode="_ * #,##0_ ;_ * \-#,##0_ ;_ * &quot;-&quot;??_ ;_ @_ "/>
    <numFmt numFmtId="173" formatCode="mmm\-yyyy"/>
    <numFmt numFmtId="174" formatCode="[$ZAR]\ #,##0.000000"/>
    <numFmt numFmtId="175" formatCode="#,##0.000"/>
    <numFmt numFmtId="176" formatCode="&quot;R&quot;#,##0"/>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2"/>
      <color theme="1"/>
      <name val="Arial"/>
      <family val="2"/>
    </font>
    <font>
      <sz val="12"/>
      <color theme="1"/>
      <name val="Arial"/>
      <family val="2"/>
    </font>
    <font>
      <b/>
      <sz val="11"/>
      <color rgb="FF000000"/>
      <name val="Arial"/>
      <family val="2"/>
    </font>
    <font>
      <sz val="10"/>
      <name val="Arial"/>
      <family val="2"/>
    </font>
    <font>
      <sz val="10"/>
      <color theme="1"/>
      <name val="Arial"/>
      <family val="2"/>
    </font>
    <font>
      <b/>
      <i/>
      <sz val="11"/>
      <color theme="1"/>
      <name val="Arial"/>
      <family val="2"/>
    </font>
    <font>
      <b/>
      <u/>
      <sz val="11"/>
      <color theme="1"/>
      <name val="Arial"/>
      <family val="2"/>
    </font>
    <font>
      <sz val="11"/>
      <color theme="1"/>
      <name val="Arial"/>
      <family val="2"/>
    </font>
    <font>
      <sz val="11"/>
      <color rgb="FFFF0000"/>
      <name val="Arial"/>
      <family val="2"/>
    </font>
    <font>
      <b/>
      <sz val="11"/>
      <color theme="1"/>
      <name val="Arial"/>
      <family val="2"/>
    </font>
    <font>
      <b/>
      <sz val="11"/>
      <color rgb="FFFF0000"/>
      <name val="Arial"/>
      <family val="2"/>
    </font>
    <font>
      <b/>
      <u/>
      <sz val="11"/>
      <name val="Arial"/>
      <family val="2"/>
    </font>
    <font>
      <i/>
      <u/>
      <sz val="11"/>
      <color theme="1"/>
      <name val="Arial"/>
      <family val="2"/>
    </font>
    <font>
      <i/>
      <sz val="11"/>
      <color theme="1"/>
      <name val="Arial"/>
      <family val="2"/>
    </font>
    <font>
      <u/>
      <sz val="10"/>
      <color indexed="12"/>
      <name val="Arial"/>
      <family val="2"/>
    </font>
    <font>
      <u/>
      <sz val="11"/>
      <color indexed="12"/>
      <name val="Arial"/>
      <family val="2"/>
    </font>
    <font>
      <sz val="11"/>
      <color rgb="FF000000"/>
      <name val="Arial"/>
      <family val="2"/>
    </font>
    <font>
      <b/>
      <sz val="9"/>
      <name val="Calibri"/>
      <family val="2"/>
    </font>
    <font>
      <sz val="10"/>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
      <sz val="8"/>
      <name val="Arial"/>
      <family val="2"/>
    </font>
    <font>
      <i/>
      <sz val="11"/>
      <name val="Arial"/>
      <family val="2"/>
    </font>
    <font>
      <b/>
      <sz val="10"/>
      <color theme="1"/>
      <name val="Arial"/>
      <family val="2"/>
    </font>
    <font>
      <b/>
      <sz val="10"/>
      <color theme="1"/>
      <name val="GE Inspira"/>
      <family val="2"/>
    </font>
    <font>
      <sz val="10"/>
      <color theme="1"/>
      <name val="GE Inspira"/>
      <family val="2"/>
    </font>
    <font>
      <b/>
      <i/>
      <sz val="11"/>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CFFCC"/>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s>
  <cellStyleXfs count="70">
    <xf numFmtId="0" fontId="0" fillId="0" borderId="0"/>
    <xf numFmtId="166" fontId="22" fillId="0" borderId="0" applyFont="0" applyFill="0" applyBorder="0" applyAlignment="0" applyProtection="0"/>
    <xf numFmtId="9" fontId="22"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31" fillId="0" borderId="0"/>
    <xf numFmtId="166" fontId="31"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0" fontId="23" fillId="0" borderId="0"/>
    <xf numFmtId="0" fontId="22" fillId="0" borderId="0"/>
    <xf numFmtId="0" fontId="22" fillId="0" borderId="0"/>
    <xf numFmtId="164" fontId="22" fillId="0" borderId="0" applyFont="0" applyFill="0" applyBorder="0" applyAlignment="0" applyProtection="0"/>
    <xf numFmtId="0" fontId="3" fillId="0" borderId="0"/>
    <xf numFmtId="0" fontId="3" fillId="0" borderId="0"/>
    <xf numFmtId="0" fontId="3" fillId="0" borderId="0"/>
    <xf numFmtId="0" fontId="22" fillId="0" borderId="0"/>
    <xf numFmtId="9" fontId="3" fillId="0" borderId="0" applyFont="0" applyFill="0" applyBorder="0" applyAlignment="0" applyProtection="0"/>
    <xf numFmtId="0" fontId="2" fillId="0" borderId="0"/>
    <xf numFmtId="165" fontId="2" fillId="0" borderId="0" applyFont="0" applyFill="0" applyBorder="0" applyAlignment="0" applyProtection="0"/>
    <xf numFmtId="44" fontId="44" fillId="0" borderId="0" applyFont="0" applyFill="0" applyBorder="0" applyAlignment="0" applyProtection="0"/>
    <xf numFmtId="0" fontId="22" fillId="0" borderId="0"/>
    <xf numFmtId="164" fontId="22" fillId="0" borderId="0" applyFont="0" applyFill="0" applyBorder="0" applyAlignment="0" applyProtection="0"/>
    <xf numFmtId="0" fontId="22" fillId="0" borderId="0"/>
    <xf numFmtId="0" fontId="55" fillId="0" borderId="0" applyNumberFormat="0" applyFill="0" applyBorder="0" applyAlignment="0" applyProtection="0">
      <alignment vertical="top"/>
      <protection locked="0"/>
    </xf>
    <xf numFmtId="0" fontId="1" fillId="0" borderId="0"/>
    <xf numFmtId="165" fontId="1" fillId="0" borderId="0" applyFont="0" applyFill="0" applyBorder="0" applyAlignment="0" applyProtection="0"/>
    <xf numFmtId="0" fontId="1" fillId="0" borderId="0"/>
    <xf numFmtId="0" fontId="1" fillId="0" borderId="0"/>
  </cellStyleXfs>
  <cellXfs count="352">
    <xf numFmtId="0" fontId="22" fillId="0" borderId="0" xfId="0" applyFont="1"/>
    <xf numFmtId="0" fontId="22" fillId="0" borderId="0" xfId="0" applyFont="1" applyAlignment="1">
      <alignment vertical="center"/>
    </xf>
    <xf numFmtId="0" fontId="22" fillId="0" borderId="0" xfId="0" applyFont="1" applyAlignment="1">
      <alignment vertical="center" wrapText="1" shrinkToFit="1"/>
    </xf>
    <xf numFmtId="0" fontId="23" fillId="0" borderId="0" xfId="0" applyFont="1" applyAlignment="1">
      <alignment vertical="center"/>
    </xf>
    <xf numFmtId="0" fontId="23" fillId="0" borderId="0" xfId="0" applyFont="1" applyAlignment="1">
      <alignment vertical="center" wrapText="1" shrinkToFit="1"/>
    </xf>
    <xf numFmtId="0" fontId="24" fillId="0" borderId="0" xfId="0" applyFont="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vertical="center"/>
    </xf>
    <xf numFmtId="39" fontId="27" fillId="0" borderId="0" xfId="0" applyNumberFormat="1" applyFont="1" applyAlignment="1">
      <alignment vertical="center"/>
    </xf>
    <xf numFmtId="167" fontId="26" fillId="0" borderId="0" xfId="0" applyNumberFormat="1" applyFont="1" applyAlignment="1">
      <alignment vertical="center" wrapText="1"/>
    </xf>
    <xf numFmtId="10" fontId="23" fillId="0" borderId="0" xfId="0" applyNumberFormat="1" applyFont="1" applyAlignment="1">
      <alignment vertical="center"/>
    </xf>
    <xf numFmtId="10" fontId="25" fillId="0" borderId="0" xfId="0" applyNumberFormat="1" applyFont="1" applyAlignment="1">
      <alignment vertical="center"/>
    </xf>
    <xf numFmtId="168" fontId="26" fillId="0" borderId="0" xfId="1" applyNumberFormat="1" applyFont="1" applyAlignment="1">
      <alignment vertical="center"/>
    </xf>
    <xf numFmtId="0" fontId="28"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2" fillId="0" borderId="0" xfId="0" applyFont="1" applyAlignment="1">
      <alignment horizontal="center" vertical="center" wrapText="1"/>
    </xf>
    <xf numFmtId="0" fontId="0" fillId="0" borderId="0" xfId="0" applyFont="1" applyAlignment="1">
      <alignment horizontal="center" vertical="center" wrapText="1"/>
    </xf>
    <xf numFmtId="0" fontId="24" fillId="33" borderId="0" xfId="0" applyFont="1" applyFill="1" applyAlignment="1">
      <alignment horizontal="center" vertical="center"/>
    </xf>
    <xf numFmtId="0" fontId="24" fillId="33" borderId="0" xfId="0" applyFont="1" applyFill="1" applyAlignment="1">
      <alignment horizontal="left" vertical="center" wrapText="1"/>
    </xf>
    <xf numFmtId="0" fontId="23" fillId="33" borderId="0" xfId="0" applyFont="1" applyFill="1" applyAlignment="1">
      <alignment horizontal="center" vertical="center" wrapText="1" shrinkToFi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4" fillId="33" borderId="0" xfId="0" applyFont="1" applyFill="1" applyAlignment="1">
      <alignment vertical="center"/>
    </xf>
    <xf numFmtId="0" fontId="27" fillId="34" borderId="0" xfId="0" applyFont="1" applyFill="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2" fillId="0" borderId="14" xfId="0" applyFont="1" applyBorder="1" applyAlignment="1">
      <alignment vertical="center"/>
    </xf>
    <xf numFmtId="0" fontId="0" fillId="0" borderId="14" xfId="0" applyFont="1" applyBorder="1" applyAlignment="1">
      <alignment vertical="center"/>
    </xf>
    <xf numFmtId="0" fontId="31" fillId="0" borderId="0" xfId="0" applyFont="1" applyAlignment="1">
      <alignment horizontal="center" vertical="center"/>
    </xf>
    <xf numFmtId="0" fontId="33" fillId="0" borderId="0" xfId="0" applyFont="1" applyAlignment="1">
      <alignment horizontal="centerContinuous" vertical="center"/>
    </xf>
    <xf numFmtId="0" fontId="32" fillId="0" borderId="0" xfId="0" applyFont="1" applyAlignment="1">
      <alignment horizontal="centerContinuous" vertical="center"/>
    </xf>
    <xf numFmtId="0" fontId="28" fillId="0" borderId="0" xfId="0" applyFont="1" applyAlignment="1">
      <alignment horizontal="left" vertical="center"/>
    </xf>
    <xf numFmtId="0" fontId="34" fillId="34" borderId="0" xfId="0" applyFont="1" applyFill="1" applyAlignment="1">
      <alignment horizontal="left" vertical="center"/>
    </xf>
    <xf numFmtId="0" fontId="35" fillId="0" borderId="0" xfId="0" applyFont="1" applyAlignment="1">
      <alignment vertical="center"/>
    </xf>
    <xf numFmtId="0" fontId="36" fillId="0" borderId="0" xfId="0" applyFont="1" applyAlignment="1">
      <alignment horizontal="centerContinuous" vertical="center"/>
    </xf>
    <xf numFmtId="0" fontId="37" fillId="0" borderId="0" xfId="0" applyFont="1" applyAlignment="1">
      <alignment vertical="center"/>
    </xf>
    <xf numFmtId="0" fontId="37" fillId="0" borderId="0" xfId="0" applyFont="1" applyAlignment="1">
      <alignment horizontal="center" vertical="center"/>
    </xf>
    <xf numFmtId="0" fontId="28" fillId="0" borderId="0" xfId="0" applyFont="1" applyAlignment="1">
      <alignment horizontal="center" vertical="center"/>
    </xf>
    <xf numFmtId="169" fontId="38" fillId="34" borderId="0" xfId="0" applyNumberFormat="1" applyFont="1" applyFill="1" applyAlignment="1">
      <alignment horizontal="justify" vertical="center"/>
    </xf>
    <xf numFmtId="0" fontId="24" fillId="0" borderId="0" xfId="0" applyFont="1" applyAlignment="1">
      <alignment vertical="top"/>
    </xf>
    <xf numFmtId="0" fontId="29" fillId="0" borderId="0" xfId="0" applyFont="1" applyAlignment="1">
      <alignment horizontal="justify" vertical="center"/>
    </xf>
    <xf numFmtId="0" fontId="35" fillId="0" borderId="0" xfId="0" applyFont="1" applyAlignment="1">
      <alignment horizontal="left" vertical="center"/>
    </xf>
    <xf numFmtId="0" fontId="29" fillId="34" borderId="0" xfId="0" applyFont="1" applyFill="1" applyAlignment="1">
      <alignment horizontal="justify" vertical="center"/>
    </xf>
    <xf numFmtId="14" fontId="34" fillId="34" borderId="0" xfId="0" applyNumberFormat="1" applyFont="1" applyFill="1" applyAlignment="1">
      <alignment horizontal="left" vertical="center"/>
    </xf>
    <xf numFmtId="0" fontId="34"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4" fillId="0" borderId="16" xfId="0" applyFont="1" applyBorder="1" applyAlignment="1">
      <alignment horizontal="left" vertical="center"/>
    </xf>
    <xf numFmtId="0" fontId="0" fillId="0" borderId="17" xfId="0" applyFont="1" applyBorder="1" applyAlignment="1">
      <alignment vertical="center"/>
    </xf>
    <xf numFmtId="0" fontId="39" fillId="0" borderId="0" xfId="0" applyFont="1" applyAlignment="1">
      <alignment vertical="center"/>
    </xf>
    <xf numFmtId="0" fontId="39" fillId="0" borderId="0" xfId="0" applyFont="1" applyAlignment="1">
      <alignment horizontal="right" vertical="center"/>
    </xf>
    <xf numFmtId="0" fontId="24" fillId="0" borderId="0" xfId="0" applyFont="1" applyAlignment="1">
      <alignment horizontal="justify" vertical="center"/>
    </xf>
    <xf numFmtId="169" fontId="38" fillId="35" borderId="0" xfId="0" applyNumberFormat="1" applyFont="1" applyFill="1" applyAlignment="1">
      <alignment horizontal="justify" vertical="center"/>
    </xf>
    <xf numFmtId="0" fontId="36" fillId="0" borderId="0" xfId="0" applyFont="1" applyAlignment="1">
      <alignment horizontal="left" vertical="center" wrapText="1"/>
    </xf>
    <xf numFmtId="0" fontId="41" fillId="0" borderId="0" xfId="59" applyFont="1" applyFill="1" applyAlignment="1">
      <alignment horizontal="left" vertical="center"/>
    </xf>
    <xf numFmtId="0" fontId="41" fillId="0" borderId="0" xfId="59" applyFont="1" applyFill="1" applyAlignment="1">
      <alignment horizontal="center" vertical="center"/>
    </xf>
    <xf numFmtId="0" fontId="41" fillId="0" borderId="0" xfId="59" applyFont="1" applyFill="1" applyAlignment="1">
      <alignment vertical="center"/>
    </xf>
    <xf numFmtId="0" fontId="41" fillId="0" borderId="0" xfId="59" applyFont="1" applyFill="1" applyBorder="1" applyAlignment="1">
      <alignment vertical="center"/>
    </xf>
    <xf numFmtId="0" fontId="42" fillId="0" borderId="0" xfId="59" applyFont="1" applyFill="1" applyBorder="1" applyAlignment="1">
      <alignment vertical="center"/>
    </xf>
    <xf numFmtId="0" fontId="42" fillId="0" borderId="0" xfId="59" applyFont="1" applyFill="1" applyAlignment="1">
      <alignment vertical="center"/>
    </xf>
    <xf numFmtId="0" fontId="42" fillId="0" borderId="0" xfId="59" applyFont="1" applyFill="1" applyAlignment="1">
      <alignment horizontal="left" vertical="center"/>
    </xf>
    <xf numFmtId="0" fontId="42" fillId="0" borderId="0" xfId="59" applyFont="1" applyFill="1" applyAlignment="1">
      <alignment horizontal="center" vertical="center"/>
    </xf>
    <xf numFmtId="0" fontId="41" fillId="36" borderId="0" xfId="59" applyFont="1" applyFill="1" applyBorder="1" applyAlignment="1">
      <alignment vertical="center"/>
    </xf>
    <xf numFmtId="0" fontId="42" fillId="36" borderId="0" xfId="59" applyFont="1" applyFill="1" applyBorder="1" applyAlignment="1">
      <alignment vertical="center"/>
    </xf>
    <xf numFmtId="0" fontId="22" fillId="36" borderId="0" xfId="0" applyFont="1" applyFill="1"/>
    <xf numFmtId="0" fontId="22" fillId="0" borderId="0" xfId="0" applyFont="1" applyFill="1"/>
    <xf numFmtId="0" fontId="46" fillId="0" borderId="0" xfId="0" applyFont="1" applyFill="1" applyAlignment="1">
      <alignment wrapText="1"/>
    </xf>
    <xf numFmtId="0" fontId="48" fillId="0" borderId="0" xfId="0" applyFont="1" applyFill="1" applyAlignment="1">
      <alignment vertical="center" wrapText="1"/>
    </xf>
    <xf numFmtId="0" fontId="48" fillId="0" borderId="0" xfId="0" applyFont="1" applyFill="1" applyAlignment="1">
      <alignment horizontal="center" vertical="center" wrapText="1"/>
    </xf>
    <xf numFmtId="0" fontId="48" fillId="0" borderId="0" xfId="0" applyFont="1" applyFill="1" applyAlignment="1">
      <alignment horizontal="left" vertical="center" wrapText="1"/>
    </xf>
    <xf numFmtId="0" fontId="49" fillId="0" borderId="0" xfId="0" applyFont="1" applyFill="1" applyAlignment="1">
      <alignment vertical="center" wrapText="1"/>
    </xf>
    <xf numFmtId="0" fontId="50" fillId="0" borderId="0" xfId="0" applyFont="1" applyFill="1" applyAlignment="1">
      <alignment horizontal="center" vertical="center" wrapText="1"/>
    </xf>
    <xf numFmtId="0" fontId="50" fillId="0" borderId="0" xfId="0" applyFont="1" applyFill="1" applyAlignment="1">
      <alignment horizontal="left" vertical="center" wrapText="1"/>
    </xf>
    <xf numFmtId="0" fontId="51" fillId="0" borderId="0" xfId="0" applyFont="1" applyFill="1" applyAlignment="1">
      <alignment vertical="center" wrapText="1"/>
    </xf>
    <xf numFmtId="0" fontId="50" fillId="0" borderId="0" xfId="0" applyFont="1" applyFill="1" applyAlignment="1">
      <alignment vertical="center" wrapText="1"/>
    </xf>
    <xf numFmtId="0" fontId="47" fillId="0" borderId="18" xfId="0" applyFont="1" applyFill="1" applyBorder="1" applyAlignment="1">
      <alignment vertical="center" wrapText="1"/>
    </xf>
    <xf numFmtId="0" fontId="47" fillId="0" borderId="19" xfId="0" applyFont="1" applyFill="1" applyBorder="1" applyAlignment="1">
      <alignment horizontal="left" vertical="center" wrapText="1"/>
    </xf>
    <xf numFmtId="0" fontId="47" fillId="0" borderId="19" xfId="0" applyFont="1" applyFill="1" applyBorder="1" applyAlignment="1">
      <alignment horizontal="center" vertical="center" wrapText="1"/>
    </xf>
    <xf numFmtId="0" fontId="46" fillId="0" borderId="13" xfId="0" applyFont="1" applyFill="1" applyBorder="1" applyAlignment="1">
      <alignment wrapText="1"/>
    </xf>
    <xf numFmtId="0" fontId="48" fillId="0" borderId="14" xfId="0" applyFont="1" applyFill="1" applyBorder="1" applyAlignment="1">
      <alignment vertical="center" wrapText="1"/>
    </xf>
    <xf numFmtId="44" fontId="50" fillId="0" borderId="14" xfId="0" applyNumberFormat="1" applyFont="1" applyFill="1" applyBorder="1" applyAlignment="1">
      <alignment horizontal="left" wrapText="1"/>
    </xf>
    <xf numFmtId="44" fontId="48" fillId="0" borderId="14" xfId="0" applyNumberFormat="1" applyFont="1" applyFill="1" applyBorder="1" applyAlignment="1">
      <alignment horizontal="left" vertical="center" wrapText="1"/>
    </xf>
    <xf numFmtId="0" fontId="54" fillId="0" borderId="13" xfId="0" applyFont="1" applyFill="1" applyBorder="1" applyAlignment="1">
      <alignment horizontal="right" wrapText="1"/>
    </xf>
    <xf numFmtId="44" fontId="48" fillId="0" borderId="14" xfId="0" applyNumberFormat="1" applyFont="1" applyFill="1" applyBorder="1" applyAlignment="1">
      <alignment horizontal="left" wrapText="1"/>
    </xf>
    <xf numFmtId="170" fontId="48" fillId="0" borderId="0" xfId="63" applyNumberFormat="1" applyFont="1" applyFill="1" applyBorder="1" applyAlignment="1">
      <alignment wrapText="1"/>
    </xf>
    <xf numFmtId="170" fontId="48" fillId="0" borderId="0" xfId="63" applyNumberFormat="1" applyFont="1" applyFill="1" applyBorder="1" applyAlignment="1">
      <alignment horizontal="left" wrapText="1"/>
    </xf>
    <xf numFmtId="44" fontId="50" fillId="0" borderId="14" xfId="0" applyNumberFormat="1" applyFont="1" applyFill="1" applyBorder="1" applyAlignment="1">
      <alignment horizontal="left" vertical="center" wrapText="1"/>
    </xf>
    <xf numFmtId="1" fontId="48" fillId="0" borderId="0" xfId="61" applyNumberFormat="1" applyFont="1" applyFill="1" applyBorder="1" applyAlignment="1">
      <alignment horizontal="center" wrapText="1"/>
    </xf>
    <xf numFmtId="170" fontId="40" fillId="0" borderId="0" xfId="63" applyNumberFormat="1" applyFont="1" applyFill="1" applyBorder="1" applyAlignment="1">
      <alignment wrapText="1"/>
    </xf>
    <xf numFmtId="44" fontId="40" fillId="0" borderId="14" xfId="0" applyNumberFormat="1" applyFont="1" applyFill="1" applyBorder="1" applyAlignment="1">
      <alignment horizontal="left" vertical="center" wrapText="1"/>
    </xf>
    <xf numFmtId="44" fontId="39" fillId="0" borderId="14" xfId="0" applyNumberFormat="1" applyFont="1" applyFill="1" applyBorder="1" applyAlignment="1">
      <alignment vertical="center" wrapText="1"/>
    </xf>
    <xf numFmtId="44" fontId="40" fillId="0" borderId="14" xfId="0" applyNumberFormat="1" applyFont="1" applyFill="1" applyBorder="1" applyAlignment="1">
      <alignment horizontal="left" wrapText="1"/>
    </xf>
    <xf numFmtId="0" fontId="50" fillId="0" borderId="0" xfId="62" applyFont="1" applyFill="1" applyAlignment="1">
      <alignment vertical="center" wrapText="1"/>
    </xf>
    <xf numFmtId="0" fontId="48" fillId="0" borderId="0" xfId="64" applyFont="1" applyFill="1" applyAlignment="1">
      <alignment vertical="center" wrapText="1"/>
    </xf>
    <xf numFmtId="0" fontId="48" fillId="0" borderId="0" xfId="62" applyFont="1" applyFill="1" applyAlignment="1">
      <alignment vertical="center" wrapText="1"/>
    </xf>
    <xf numFmtId="0" fontId="47" fillId="0" borderId="31"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50" fillId="0" borderId="0" xfId="0" applyFont="1" applyFill="1" applyBorder="1" applyAlignment="1">
      <alignment vertical="center" wrapText="1"/>
    </xf>
    <xf numFmtId="0" fontId="47" fillId="0" borderId="0" xfId="0" applyFont="1" applyFill="1" applyBorder="1" applyAlignment="1">
      <alignment horizontal="center" vertical="center" wrapText="1"/>
    </xf>
    <xf numFmtId="0" fontId="48" fillId="0" borderId="0" xfId="0" applyFont="1" applyFill="1" applyBorder="1" applyAlignment="1">
      <alignment vertical="center" wrapText="1"/>
    </xf>
    <xf numFmtId="0" fontId="49" fillId="0" borderId="0" xfId="0" applyFont="1" applyFill="1" applyBorder="1" applyAlignment="1">
      <alignment vertical="center" wrapText="1"/>
    </xf>
    <xf numFmtId="0" fontId="48" fillId="0" borderId="0" xfId="64" applyFont="1" applyFill="1" applyBorder="1" applyAlignment="1">
      <alignment vertical="center" wrapText="1"/>
    </xf>
    <xf numFmtId="44" fontId="48" fillId="0" borderId="0" xfId="0" applyNumberFormat="1" applyFont="1" applyFill="1" applyBorder="1" applyAlignment="1">
      <alignment vertical="center" wrapText="1"/>
    </xf>
    <xf numFmtId="0" fontId="47" fillId="0" borderId="29" xfId="0" applyFont="1" applyFill="1" applyBorder="1" applyAlignment="1">
      <alignment horizontal="center" vertical="center" wrapText="1"/>
    </xf>
    <xf numFmtId="164" fontId="47" fillId="0" borderId="29" xfId="0" applyNumberFormat="1" applyFont="1" applyFill="1" applyBorder="1" applyAlignment="1">
      <alignment horizontal="center" vertical="center" wrapText="1"/>
    </xf>
    <xf numFmtId="0" fontId="52" fillId="0" borderId="30" xfId="0" applyFont="1" applyFill="1" applyBorder="1" applyAlignment="1">
      <alignment horizontal="center" vertical="center" wrapText="1"/>
    </xf>
    <xf numFmtId="0" fontId="48" fillId="0" borderId="0" xfId="0" applyFont="1" applyFill="1" applyBorder="1" applyAlignment="1">
      <alignment horizontal="left" vertical="center" wrapText="1"/>
    </xf>
    <xf numFmtId="0" fontId="50" fillId="0" borderId="0" xfId="0" applyFont="1" applyFill="1" applyBorder="1" applyAlignment="1">
      <alignment wrapText="1"/>
    </xf>
    <xf numFmtId="0" fontId="50" fillId="0" borderId="0" xfId="0" applyFont="1" applyFill="1" applyBorder="1" applyAlignment="1">
      <alignment horizontal="left" wrapText="1"/>
    </xf>
    <xf numFmtId="0" fontId="48" fillId="0" borderId="0" xfId="62" applyFont="1" applyFill="1" applyBorder="1" applyAlignment="1">
      <alignment horizontal="left" wrapText="1"/>
    </xf>
    <xf numFmtId="0" fontId="48" fillId="0" borderId="0" xfId="0" applyFont="1" applyFill="1" applyBorder="1" applyAlignment="1">
      <alignment wrapText="1"/>
    </xf>
    <xf numFmtId="0" fontId="48" fillId="0" borderId="0" xfId="0" applyFont="1" applyFill="1" applyBorder="1" applyAlignment="1">
      <alignment horizontal="left" wrapText="1"/>
    </xf>
    <xf numFmtId="0" fontId="50" fillId="0" borderId="0" xfId="0" applyFont="1" applyFill="1" applyBorder="1" applyAlignment="1">
      <alignment horizontal="center" wrapText="1"/>
    </xf>
    <xf numFmtId="0" fontId="39" fillId="0" borderId="0" xfId="0" applyFont="1" applyFill="1" applyBorder="1" applyAlignment="1">
      <alignment horizontal="left" wrapText="1"/>
    </xf>
    <xf numFmtId="0" fontId="40" fillId="0" borderId="0" xfId="0" applyFont="1" applyFill="1" applyBorder="1" applyAlignment="1">
      <alignment horizontal="left" wrapText="1"/>
    </xf>
    <xf numFmtId="0" fontId="47" fillId="0" borderId="13" xfId="0" applyFont="1" applyFill="1" applyBorder="1" applyAlignment="1">
      <alignment vertical="center" wrapText="1"/>
    </xf>
    <xf numFmtId="0" fontId="47" fillId="0" borderId="0" xfId="0" applyFont="1" applyFill="1" applyBorder="1" applyAlignment="1">
      <alignment horizontal="left" vertical="center" wrapText="1"/>
    </xf>
    <xf numFmtId="0" fontId="52" fillId="0" borderId="14" xfId="0" applyFont="1" applyFill="1" applyBorder="1" applyAlignment="1">
      <alignment horizontal="center" vertical="center" wrapText="1"/>
    </xf>
    <xf numFmtId="0" fontId="53" fillId="0" borderId="14" xfId="0" applyFont="1" applyFill="1" applyBorder="1" applyAlignment="1">
      <alignment vertical="center" wrapText="1"/>
    </xf>
    <xf numFmtId="0" fontId="48" fillId="0" borderId="33" xfId="0" applyFont="1" applyFill="1" applyBorder="1" applyAlignment="1">
      <alignment horizontal="center" vertical="center" wrapText="1"/>
    </xf>
    <xf numFmtId="0" fontId="50" fillId="0" borderId="33" xfId="0" applyFont="1" applyFill="1" applyBorder="1" applyAlignment="1">
      <alignment vertical="center" wrapText="1"/>
    </xf>
    <xf numFmtId="0" fontId="48" fillId="0" borderId="33" xfId="0" applyFont="1" applyFill="1" applyBorder="1" applyAlignment="1">
      <alignment horizontal="center" wrapText="1"/>
    </xf>
    <xf numFmtId="0" fontId="50" fillId="0" borderId="33"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40" fillId="0" borderId="33" xfId="0" applyFont="1" applyFill="1" applyBorder="1" applyAlignment="1">
      <alignment horizontal="center" wrapText="1"/>
    </xf>
    <xf numFmtId="0" fontId="47" fillId="0" borderId="36" xfId="0" applyFont="1" applyFill="1" applyBorder="1" applyAlignment="1">
      <alignment horizontal="center" vertical="center" wrapText="1"/>
    </xf>
    <xf numFmtId="0" fontId="53" fillId="0" borderId="37" xfId="0" applyFont="1" applyFill="1" applyBorder="1" applyAlignment="1">
      <alignment vertical="center" wrapText="1"/>
    </xf>
    <xf numFmtId="0" fontId="50" fillId="0" borderId="37" xfId="0" applyFont="1" applyFill="1" applyBorder="1" applyAlignment="1">
      <alignment vertical="center" wrapText="1"/>
    </xf>
    <xf numFmtId="0" fontId="48" fillId="0" borderId="37" xfId="0" applyFont="1" applyFill="1" applyBorder="1" applyAlignment="1">
      <alignment horizontal="center" vertical="center" wrapText="1"/>
    </xf>
    <xf numFmtId="0" fontId="48" fillId="0" borderId="37" xfId="0" applyFont="1" applyFill="1" applyBorder="1" applyAlignment="1">
      <alignment horizontal="center" wrapText="1"/>
    </xf>
    <xf numFmtId="1" fontId="48" fillId="0" borderId="37" xfId="0" applyNumberFormat="1" applyFont="1" applyFill="1" applyBorder="1" applyAlignment="1">
      <alignment horizontal="center" wrapText="1"/>
    </xf>
    <xf numFmtId="1" fontId="48" fillId="0" borderId="37" xfId="0" applyNumberFormat="1" applyFont="1" applyFill="1" applyBorder="1" applyAlignment="1">
      <alignment horizontal="center" vertical="center" wrapText="1"/>
    </xf>
    <xf numFmtId="9" fontId="48" fillId="0" borderId="37" xfId="0" applyNumberFormat="1" applyFont="1" applyFill="1" applyBorder="1" applyAlignment="1">
      <alignment horizontal="center" wrapText="1"/>
    </xf>
    <xf numFmtId="0" fontId="50" fillId="0" borderId="37" xfId="0" applyFont="1" applyFill="1" applyBorder="1" applyAlignment="1">
      <alignment horizontal="center" vertical="center" wrapText="1"/>
    </xf>
    <xf numFmtId="9" fontId="48" fillId="0" borderId="37" xfId="0" applyNumberFormat="1"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0" fillId="0" borderId="37" xfId="0" applyFont="1" applyFill="1" applyBorder="1" applyAlignment="1">
      <alignment horizontal="center" wrapText="1"/>
    </xf>
    <xf numFmtId="164" fontId="49" fillId="0" borderId="37" xfId="0" applyNumberFormat="1" applyFont="1" applyFill="1" applyBorder="1" applyAlignment="1">
      <alignment vertical="center" wrapText="1"/>
    </xf>
    <xf numFmtId="44" fontId="50" fillId="0" borderId="37" xfId="0" applyNumberFormat="1" applyFont="1" applyFill="1" applyBorder="1" applyAlignment="1">
      <alignment horizontal="left" wrapText="1"/>
    </xf>
    <xf numFmtId="44" fontId="48" fillId="0" borderId="37" xfId="0" applyNumberFormat="1" applyFont="1" applyFill="1" applyBorder="1" applyAlignment="1">
      <alignment horizontal="left" vertical="center" wrapText="1"/>
    </xf>
    <xf numFmtId="44" fontId="48" fillId="0" borderId="37" xfId="0" applyNumberFormat="1" applyFont="1" applyFill="1" applyBorder="1" applyAlignment="1">
      <alignment horizontal="left" wrapText="1"/>
    </xf>
    <xf numFmtId="170" fontId="29" fillId="0" borderId="37" xfId="62" applyNumberFormat="1" applyFont="1" applyFill="1" applyBorder="1" applyAlignment="1">
      <alignment horizontal="center" wrapText="1"/>
    </xf>
    <xf numFmtId="44" fontId="50" fillId="0" borderId="37" xfId="0" applyNumberFormat="1" applyFont="1" applyFill="1" applyBorder="1" applyAlignment="1">
      <alignment vertical="center" wrapText="1"/>
    </xf>
    <xf numFmtId="164" fontId="47" fillId="0" borderId="36" xfId="0" applyNumberFormat="1" applyFont="1" applyFill="1" applyBorder="1" applyAlignment="1">
      <alignment horizontal="center" vertical="center" wrapText="1"/>
    </xf>
    <xf numFmtId="0" fontId="46" fillId="38" borderId="28" xfId="0" applyFont="1" applyFill="1" applyBorder="1" applyAlignment="1">
      <alignment wrapText="1"/>
    </xf>
    <xf numFmtId="0" fontId="50" fillId="38" borderId="29" xfId="0" applyFont="1" applyFill="1" applyBorder="1" applyAlignment="1">
      <alignment horizontal="center" vertical="center" wrapText="1"/>
    </xf>
    <xf numFmtId="44" fontId="51" fillId="38" borderId="29" xfId="0" applyNumberFormat="1" applyFont="1" applyFill="1" applyBorder="1" applyAlignment="1">
      <alignment horizontal="left" wrapText="1"/>
    </xf>
    <xf numFmtId="44" fontId="39" fillId="38" borderId="32" xfId="0" applyNumberFormat="1" applyFont="1" applyFill="1" applyBorder="1" applyAlignment="1">
      <alignment horizontal="left" wrapText="1"/>
    </xf>
    <xf numFmtId="0" fontId="50" fillId="0" borderId="0" xfId="64" applyFont="1"/>
    <xf numFmtId="0" fontId="48" fillId="0" borderId="0" xfId="64" applyFont="1" applyAlignment="1">
      <alignment horizontal="center"/>
    </xf>
    <xf numFmtId="0" fontId="48" fillId="0" borderId="0" xfId="64" applyFont="1"/>
    <xf numFmtId="0" fontId="56" fillId="0" borderId="0" xfId="65" applyFont="1" applyAlignment="1" applyProtection="1"/>
    <xf numFmtId="0" fontId="56" fillId="0" borderId="0" xfId="65" applyFont="1" applyAlignment="1" applyProtection="1">
      <alignment wrapText="1"/>
    </xf>
    <xf numFmtId="171" fontId="39" fillId="0" borderId="0" xfId="64" applyNumberFormat="1" applyFont="1" applyAlignment="1">
      <alignment horizontal="center" vertical="center"/>
    </xf>
    <xf numFmtId="0" fontId="39" fillId="0" borderId="10" xfId="64" applyFont="1" applyBorder="1"/>
    <xf numFmtId="0" fontId="39" fillId="0" borderId="11" xfId="64" applyFont="1" applyBorder="1" applyAlignment="1">
      <alignment wrapText="1"/>
    </xf>
    <xf numFmtId="0" fontId="39" fillId="0" borderId="11" xfId="64" applyFont="1" applyBorder="1" applyAlignment="1">
      <alignment horizontal="center"/>
    </xf>
    <xf numFmtId="0" fontId="39" fillId="0" borderId="12" xfId="64" applyFont="1" applyBorder="1"/>
    <xf numFmtId="171" fontId="39" fillId="0" borderId="0" xfId="64" applyNumberFormat="1" applyFont="1" applyAlignment="1">
      <alignment horizontal="center" vertical="center" wrapText="1"/>
    </xf>
    <xf numFmtId="0" fontId="39" fillId="0" borderId="32" xfId="64" applyFont="1" applyBorder="1" applyAlignment="1">
      <alignment horizontal="center" wrapText="1"/>
    </xf>
    <xf numFmtId="0" fontId="50" fillId="0" borderId="32" xfId="57" applyFont="1" applyBorder="1" applyAlignment="1">
      <alignment horizontal="center" wrapText="1"/>
    </xf>
    <xf numFmtId="0" fontId="50" fillId="0" borderId="32" xfId="66" applyFont="1" applyBorder="1" applyAlignment="1">
      <alignment horizontal="center" wrapText="1"/>
    </xf>
    <xf numFmtId="0" fontId="50" fillId="0" borderId="0" xfId="57" applyFont="1" applyAlignment="1">
      <alignment wrapText="1"/>
    </xf>
    <xf numFmtId="1" fontId="39" fillId="0" borderId="38" xfId="64" applyNumberFormat="1" applyFont="1" applyBorder="1" applyAlignment="1">
      <alignment horizontal="center" wrapText="1"/>
    </xf>
    <xf numFmtId="0" fontId="50" fillId="0" borderId="39" xfId="57" applyFont="1" applyBorder="1" applyAlignment="1">
      <alignment horizontal="left" wrapText="1"/>
    </xf>
    <xf numFmtId="0" fontId="50" fillId="0" borderId="39" xfId="57" applyFont="1" applyBorder="1" applyAlignment="1">
      <alignment horizontal="center" wrapText="1"/>
    </xf>
    <xf numFmtId="0" fontId="50" fillId="0" borderId="40" xfId="66" applyFont="1" applyBorder="1" applyAlignment="1">
      <alignment horizontal="center" wrapText="1"/>
    </xf>
    <xf numFmtId="171" fontId="40" fillId="0" borderId="0" xfId="67" applyNumberFormat="1" applyFont="1" applyAlignment="1">
      <alignment horizontal="center" vertical="center"/>
    </xf>
    <xf numFmtId="171" fontId="40" fillId="0" borderId="41" xfId="67" applyNumberFormat="1" applyFont="1" applyBorder="1" applyAlignment="1">
      <alignment horizontal="center"/>
    </xf>
    <xf numFmtId="0" fontId="48" fillId="0" borderId="42" xfId="68" applyFont="1" applyBorder="1" applyAlignment="1">
      <alignment horizontal="left" wrapText="1"/>
    </xf>
    <xf numFmtId="0" fontId="57" fillId="0" borderId="42" xfId="66" applyFont="1" applyBorder="1" applyAlignment="1">
      <alignment horizontal="center"/>
    </xf>
    <xf numFmtId="44" fontId="40" fillId="0" borderId="43" xfId="66" applyNumberFormat="1" applyFont="1" applyBorder="1" applyAlignment="1">
      <alignment horizontal="left"/>
    </xf>
    <xf numFmtId="0" fontId="40" fillId="0" borderId="0" xfId="57" applyFont="1" applyAlignment="1">
      <alignment wrapText="1"/>
    </xf>
    <xf numFmtId="1" fontId="40" fillId="0" borderId="38" xfId="67" applyNumberFormat="1" applyFont="1" applyBorder="1" applyAlignment="1">
      <alignment horizontal="center" vertical="center"/>
    </xf>
    <xf numFmtId="0" fontId="57" fillId="0" borderId="42" xfId="66" applyFont="1" applyBorder="1" applyAlignment="1">
      <alignment horizontal="left" wrapText="1"/>
    </xf>
    <xf numFmtId="0" fontId="57" fillId="0" borderId="39" xfId="66" applyFont="1" applyBorder="1" applyAlignment="1">
      <alignment horizontal="center"/>
    </xf>
    <xf numFmtId="44" fontId="40" fillId="0" borderId="40" xfId="66" applyNumberFormat="1" applyFont="1" applyBorder="1" applyAlignment="1">
      <alignment horizontal="left"/>
    </xf>
    <xf numFmtId="171" fontId="40" fillId="0" borderId="38" xfId="67" applyNumberFormat="1" applyFont="1" applyBorder="1" applyAlignment="1">
      <alignment horizontal="center"/>
    </xf>
    <xf numFmtId="172" fontId="40" fillId="0" borderId="38" xfId="67" applyNumberFormat="1" applyFont="1" applyBorder="1" applyAlignment="1">
      <alignment horizontal="center" vertical="center"/>
    </xf>
    <xf numFmtId="2" fontId="40" fillId="0" borderId="38" xfId="67" applyNumberFormat="1" applyFont="1" applyBorder="1" applyAlignment="1">
      <alignment horizontal="center" vertical="center"/>
    </xf>
    <xf numFmtId="0" fontId="57" fillId="0" borderId="39" xfId="66" applyFont="1" applyBorder="1" applyAlignment="1">
      <alignment horizontal="left" wrapText="1"/>
    </xf>
    <xf numFmtId="1" fontId="39" fillId="0" borderId="44" xfId="67" applyNumberFormat="1" applyFont="1" applyBorder="1" applyAlignment="1">
      <alignment horizontal="center"/>
    </xf>
    <xf numFmtId="0" fontId="43" fillId="0" borderId="42" xfId="66" applyFont="1" applyBorder="1" applyAlignment="1">
      <alignment horizontal="left" wrapText="1"/>
    </xf>
    <xf numFmtId="2" fontId="40" fillId="0" borderId="44" xfId="67" applyNumberFormat="1" applyFont="1" applyBorder="1" applyAlignment="1">
      <alignment horizontal="center" vertical="center"/>
    </xf>
    <xf numFmtId="171" fontId="40" fillId="0" borderId="44" xfId="67" applyNumberFormat="1" applyFont="1" applyBorder="1" applyAlignment="1">
      <alignment horizontal="center"/>
    </xf>
    <xf numFmtId="171" fontId="40" fillId="0" borderId="44" xfId="67" applyNumberFormat="1" applyFont="1" applyBorder="1" applyAlignment="1">
      <alignment horizontal="center" vertical="center"/>
    </xf>
    <xf numFmtId="0" fontId="40" fillId="0" borderId="42" xfId="68" applyFont="1" applyBorder="1" applyAlignment="1">
      <alignment horizontal="left" wrapText="1"/>
    </xf>
    <xf numFmtId="2" fontId="40" fillId="0" borderId="45" xfId="67" applyNumberFormat="1" applyFont="1" applyBorder="1" applyAlignment="1">
      <alignment horizontal="center" vertical="center"/>
    </xf>
    <xf numFmtId="171" fontId="50" fillId="0" borderId="0" xfId="67" applyNumberFormat="1" applyFont="1" applyAlignment="1">
      <alignment horizontal="center" vertical="center" wrapText="1"/>
    </xf>
    <xf numFmtId="44" fontId="50" fillId="0" borderId="0" xfId="57" applyNumberFormat="1" applyFont="1" applyAlignment="1">
      <alignment wrapText="1"/>
    </xf>
    <xf numFmtId="171" fontId="48" fillId="0" borderId="0" xfId="67" applyNumberFormat="1" applyFont="1" applyAlignment="1">
      <alignment horizontal="center" vertical="center" wrapText="1"/>
    </xf>
    <xf numFmtId="4" fontId="48" fillId="0" borderId="0" xfId="67" applyNumberFormat="1" applyFont="1" applyAlignment="1">
      <alignment vertical="center" wrapText="1"/>
    </xf>
    <xf numFmtId="4" fontId="48" fillId="0" borderId="0" xfId="67" applyNumberFormat="1" applyFont="1" applyAlignment="1">
      <alignment horizontal="center" vertical="center" wrapText="1"/>
    </xf>
    <xf numFmtId="44" fontId="48" fillId="0" borderId="0" xfId="57" applyNumberFormat="1" applyFont="1" applyAlignment="1">
      <alignment wrapText="1"/>
    </xf>
    <xf numFmtId="0" fontId="48" fillId="0" borderId="0" xfId="57" applyFont="1" applyAlignment="1">
      <alignment wrapText="1"/>
    </xf>
    <xf numFmtId="0" fontId="48" fillId="0" borderId="0" xfId="57" applyFont="1" applyAlignment="1">
      <alignment horizontal="left"/>
    </xf>
    <xf numFmtId="0" fontId="48" fillId="0" borderId="0" xfId="57" applyFont="1"/>
    <xf numFmtId="0" fontId="48" fillId="0" borderId="0" xfId="57" applyFont="1" applyAlignment="1">
      <alignment horizontal="center"/>
    </xf>
    <xf numFmtId="0" fontId="58" fillId="0" borderId="0" xfId="62" applyFont="1" applyAlignment="1">
      <alignment horizontal="left"/>
    </xf>
    <xf numFmtId="0" fontId="59" fillId="0" borderId="0" xfId="62" applyFont="1"/>
    <xf numFmtId="0" fontId="60" fillId="0" borderId="0" xfId="62" applyFont="1"/>
    <xf numFmtId="0" fontId="61" fillId="0" borderId="0" xfId="62" applyFont="1"/>
    <xf numFmtId="0" fontId="58" fillId="0" borderId="0" xfId="62" applyFont="1"/>
    <xf numFmtId="0" fontId="60" fillId="0" borderId="0" xfId="62" applyFont="1" applyAlignment="1">
      <alignment horizontal="center"/>
    </xf>
    <xf numFmtId="0" fontId="60" fillId="0" borderId="0" xfId="62" applyFont="1" applyAlignment="1">
      <alignment horizontal="left"/>
    </xf>
    <xf numFmtId="0" fontId="60" fillId="0" borderId="46" xfId="62" applyFont="1" applyBorder="1"/>
    <xf numFmtId="0" fontId="59" fillId="0" borderId="47" xfId="62" applyFont="1" applyBorder="1"/>
    <xf numFmtId="0" fontId="59" fillId="0" borderId="48" xfId="62" applyFont="1" applyBorder="1"/>
    <xf numFmtId="0" fontId="62" fillId="0" borderId="49" xfId="62" applyFont="1" applyBorder="1"/>
    <xf numFmtId="0" fontId="63" fillId="0" borderId="49" xfId="62" applyFont="1" applyBorder="1"/>
    <xf numFmtId="0" fontId="59" fillId="0" borderId="50" xfId="62" applyFont="1" applyBorder="1"/>
    <xf numFmtId="0" fontId="59" fillId="0" borderId="51" xfId="62" applyFont="1" applyBorder="1"/>
    <xf numFmtId="0" fontId="64" fillId="0" borderId="0" xfId="62" applyFont="1"/>
    <xf numFmtId="0" fontId="60" fillId="0" borderId="49" xfId="62" applyFont="1" applyBorder="1"/>
    <xf numFmtId="0" fontId="59" fillId="0" borderId="49" xfId="62" applyFont="1" applyBorder="1"/>
    <xf numFmtId="0" fontId="62" fillId="0" borderId="0" xfId="62" applyFont="1"/>
    <xf numFmtId="0" fontId="65" fillId="0" borderId="0" xfId="62" applyFont="1"/>
    <xf numFmtId="0" fontId="65" fillId="0" borderId="0" xfId="62" applyFont="1" applyAlignment="1">
      <alignment horizontal="left"/>
    </xf>
    <xf numFmtId="2" fontId="58" fillId="0" borderId="0" xfId="62" applyNumberFormat="1" applyFont="1" applyAlignment="1">
      <alignment horizontal="center" wrapText="1"/>
    </xf>
    <xf numFmtId="166" fontId="60" fillId="34" borderId="28" xfId="1" applyFont="1" applyFill="1" applyBorder="1" applyAlignment="1">
      <alignment vertical="center"/>
    </xf>
    <xf numFmtId="0" fontId="59" fillId="0" borderId="54" xfId="62" applyFont="1" applyBorder="1"/>
    <xf numFmtId="0" fontId="58" fillId="0" borderId="55" xfId="62" applyFont="1" applyBorder="1"/>
    <xf numFmtId="0" fontId="58" fillId="0" borderId="35" xfId="62" applyFont="1" applyBorder="1" applyAlignment="1">
      <alignment horizontal="center" wrapText="1"/>
    </xf>
    <xf numFmtId="0" fontId="58" fillId="0" borderId="35" xfId="62" applyFont="1" applyBorder="1" applyAlignment="1">
      <alignment horizontal="left" wrapText="1"/>
    </xf>
    <xf numFmtId="0" fontId="58" fillId="0" borderId="35" xfId="62" applyFont="1" applyBorder="1" applyAlignment="1">
      <alignment wrapText="1"/>
    </xf>
    <xf numFmtId="0" fontId="60" fillId="0" borderId="29" xfId="62" applyFont="1" applyBorder="1" applyAlignment="1">
      <alignment horizontal="center" wrapText="1"/>
    </xf>
    <xf numFmtId="2" fontId="58" fillId="0" borderId="29" xfId="62" applyNumberFormat="1" applyFont="1" applyBorder="1" applyAlignment="1">
      <alignment horizontal="center" wrapText="1"/>
    </xf>
    <xf numFmtId="0" fontId="58" fillId="0" borderId="54" xfId="62" applyFont="1" applyBorder="1" applyAlignment="1">
      <alignment horizontal="left" wrapText="1"/>
    </xf>
    <xf numFmtId="0" fontId="61" fillId="0" borderId="38" xfId="62" applyFont="1" applyBorder="1"/>
    <xf numFmtId="0" fontId="27" fillId="34" borderId="51" xfId="62" applyFont="1" applyFill="1" applyBorder="1" applyAlignment="1">
      <alignment horizontal="center" vertical="center"/>
    </xf>
    <xf numFmtId="0" fontId="61" fillId="0" borderId="51" xfId="62" applyFont="1" applyBorder="1"/>
    <xf numFmtId="173" fontId="61" fillId="0" borderId="51" xfId="62" applyNumberFormat="1" applyFont="1" applyBorder="1"/>
    <xf numFmtId="0" fontId="59" fillId="0" borderId="51" xfId="62" applyFont="1" applyBorder="1" applyAlignment="1">
      <alignment horizontal="center"/>
    </xf>
    <xf numFmtId="174" fontId="59" fillId="0" borderId="51" xfId="62" applyNumberFormat="1" applyFont="1" applyBorder="1" applyAlignment="1">
      <alignment horizontal="center"/>
    </xf>
    <xf numFmtId="0" fontId="61" fillId="0" borderId="56" xfId="62" applyFont="1" applyBorder="1"/>
    <xf numFmtId="0" fontId="59" fillId="0" borderId="56" xfId="62" applyFont="1" applyBorder="1"/>
    <xf numFmtId="0" fontId="61" fillId="0" borderId="57" xfId="62" applyFont="1" applyBorder="1"/>
    <xf numFmtId="0" fontId="27" fillId="34" borderId="34" xfId="62" applyFont="1" applyFill="1" applyBorder="1" applyAlignment="1">
      <alignment horizontal="center" vertical="center"/>
    </xf>
    <xf numFmtId="0" fontId="59" fillId="0" borderId="34" xfId="62" applyFont="1" applyBorder="1"/>
    <xf numFmtId="173" fontId="61" fillId="0" borderId="34" xfId="62" applyNumberFormat="1" applyFont="1" applyBorder="1"/>
    <xf numFmtId="0" fontId="59" fillId="0" borderId="34" xfId="62" applyFont="1" applyBorder="1" applyAlignment="1">
      <alignment horizontal="center"/>
    </xf>
    <xf numFmtId="174" fontId="59" fillId="0" borderId="34" xfId="62" applyNumberFormat="1" applyFont="1" applyBorder="1" applyAlignment="1">
      <alignment horizontal="center"/>
    </xf>
    <xf numFmtId="0" fontId="59" fillId="0" borderId="17" xfId="62" applyFont="1" applyBorder="1"/>
    <xf numFmtId="0" fontId="61" fillId="0" borderId="39" xfId="62" applyFont="1" applyBorder="1"/>
    <xf numFmtId="175" fontId="60" fillId="0" borderId="51" xfId="62" applyNumberFormat="1" applyFont="1" applyBorder="1" applyAlignment="1">
      <alignment horizontal="center"/>
    </xf>
    <xf numFmtId="0" fontId="60" fillId="0" borderId="51" xfId="62" applyFont="1" applyBorder="1" applyAlignment="1">
      <alignment horizontal="left"/>
    </xf>
    <xf numFmtId="0" fontId="59" fillId="0" borderId="39" xfId="62" applyFont="1" applyBorder="1"/>
    <xf numFmtId="0" fontId="60" fillId="0" borderId="51" xfId="62" applyFont="1" applyBorder="1"/>
    <xf numFmtId="0" fontId="50" fillId="0" borderId="42" xfId="68" applyFont="1" applyBorder="1" applyAlignment="1">
      <alignment horizontal="left" wrapText="1"/>
    </xf>
    <xf numFmtId="171" fontId="39" fillId="0" borderId="44" xfId="67" applyNumberFormat="1" applyFont="1" applyBorder="1" applyAlignment="1">
      <alignment horizontal="center"/>
    </xf>
    <xf numFmtId="0" fontId="39" fillId="0" borderId="42" xfId="68" applyFont="1" applyBorder="1" applyAlignment="1">
      <alignment horizontal="left" wrapText="1"/>
    </xf>
    <xf numFmtId="1" fontId="40" fillId="0" borderId="38" xfId="67" applyNumberFormat="1" applyFont="1" applyBorder="1" applyAlignment="1">
      <alignment horizontal="center"/>
    </xf>
    <xf numFmtId="0" fontId="54" fillId="37" borderId="0" xfId="0" applyFont="1" applyFill="1" applyBorder="1" applyAlignment="1">
      <alignment wrapText="1"/>
    </xf>
    <xf numFmtId="0" fontId="54" fillId="37" borderId="0" xfId="0" applyFont="1" applyFill="1" applyBorder="1" applyAlignment="1">
      <alignment horizontal="left" vertical="center" wrapText="1"/>
    </xf>
    <xf numFmtId="170" fontId="67" fillId="37" borderId="0" xfId="63" applyNumberFormat="1" applyFont="1" applyFill="1" applyBorder="1" applyAlignment="1">
      <alignment wrapText="1"/>
    </xf>
    <xf numFmtId="171" fontId="39" fillId="0" borderId="0" xfId="67" applyNumberFormat="1" applyFont="1" applyAlignment="1">
      <alignment horizontal="center" vertical="center"/>
    </xf>
    <xf numFmtId="0" fontId="39" fillId="0" borderId="0" xfId="57" applyFont="1" applyAlignment="1">
      <alignment wrapText="1"/>
    </xf>
    <xf numFmtId="1" fontId="41" fillId="0" borderId="0" xfId="59" applyNumberFormat="1" applyFont="1" applyFill="1" applyAlignment="1">
      <alignment horizontal="center" vertical="center" wrapText="1"/>
    </xf>
    <xf numFmtId="1" fontId="42" fillId="0" borderId="0" xfId="59" applyNumberFormat="1" applyFont="1" applyFill="1" applyAlignment="1">
      <alignment horizontal="center" vertical="center" wrapText="1"/>
    </xf>
    <xf numFmtId="1" fontId="48" fillId="0" borderId="0" xfId="0" applyNumberFormat="1" applyFont="1" applyFill="1" applyAlignment="1">
      <alignment horizontal="center" vertical="center" wrapText="1"/>
    </xf>
    <xf numFmtId="1" fontId="50" fillId="0" borderId="0" xfId="0" applyNumberFormat="1" applyFont="1" applyFill="1" applyAlignment="1">
      <alignment horizontal="center" vertical="center" wrapText="1"/>
    </xf>
    <xf numFmtId="1" fontId="47" fillId="0" borderId="29" xfId="61" applyNumberFormat="1" applyFont="1" applyFill="1" applyBorder="1" applyAlignment="1">
      <alignment horizontal="center" vertical="center" wrapText="1"/>
    </xf>
    <xf numFmtId="1" fontId="47" fillId="0" borderId="0" xfId="61" applyNumberFormat="1" applyFont="1" applyFill="1" applyBorder="1" applyAlignment="1">
      <alignment horizontal="center" vertical="center" wrapText="1"/>
    </xf>
    <xf numFmtId="1" fontId="53" fillId="0" borderId="0" xfId="0" applyNumberFormat="1" applyFont="1" applyFill="1" applyBorder="1" applyAlignment="1">
      <alignment vertical="center" wrapText="1"/>
    </xf>
    <xf numFmtId="1" fontId="50" fillId="0" borderId="0" xfId="61" applyNumberFormat="1" applyFont="1" applyFill="1" applyBorder="1" applyAlignment="1">
      <alignment vertical="center" wrapText="1"/>
    </xf>
    <xf numFmtId="1" fontId="48" fillId="0" borderId="0" xfId="61" applyNumberFormat="1" applyFont="1" applyFill="1" applyBorder="1" applyAlignment="1">
      <alignment horizontal="center" vertical="center" wrapText="1"/>
    </xf>
    <xf numFmtId="1" fontId="48" fillId="0" borderId="0" xfId="61" applyNumberFormat="1" applyFont="1" applyFill="1" applyBorder="1" applyAlignment="1">
      <alignment vertical="center" wrapText="1"/>
    </xf>
    <xf numFmtId="1" fontId="50" fillId="0" borderId="0" xfId="0" applyNumberFormat="1" applyFont="1" applyFill="1" applyBorder="1" applyAlignment="1">
      <alignment horizontal="center" vertical="center" wrapText="1"/>
    </xf>
    <xf numFmtId="1" fontId="39" fillId="0" borderId="0" xfId="61" applyNumberFormat="1" applyFont="1" applyFill="1" applyBorder="1" applyAlignment="1">
      <alignment vertical="center" wrapText="1"/>
    </xf>
    <xf numFmtId="1" fontId="50" fillId="38" borderId="29" xfId="61" applyNumberFormat="1" applyFont="1" applyFill="1" applyBorder="1" applyAlignment="1">
      <alignment horizontal="center" vertical="center" wrapText="1"/>
    </xf>
    <xf numFmtId="1" fontId="48" fillId="0" borderId="0" xfId="64" applyNumberFormat="1" applyFont="1" applyFill="1" applyBorder="1" applyAlignment="1">
      <alignment vertical="center" wrapText="1"/>
    </xf>
    <xf numFmtId="1" fontId="48" fillId="0" borderId="0" xfId="0" applyNumberFormat="1" applyFont="1" applyFill="1" applyBorder="1" applyAlignment="1">
      <alignment vertical="center" wrapText="1"/>
    </xf>
    <xf numFmtId="1" fontId="48" fillId="0" borderId="0" xfId="0" applyNumberFormat="1" applyFont="1" applyFill="1" applyAlignment="1">
      <alignment vertical="center" wrapText="1"/>
    </xf>
    <xf numFmtId="0" fontId="1" fillId="0" borderId="0" xfId="69"/>
    <xf numFmtId="0" fontId="24" fillId="0" borderId="0" xfId="0" applyFont="1"/>
    <xf numFmtId="0" fontId="68" fillId="0" borderId="0" xfId="69" applyFont="1"/>
    <xf numFmtId="0" fontId="45" fillId="0" borderId="0" xfId="69" applyFont="1"/>
    <xf numFmtId="0" fontId="68" fillId="0" borderId="0" xfId="69" applyFont="1" applyAlignment="1">
      <alignment horizontal="left" wrapText="1"/>
    </xf>
    <xf numFmtId="0" fontId="69" fillId="40" borderId="59" xfId="69" applyFont="1" applyFill="1" applyBorder="1" applyAlignment="1">
      <alignment horizontal="center"/>
    </xf>
    <xf numFmtId="0" fontId="69" fillId="40" borderId="60" xfId="69" applyFont="1" applyFill="1" applyBorder="1" applyAlignment="1">
      <alignment horizontal="center"/>
    </xf>
    <xf numFmtId="0" fontId="69" fillId="40" borderId="62" xfId="69" applyFont="1" applyFill="1" applyBorder="1" applyAlignment="1">
      <alignment horizontal="center"/>
    </xf>
    <xf numFmtId="0" fontId="69" fillId="40" borderId="63" xfId="69" applyFont="1" applyFill="1" applyBorder="1" applyAlignment="1">
      <alignment horizontal="center" wrapText="1"/>
    </xf>
    <xf numFmtId="170" fontId="69" fillId="40" borderId="55" xfId="69" applyNumberFormat="1" applyFont="1" applyFill="1" applyBorder="1" applyAlignment="1">
      <alignment horizontal="center" wrapText="1"/>
    </xf>
    <xf numFmtId="170" fontId="69" fillId="40" borderId="54" xfId="69" applyNumberFormat="1" applyFont="1" applyFill="1" applyBorder="1" applyAlignment="1">
      <alignment horizontal="center"/>
    </xf>
    <xf numFmtId="0" fontId="1" fillId="0" borderId="20" xfId="69" applyBorder="1" applyAlignment="1">
      <alignment horizontal="center"/>
    </xf>
    <xf numFmtId="0" fontId="70" fillId="0" borderId="64" xfId="69" applyFont="1" applyBorder="1" applyAlignment="1">
      <alignment horizontal="center"/>
    </xf>
    <xf numFmtId="0" fontId="70" fillId="41" borderId="21" xfId="69" applyFont="1" applyFill="1" applyBorder="1" applyAlignment="1">
      <alignment horizontal="center"/>
    </xf>
    <xf numFmtId="0" fontId="70" fillId="0" borderId="21" xfId="69" applyFont="1" applyBorder="1" applyAlignment="1">
      <alignment horizontal="center"/>
    </xf>
    <xf numFmtId="0" fontId="0" fillId="0" borderId="0" xfId="0" applyAlignment="1">
      <alignment horizontal="center"/>
    </xf>
    <xf numFmtId="44" fontId="70" fillId="41" borderId="21" xfId="69" applyNumberFormat="1" applyFont="1" applyFill="1" applyBorder="1" applyAlignment="1">
      <alignment horizontal="center"/>
    </xf>
    <xf numFmtId="44" fontId="0" fillId="0" borderId="0" xfId="0" applyNumberFormat="1"/>
    <xf numFmtId="44" fontId="71" fillId="0" borderId="0" xfId="69" applyNumberFormat="1" applyFont="1" applyAlignment="1">
      <alignment wrapText="1"/>
    </xf>
    <xf numFmtId="0" fontId="1" fillId="0" borderId="22" xfId="69" applyBorder="1" applyAlignment="1">
      <alignment horizontal="center"/>
    </xf>
    <xf numFmtId="0" fontId="70" fillId="41" borderId="23" xfId="69" applyFont="1" applyFill="1" applyBorder="1" applyAlignment="1">
      <alignment horizontal="center"/>
    </xf>
    <xf numFmtId="44" fontId="1" fillId="0" borderId="0" xfId="69" applyNumberFormat="1"/>
    <xf numFmtId="0" fontId="71" fillId="0" borderId="0" xfId="69" applyFont="1" applyAlignment="1">
      <alignment wrapText="1"/>
    </xf>
    <xf numFmtId="0" fontId="1" fillId="0" borderId="24" xfId="69" applyBorder="1" applyAlignment="1">
      <alignment horizontal="center"/>
    </xf>
    <xf numFmtId="0" fontId="70" fillId="0" borderId="26" xfId="69" applyFont="1" applyBorder="1" applyAlignment="1">
      <alignment horizontal="center"/>
    </xf>
    <xf numFmtId="0" fontId="70" fillId="41" borderId="25" xfId="69" applyFont="1" applyFill="1" applyBorder="1" applyAlignment="1">
      <alignment horizontal="center"/>
    </xf>
    <xf numFmtId="44" fontId="35" fillId="0" borderId="32" xfId="0" applyNumberFormat="1" applyFont="1" applyBorder="1"/>
    <xf numFmtId="1" fontId="35" fillId="0" borderId="14" xfId="0" applyNumberFormat="1" applyFont="1" applyBorder="1"/>
    <xf numFmtId="44" fontId="20" fillId="0" borderId="32" xfId="69" applyNumberFormat="1" applyFont="1" applyBorder="1"/>
    <xf numFmtId="176" fontId="40" fillId="0" borderId="33" xfId="61" applyNumberFormat="1" applyFont="1" applyFill="1" applyBorder="1" applyAlignment="1">
      <alignment vertical="center" wrapText="1"/>
    </xf>
    <xf numFmtId="176" fontId="40" fillId="0" borderId="33" xfId="61" applyNumberFormat="1" applyFont="1" applyFill="1" applyBorder="1" applyAlignment="1">
      <alignment wrapText="1"/>
    </xf>
    <xf numFmtId="44" fontId="40" fillId="0" borderId="65" xfId="0" applyNumberFormat="1" applyFont="1" applyFill="1" applyBorder="1" applyAlignment="1">
      <alignment horizontal="left" wrapText="1"/>
    </xf>
    <xf numFmtId="44" fontId="70" fillId="41" borderId="66" xfId="69" applyNumberFormat="1" applyFont="1" applyFill="1" applyBorder="1" applyAlignment="1">
      <alignment horizontal="center"/>
    </xf>
    <xf numFmtId="0" fontId="24" fillId="0" borderId="0" xfId="0" applyFont="1" applyAlignment="1">
      <alignment vertical="center" wrapText="1"/>
    </xf>
    <xf numFmtId="0" fontId="29" fillId="0" borderId="0" xfId="0" applyFont="1" applyAlignment="1">
      <alignment horizontal="center" vertical="center" wrapText="1"/>
    </xf>
    <xf numFmtId="0" fontId="32" fillId="0" borderId="0" xfId="0" applyFont="1" applyAlignment="1">
      <alignment horizontal="center" vertical="center"/>
    </xf>
    <xf numFmtId="0" fontId="23" fillId="0" borderId="0" xfId="0" applyFont="1" applyAlignment="1">
      <alignment horizontal="left" vertical="center" wrapText="1"/>
    </xf>
    <xf numFmtId="0" fontId="40" fillId="0" borderId="0" xfId="0" applyFont="1" applyAlignment="1">
      <alignment vertical="center" wrapText="1"/>
    </xf>
    <xf numFmtId="165" fontId="50" fillId="0" borderId="28" xfId="67" applyFont="1" applyBorder="1" applyAlignment="1">
      <alignment horizontal="right"/>
    </xf>
    <xf numFmtId="165" fontId="50" fillId="0" borderId="29" xfId="67" applyFont="1" applyBorder="1" applyAlignment="1">
      <alignment horizontal="right"/>
    </xf>
    <xf numFmtId="0" fontId="50" fillId="0" borderId="0" xfId="64" applyFont="1" applyAlignment="1">
      <alignment horizontal="center" wrapText="1"/>
    </xf>
    <xf numFmtId="0" fontId="39" fillId="0" borderId="0" xfId="0" applyFont="1" applyFill="1" applyAlignment="1">
      <alignment horizontal="left" vertical="center" wrapText="1"/>
    </xf>
    <xf numFmtId="0" fontId="50" fillId="38" borderId="29" xfId="0" applyFont="1" applyFill="1" applyBorder="1" applyAlignment="1">
      <alignment horizontal="left" wrapText="1"/>
    </xf>
    <xf numFmtId="14" fontId="50" fillId="0" borderId="0" xfId="62" applyNumberFormat="1" applyFont="1" applyFill="1" applyAlignment="1">
      <alignment horizontal="left" vertical="center" wrapText="1"/>
    </xf>
    <xf numFmtId="0" fontId="20" fillId="0" borderId="28" xfId="69" applyFont="1" applyBorder="1"/>
    <xf numFmtId="0" fontId="20" fillId="0" borderId="29" xfId="69" applyFont="1" applyBorder="1"/>
    <xf numFmtId="0" fontId="20" fillId="0" borderId="30" xfId="69" applyFont="1" applyBorder="1"/>
    <xf numFmtId="0" fontId="68" fillId="0" borderId="0" xfId="69" applyFont="1" applyAlignment="1">
      <alignment horizontal="left" wrapText="1"/>
    </xf>
    <xf numFmtId="0" fontId="20" fillId="39" borderId="58" xfId="69" applyFont="1" applyFill="1" applyBorder="1"/>
    <xf numFmtId="0" fontId="20" fillId="39" borderId="61" xfId="69" applyFont="1" applyFill="1" applyBorder="1"/>
    <xf numFmtId="0" fontId="69" fillId="40" borderId="59" xfId="69" applyFont="1" applyFill="1" applyBorder="1" applyAlignment="1">
      <alignment horizontal="center" wrapText="1"/>
    </xf>
    <xf numFmtId="0" fontId="69" fillId="40" borderId="62" xfId="69" applyFont="1" applyFill="1" applyBorder="1" applyAlignment="1">
      <alignment horizontal="center" wrapText="1"/>
    </xf>
    <xf numFmtId="0" fontId="69" fillId="40" borderId="55" xfId="69" applyFont="1" applyFill="1" applyBorder="1" applyAlignment="1">
      <alignment horizontal="center"/>
    </xf>
    <xf numFmtId="0" fontId="69" fillId="40" borderId="27" xfId="69" applyFont="1" applyFill="1" applyBorder="1" applyAlignment="1">
      <alignment horizontal="center"/>
    </xf>
    <xf numFmtId="0" fontId="69" fillId="40" borderId="54" xfId="69" applyFont="1" applyFill="1" applyBorder="1" applyAlignment="1">
      <alignment horizontal="center"/>
    </xf>
    <xf numFmtId="0" fontId="20" fillId="0" borderId="28" xfId="69" applyFont="1" applyBorder="1" applyAlignment="1">
      <alignment horizontal="left"/>
    </xf>
    <xf numFmtId="0" fontId="20" fillId="0" borderId="29" xfId="69" applyFont="1" applyBorder="1" applyAlignment="1">
      <alignment horizontal="left"/>
    </xf>
    <xf numFmtId="0" fontId="20" fillId="0" borderId="30" xfId="69" applyFont="1" applyBorder="1" applyAlignment="1">
      <alignment horizontal="left"/>
    </xf>
    <xf numFmtId="166" fontId="60" fillId="34" borderId="28" xfId="1" applyFont="1" applyFill="1" applyBorder="1" applyAlignment="1">
      <alignment horizontal="center" vertical="center"/>
    </xf>
    <xf numFmtId="166" fontId="60" fillId="34" borderId="29" xfId="1" applyFont="1" applyFill="1" applyBorder="1" applyAlignment="1">
      <alignment horizontal="center" vertical="center"/>
    </xf>
    <xf numFmtId="166" fontId="60" fillId="34" borderId="52" xfId="1" applyFont="1" applyFill="1" applyBorder="1" applyAlignment="1">
      <alignment horizontal="center" vertical="center"/>
    </xf>
    <xf numFmtId="0" fontId="58" fillId="0" borderId="53" xfId="62" applyFont="1" applyBorder="1" applyAlignment="1">
      <alignment horizontal="left" wrapText="1"/>
    </xf>
    <xf numFmtId="0" fontId="58" fillId="0" borderId="35" xfId="62" applyFont="1" applyBorder="1" applyAlignment="1">
      <alignment horizontal="left" wrapText="1"/>
    </xf>
    <xf numFmtId="0" fontId="49" fillId="0" borderId="37" xfId="0" applyFont="1" applyFill="1" applyBorder="1" applyAlignment="1">
      <alignment vertical="center" wrapText="1"/>
    </xf>
    <xf numFmtId="44" fontId="50" fillId="0" borderId="32" xfId="67" quotePrefix="1" applyNumberFormat="1" applyFont="1" applyBorder="1" applyAlignment="1">
      <alignment horizontal="center" wrapText="1"/>
    </xf>
  </cellXfs>
  <cellStyles count="7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3" xfId="47" xr:uid="{00000000-0005-0000-0000-00001D000000}"/>
    <cellStyle name="Comma 3 2" xfId="60" xr:uid="{00000000-0005-0000-0000-00001E000000}"/>
    <cellStyle name="Comma 3 2 2" xfId="67" xr:uid="{525154F9-90CE-4C1D-A3B5-068E7FB4E712}"/>
    <cellStyle name="Comma 4" xfId="49" xr:uid="{00000000-0005-0000-0000-00001F000000}"/>
    <cellStyle name="Currency" xfId="61" builtinId="4"/>
    <cellStyle name="Currency 2 2" xfId="53" xr:uid="{00000000-0005-0000-0000-000020000000}"/>
    <cellStyle name="Currency_budget quote coal handling 2004 wtr 226 c 5" xfId="63" xr:uid="{E8625780-FE2F-47A4-9022-DB3D3A233886}"/>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2" xfId="65" xr:uid="{AEF107DE-5690-47F3-96F0-7794384BE30B}"/>
    <cellStyle name="Input" xfId="11" builtinId="20" customBuiltin="1"/>
    <cellStyle name="Linked Cell" xfId="14" builtinId="24" customBuiltin="1"/>
    <cellStyle name="Neutral" xfId="10" builtinId="28" customBuiltin="1"/>
    <cellStyle name="Normal" xfId="0" builtinId="0"/>
    <cellStyle name="Normal 2" xfId="44" xr:uid="{00000000-0005-0000-0000-00002B000000}"/>
    <cellStyle name="Normal 2 2" xfId="50" xr:uid="{00000000-0005-0000-0000-00002C000000}"/>
    <cellStyle name="Normal 2 2 2" xfId="62" xr:uid="{E8CB0BCC-01FF-4D8A-AB76-9F07D60D4F23}"/>
    <cellStyle name="Normal 2 2 5" xfId="57" xr:uid="{00000000-0005-0000-0000-00002D000000}"/>
    <cellStyle name="Normal 2 3" xfId="51" xr:uid="{00000000-0005-0000-0000-00002E000000}"/>
    <cellStyle name="Normal 3" xfId="46" xr:uid="{00000000-0005-0000-0000-00002F000000}"/>
    <cellStyle name="Normal 3 2" xfId="52" xr:uid="{00000000-0005-0000-0000-000030000000}"/>
    <cellStyle name="Normal 3 2 23" xfId="55" xr:uid="{00000000-0005-0000-0000-000031000000}"/>
    <cellStyle name="Normal 3 3" xfId="59" xr:uid="{00000000-0005-0000-0000-000032000000}"/>
    <cellStyle name="Normal 4" xfId="48" xr:uid="{00000000-0005-0000-0000-000033000000}"/>
    <cellStyle name="Normal 4 10 10 2" xfId="54" xr:uid="{00000000-0005-0000-0000-000034000000}"/>
    <cellStyle name="Normal 4 22" xfId="56" xr:uid="{00000000-0005-0000-0000-000035000000}"/>
    <cellStyle name="Normal 5" xfId="66" xr:uid="{7B70C039-7C53-48DF-A667-BCB9D25BE998}"/>
    <cellStyle name="Normal 7" xfId="68" xr:uid="{B7DC5BBA-0B07-4BEB-AA38-137AF924A85D}"/>
    <cellStyle name="Normal 7 2" xfId="69" xr:uid="{C7E48E3F-1D7E-4CFB-8BFA-C8E5501079CF}"/>
    <cellStyle name="Normal_C&amp;I Unit 6 Evaluation-DH-14 June Check" xfId="64" xr:uid="{9CB541B7-C086-4005-B149-F22C8E94CDBF}"/>
    <cellStyle name="Note" xfId="17" builtinId="10" customBuiltin="1"/>
    <cellStyle name="Output" xfId="12" builtinId="21" customBuiltin="1"/>
    <cellStyle name="Percent" xfId="2" builtinId="5" customBuiltin="1"/>
    <cellStyle name="Percent 2" xfId="58" xr:uid="{00000000-0005-0000-0000-000039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ibu1/AppData/Local/Microsoft/Windows/INetCache/Content.Outlook/6OCPPZYZ/Assumptions%20Road%20section%203300%20Supply%20-%20G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Users\Sibu1\AppData\Local\Microsoft\Windows\INetCache\Content.Outlook\6OCPPZYZ\Assumptions%20Road%20section%203300%20Supply%20-%20G3-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All%20Users\Documents\Camden\Prices\Unit%206%20TO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oyisiU/AppData/Local/Microsoft/Windows/INetCache/Content.Outlook/2VRW3FT1/C2.2%20the%20price%20list_General%20Building%20Maintenance%20Services_Rev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ICE%20LIST%20BOP%20&amp;%20BMH%20%20System%20Repai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1.1Tender Cover Sheet"/>
      <sheetName val="1.1.1 Preamble"/>
      <sheetName val="1.1.2 Summary"/>
      <sheetName val="1.1.3 BOQ"/>
      <sheetName val="1.1.4 CPA Formulae"/>
      <sheetName val="1.1.5 PLA Attendance Bonus"/>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5.1Tender Cover Sheet"/>
      <sheetName val="5.1.1.1 Preamble"/>
      <sheetName val="5.1.2 Summary"/>
      <sheetName val="5.1.3 BOQ"/>
      <sheetName val="5.1.4 CPA Formulae"/>
    </sheetNames>
    <sheetDataSet>
      <sheetData sheetId="0"/>
      <sheetData sheetId="1">
        <row r="19">
          <cell r="C19"/>
        </row>
        <row r="23">
          <cell r="C23"/>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workbookViewId="0">
      <selection activeCell="C33" sqref="C33"/>
    </sheetView>
  </sheetViews>
  <sheetFormatPr defaultColWidth="9.1796875" defaultRowHeight="1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c r="A1" s="5" t="s">
        <v>0</v>
      </c>
      <c r="B1" s="5"/>
      <c r="C1" s="7" t="s">
        <v>1</v>
      </c>
      <c r="D1" s="8"/>
      <c r="F1" s="9"/>
      <c r="G1" s="10"/>
      <c r="L1" s="10"/>
      <c r="M1" s="11"/>
      <c r="N1" s="12"/>
      <c r="O1" s="13"/>
      <c r="Q1" s="14"/>
      <c r="R1" s="13"/>
      <c r="S1" s="11"/>
    </row>
    <row r="2" spans="1:103" s="3" customFormat="1" ht="15.5">
      <c r="A2" s="5" t="s">
        <v>2</v>
      </c>
      <c r="B2" s="5"/>
      <c r="C2" s="7">
        <f>'Tender Cover Sheet'!C19</f>
        <v>0</v>
      </c>
      <c r="D2" s="8"/>
      <c r="G2" s="10"/>
      <c r="L2" s="10"/>
      <c r="M2" s="15"/>
      <c r="N2" s="12"/>
      <c r="O2" s="13"/>
      <c r="Q2" s="14"/>
      <c r="R2" s="13"/>
      <c r="S2" s="11"/>
    </row>
    <row r="3" spans="1:103" s="3" customFormat="1" ht="15.5">
      <c r="A3" s="5" t="s">
        <v>3</v>
      </c>
      <c r="B3" s="5"/>
      <c r="C3" s="7" t="str">
        <f>'Tender Cover Sheet'!C21</f>
        <v>REPAIR OF BOP &amp; BMH SYSTEM DURING COMMISSIONING AT KUSILE PS</v>
      </c>
      <c r="D3" s="8"/>
      <c r="G3" s="10"/>
      <c r="L3" s="10"/>
      <c r="M3" s="15"/>
      <c r="N3" s="12"/>
      <c r="O3" s="13"/>
      <c r="Q3" s="14"/>
      <c r="R3" s="13"/>
      <c r="S3" s="11"/>
    </row>
    <row r="4" spans="1:103" s="3" customFormat="1" ht="15.5">
      <c r="A4" s="5" t="s">
        <v>4</v>
      </c>
      <c r="B4" s="5"/>
      <c r="C4" s="7">
        <f>'Tender Cover Sheet'!C23</f>
        <v>0</v>
      </c>
      <c r="D4" s="8"/>
      <c r="G4" s="10"/>
      <c r="K4" s="16"/>
      <c r="L4" s="17"/>
      <c r="M4" s="18"/>
      <c r="N4" s="12"/>
      <c r="O4" s="13"/>
      <c r="Q4" s="14"/>
      <c r="R4" s="13"/>
      <c r="S4" s="11"/>
    </row>
    <row r="5" spans="1:103" s="3" customFormat="1" ht="15.5">
      <c r="A5" s="5"/>
      <c r="C5" s="7"/>
      <c r="D5" s="8"/>
      <c r="G5" s="10"/>
      <c r="K5" s="16"/>
      <c r="L5" s="17"/>
      <c r="M5" s="18"/>
      <c r="N5" s="12"/>
      <c r="O5" s="13"/>
      <c r="Q5" s="14"/>
      <c r="R5" s="13"/>
      <c r="S5" s="11"/>
    </row>
    <row r="6" spans="1:103" s="3" customFormat="1" ht="15.5">
      <c r="A6" s="5"/>
      <c r="C6" s="7"/>
      <c r="D6" s="8"/>
      <c r="G6" s="10"/>
      <c r="K6" s="16"/>
      <c r="L6" s="17"/>
      <c r="M6" s="18"/>
      <c r="N6" s="12"/>
      <c r="O6" s="13"/>
      <c r="Q6" s="14"/>
      <c r="R6" s="13"/>
      <c r="S6" s="11"/>
    </row>
    <row r="7" spans="1:103" ht="18">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c r="A11" s="20"/>
      <c r="B11" s="320" t="s">
        <v>7</v>
      </c>
      <c r="C11" s="320"/>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c r="A13" s="20"/>
      <c r="B13" s="321" t="s">
        <v>8</v>
      </c>
      <c r="C13" s="321"/>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c r="A16" s="26">
        <v>1</v>
      </c>
      <c r="B16" s="27" t="s">
        <v>9</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c r="A17" s="30"/>
      <c r="B17" s="3" t="s">
        <v>10</v>
      </c>
      <c r="C17" s="4" t="s">
        <v>11</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c r="A18" s="30"/>
      <c r="B18" s="3" t="s">
        <v>12</v>
      </c>
      <c r="C18" s="4" t="s">
        <v>13</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c r="A19" s="30"/>
      <c r="B19" s="3" t="s">
        <v>14</v>
      </c>
      <c r="C19" s="4" t="s">
        <v>15</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1">
      <c r="A20" s="30"/>
      <c r="B20" s="3" t="s">
        <v>16</v>
      </c>
      <c r="C20" s="4" t="s">
        <v>17</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c r="A25" s="26">
        <v>2</v>
      </c>
      <c r="B25" s="31" t="s">
        <v>18</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c r="A26" s="3"/>
      <c r="B26" s="3" t="s">
        <v>19</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6.5">
      <c r="A27" s="3"/>
      <c r="B27" s="32" t="s">
        <v>20</v>
      </c>
      <c r="C27" s="4" t="s">
        <v>21</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c r="A28" s="3"/>
      <c r="B28" s="12"/>
      <c r="C28" s="4" t="s">
        <v>22</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opLeftCell="A16" workbookViewId="0">
      <selection activeCell="C30" sqref="C30"/>
    </sheetView>
  </sheetViews>
  <sheetFormatPr defaultColWidth="9.1796875" defaultRowHeight="12.5"/>
  <cols>
    <col min="1" max="1" width="4.1796875" style="1" customWidth="1"/>
    <col min="2" max="2" width="48.81640625" style="1" customWidth="1"/>
    <col min="3" max="3" width="67.1796875" style="1" customWidth="1"/>
    <col min="4" max="4" width="4.1796875" style="1" customWidth="1"/>
    <col min="5" max="16384" width="9.1796875" style="1"/>
  </cols>
  <sheetData>
    <row r="1" spans="1:4">
      <c r="A1" s="36"/>
      <c r="B1" s="37"/>
      <c r="C1" s="37"/>
      <c r="D1" s="38"/>
    </row>
    <row r="2" spans="1:4" ht="25">
      <c r="A2" s="39"/>
      <c r="B2" s="322" t="s">
        <v>1</v>
      </c>
      <c r="C2" s="322"/>
      <c r="D2" s="40"/>
    </row>
    <row r="3" spans="1:4">
      <c r="A3" s="39"/>
      <c r="B3" s="20"/>
      <c r="C3" s="20"/>
      <c r="D3" s="41"/>
    </row>
    <row r="4" spans="1:4" ht="15.5">
      <c r="A4" s="39"/>
      <c r="B4" s="20"/>
      <c r="C4" s="5"/>
      <c r="D4" s="41"/>
    </row>
    <row r="5" spans="1:4">
      <c r="A5" s="39"/>
      <c r="B5" s="20"/>
      <c r="C5" s="20"/>
      <c r="D5" s="41"/>
    </row>
    <row r="6" spans="1:4">
      <c r="A6" s="39"/>
      <c r="B6" s="20"/>
      <c r="C6" s="20"/>
      <c r="D6" s="41"/>
    </row>
    <row r="7" spans="1:4">
      <c r="A7" s="39"/>
      <c r="B7" s="20"/>
      <c r="C7" s="20"/>
      <c r="D7" s="41"/>
    </row>
    <row r="8" spans="1:4">
      <c r="A8" s="39"/>
      <c r="B8" s="20"/>
      <c r="C8" s="20"/>
      <c r="D8" s="41"/>
    </row>
    <row r="9" spans="1:4">
      <c r="A9" s="39"/>
      <c r="B9" s="20"/>
      <c r="C9" s="20"/>
      <c r="D9" s="41"/>
    </row>
    <row r="10" spans="1:4">
      <c r="A10" s="39"/>
      <c r="B10" s="20"/>
      <c r="C10" s="20"/>
      <c r="D10" s="41"/>
    </row>
    <row r="11" spans="1:4">
      <c r="A11" s="39"/>
      <c r="B11" s="20"/>
      <c r="C11" s="20"/>
      <c r="D11" s="41"/>
    </row>
    <row r="12" spans="1:4">
      <c r="A12" s="39"/>
      <c r="B12" s="34"/>
      <c r="C12" s="20"/>
      <c r="D12" s="41"/>
    </row>
    <row r="13" spans="1:4">
      <c r="A13" s="39"/>
      <c r="B13" s="34"/>
      <c r="C13" s="20"/>
      <c r="D13" s="41"/>
    </row>
    <row r="14" spans="1:4">
      <c r="A14" s="39"/>
      <c r="B14" s="42"/>
      <c r="C14" s="20"/>
      <c r="D14" s="41"/>
    </row>
    <row r="15" spans="1:4" ht="32.5">
      <c r="A15" s="39"/>
      <c r="B15" s="43" t="s">
        <v>23</v>
      </c>
      <c r="C15" s="43"/>
      <c r="D15" s="41"/>
    </row>
    <row r="16" spans="1:4">
      <c r="A16" s="39"/>
      <c r="B16" s="42"/>
      <c r="C16" s="20"/>
      <c r="D16" s="41"/>
    </row>
    <row r="17" spans="1:4" ht="25">
      <c r="A17" s="39"/>
      <c r="B17" s="44" t="s">
        <v>41</v>
      </c>
      <c r="C17" s="44"/>
      <c r="D17" s="41"/>
    </row>
    <row r="18" spans="1:4" ht="25">
      <c r="A18" s="39"/>
      <c r="B18" s="44"/>
      <c r="C18" s="44"/>
      <c r="D18" s="41"/>
    </row>
    <row r="19" spans="1:4" ht="18">
      <c r="A19" s="39"/>
      <c r="B19" s="45" t="s">
        <v>24</v>
      </c>
      <c r="C19" s="46"/>
      <c r="D19" s="41"/>
    </row>
    <row r="20" spans="1:4" ht="18">
      <c r="A20" s="39"/>
      <c r="B20" s="45"/>
      <c r="C20" s="47"/>
      <c r="D20" s="41"/>
    </row>
    <row r="21" spans="1:4" ht="69.75" customHeight="1">
      <c r="A21" s="39"/>
      <c r="B21" s="45" t="s">
        <v>25</v>
      </c>
      <c r="C21" s="67" t="s">
        <v>226</v>
      </c>
      <c r="D21" s="41"/>
    </row>
    <row r="22" spans="1:4" ht="30" customHeight="1">
      <c r="A22" s="39"/>
      <c r="B22" s="45"/>
      <c r="C22" s="48"/>
      <c r="D22" s="41"/>
    </row>
    <row r="23" spans="1:4" ht="30" customHeight="1">
      <c r="A23" s="39"/>
      <c r="B23" s="45" t="s">
        <v>26</v>
      </c>
      <c r="C23" s="46"/>
      <c r="D23" s="41"/>
    </row>
    <row r="24" spans="1:4" ht="30" customHeight="1">
      <c r="A24" s="39"/>
      <c r="B24" s="45"/>
      <c r="C24" s="48"/>
      <c r="D24" s="41"/>
    </row>
    <row r="25" spans="1:4" ht="30" customHeight="1">
      <c r="A25" s="39"/>
      <c r="B25" s="50"/>
      <c r="C25" s="48"/>
      <c r="D25" s="41"/>
    </row>
    <row r="26" spans="1:4" ht="20">
      <c r="A26" s="39"/>
      <c r="B26" s="49" t="s">
        <v>27</v>
      </c>
      <c r="C26" s="49"/>
      <c r="D26" s="41"/>
    </row>
    <row r="27" spans="1:4" ht="18">
      <c r="A27" s="39"/>
      <c r="B27" s="19"/>
      <c r="C27" s="47"/>
      <c r="D27" s="41"/>
    </row>
    <row r="28" spans="1:4" ht="18">
      <c r="A28" s="39"/>
      <c r="B28" s="51"/>
      <c r="C28" s="47"/>
      <c r="D28" s="41"/>
    </row>
    <row r="29" spans="1:4" ht="30" customHeight="1">
      <c r="A29" s="39"/>
      <c r="B29" s="45" t="s">
        <v>28</v>
      </c>
      <c r="C29" s="66">
        <f>'5.1.2 Summary'!E29</f>
        <v>5000000</v>
      </c>
      <c r="D29" s="41"/>
    </row>
    <row r="30" spans="1:4" ht="30" customHeight="1">
      <c r="A30" s="39"/>
      <c r="B30" s="53" t="s">
        <v>29</v>
      </c>
      <c r="C30" s="54"/>
      <c r="D30" s="41"/>
    </row>
    <row r="31" spans="1:4" ht="18">
      <c r="A31" s="39"/>
      <c r="B31" s="45" t="s">
        <v>30</v>
      </c>
      <c r="C31" s="52"/>
      <c r="D31" s="41"/>
    </row>
    <row r="32" spans="1:4" ht="12.75" customHeight="1">
      <c r="A32" s="39"/>
      <c r="B32" s="55"/>
      <c r="C32" s="56"/>
      <c r="D32" s="41"/>
    </row>
    <row r="33" spans="1:4" ht="12.75" customHeight="1">
      <c r="A33" s="39"/>
      <c r="B33" s="55"/>
      <c r="C33" s="56"/>
      <c r="D33" s="41"/>
    </row>
    <row r="34" spans="1:4" ht="12.75" customHeight="1">
      <c r="A34" s="39"/>
      <c r="B34" s="55"/>
      <c r="C34" s="5"/>
      <c r="D34" s="41"/>
    </row>
    <row r="35" spans="1:4" ht="12.75" customHeight="1">
      <c r="A35" s="39"/>
      <c r="B35" s="20"/>
      <c r="C35" s="5"/>
      <c r="D35" s="41"/>
    </row>
    <row r="36" spans="1:4" ht="30" customHeight="1">
      <c r="A36" s="39"/>
      <c r="B36" s="19" t="s">
        <v>31</v>
      </c>
      <c r="C36" s="57"/>
      <c r="D36" s="41"/>
    </row>
    <row r="37" spans="1:4" ht="12.75" customHeight="1">
      <c r="A37" s="39"/>
      <c r="B37" s="5"/>
      <c r="C37" s="5"/>
      <c r="D37" s="41"/>
    </row>
    <row r="38" spans="1:4" ht="12.75" customHeight="1">
      <c r="A38" s="39"/>
      <c r="B38" s="5"/>
      <c r="C38" s="5"/>
      <c r="D38" s="41"/>
    </row>
    <row r="39" spans="1:4" ht="12.75" customHeight="1">
      <c r="A39" s="39"/>
      <c r="B39" s="5"/>
      <c r="C39" s="5"/>
      <c r="D39" s="41"/>
    </row>
    <row r="40" spans="1:4" ht="37.5" customHeight="1">
      <c r="A40" s="39"/>
      <c r="B40" s="19" t="s">
        <v>32</v>
      </c>
      <c r="C40" s="46"/>
      <c r="D40" s="41"/>
    </row>
    <row r="41" spans="1:4" ht="12.75" customHeight="1">
      <c r="A41" s="39"/>
      <c r="B41" s="5"/>
      <c r="C41" s="5"/>
      <c r="D41" s="41"/>
    </row>
    <row r="42" spans="1:4" ht="12.75" customHeight="1">
      <c r="A42" s="39"/>
      <c r="B42" s="20"/>
      <c r="C42" s="47"/>
      <c r="D42" s="41"/>
    </row>
    <row r="43" spans="1:4" ht="12.75" customHeight="1">
      <c r="A43" s="39"/>
      <c r="B43" s="5"/>
      <c r="C43" s="5"/>
      <c r="D43" s="41"/>
    </row>
    <row r="44" spans="1:4" ht="30" customHeight="1">
      <c r="A44" s="39"/>
      <c r="B44" s="19" t="s">
        <v>33</v>
      </c>
      <c r="C44" s="46"/>
      <c r="D44" s="41"/>
    </row>
    <row r="45" spans="1:4" ht="14.25" customHeight="1">
      <c r="A45" s="39"/>
      <c r="B45" s="20"/>
      <c r="C45" s="58"/>
      <c r="D45" s="41"/>
    </row>
    <row r="46" spans="1:4" ht="14.25" customHeight="1">
      <c r="A46" s="39"/>
      <c r="B46" s="20"/>
      <c r="C46" s="58"/>
      <c r="D46" s="41"/>
    </row>
    <row r="47" spans="1:4" ht="14.25" customHeight="1">
      <c r="A47" s="39"/>
      <c r="B47" s="20"/>
      <c r="C47" s="20"/>
      <c r="D47" s="41"/>
    </row>
    <row r="48" spans="1:4" ht="35.25" customHeight="1">
      <c r="A48" s="39"/>
      <c r="B48" s="19" t="s">
        <v>34</v>
      </c>
      <c r="C48" s="46"/>
      <c r="D48" s="41"/>
    </row>
    <row r="49" spans="1:4" ht="18.5" thickBot="1">
      <c r="A49" s="59"/>
      <c r="B49" s="60"/>
      <c r="C49" s="61"/>
      <c r="D49" s="62" t="s">
        <v>35</v>
      </c>
    </row>
    <row r="50" spans="1:4" ht="18">
      <c r="A50" s="20"/>
      <c r="B50" s="20"/>
      <c r="C50" s="58"/>
      <c r="D50" s="20"/>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workbookViewId="0">
      <selection activeCell="C2" sqref="C2"/>
    </sheetView>
  </sheetViews>
  <sheetFormatPr defaultColWidth="9.1796875" defaultRowHeight="12.5"/>
  <cols>
    <col min="1" max="1" width="8.81640625" style="1" customWidth="1"/>
    <col min="2" max="2" width="30.453125" style="1" customWidth="1"/>
    <col min="3" max="3" width="69" style="1" customWidth="1"/>
    <col min="4" max="16384" width="9.1796875" style="1"/>
  </cols>
  <sheetData>
    <row r="1" spans="1:103" s="3" customFormat="1" ht="15.5">
      <c r="A1" s="3" t="s">
        <v>0</v>
      </c>
      <c r="C1" s="7" t="s">
        <v>1</v>
      </c>
      <c r="F1" s="9"/>
      <c r="G1" s="10"/>
      <c r="L1" s="10"/>
      <c r="M1" s="11"/>
      <c r="N1" s="12"/>
      <c r="O1" s="13"/>
      <c r="Q1" s="14"/>
      <c r="R1" s="13"/>
      <c r="S1" s="11"/>
    </row>
    <row r="2" spans="1:103" s="3" customFormat="1" ht="15.5">
      <c r="A2" s="3" t="s">
        <v>2</v>
      </c>
      <c r="C2" s="7">
        <f>'Tender Cover Sheet'!C19</f>
        <v>0</v>
      </c>
      <c r="D2" s="5"/>
      <c r="G2" s="10"/>
      <c r="L2" s="10"/>
      <c r="M2" s="15"/>
      <c r="N2" s="12"/>
      <c r="O2" s="13"/>
      <c r="Q2" s="14"/>
      <c r="R2" s="13"/>
      <c r="S2" s="11"/>
    </row>
    <row r="3" spans="1:103" s="3" customFormat="1" ht="15.5">
      <c r="A3" s="3" t="s">
        <v>3</v>
      </c>
      <c r="C3" s="7" t="str">
        <f>'Tender Cover Sheet'!C21</f>
        <v>REPAIR OF BOP &amp; BMH SYSTEM DURING COMMISSIONING AT KUSILE PS</v>
      </c>
      <c r="G3" s="10"/>
      <c r="K3" s="16"/>
      <c r="L3" s="17"/>
      <c r="M3" s="18"/>
      <c r="N3" s="12"/>
      <c r="O3" s="13"/>
      <c r="Q3" s="14"/>
      <c r="R3" s="13"/>
      <c r="S3" s="11"/>
    </row>
    <row r="4" spans="1:103" s="3" customFormat="1" ht="15.5">
      <c r="A4" s="3" t="s">
        <v>4</v>
      </c>
      <c r="C4" s="7">
        <f>'Tender Cover Sheet'!C23</f>
        <v>0</v>
      </c>
      <c r="G4" s="10"/>
      <c r="K4" s="16"/>
      <c r="L4" s="17"/>
      <c r="M4" s="18"/>
      <c r="N4" s="12"/>
      <c r="O4" s="13"/>
      <c r="Q4" s="14"/>
      <c r="R4" s="13"/>
      <c r="S4" s="11"/>
    </row>
    <row r="5" spans="1:103" s="3" customFormat="1" ht="15.5">
      <c r="A5" s="5"/>
      <c r="C5" s="7"/>
      <c r="G5" s="10"/>
      <c r="K5" s="16"/>
      <c r="L5" s="17"/>
      <c r="M5" s="18"/>
      <c r="N5" s="12"/>
      <c r="O5" s="13"/>
      <c r="Q5" s="14"/>
      <c r="R5" s="13"/>
      <c r="S5" s="11"/>
    </row>
    <row r="6" spans="1:103" ht="18">
      <c r="A6" s="19" t="s">
        <v>36</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c r="A8" s="30">
        <v>1</v>
      </c>
      <c r="B8" s="323" t="s">
        <v>37</v>
      </c>
      <c r="C8" s="323"/>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c r="A9" s="30">
        <v>2</v>
      </c>
      <c r="B9" s="323" t="s">
        <v>38</v>
      </c>
      <c r="C9" s="323"/>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c r="A10" s="30">
        <v>3</v>
      </c>
      <c r="B10" s="323" t="s">
        <v>39</v>
      </c>
      <c r="C10" s="32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c r="A11" s="30"/>
      <c r="B11" s="323"/>
      <c r="C11" s="32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c r="A12" s="23"/>
      <c r="B12" s="324"/>
      <c r="C12" s="324"/>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1BC0-B384-40B8-AE7A-1A84C54A5540}">
  <sheetPr>
    <pageSetUpPr fitToPage="1"/>
  </sheetPr>
  <dimension ref="A2:G30"/>
  <sheetViews>
    <sheetView view="pageBreakPreview" zoomScale="90" zoomScaleNormal="90" zoomScaleSheetLayoutView="90" workbookViewId="0">
      <selection activeCell="E29" sqref="E29"/>
    </sheetView>
  </sheetViews>
  <sheetFormatPr defaultColWidth="9.1796875" defaultRowHeight="14"/>
  <cols>
    <col min="1" max="1" width="1.90625" style="209" customWidth="1"/>
    <col min="2" max="2" width="13.1796875" style="210" customWidth="1"/>
    <col min="3" max="3" width="44.1796875" style="208" customWidth="1"/>
    <col min="4" max="4" width="17.1796875" style="211" customWidth="1"/>
    <col min="5" max="5" width="24.453125" style="210" customWidth="1"/>
    <col min="6" max="6" width="1.90625" style="210" customWidth="1"/>
    <col min="7" max="7" width="17.81640625" style="210" bestFit="1" customWidth="1"/>
    <col min="8" max="16384" width="9.1796875" style="210"/>
  </cols>
  <sheetData>
    <row r="2" spans="1:5" s="164" customFormat="1">
      <c r="A2" s="162"/>
      <c r="B2" s="327" t="s">
        <v>126</v>
      </c>
      <c r="C2" s="327"/>
      <c r="D2" s="327"/>
      <c r="E2" s="327"/>
    </row>
    <row r="3" spans="1:5" s="164" customFormat="1" ht="14.5" thickBot="1">
      <c r="A3" s="162"/>
      <c r="B3" s="165"/>
      <c r="C3" s="166"/>
      <c r="D3" s="163"/>
    </row>
    <row r="4" spans="1:5" s="164" customFormat="1" ht="14.5" customHeight="1" thickBot="1">
      <c r="A4" s="167"/>
      <c r="B4" s="168"/>
      <c r="C4" s="169"/>
      <c r="D4" s="170"/>
      <c r="E4" s="171"/>
    </row>
    <row r="5" spans="1:5" s="176" customFormat="1" ht="21.65" customHeight="1" thickBot="1">
      <c r="A5" s="172"/>
      <c r="B5" s="173" t="s">
        <v>127</v>
      </c>
      <c r="C5" s="174" t="s">
        <v>128</v>
      </c>
      <c r="D5" s="174" t="s">
        <v>129</v>
      </c>
      <c r="E5" s="175" t="s">
        <v>130</v>
      </c>
    </row>
    <row r="6" spans="1:5" s="176" customFormat="1" ht="21.65" customHeight="1">
      <c r="A6" s="172"/>
      <c r="B6" s="177">
        <v>1</v>
      </c>
      <c r="C6" s="178" t="s">
        <v>131</v>
      </c>
      <c r="D6" s="179"/>
      <c r="E6" s="180"/>
    </row>
    <row r="7" spans="1:5" s="186" customFormat="1" ht="19.25" customHeight="1">
      <c r="A7" s="181"/>
      <c r="B7" s="182">
        <v>1.1000000000000001</v>
      </c>
      <c r="C7" s="183" t="s">
        <v>55</v>
      </c>
      <c r="D7" s="184" t="s">
        <v>59</v>
      </c>
      <c r="E7" s="185">
        <f>SUM('BoQ 5.1.3'!H14:H17)</f>
        <v>0</v>
      </c>
    </row>
    <row r="8" spans="1:5" s="186" customFormat="1" ht="16.25" customHeight="1">
      <c r="A8" s="181"/>
      <c r="B8" s="187"/>
      <c r="C8" s="188"/>
      <c r="D8" s="189"/>
      <c r="E8" s="190"/>
    </row>
    <row r="9" spans="1:5" s="186" customFormat="1" ht="19.25" customHeight="1">
      <c r="A9" s="181"/>
      <c r="B9" s="191">
        <v>1.2</v>
      </c>
      <c r="C9" s="183" t="s">
        <v>132</v>
      </c>
      <c r="D9" s="189" t="s">
        <v>59</v>
      </c>
      <c r="E9" s="190">
        <f>SUM('BoQ 5.1.3'!H22:H28)</f>
        <v>0</v>
      </c>
    </row>
    <row r="10" spans="1:5" s="186" customFormat="1" ht="16.25" customHeight="1">
      <c r="A10" s="181"/>
      <c r="B10" s="192"/>
      <c r="C10" s="188"/>
      <c r="D10" s="189"/>
      <c r="E10" s="190"/>
    </row>
    <row r="11" spans="1:5" s="186" customFormat="1" ht="17.5" customHeight="1">
      <c r="A11" s="181"/>
      <c r="B11" s="265">
        <v>2</v>
      </c>
      <c r="C11" s="262" t="s">
        <v>88</v>
      </c>
      <c r="D11" s="189" t="s">
        <v>59</v>
      </c>
      <c r="E11" s="190">
        <f>SUM('BoQ 5.1.3'!H34:H42)</f>
        <v>0</v>
      </c>
    </row>
    <row r="12" spans="1:5" s="186" customFormat="1" ht="17.5" customHeight="1">
      <c r="A12" s="181"/>
      <c r="B12" s="193"/>
      <c r="C12" s="194"/>
      <c r="D12" s="189"/>
      <c r="E12" s="190"/>
    </row>
    <row r="13" spans="1:5" s="186" customFormat="1" ht="21" customHeight="1">
      <c r="A13" s="181"/>
      <c r="B13" s="195">
        <v>3</v>
      </c>
      <c r="C13" s="196" t="s">
        <v>103</v>
      </c>
      <c r="D13" s="189"/>
      <c r="E13" s="190"/>
    </row>
    <row r="14" spans="1:5" s="186" customFormat="1" ht="20.5" customHeight="1">
      <c r="A14" s="181"/>
      <c r="B14" s="197"/>
      <c r="C14" s="188"/>
      <c r="D14" s="189"/>
      <c r="E14" s="190"/>
    </row>
    <row r="15" spans="1:5" s="186" customFormat="1" ht="19.25" customHeight="1">
      <c r="A15" s="181"/>
      <c r="B15" s="198">
        <v>1.4</v>
      </c>
      <c r="C15" s="183" t="s">
        <v>104</v>
      </c>
      <c r="D15" s="189" t="s">
        <v>59</v>
      </c>
      <c r="E15" s="190">
        <f>SUM('BoQ 5.1.3'!H47:H49)</f>
        <v>0</v>
      </c>
    </row>
    <row r="16" spans="1:5" s="186" customFormat="1" ht="19.25" customHeight="1">
      <c r="A16" s="181"/>
      <c r="B16" s="198"/>
      <c r="C16" s="183"/>
      <c r="D16" s="189"/>
      <c r="E16" s="190"/>
    </row>
    <row r="17" spans="1:7" s="186" customFormat="1" ht="19.25" customHeight="1">
      <c r="A17" s="181"/>
      <c r="B17" s="198">
        <v>1.5</v>
      </c>
      <c r="C17" s="183" t="s">
        <v>110</v>
      </c>
      <c r="D17" s="189" t="s">
        <v>59</v>
      </c>
      <c r="E17" s="190">
        <f>SUM('BoQ 5.1.3'!H52:H54)</f>
        <v>0</v>
      </c>
    </row>
    <row r="18" spans="1:7" s="186" customFormat="1" ht="18" customHeight="1">
      <c r="A18" s="181"/>
      <c r="B18" s="197"/>
      <c r="C18" s="188"/>
      <c r="D18" s="189"/>
      <c r="E18" s="190"/>
    </row>
    <row r="19" spans="1:7" s="186" customFormat="1" ht="18.649999999999999" customHeight="1">
      <c r="A19" s="181"/>
      <c r="B19" s="199">
        <v>1.6</v>
      </c>
      <c r="C19" s="188" t="s">
        <v>113</v>
      </c>
      <c r="D19" s="189" t="s">
        <v>59</v>
      </c>
      <c r="E19" s="190">
        <f>SUM('BoQ 5.1.3'!H57:H61)</f>
        <v>0</v>
      </c>
    </row>
    <row r="20" spans="1:7" s="186" customFormat="1" ht="16.25" customHeight="1">
      <c r="A20" s="181"/>
      <c r="B20" s="197"/>
      <c r="C20" s="188"/>
      <c r="D20" s="189"/>
      <c r="E20" s="190"/>
    </row>
    <row r="21" spans="1:7" s="186" customFormat="1" ht="18.649999999999999" customHeight="1">
      <c r="A21" s="181"/>
      <c r="B21" s="195">
        <v>4</v>
      </c>
      <c r="C21" s="264" t="s">
        <v>228</v>
      </c>
      <c r="D21" s="189"/>
      <c r="E21" s="190"/>
    </row>
    <row r="22" spans="1:7" s="186" customFormat="1" ht="18.649999999999999" customHeight="1">
      <c r="A22" s="181"/>
      <c r="B22" s="263"/>
      <c r="C22" s="264"/>
      <c r="D22" s="189"/>
      <c r="E22" s="190"/>
    </row>
    <row r="23" spans="1:7" s="186" customFormat="1" ht="18.649999999999999" customHeight="1">
      <c r="A23" s="181"/>
      <c r="B23" s="198">
        <v>4.0999999999999996</v>
      </c>
      <c r="C23" s="200" t="s">
        <v>121</v>
      </c>
      <c r="D23" s="189" t="s">
        <v>59</v>
      </c>
      <c r="E23" s="190">
        <f>'BoQ 5.1.3'!H67</f>
        <v>3000000</v>
      </c>
    </row>
    <row r="24" spans="1:7" s="186" customFormat="1" ht="18.649999999999999" customHeight="1">
      <c r="A24" s="181"/>
      <c r="B24" s="198"/>
      <c r="C24" s="200"/>
      <c r="D24" s="189"/>
      <c r="E24" s="190"/>
    </row>
    <row r="25" spans="1:7" s="186" customFormat="1" ht="18.649999999999999" customHeight="1">
      <c r="A25" s="181"/>
      <c r="B25" s="198">
        <v>4.2</v>
      </c>
      <c r="C25" s="200" t="s">
        <v>227</v>
      </c>
      <c r="D25" s="189" t="s">
        <v>59</v>
      </c>
      <c r="E25" s="190">
        <f>'BoQ 5.1.3'!H68</f>
        <v>2000000</v>
      </c>
    </row>
    <row r="26" spans="1:7" s="186" customFormat="1" ht="18.649999999999999" customHeight="1">
      <c r="A26" s="181"/>
      <c r="B26" s="198"/>
      <c r="C26" s="200"/>
      <c r="D26" s="189"/>
      <c r="E26" s="190"/>
    </row>
    <row r="27" spans="1:7" s="270" customFormat="1" ht="18.649999999999999" customHeight="1">
      <c r="A27" s="269"/>
      <c r="B27" s="195">
        <v>5</v>
      </c>
      <c r="C27" s="264" t="s">
        <v>122</v>
      </c>
      <c r="D27" s="189" t="s">
        <v>59</v>
      </c>
      <c r="E27" s="190">
        <f>'BoQ 5.1.3'!H70</f>
        <v>0</v>
      </c>
    </row>
    <row r="28" spans="1:7" s="186" customFormat="1" ht="19.25" customHeight="1" thickBot="1">
      <c r="A28" s="181"/>
      <c r="B28" s="201"/>
      <c r="C28" s="188"/>
      <c r="D28" s="184"/>
      <c r="E28" s="185"/>
    </row>
    <row r="29" spans="1:7" s="176" customFormat="1" ht="23.25" customHeight="1" thickBot="1">
      <c r="A29" s="202"/>
      <c r="B29" s="325" t="s">
        <v>123</v>
      </c>
      <c r="C29" s="326"/>
      <c r="D29" s="326"/>
      <c r="E29" s="351">
        <f>SUM(E7:E28)</f>
        <v>5000000</v>
      </c>
      <c r="G29" s="203"/>
    </row>
    <row r="30" spans="1:7" s="208" customFormat="1" ht="14.25" customHeight="1">
      <c r="A30" s="204"/>
      <c r="B30" s="205"/>
      <c r="C30" s="205"/>
      <c r="D30" s="206"/>
      <c r="E30" s="207"/>
    </row>
  </sheetData>
  <mergeCells count="2">
    <mergeCell ref="B29:D29"/>
    <mergeCell ref="B2:E2"/>
  </mergeCells>
  <pageMargins left="0.70866141732283472" right="0.70866141732283472" top="0.74803149606299213" bottom="0.74803149606299213" header="0.31496062992125984" footer="0.31496062992125984"/>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268E-697C-42F4-BB25-2D48793CB5C9}">
  <dimension ref="A1:I242"/>
  <sheetViews>
    <sheetView view="pageBreakPreview" topLeftCell="A43" zoomScale="85" zoomScaleNormal="92" zoomScaleSheetLayoutView="85" workbookViewId="0">
      <selection activeCell="G56" sqref="G56"/>
    </sheetView>
  </sheetViews>
  <sheetFormatPr defaultRowHeight="14"/>
  <cols>
    <col min="1" max="1" width="8.81640625" style="79"/>
    <col min="2" max="2" width="41.6328125" style="80" customWidth="1"/>
    <col min="3" max="3" width="50.90625" style="82" customWidth="1"/>
    <col min="4" max="4" width="11.90625" style="83" customWidth="1"/>
    <col min="5" max="5" width="8.90625" style="82" customWidth="1"/>
    <col min="6" max="6" width="14.453125" style="273" customWidth="1"/>
    <col min="7" max="7" width="13.453125" style="81" customWidth="1"/>
    <col min="8" max="8" width="20.81640625" style="84" customWidth="1"/>
    <col min="9" max="9" width="19.453125" style="81" customWidth="1"/>
  </cols>
  <sheetData>
    <row r="1" spans="1:9" s="76" customFormat="1" ht="15.5">
      <c r="A1" s="71"/>
      <c r="B1" s="68" t="s">
        <v>0</v>
      </c>
      <c r="C1" s="70" t="s">
        <v>1</v>
      </c>
      <c r="D1" s="69"/>
      <c r="E1" s="69"/>
      <c r="F1" s="271"/>
      <c r="G1" s="71"/>
      <c r="H1" s="71"/>
      <c r="I1" s="71"/>
    </row>
    <row r="2" spans="1:9" s="76" customFormat="1" ht="15.5">
      <c r="A2" s="71"/>
      <c r="B2" s="68" t="s">
        <v>2</v>
      </c>
      <c r="C2" s="68"/>
      <c r="D2" s="69"/>
      <c r="E2" s="69"/>
      <c r="F2" s="271"/>
      <c r="G2" s="71"/>
      <c r="H2" s="71"/>
      <c r="I2" s="71"/>
    </row>
    <row r="3" spans="1:9" s="76" customFormat="1" ht="15.5">
      <c r="A3" s="71"/>
      <c r="B3" s="68" t="s">
        <v>3</v>
      </c>
      <c r="C3" s="328" t="s">
        <v>44</v>
      </c>
      <c r="D3" s="328"/>
      <c r="E3" s="328"/>
      <c r="F3" s="271"/>
      <c r="G3" s="71"/>
      <c r="H3" s="71"/>
      <c r="I3" s="71"/>
    </row>
    <row r="4" spans="1:9" s="76" customFormat="1" ht="15.5">
      <c r="A4" s="71"/>
      <c r="B4" s="68" t="s">
        <v>42</v>
      </c>
      <c r="C4" s="68" t="s">
        <v>43</v>
      </c>
      <c r="D4" s="69"/>
      <c r="E4" s="69"/>
      <c r="F4" s="271"/>
      <c r="G4" s="71"/>
      <c r="H4" s="71"/>
      <c r="I4" s="71"/>
    </row>
    <row r="5" spans="1:9" s="77" customFormat="1" ht="15.5">
      <c r="A5" s="72"/>
      <c r="B5" s="74"/>
      <c r="C5" s="73"/>
      <c r="D5" s="75"/>
      <c r="E5" s="75"/>
      <c r="F5" s="272"/>
      <c r="G5" s="72"/>
      <c r="H5" s="72"/>
      <c r="I5" s="72"/>
    </row>
    <row r="6" spans="1:9" s="78" customFormat="1">
      <c r="A6" s="79"/>
      <c r="B6" s="80" t="s">
        <v>35</v>
      </c>
      <c r="C6" s="81"/>
      <c r="D6" s="82"/>
      <c r="E6" s="83"/>
      <c r="F6" s="273"/>
      <c r="G6" s="82"/>
      <c r="H6" s="81"/>
      <c r="I6" s="84"/>
    </row>
    <row r="7" spans="1:9" s="78" customFormat="1" ht="14.5" thickBot="1">
      <c r="A7" s="79"/>
      <c r="B7" s="80"/>
      <c r="C7" s="85"/>
      <c r="D7" s="86"/>
      <c r="E7" s="85"/>
      <c r="F7" s="274"/>
      <c r="G7" s="85"/>
      <c r="H7" s="87"/>
      <c r="I7" s="88"/>
    </row>
    <row r="8" spans="1:9" ht="14.5" thickBot="1">
      <c r="A8" s="89" t="s">
        <v>45</v>
      </c>
      <c r="B8" s="90" t="s">
        <v>46</v>
      </c>
      <c r="C8" s="91" t="s">
        <v>47</v>
      </c>
      <c r="D8" s="109" t="s">
        <v>48</v>
      </c>
      <c r="E8" s="117" t="s">
        <v>49</v>
      </c>
      <c r="F8" s="275" t="s">
        <v>50</v>
      </c>
      <c r="G8" s="118" t="s">
        <v>51</v>
      </c>
      <c r="H8" s="119" t="s">
        <v>52</v>
      </c>
      <c r="I8" s="79"/>
    </row>
    <row r="9" spans="1:9">
      <c r="A9" s="129"/>
      <c r="B9" s="130"/>
      <c r="C9" s="112"/>
      <c r="D9" s="139"/>
      <c r="E9" s="139"/>
      <c r="F9" s="276"/>
      <c r="G9" s="157"/>
      <c r="H9" s="131"/>
      <c r="I9" s="79"/>
    </row>
    <row r="10" spans="1:9" ht="14.5">
      <c r="A10" s="92"/>
      <c r="B10" s="267" t="s">
        <v>53</v>
      </c>
      <c r="C10" s="113"/>
      <c r="D10" s="133"/>
      <c r="E10" s="140"/>
      <c r="F10" s="277"/>
      <c r="G10" s="140"/>
      <c r="H10" s="132"/>
      <c r="I10" s="79"/>
    </row>
    <row r="11" spans="1:9">
      <c r="A11" s="92">
        <v>1</v>
      </c>
      <c r="B11" s="121" t="s">
        <v>54</v>
      </c>
      <c r="C11" s="111"/>
      <c r="D11" s="134"/>
      <c r="E11" s="141"/>
      <c r="F11" s="278"/>
      <c r="G11" s="151"/>
      <c r="H11" s="93"/>
      <c r="I11" s="79"/>
    </row>
    <row r="12" spans="1:9">
      <c r="A12" s="92">
        <v>1.1000000000000001</v>
      </c>
      <c r="B12" s="122" t="s">
        <v>55</v>
      </c>
      <c r="C12" s="122"/>
      <c r="D12" s="134"/>
      <c r="E12" s="141"/>
      <c r="F12" s="278"/>
      <c r="G12" s="152"/>
      <c r="H12" s="94"/>
      <c r="I12" s="79"/>
    </row>
    <row r="13" spans="1:9">
      <c r="A13" s="92"/>
      <c r="B13" s="120"/>
      <c r="C13" s="113"/>
      <c r="D13" s="133"/>
      <c r="E13" s="142"/>
      <c r="F13" s="278"/>
      <c r="G13" s="153"/>
      <c r="H13" s="95"/>
      <c r="I13" s="79"/>
    </row>
    <row r="14" spans="1:9" ht="28.5">
      <c r="A14" s="96" t="s">
        <v>56</v>
      </c>
      <c r="B14" s="123" t="s">
        <v>57</v>
      </c>
      <c r="C14" s="124" t="s">
        <v>58</v>
      </c>
      <c r="D14" s="135" t="s">
        <v>59</v>
      </c>
      <c r="E14" s="143">
        <v>1</v>
      </c>
      <c r="F14" s="101">
        <v>1</v>
      </c>
      <c r="G14" s="319"/>
      <c r="H14" s="97">
        <f>E14*F14*G14</f>
        <v>0</v>
      </c>
      <c r="I14" s="79"/>
    </row>
    <row r="15" spans="1:9" ht="14.5">
      <c r="A15" s="96" t="s">
        <v>60</v>
      </c>
      <c r="B15" s="125" t="s">
        <v>61</v>
      </c>
      <c r="C15" s="124" t="s">
        <v>62</v>
      </c>
      <c r="D15" s="135" t="s">
        <v>59</v>
      </c>
      <c r="E15" s="143">
        <v>1</v>
      </c>
      <c r="F15" s="101">
        <v>1</v>
      </c>
      <c r="G15" s="319"/>
      <c r="H15" s="97">
        <f t="shared" ref="H15:H17" si="0">E15*F15*G15</f>
        <v>0</v>
      </c>
      <c r="I15" s="79"/>
    </row>
    <row r="16" spans="1:9" ht="28.5">
      <c r="A16" s="96" t="s">
        <v>63</v>
      </c>
      <c r="B16" s="125" t="s">
        <v>64</v>
      </c>
      <c r="C16" s="124" t="s">
        <v>65</v>
      </c>
      <c r="D16" s="135" t="s">
        <v>59</v>
      </c>
      <c r="E16" s="144">
        <f>E23+E24</f>
        <v>38</v>
      </c>
      <c r="F16" s="101">
        <v>1</v>
      </c>
      <c r="G16" s="319"/>
      <c r="H16" s="97">
        <f t="shared" si="0"/>
        <v>0</v>
      </c>
      <c r="I16" s="79"/>
    </row>
    <row r="17" spans="1:9" ht="14.5">
      <c r="A17" s="96" t="s">
        <v>66</v>
      </c>
      <c r="B17" s="125" t="s">
        <v>247</v>
      </c>
      <c r="C17" s="124" t="s">
        <v>67</v>
      </c>
      <c r="D17" s="135" t="s">
        <v>59</v>
      </c>
      <c r="E17" s="144">
        <v>1</v>
      </c>
      <c r="F17" s="101">
        <v>1</v>
      </c>
      <c r="G17" s="319"/>
      <c r="H17" s="97">
        <f t="shared" si="0"/>
        <v>0</v>
      </c>
      <c r="I17" s="79"/>
    </row>
    <row r="18" spans="1:9">
      <c r="A18" s="92"/>
      <c r="B18" s="125"/>
      <c r="D18" s="135"/>
      <c r="E18" s="144"/>
      <c r="F18" s="101"/>
      <c r="G18" s="154"/>
      <c r="H18" s="97"/>
      <c r="I18" s="79"/>
    </row>
    <row r="19" spans="1:9">
      <c r="A19" s="92"/>
      <c r="B19" s="125"/>
      <c r="C19" s="124"/>
      <c r="D19" s="133"/>
      <c r="E19" s="145"/>
      <c r="F19" s="278"/>
      <c r="G19" s="153"/>
      <c r="H19" s="95"/>
      <c r="I19" s="79"/>
    </row>
    <row r="20" spans="1:9">
      <c r="A20" s="92">
        <v>1.2</v>
      </c>
      <c r="B20" s="122" t="s">
        <v>68</v>
      </c>
      <c r="C20" s="121"/>
      <c r="D20" s="134"/>
      <c r="E20" s="141"/>
      <c r="F20" s="278"/>
      <c r="G20" s="152"/>
      <c r="H20" s="94"/>
      <c r="I20" s="79"/>
    </row>
    <row r="21" spans="1:9">
      <c r="A21" s="92"/>
      <c r="B21" s="125"/>
      <c r="C21" s="124"/>
      <c r="D21" s="133"/>
      <c r="E21" s="142"/>
      <c r="F21" s="278"/>
      <c r="G21" s="153"/>
      <c r="H21" s="95"/>
      <c r="I21" s="79"/>
    </row>
    <row r="22" spans="1:9" ht="14.5">
      <c r="A22" s="96" t="s">
        <v>69</v>
      </c>
      <c r="B22" s="125" t="s">
        <v>70</v>
      </c>
      <c r="C22" s="125" t="s">
        <v>71</v>
      </c>
      <c r="D22" s="135" t="s">
        <v>72</v>
      </c>
      <c r="E22" s="143">
        <v>38</v>
      </c>
      <c r="F22" s="279">
        <v>2</v>
      </c>
      <c r="G22" s="319"/>
      <c r="H22" s="97">
        <f>E22*F22*G22</f>
        <v>0</v>
      </c>
      <c r="I22" s="79"/>
    </row>
    <row r="23" spans="1:9">
      <c r="A23" s="92"/>
      <c r="B23" s="125"/>
      <c r="C23" s="125" t="s">
        <v>73</v>
      </c>
      <c r="D23" s="135" t="s">
        <v>74</v>
      </c>
      <c r="E23" s="143">
        <v>28</v>
      </c>
      <c r="F23" s="101">
        <v>2</v>
      </c>
      <c r="G23" s="319"/>
      <c r="H23" s="97">
        <f t="shared" ref="H23:H28" si="1">E23*F23*G23</f>
        <v>0</v>
      </c>
      <c r="I23" s="79"/>
    </row>
    <row r="24" spans="1:9">
      <c r="A24" s="92"/>
      <c r="B24" s="125"/>
      <c r="C24" s="125" t="s">
        <v>75</v>
      </c>
      <c r="D24" s="135" t="s">
        <v>74</v>
      </c>
      <c r="E24" s="143">
        <v>10</v>
      </c>
      <c r="F24" s="101">
        <v>1</v>
      </c>
      <c r="G24" s="319"/>
      <c r="H24" s="97">
        <f t="shared" si="1"/>
        <v>0</v>
      </c>
      <c r="I24" s="79"/>
    </row>
    <row r="25" spans="1:9" ht="14.5">
      <c r="A25" s="96" t="s">
        <v>76</v>
      </c>
      <c r="B25" s="125" t="s">
        <v>77</v>
      </c>
      <c r="C25" s="124" t="s">
        <v>78</v>
      </c>
      <c r="D25" s="135" t="s">
        <v>74</v>
      </c>
      <c r="E25" s="143">
        <v>3</v>
      </c>
      <c r="F25" s="101"/>
      <c r="G25" s="319"/>
      <c r="H25" s="97">
        <f t="shared" si="1"/>
        <v>0</v>
      </c>
      <c r="I25" s="79"/>
    </row>
    <row r="26" spans="1:9" ht="14.5">
      <c r="A26" s="96" t="s">
        <v>79</v>
      </c>
      <c r="B26" s="125" t="s">
        <v>80</v>
      </c>
      <c r="C26" s="124" t="s">
        <v>81</v>
      </c>
      <c r="D26" s="135" t="s">
        <v>74</v>
      </c>
      <c r="E26" s="143">
        <v>1</v>
      </c>
      <c r="F26" s="101">
        <v>16</v>
      </c>
      <c r="G26" s="319"/>
      <c r="H26" s="97">
        <f t="shared" si="1"/>
        <v>0</v>
      </c>
      <c r="I26" s="79"/>
    </row>
    <row r="27" spans="1:9" ht="28.5">
      <c r="A27" s="96" t="s">
        <v>82</v>
      </c>
      <c r="B27" s="125" t="s">
        <v>83</v>
      </c>
      <c r="C27" s="125" t="s">
        <v>84</v>
      </c>
      <c r="D27" s="135" t="s">
        <v>74</v>
      </c>
      <c r="E27" s="144">
        <v>2</v>
      </c>
      <c r="F27" s="101">
        <v>16</v>
      </c>
      <c r="G27" s="319"/>
      <c r="H27" s="97">
        <f t="shared" si="1"/>
        <v>0</v>
      </c>
      <c r="I27" s="79"/>
    </row>
    <row r="28" spans="1:9" ht="14.5">
      <c r="A28" s="96" t="s">
        <v>85</v>
      </c>
      <c r="B28" s="125" t="s">
        <v>83</v>
      </c>
      <c r="C28" s="124" t="s">
        <v>86</v>
      </c>
      <c r="D28" s="135" t="s">
        <v>74</v>
      </c>
      <c r="E28" s="144">
        <v>2</v>
      </c>
      <c r="F28" s="101">
        <v>16</v>
      </c>
      <c r="G28" s="319"/>
      <c r="H28" s="97">
        <f>E28*F28*G28</f>
        <v>0</v>
      </c>
      <c r="I28" s="79"/>
    </row>
    <row r="29" spans="1:9">
      <c r="A29" s="92"/>
      <c r="B29" s="124"/>
      <c r="C29" s="124"/>
      <c r="D29" s="133"/>
      <c r="E29" s="145"/>
      <c r="F29" s="278"/>
      <c r="G29" s="153"/>
      <c r="H29" s="95"/>
      <c r="I29" s="79"/>
    </row>
    <row r="30" spans="1:9" ht="14.5">
      <c r="A30" s="92"/>
      <c r="B30" s="266" t="s">
        <v>87</v>
      </c>
      <c r="C30" s="124"/>
      <c r="D30" s="133"/>
      <c r="E30" s="145"/>
      <c r="F30" s="278"/>
      <c r="G30" s="153"/>
      <c r="H30" s="95"/>
      <c r="I30" s="79"/>
    </row>
    <row r="31" spans="1:9">
      <c r="A31" s="92"/>
      <c r="B31" s="124"/>
      <c r="C31" s="124"/>
      <c r="D31" s="133"/>
      <c r="E31" s="145"/>
      <c r="F31" s="278"/>
      <c r="G31" s="153"/>
      <c r="H31" s="95"/>
      <c r="I31" s="79"/>
    </row>
    <row r="32" spans="1:9">
      <c r="A32" s="92">
        <v>2</v>
      </c>
      <c r="B32" s="122" t="s">
        <v>88</v>
      </c>
      <c r="C32" s="121"/>
      <c r="D32" s="134"/>
      <c r="E32" s="141"/>
      <c r="F32" s="278"/>
      <c r="G32" s="152"/>
      <c r="H32" s="94"/>
      <c r="I32" s="79"/>
    </row>
    <row r="33" spans="1:9">
      <c r="A33" s="92"/>
      <c r="B33" s="98"/>
      <c r="C33" s="124"/>
      <c r="D33" s="133"/>
      <c r="E33" s="142"/>
      <c r="F33" s="278"/>
      <c r="G33" s="153"/>
      <c r="H33" s="95"/>
      <c r="I33" s="79"/>
    </row>
    <row r="34" spans="1:9" ht="14.5">
      <c r="A34" s="96">
        <v>2.1</v>
      </c>
      <c r="B34" s="99" t="s">
        <v>89</v>
      </c>
      <c r="C34" s="125" t="s">
        <v>90</v>
      </c>
      <c r="D34" s="135" t="s">
        <v>74</v>
      </c>
      <c r="E34" s="143">
        <v>1</v>
      </c>
      <c r="F34" s="101">
        <v>16</v>
      </c>
      <c r="G34" s="319"/>
      <c r="H34" s="97">
        <f>E34*F34*G34</f>
        <v>0</v>
      </c>
      <c r="I34" s="79"/>
    </row>
    <row r="35" spans="1:9" ht="14.5">
      <c r="A35" s="96" t="s">
        <v>219</v>
      </c>
      <c r="B35" s="125" t="s">
        <v>91</v>
      </c>
      <c r="C35" s="125" t="s">
        <v>92</v>
      </c>
      <c r="D35" s="133" t="s">
        <v>74</v>
      </c>
      <c r="E35" s="143">
        <v>1</v>
      </c>
      <c r="F35" s="101">
        <v>16</v>
      </c>
      <c r="G35" s="319"/>
      <c r="H35" s="97">
        <f t="shared" ref="H35:H41" si="2">E35*F35*G35</f>
        <v>0</v>
      </c>
      <c r="I35" s="79"/>
    </row>
    <row r="36" spans="1:9" ht="14.5">
      <c r="A36" s="96" t="s">
        <v>220</v>
      </c>
      <c r="B36" s="125" t="s">
        <v>91</v>
      </c>
      <c r="C36" s="125" t="s">
        <v>93</v>
      </c>
      <c r="D36" s="133" t="s">
        <v>74</v>
      </c>
      <c r="E36" s="143">
        <v>1</v>
      </c>
      <c r="F36" s="101">
        <v>16</v>
      </c>
      <c r="G36" s="319"/>
      <c r="H36" s="97">
        <f t="shared" si="2"/>
        <v>0</v>
      </c>
      <c r="I36" s="79"/>
    </row>
    <row r="37" spans="1:9" ht="14.5">
      <c r="A37" s="96" t="s">
        <v>221</v>
      </c>
      <c r="B37" s="125" t="s">
        <v>91</v>
      </c>
      <c r="C37" s="125" t="s">
        <v>94</v>
      </c>
      <c r="D37" s="133" t="s">
        <v>74</v>
      </c>
      <c r="E37" s="143">
        <v>1</v>
      </c>
      <c r="F37" s="101">
        <v>16</v>
      </c>
      <c r="G37" s="319"/>
      <c r="H37" s="97">
        <f t="shared" si="2"/>
        <v>0</v>
      </c>
      <c r="I37" s="79"/>
    </row>
    <row r="38" spans="1:9" ht="14.5">
      <c r="A38" s="96" t="s">
        <v>222</v>
      </c>
      <c r="B38" s="98" t="s">
        <v>95</v>
      </c>
      <c r="C38" s="124" t="s">
        <v>96</v>
      </c>
      <c r="D38" s="133" t="s">
        <v>74</v>
      </c>
      <c r="E38" s="142">
        <v>2</v>
      </c>
      <c r="F38" s="101">
        <v>16</v>
      </c>
      <c r="G38" s="319"/>
      <c r="H38" s="97">
        <f t="shared" si="2"/>
        <v>0</v>
      </c>
      <c r="I38" s="79"/>
    </row>
    <row r="39" spans="1:9" ht="14.5">
      <c r="A39" s="96" t="s">
        <v>223</v>
      </c>
      <c r="B39" s="99" t="s">
        <v>97</v>
      </c>
      <c r="C39" s="125" t="s">
        <v>98</v>
      </c>
      <c r="D39" s="135" t="s">
        <v>74</v>
      </c>
      <c r="E39" s="143">
        <v>2</v>
      </c>
      <c r="F39" s="101">
        <v>16</v>
      </c>
      <c r="G39" s="319"/>
      <c r="H39" s="97">
        <f t="shared" si="2"/>
        <v>0</v>
      </c>
      <c r="I39" s="79"/>
    </row>
    <row r="40" spans="1:9" ht="14.5">
      <c r="A40" s="96" t="s">
        <v>224</v>
      </c>
      <c r="B40" s="99" t="s">
        <v>99</v>
      </c>
      <c r="C40" s="125" t="s">
        <v>100</v>
      </c>
      <c r="D40" s="135" t="s">
        <v>74</v>
      </c>
      <c r="E40" s="143">
        <v>1</v>
      </c>
      <c r="F40" s="101">
        <v>16</v>
      </c>
      <c r="G40" s="319"/>
      <c r="H40" s="97">
        <f t="shared" si="2"/>
        <v>0</v>
      </c>
      <c r="I40" s="79"/>
    </row>
    <row r="41" spans="1:9" ht="14.5">
      <c r="A41" s="96" t="s">
        <v>225</v>
      </c>
      <c r="B41" s="125" t="s">
        <v>101</v>
      </c>
      <c r="C41" s="125" t="s">
        <v>101</v>
      </c>
      <c r="D41" s="133" t="s">
        <v>74</v>
      </c>
      <c r="E41" s="143">
        <v>1</v>
      </c>
      <c r="F41" s="101">
        <v>16</v>
      </c>
      <c r="G41" s="319"/>
      <c r="H41" s="97">
        <f t="shared" si="2"/>
        <v>0</v>
      </c>
      <c r="I41" s="79"/>
    </row>
    <row r="42" spans="1:9" ht="28.5">
      <c r="A42" s="96"/>
      <c r="B42" s="125"/>
      <c r="C42" s="125" t="s">
        <v>102</v>
      </c>
      <c r="D42" s="135" t="s">
        <v>74</v>
      </c>
      <c r="E42" s="146">
        <v>0.1</v>
      </c>
      <c r="F42" s="280"/>
      <c r="G42" s="350"/>
      <c r="H42" s="97">
        <f>SUM(H34:H41)*E42</f>
        <v>0</v>
      </c>
      <c r="I42" s="79"/>
    </row>
    <row r="43" spans="1:9" ht="14.5">
      <c r="A43" s="96"/>
      <c r="B43" s="126"/>
      <c r="C43" s="122"/>
      <c r="D43" s="136"/>
      <c r="E43" s="147"/>
      <c r="F43" s="281"/>
      <c r="G43" s="153"/>
      <c r="H43" s="100"/>
      <c r="I43" s="79"/>
    </row>
    <row r="44" spans="1:9">
      <c r="A44" s="92">
        <v>3</v>
      </c>
      <c r="B44" s="122" t="s">
        <v>103</v>
      </c>
      <c r="C44" s="124"/>
      <c r="D44" s="134"/>
      <c r="E44" s="141"/>
      <c r="F44" s="278"/>
      <c r="G44" s="153"/>
      <c r="H44" s="95"/>
      <c r="I44" s="79"/>
    </row>
    <row r="45" spans="1:9">
      <c r="A45" s="92"/>
      <c r="B45" s="98"/>
      <c r="C45" s="124"/>
      <c r="D45" s="133"/>
      <c r="E45" s="142"/>
      <c r="F45" s="278"/>
      <c r="G45" s="153"/>
      <c r="H45" s="95"/>
      <c r="I45" s="79"/>
    </row>
    <row r="46" spans="1:9" ht="14.5">
      <c r="A46" s="96">
        <v>3.1</v>
      </c>
      <c r="B46" s="122" t="s">
        <v>104</v>
      </c>
      <c r="C46" s="125"/>
      <c r="D46" s="133"/>
      <c r="E46" s="142"/>
      <c r="F46" s="278"/>
      <c r="G46" s="152"/>
      <c r="H46" s="94"/>
      <c r="I46" s="79"/>
    </row>
    <row r="47" spans="1:9" ht="14.5">
      <c r="A47" s="96"/>
      <c r="B47" s="98" t="s">
        <v>105</v>
      </c>
      <c r="C47" s="124" t="s">
        <v>106</v>
      </c>
      <c r="D47" s="133" t="s">
        <v>74</v>
      </c>
      <c r="E47" s="142">
        <v>4</v>
      </c>
      <c r="F47" s="279">
        <v>16</v>
      </c>
      <c r="G47" s="319"/>
      <c r="H47" s="97">
        <f>E47*F47*G47</f>
        <v>0</v>
      </c>
      <c r="I47" s="79"/>
    </row>
    <row r="48" spans="1:9" ht="14.5">
      <c r="A48" s="96"/>
      <c r="B48" s="98" t="s">
        <v>107</v>
      </c>
      <c r="C48" s="125" t="s">
        <v>108</v>
      </c>
      <c r="D48" s="135" t="s">
        <v>74</v>
      </c>
      <c r="E48" s="142">
        <v>2</v>
      </c>
      <c r="F48" s="279">
        <v>16</v>
      </c>
      <c r="G48" s="319"/>
      <c r="H48" s="97">
        <f t="shared" ref="H48:H49" si="3">E48*F48*G48</f>
        <v>0</v>
      </c>
      <c r="I48" s="79"/>
    </row>
    <row r="49" spans="1:9">
      <c r="A49" s="92"/>
      <c r="B49" s="125"/>
      <c r="C49" s="125" t="s">
        <v>109</v>
      </c>
      <c r="D49" s="133"/>
      <c r="E49" s="146">
        <v>0.15</v>
      </c>
      <c r="F49" s="279"/>
      <c r="G49" s="153"/>
      <c r="H49" s="97">
        <f>SUM(H47:H48)*E49</f>
        <v>0</v>
      </c>
      <c r="I49" s="79"/>
    </row>
    <row r="50" spans="1:9">
      <c r="A50" s="92"/>
      <c r="B50" s="125"/>
      <c r="C50" s="125"/>
      <c r="D50" s="133"/>
      <c r="E50" s="148"/>
      <c r="F50" s="280"/>
      <c r="G50" s="153"/>
      <c r="H50" s="95"/>
      <c r="I50" s="79"/>
    </row>
    <row r="51" spans="1:9" ht="14.5">
      <c r="A51" s="96">
        <v>3.2</v>
      </c>
      <c r="B51" s="122" t="s">
        <v>110</v>
      </c>
      <c r="C51" s="124"/>
      <c r="D51" s="133"/>
      <c r="E51" s="148"/>
      <c r="F51" s="280"/>
      <c r="G51" s="152"/>
      <c r="H51" s="94"/>
      <c r="I51" s="79"/>
    </row>
    <row r="52" spans="1:9">
      <c r="A52" s="92"/>
      <c r="B52" s="125" t="s">
        <v>111</v>
      </c>
      <c r="C52" s="125" t="s">
        <v>111</v>
      </c>
      <c r="D52" s="135" t="s">
        <v>74</v>
      </c>
      <c r="E52" s="144">
        <v>2</v>
      </c>
      <c r="F52" s="101">
        <v>16</v>
      </c>
      <c r="G52" s="319"/>
      <c r="H52" s="97">
        <f>E52*F52*G52</f>
        <v>0</v>
      </c>
      <c r="I52" s="79"/>
    </row>
    <row r="53" spans="1:9">
      <c r="A53" s="92"/>
      <c r="B53" s="125" t="s">
        <v>112</v>
      </c>
      <c r="C53" s="125" t="s">
        <v>112</v>
      </c>
      <c r="D53" s="135" t="s">
        <v>74</v>
      </c>
      <c r="E53" s="144">
        <v>2</v>
      </c>
      <c r="F53" s="101">
        <v>16</v>
      </c>
      <c r="G53" s="319"/>
      <c r="H53" s="97">
        <f>E53*F53*G53</f>
        <v>0</v>
      </c>
      <c r="I53" s="79"/>
    </row>
    <row r="54" spans="1:9">
      <c r="A54" s="92"/>
      <c r="B54" s="125"/>
      <c r="C54" s="125" t="s">
        <v>109</v>
      </c>
      <c r="D54" s="133"/>
      <c r="E54" s="146">
        <v>0.15</v>
      </c>
      <c r="F54" s="280"/>
      <c r="G54" s="153"/>
      <c r="H54" s="97">
        <f>SUM(H52:H53)*E54</f>
        <v>0</v>
      </c>
      <c r="I54" s="79"/>
    </row>
    <row r="55" spans="1:9">
      <c r="A55" s="92"/>
      <c r="B55" s="125"/>
      <c r="C55" s="125"/>
      <c r="D55" s="133"/>
      <c r="E55" s="148"/>
      <c r="F55" s="280"/>
      <c r="G55" s="153"/>
      <c r="H55" s="95"/>
      <c r="I55" s="79"/>
    </row>
    <row r="56" spans="1:9" ht="14.5">
      <c r="A56" s="96">
        <v>3.3</v>
      </c>
      <c r="B56" s="122" t="s">
        <v>113</v>
      </c>
      <c r="C56" s="124"/>
      <c r="D56" s="133"/>
      <c r="E56" s="142"/>
      <c r="F56" s="278"/>
      <c r="G56" s="152"/>
      <c r="H56" s="94"/>
      <c r="I56" s="79"/>
    </row>
    <row r="57" spans="1:9">
      <c r="A57" s="92"/>
      <c r="B57" s="99" t="s">
        <v>114</v>
      </c>
      <c r="C57" s="125" t="s">
        <v>115</v>
      </c>
      <c r="D57" s="135" t="s">
        <v>74</v>
      </c>
      <c r="E57" s="143">
        <v>10</v>
      </c>
      <c r="F57" s="101">
        <v>16</v>
      </c>
      <c r="G57" s="319"/>
      <c r="H57" s="97">
        <f>E57*F57*G57</f>
        <v>0</v>
      </c>
      <c r="I57" s="79"/>
    </row>
    <row r="58" spans="1:9">
      <c r="A58" s="92"/>
      <c r="B58" s="99" t="s">
        <v>116</v>
      </c>
      <c r="C58" s="125" t="s">
        <v>108</v>
      </c>
      <c r="D58" s="135" t="s">
        <v>74</v>
      </c>
      <c r="E58" s="142">
        <v>6</v>
      </c>
      <c r="F58" s="101">
        <v>16</v>
      </c>
      <c r="G58" s="319"/>
      <c r="H58" s="97">
        <f t="shared" ref="H58:H60" si="4">E58*F58*G58</f>
        <v>0</v>
      </c>
      <c r="I58" s="79"/>
    </row>
    <row r="59" spans="1:9">
      <c r="A59" s="92"/>
      <c r="B59" s="99" t="s">
        <v>117</v>
      </c>
      <c r="C59" s="125" t="s">
        <v>118</v>
      </c>
      <c r="D59" s="135" t="s">
        <v>74</v>
      </c>
      <c r="E59" s="142">
        <v>1</v>
      </c>
      <c r="F59" s="101">
        <v>16</v>
      </c>
      <c r="G59" s="319"/>
      <c r="H59" s="97">
        <f t="shared" si="4"/>
        <v>0</v>
      </c>
      <c r="I59" s="79"/>
    </row>
    <row r="60" spans="1:9">
      <c r="A60" s="92"/>
      <c r="B60" s="99" t="s">
        <v>119</v>
      </c>
      <c r="C60" s="125" t="s">
        <v>119</v>
      </c>
      <c r="D60" s="135" t="s">
        <v>74</v>
      </c>
      <c r="E60" s="143">
        <v>1</v>
      </c>
      <c r="F60" s="101">
        <v>16</v>
      </c>
      <c r="G60" s="319"/>
      <c r="H60" s="97">
        <f t="shared" si="4"/>
        <v>0</v>
      </c>
      <c r="I60" s="79"/>
    </row>
    <row r="61" spans="1:9">
      <c r="A61" s="92"/>
      <c r="B61" s="98"/>
      <c r="C61" s="125" t="s">
        <v>109</v>
      </c>
      <c r="D61" s="133"/>
      <c r="E61" s="146">
        <v>0.15</v>
      </c>
      <c r="F61" s="279"/>
      <c r="G61" s="153"/>
      <c r="H61" s="97">
        <f>SUM(H57:H60)*E61</f>
        <v>0</v>
      </c>
      <c r="I61" s="79"/>
    </row>
    <row r="62" spans="1:9">
      <c r="A62" s="92"/>
      <c r="B62" s="102"/>
      <c r="C62" s="125"/>
      <c r="D62" s="133"/>
      <c r="E62" s="148"/>
      <c r="F62" s="280"/>
      <c r="G62" s="155"/>
      <c r="H62" s="103"/>
      <c r="I62" s="79"/>
    </row>
    <row r="63" spans="1:9" ht="14.5">
      <c r="A63" s="92"/>
      <c r="B63" s="268" t="s">
        <v>125</v>
      </c>
      <c r="C63" s="125"/>
      <c r="D63" s="133"/>
      <c r="E63" s="148"/>
      <c r="F63" s="280"/>
      <c r="G63" s="155"/>
      <c r="H63" s="103"/>
      <c r="I63" s="79"/>
    </row>
    <row r="64" spans="1:9">
      <c r="A64" s="92"/>
      <c r="C64" s="125"/>
      <c r="D64" s="133"/>
      <c r="E64" s="148"/>
      <c r="F64" s="280"/>
      <c r="G64" s="155"/>
      <c r="H64" s="103"/>
      <c r="I64" s="79"/>
    </row>
    <row r="65" spans="1:9">
      <c r="A65" s="92">
        <v>4</v>
      </c>
      <c r="B65" s="127" t="s">
        <v>120</v>
      </c>
      <c r="C65" s="124"/>
      <c r="D65" s="137"/>
      <c r="E65" s="149"/>
      <c r="F65" s="282"/>
      <c r="G65" s="156"/>
      <c r="H65" s="104"/>
      <c r="I65" s="79"/>
    </row>
    <row r="66" spans="1:9">
      <c r="A66" s="92"/>
      <c r="B66" s="127"/>
      <c r="C66" s="124"/>
      <c r="D66" s="137"/>
      <c r="E66" s="149"/>
      <c r="F66" s="282"/>
      <c r="G66" s="156"/>
      <c r="H66" s="104"/>
      <c r="I66" s="79"/>
    </row>
    <row r="67" spans="1:9">
      <c r="A67" s="92">
        <v>4.0999999999999996</v>
      </c>
      <c r="B67" s="128" t="s">
        <v>121</v>
      </c>
      <c r="C67" s="124"/>
      <c r="D67" s="138" t="s">
        <v>59</v>
      </c>
      <c r="E67" s="150">
        <v>1</v>
      </c>
      <c r="G67" s="316">
        <v>3000000</v>
      </c>
      <c r="H67" s="318">
        <f>E67*G67</f>
        <v>3000000</v>
      </c>
      <c r="I67" s="79"/>
    </row>
    <row r="68" spans="1:9" ht="30" customHeight="1">
      <c r="A68" s="92">
        <v>4.2</v>
      </c>
      <c r="B68" s="128" t="s">
        <v>244</v>
      </c>
      <c r="C68" s="124"/>
      <c r="D68" s="138" t="s">
        <v>59</v>
      </c>
      <c r="E68" s="150">
        <v>1</v>
      </c>
      <c r="G68" s="317">
        <v>2000000</v>
      </c>
      <c r="H68" s="318">
        <f>E68*G68</f>
        <v>2000000</v>
      </c>
      <c r="I68" s="79"/>
    </row>
    <row r="69" spans="1:9" ht="30" customHeight="1">
      <c r="A69" s="92"/>
      <c r="B69" s="128"/>
      <c r="C69" s="124"/>
      <c r="D69" s="138"/>
      <c r="E69" s="150"/>
      <c r="G69" s="317"/>
      <c r="H69" s="318"/>
      <c r="I69" s="79"/>
    </row>
    <row r="70" spans="1:9" ht="30" customHeight="1">
      <c r="A70" s="92">
        <v>5</v>
      </c>
      <c r="B70" s="127" t="s">
        <v>122</v>
      </c>
      <c r="C70" s="124"/>
      <c r="D70" s="138" t="s">
        <v>59</v>
      </c>
      <c r="E70" s="150">
        <v>1</v>
      </c>
      <c r="G70" s="317"/>
      <c r="H70" s="318">
        <f>'5.1.4 PLA Attendance Bonus'!G48</f>
        <v>0</v>
      </c>
      <c r="I70" s="79"/>
    </row>
    <row r="71" spans="1:9" ht="14.5" thickBot="1">
      <c r="A71" s="92"/>
      <c r="B71" s="128"/>
      <c r="C71" s="124"/>
      <c r="D71" s="138"/>
      <c r="E71" s="150"/>
      <c r="F71" s="282"/>
      <c r="G71" s="154"/>
      <c r="H71" s="105"/>
      <c r="I71" s="79"/>
    </row>
    <row r="72" spans="1:9" ht="14.5" thickBot="1">
      <c r="A72" s="158"/>
      <c r="B72" s="329" t="s">
        <v>124</v>
      </c>
      <c r="C72" s="329"/>
      <c r="D72" s="159"/>
      <c r="E72" s="159"/>
      <c r="F72" s="283"/>
      <c r="G72" s="160"/>
      <c r="H72" s="161">
        <f>SUM(H14:H71)</f>
        <v>5000000</v>
      </c>
      <c r="I72" s="79"/>
    </row>
    <row r="73" spans="1:9">
      <c r="A73" s="80"/>
      <c r="B73" s="106"/>
      <c r="C73" s="107"/>
      <c r="D73" s="107"/>
      <c r="E73" s="115"/>
      <c r="F73" s="284"/>
      <c r="G73" s="114"/>
      <c r="H73" s="113"/>
      <c r="I73" s="79"/>
    </row>
    <row r="74" spans="1:9">
      <c r="A74" s="80"/>
      <c r="B74" s="108"/>
      <c r="C74" s="107"/>
      <c r="D74" s="107"/>
      <c r="E74" s="115"/>
      <c r="F74" s="284"/>
      <c r="G74" s="114"/>
      <c r="H74" s="113"/>
      <c r="I74" s="79"/>
    </row>
    <row r="75" spans="1:9">
      <c r="A75" s="80"/>
      <c r="B75" s="330"/>
      <c r="C75" s="330"/>
      <c r="D75" s="107"/>
      <c r="E75" s="115"/>
      <c r="F75" s="284"/>
      <c r="G75" s="114"/>
      <c r="H75" s="113"/>
      <c r="I75" s="79"/>
    </row>
    <row r="76" spans="1:9">
      <c r="A76" s="80"/>
      <c r="B76" s="82"/>
      <c r="C76" s="83"/>
      <c r="D76" s="82"/>
      <c r="E76" s="110"/>
      <c r="F76" s="285"/>
      <c r="G76" s="114"/>
      <c r="H76" s="116"/>
      <c r="I76" s="79"/>
    </row>
    <row r="77" spans="1:9">
      <c r="A77" s="80"/>
      <c r="B77" s="82"/>
      <c r="C77" s="83"/>
      <c r="D77" s="82"/>
      <c r="E77" s="110"/>
      <c r="F77" s="285"/>
      <c r="G77" s="114"/>
      <c r="H77" s="116"/>
      <c r="I77" s="79"/>
    </row>
    <row r="78" spans="1:9">
      <c r="A78" s="80"/>
      <c r="B78" s="82"/>
      <c r="C78" s="83"/>
      <c r="D78" s="82"/>
      <c r="E78" s="110"/>
      <c r="F78" s="285"/>
      <c r="G78" s="114"/>
      <c r="H78" s="116"/>
      <c r="I78" s="79"/>
    </row>
    <row r="79" spans="1:9">
      <c r="A79" s="80"/>
      <c r="B79" s="82"/>
      <c r="C79" s="83"/>
      <c r="D79" s="82"/>
      <c r="E79" s="110"/>
      <c r="F79" s="285"/>
      <c r="G79" s="114"/>
      <c r="H79" s="113"/>
      <c r="I79" s="79"/>
    </row>
    <row r="80" spans="1:9">
      <c r="A80" s="80"/>
      <c r="B80" s="82"/>
      <c r="C80" s="83"/>
      <c r="D80" s="82"/>
      <c r="E80" s="110"/>
      <c r="F80" s="285"/>
      <c r="G80" s="114"/>
      <c r="H80" s="113"/>
      <c r="I80" s="79"/>
    </row>
    <row r="81" spans="1:9">
      <c r="A81" s="80"/>
      <c r="B81" s="82"/>
      <c r="C81" s="83"/>
      <c r="D81" s="82"/>
      <c r="E81" s="110"/>
      <c r="F81" s="285"/>
      <c r="G81" s="114"/>
      <c r="H81" s="113"/>
      <c r="I81" s="79"/>
    </row>
    <row r="82" spans="1:9">
      <c r="A82" s="80"/>
      <c r="B82" s="82"/>
      <c r="C82" s="83"/>
      <c r="D82" s="82"/>
      <c r="E82" s="110"/>
      <c r="F82" s="285"/>
      <c r="G82" s="114"/>
      <c r="H82" s="113"/>
      <c r="I82" s="79"/>
    </row>
    <row r="83" spans="1:9">
      <c r="A83" s="80"/>
      <c r="B83" s="82"/>
      <c r="C83" s="83"/>
      <c r="D83" s="82"/>
      <c r="E83" s="110"/>
      <c r="F83" s="285"/>
      <c r="G83" s="114"/>
      <c r="H83" s="113"/>
      <c r="I83" s="79"/>
    </row>
    <row r="84" spans="1:9">
      <c r="A84" s="80"/>
      <c r="B84" s="82"/>
      <c r="C84" s="83"/>
      <c r="D84" s="82"/>
      <c r="E84" s="110"/>
      <c r="F84" s="285"/>
      <c r="G84" s="114"/>
      <c r="H84" s="113"/>
      <c r="I84" s="79"/>
    </row>
    <row r="85" spans="1:9">
      <c r="A85" s="80"/>
      <c r="B85" s="82"/>
      <c r="C85" s="83"/>
      <c r="D85" s="82"/>
      <c r="E85" s="110"/>
      <c r="F85" s="285"/>
      <c r="G85" s="114"/>
      <c r="H85" s="113"/>
      <c r="I85" s="79"/>
    </row>
    <row r="86" spans="1:9">
      <c r="A86" s="80"/>
      <c r="B86" s="82"/>
      <c r="C86" s="83"/>
      <c r="D86" s="82"/>
      <c r="E86" s="110"/>
      <c r="F86" s="285"/>
      <c r="G86" s="114"/>
      <c r="H86" s="113"/>
      <c r="I86" s="79"/>
    </row>
    <row r="87" spans="1:9">
      <c r="A87" s="80"/>
      <c r="B87" s="82"/>
      <c r="C87" s="83"/>
      <c r="D87" s="82"/>
      <c r="E87" s="110"/>
      <c r="F87" s="285"/>
      <c r="G87" s="114"/>
      <c r="H87" s="113"/>
      <c r="I87" s="79"/>
    </row>
    <row r="88" spans="1:9">
      <c r="A88" s="80"/>
      <c r="B88" s="82"/>
      <c r="C88" s="83"/>
      <c r="D88" s="82"/>
      <c r="E88" s="110"/>
      <c r="F88" s="285"/>
      <c r="G88" s="114"/>
      <c r="H88" s="113"/>
      <c r="I88" s="79"/>
    </row>
    <row r="89" spans="1:9">
      <c r="A89" s="80"/>
      <c r="B89" s="82"/>
      <c r="C89" s="83"/>
      <c r="D89" s="82"/>
      <c r="E89" s="110"/>
      <c r="F89" s="285"/>
      <c r="G89" s="114"/>
      <c r="H89" s="113"/>
      <c r="I89" s="79"/>
    </row>
    <row r="90" spans="1:9">
      <c r="A90" s="80"/>
      <c r="B90" s="82"/>
      <c r="C90" s="83"/>
      <c r="D90" s="82"/>
      <c r="E90" s="110"/>
      <c r="F90" s="285"/>
      <c r="G90" s="114"/>
      <c r="H90" s="113"/>
      <c r="I90" s="79"/>
    </row>
    <row r="91" spans="1:9">
      <c r="A91" s="80"/>
      <c r="B91" s="82"/>
      <c r="C91" s="83"/>
      <c r="D91" s="82"/>
      <c r="E91" s="110"/>
      <c r="F91" s="285"/>
      <c r="G91" s="114"/>
      <c r="H91" s="113"/>
      <c r="I91" s="79"/>
    </row>
    <row r="92" spans="1:9">
      <c r="A92" s="80"/>
      <c r="B92" s="82"/>
      <c r="C92" s="83"/>
      <c r="D92" s="82"/>
      <c r="E92" s="110"/>
      <c r="F92" s="285"/>
      <c r="G92" s="114"/>
      <c r="H92" s="113"/>
      <c r="I92" s="79"/>
    </row>
    <row r="93" spans="1:9">
      <c r="A93" s="80"/>
      <c r="B93" s="82"/>
      <c r="C93" s="83"/>
      <c r="D93" s="82"/>
      <c r="E93" s="110"/>
      <c r="F93" s="285"/>
      <c r="G93" s="114"/>
      <c r="H93" s="113"/>
      <c r="I93" s="79"/>
    </row>
    <row r="94" spans="1:9">
      <c r="A94" s="80"/>
      <c r="B94" s="82"/>
      <c r="C94" s="83"/>
      <c r="D94" s="82"/>
      <c r="E94" s="110"/>
      <c r="F94" s="285"/>
      <c r="G94" s="114"/>
      <c r="H94" s="113"/>
      <c r="I94" s="79"/>
    </row>
    <row r="95" spans="1:9">
      <c r="A95" s="80"/>
      <c r="B95" s="82"/>
      <c r="C95" s="83"/>
      <c r="D95" s="82"/>
      <c r="E95" s="110"/>
      <c r="F95" s="285"/>
      <c r="G95" s="114"/>
      <c r="H95" s="113"/>
      <c r="I95" s="79"/>
    </row>
    <row r="96" spans="1:9">
      <c r="A96" s="80"/>
      <c r="B96" s="82"/>
      <c r="C96" s="83"/>
      <c r="D96" s="82"/>
      <c r="E96" s="110"/>
      <c r="F96" s="285"/>
      <c r="G96" s="114"/>
      <c r="H96" s="113"/>
      <c r="I96" s="79"/>
    </row>
    <row r="97" spans="1:9">
      <c r="A97" s="80"/>
      <c r="B97" s="82"/>
      <c r="C97" s="83"/>
      <c r="D97" s="82"/>
      <c r="E97" s="110"/>
      <c r="F97" s="285"/>
      <c r="G97" s="114"/>
      <c r="H97" s="113"/>
      <c r="I97" s="79"/>
    </row>
    <row r="98" spans="1:9">
      <c r="A98" s="80"/>
      <c r="B98" s="82"/>
      <c r="C98" s="83"/>
      <c r="D98" s="82"/>
      <c r="E98" s="110"/>
      <c r="F98" s="285"/>
      <c r="G98" s="114"/>
      <c r="H98" s="113"/>
      <c r="I98" s="79"/>
    </row>
    <row r="99" spans="1:9">
      <c r="A99" s="80"/>
      <c r="B99" s="82"/>
      <c r="C99" s="83"/>
      <c r="D99" s="82"/>
      <c r="E99" s="110"/>
      <c r="F99" s="285"/>
      <c r="G99" s="114"/>
      <c r="H99" s="113"/>
      <c r="I99" s="79"/>
    </row>
    <row r="100" spans="1:9">
      <c r="A100" s="80"/>
      <c r="B100" s="82"/>
      <c r="C100" s="83"/>
      <c r="D100" s="82"/>
      <c r="E100" s="110"/>
      <c r="F100" s="285"/>
      <c r="G100" s="114"/>
      <c r="H100" s="113"/>
      <c r="I100" s="79"/>
    </row>
    <row r="101" spans="1:9">
      <c r="A101" s="80"/>
      <c r="B101" s="82"/>
      <c r="C101" s="83"/>
      <c r="D101" s="82"/>
      <c r="E101" s="110"/>
      <c r="F101" s="285"/>
      <c r="G101" s="114"/>
      <c r="H101" s="113"/>
      <c r="I101" s="79"/>
    </row>
    <row r="102" spans="1:9">
      <c r="A102" s="80"/>
      <c r="B102" s="82"/>
      <c r="C102" s="83"/>
      <c r="D102" s="82"/>
      <c r="E102" s="110"/>
      <c r="F102" s="285"/>
      <c r="G102" s="114"/>
      <c r="H102" s="113"/>
      <c r="I102" s="79"/>
    </row>
    <row r="103" spans="1:9">
      <c r="A103" s="80"/>
      <c r="B103" s="82"/>
      <c r="C103" s="83"/>
      <c r="D103" s="82"/>
      <c r="E103" s="110"/>
      <c r="F103" s="285"/>
      <c r="G103" s="114"/>
      <c r="H103" s="113"/>
      <c r="I103" s="79"/>
    </row>
    <row r="104" spans="1:9">
      <c r="A104" s="80"/>
      <c r="B104" s="82"/>
      <c r="C104" s="83"/>
      <c r="D104" s="82"/>
      <c r="E104" s="110"/>
      <c r="F104" s="285"/>
      <c r="G104" s="114"/>
      <c r="H104" s="113"/>
      <c r="I104" s="79"/>
    </row>
    <row r="105" spans="1:9">
      <c r="A105" s="80"/>
      <c r="B105" s="82"/>
      <c r="C105" s="83"/>
      <c r="D105" s="82"/>
      <c r="E105" s="110"/>
      <c r="F105" s="285"/>
      <c r="G105" s="114"/>
      <c r="H105" s="113"/>
      <c r="I105" s="79"/>
    </row>
    <row r="106" spans="1:9">
      <c r="A106" s="80"/>
      <c r="B106" s="82"/>
      <c r="C106" s="83"/>
      <c r="D106" s="82"/>
      <c r="E106" s="110"/>
      <c r="F106" s="285"/>
      <c r="G106" s="114"/>
      <c r="H106" s="113"/>
      <c r="I106" s="79"/>
    </row>
    <row r="107" spans="1:9">
      <c r="A107" s="80"/>
      <c r="B107" s="82"/>
      <c r="C107" s="83"/>
      <c r="D107" s="82"/>
      <c r="E107" s="110"/>
      <c r="F107" s="285"/>
      <c r="G107" s="114"/>
      <c r="H107" s="113"/>
      <c r="I107" s="79"/>
    </row>
    <row r="108" spans="1:9">
      <c r="A108" s="80"/>
      <c r="B108" s="82"/>
      <c r="C108" s="83"/>
      <c r="D108" s="82"/>
      <c r="E108" s="110"/>
      <c r="F108" s="285"/>
      <c r="G108" s="114"/>
      <c r="H108" s="113"/>
      <c r="I108" s="79"/>
    </row>
    <row r="109" spans="1:9">
      <c r="A109" s="80"/>
      <c r="B109" s="82"/>
      <c r="C109" s="83"/>
      <c r="D109" s="82"/>
      <c r="E109" s="110"/>
      <c r="F109" s="285"/>
      <c r="G109" s="114"/>
      <c r="H109" s="113"/>
      <c r="I109" s="79"/>
    </row>
    <row r="110" spans="1:9">
      <c r="A110" s="80"/>
      <c r="B110" s="82"/>
      <c r="C110" s="83"/>
      <c r="D110" s="82"/>
      <c r="E110" s="110"/>
      <c r="F110" s="285"/>
      <c r="G110" s="114"/>
      <c r="H110" s="113"/>
      <c r="I110" s="79"/>
    </row>
    <row r="111" spans="1:9">
      <c r="A111" s="80"/>
      <c r="B111" s="82"/>
      <c r="C111" s="83"/>
      <c r="D111" s="82"/>
      <c r="E111" s="110"/>
      <c r="F111" s="285"/>
      <c r="G111" s="114"/>
      <c r="H111" s="113"/>
      <c r="I111" s="79"/>
    </row>
    <row r="112" spans="1:9">
      <c r="A112" s="80"/>
      <c r="B112" s="82"/>
      <c r="C112" s="83"/>
      <c r="D112" s="82"/>
      <c r="E112" s="110"/>
      <c r="F112" s="285"/>
      <c r="G112" s="114"/>
      <c r="H112" s="113"/>
      <c r="I112" s="79"/>
    </row>
    <row r="113" spans="1:9">
      <c r="A113" s="80"/>
      <c r="B113" s="82"/>
      <c r="C113" s="83"/>
      <c r="D113" s="82"/>
      <c r="E113" s="110"/>
      <c r="F113" s="285"/>
      <c r="G113" s="114"/>
      <c r="H113" s="113"/>
      <c r="I113" s="79"/>
    </row>
    <row r="114" spans="1:9">
      <c r="A114" s="80"/>
      <c r="B114" s="82"/>
      <c r="C114" s="83"/>
      <c r="D114" s="82"/>
      <c r="E114" s="110"/>
      <c r="F114" s="285"/>
      <c r="G114" s="114"/>
      <c r="H114" s="113"/>
      <c r="I114" s="79"/>
    </row>
    <row r="115" spans="1:9">
      <c r="A115" s="80"/>
      <c r="B115" s="82"/>
      <c r="C115" s="83"/>
      <c r="D115" s="82"/>
      <c r="E115" s="110"/>
      <c r="F115" s="285"/>
      <c r="G115" s="114"/>
      <c r="H115" s="113"/>
      <c r="I115" s="79"/>
    </row>
    <row r="116" spans="1:9">
      <c r="A116" s="80"/>
      <c r="B116" s="82"/>
      <c r="C116" s="83"/>
      <c r="D116" s="82"/>
      <c r="E116" s="110"/>
      <c r="F116" s="285"/>
      <c r="G116" s="114"/>
      <c r="H116" s="113"/>
      <c r="I116" s="79"/>
    </row>
    <row r="117" spans="1:9">
      <c r="A117" s="80"/>
      <c r="B117" s="82"/>
      <c r="C117" s="83"/>
      <c r="D117" s="82"/>
      <c r="E117" s="110"/>
      <c r="F117" s="285"/>
      <c r="G117" s="114"/>
      <c r="H117" s="113"/>
      <c r="I117" s="79"/>
    </row>
    <row r="118" spans="1:9">
      <c r="A118" s="80"/>
      <c r="B118" s="82"/>
      <c r="C118" s="83"/>
      <c r="D118" s="82"/>
      <c r="E118" s="110"/>
      <c r="F118" s="285"/>
      <c r="G118" s="114"/>
      <c r="H118" s="113"/>
      <c r="I118" s="79"/>
    </row>
    <row r="119" spans="1:9">
      <c r="A119" s="80"/>
      <c r="B119" s="82"/>
      <c r="C119" s="83"/>
      <c r="D119" s="82"/>
      <c r="E119" s="110"/>
      <c r="F119" s="285"/>
      <c r="G119" s="114"/>
      <c r="H119" s="113"/>
      <c r="I119" s="79"/>
    </row>
    <row r="120" spans="1:9">
      <c r="A120" s="80"/>
      <c r="B120" s="82"/>
      <c r="C120" s="83"/>
      <c r="D120" s="82"/>
      <c r="E120" s="110"/>
      <c r="F120" s="285"/>
      <c r="G120" s="114"/>
      <c r="H120" s="113"/>
      <c r="I120" s="79"/>
    </row>
    <row r="121" spans="1:9">
      <c r="A121" s="80"/>
      <c r="B121" s="82"/>
      <c r="C121" s="83"/>
      <c r="D121" s="82"/>
      <c r="E121" s="110"/>
      <c r="F121" s="285"/>
      <c r="G121" s="114"/>
      <c r="H121" s="113"/>
      <c r="I121" s="79"/>
    </row>
    <row r="122" spans="1:9">
      <c r="A122" s="80"/>
      <c r="B122" s="82"/>
      <c r="C122" s="83"/>
      <c r="D122" s="82"/>
      <c r="E122" s="110"/>
      <c r="F122" s="285"/>
      <c r="G122" s="114"/>
      <c r="H122" s="113"/>
      <c r="I122" s="79"/>
    </row>
    <row r="123" spans="1:9">
      <c r="A123" s="80"/>
      <c r="B123" s="82"/>
      <c r="C123" s="83"/>
      <c r="D123" s="82"/>
      <c r="E123" s="110"/>
      <c r="F123" s="285"/>
      <c r="G123" s="114"/>
      <c r="H123" s="113"/>
      <c r="I123" s="79"/>
    </row>
    <row r="124" spans="1:9">
      <c r="A124" s="80"/>
      <c r="B124" s="82"/>
      <c r="C124" s="83"/>
      <c r="D124" s="82"/>
      <c r="E124" s="110"/>
      <c r="F124" s="285"/>
      <c r="G124" s="114"/>
      <c r="H124" s="113"/>
      <c r="I124" s="79"/>
    </row>
    <row r="125" spans="1:9">
      <c r="A125" s="80"/>
      <c r="B125" s="82"/>
      <c r="C125" s="83"/>
      <c r="D125" s="82"/>
      <c r="E125" s="110"/>
      <c r="F125" s="285"/>
      <c r="G125" s="114"/>
      <c r="H125" s="113"/>
      <c r="I125" s="79"/>
    </row>
    <row r="126" spans="1:9">
      <c r="A126" s="80"/>
      <c r="B126" s="82"/>
      <c r="C126" s="83"/>
      <c r="D126" s="82"/>
      <c r="E126" s="110"/>
      <c r="F126" s="285"/>
      <c r="G126" s="114"/>
      <c r="H126" s="113"/>
      <c r="I126" s="79"/>
    </row>
    <row r="127" spans="1:9">
      <c r="A127" s="80"/>
      <c r="B127" s="82"/>
      <c r="C127" s="83"/>
      <c r="D127" s="82"/>
      <c r="E127" s="110"/>
      <c r="F127" s="285"/>
      <c r="G127" s="114"/>
      <c r="H127" s="113"/>
      <c r="I127" s="79"/>
    </row>
    <row r="128" spans="1:9">
      <c r="A128" s="80"/>
      <c r="B128" s="82"/>
      <c r="C128" s="83"/>
      <c r="D128" s="82"/>
      <c r="E128" s="110"/>
      <c r="F128" s="285"/>
      <c r="G128" s="114"/>
      <c r="H128" s="113"/>
      <c r="I128" s="79"/>
    </row>
    <row r="129" spans="1:9">
      <c r="A129" s="80"/>
      <c r="B129" s="82"/>
      <c r="C129" s="83"/>
      <c r="D129" s="82"/>
      <c r="E129" s="110"/>
      <c r="F129" s="285"/>
      <c r="G129" s="114"/>
      <c r="H129" s="113"/>
      <c r="I129" s="79"/>
    </row>
    <row r="130" spans="1:9">
      <c r="A130" s="80"/>
      <c r="B130" s="82"/>
      <c r="C130" s="83"/>
      <c r="D130" s="82"/>
      <c r="E130" s="110"/>
      <c r="F130" s="285"/>
      <c r="G130" s="114"/>
      <c r="H130" s="113"/>
      <c r="I130" s="79"/>
    </row>
    <row r="131" spans="1:9">
      <c r="A131" s="80"/>
      <c r="B131" s="82"/>
      <c r="C131" s="83"/>
      <c r="D131" s="82"/>
      <c r="E131" s="110"/>
      <c r="F131" s="285"/>
      <c r="G131" s="114"/>
      <c r="H131" s="113"/>
      <c r="I131" s="79"/>
    </row>
    <row r="132" spans="1:9">
      <c r="A132" s="80"/>
      <c r="B132" s="82"/>
      <c r="C132" s="83"/>
      <c r="D132" s="82"/>
      <c r="E132" s="110"/>
      <c r="F132" s="285"/>
      <c r="G132" s="114"/>
      <c r="H132" s="113"/>
      <c r="I132" s="79"/>
    </row>
    <row r="133" spans="1:9">
      <c r="A133" s="80"/>
      <c r="B133" s="82"/>
      <c r="C133" s="83"/>
      <c r="D133" s="82"/>
      <c r="E133" s="110"/>
      <c r="F133" s="285"/>
      <c r="G133" s="114"/>
      <c r="H133" s="113"/>
      <c r="I133" s="79"/>
    </row>
    <row r="134" spans="1:9">
      <c r="A134" s="80"/>
      <c r="B134" s="82"/>
      <c r="C134" s="83"/>
      <c r="D134" s="82"/>
      <c r="E134" s="110"/>
      <c r="F134" s="285"/>
      <c r="G134" s="114"/>
      <c r="H134" s="113"/>
      <c r="I134" s="79"/>
    </row>
    <row r="135" spans="1:9">
      <c r="A135" s="80"/>
      <c r="B135" s="82"/>
      <c r="C135" s="83"/>
      <c r="D135" s="82"/>
      <c r="E135" s="110"/>
      <c r="F135" s="285"/>
      <c r="G135" s="114"/>
      <c r="H135" s="113"/>
      <c r="I135" s="79"/>
    </row>
    <row r="136" spans="1:9">
      <c r="A136" s="80"/>
      <c r="B136" s="82"/>
      <c r="C136" s="83"/>
      <c r="D136" s="82"/>
      <c r="E136" s="110"/>
      <c r="F136" s="285"/>
      <c r="G136" s="114"/>
      <c r="H136" s="113"/>
      <c r="I136" s="79"/>
    </row>
    <row r="137" spans="1:9">
      <c r="A137" s="80"/>
      <c r="B137" s="82"/>
      <c r="C137" s="83"/>
      <c r="D137" s="82"/>
      <c r="E137" s="110"/>
      <c r="F137" s="285"/>
      <c r="G137" s="114"/>
      <c r="H137" s="113"/>
      <c r="I137" s="79"/>
    </row>
    <row r="138" spans="1:9">
      <c r="A138" s="80"/>
      <c r="B138" s="82"/>
      <c r="C138" s="83"/>
      <c r="D138" s="82"/>
      <c r="E138" s="110"/>
      <c r="F138" s="285"/>
      <c r="G138" s="114"/>
      <c r="H138" s="113"/>
      <c r="I138" s="79"/>
    </row>
    <row r="139" spans="1:9">
      <c r="A139" s="80"/>
      <c r="B139" s="82"/>
      <c r="C139" s="83"/>
      <c r="D139" s="82"/>
      <c r="E139" s="110"/>
      <c r="F139" s="285"/>
      <c r="G139" s="114"/>
      <c r="H139" s="113"/>
      <c r="I139" s="79"/>
    </row>
    <row r="140" spans="1:9">
      <c r="A140" s="80"/>
      <c r="B140" s="82"/>
      <c r="C140" s="83"/>
      <c r="D140" s="82"/>
      <c r="E140" s="110"/>
      <c r="F140" s="285"/>
      <c r="G140" s="114"/>
      <c r="H140" s="113"/>
      <c r="I140" s="79"/>
    </row>
    <row r="141" spans="1:9">
      <c r="A141" s="80"/>
      <c r="B141" s="82"/>
      <c r="C141" s="83"/>
      <c r="D141" s="82"/>
      <c r="E141" s="110"/>
      <c r="F141" s="285"/>
      <c r="G141" s="114"/>
      <c r="H141" s="113"/>
      <c r="I141" s="79"/>
    </row>
    <row r="142" spans="1:9">
      <c r="A142" s="80"/>
      <c r="B142" s="82"/>
      <c r="C142" s="83"/>
      <c r="D142" s="82"/>
      <c r="E142" s="110"/>
      <c r="F142" s="285"/>
      <c r="G142" s="114"/>
      <c r="H142" s="113"/>
      <c r="I142" s="79"/>
    </row>
    <row r="143" spans="1:9">
      <c r="A143" s="80"/>
      <c r="B143" s="82"/>
      <c r="C143" s="83"/>
      <c r="D143" s="82"/>
      <c r="E143" s="110"/>
      <c r="F143" s="285"/>
      <c r="G143" s="114"/>
      <c r="H143" s="113"/>
      <c r="I143" s="79"/>
    </row>
    <row r="144" spans="1:9">
      <c r="A144" s="80"/>
      <c r="B144" s="82"/>
      <c r="C144" s="83"/>
      <c r="D144" s="82"/>
      <c r="E144" s="110"/>
      <c r="F144" s="285"/>
      <c r="G144" s="114"/>
      <c r="H144" s="113"/>
      <c r="I144" s="79"/>
    </row>
    <row r="145" spans="1:9">
      <c r="A145" s="80"/>
      <c r="B145" s="82"/>
      <c r="C145" s="83"/>
      <c r="D145" s="82"/>
      <c r="E145" s="110"/>
      <c r="F145" s="285"/>
      <c r="G145" s="114"/>
      <c r="H145" s="113"/>
      <c r="I145" s="79"/>
    </row>
    <row r="146" spans="1:9">
      <c r="A146" s="80"/>
      <c r="B146" s="82"/>
      <c r="C146" s="83"/>
      <c r="D146" s="82"/>
      <c r="E146" s="110"/>
      <c r="F146" s="285"/>
      <c r="G146" s="114"/>
      <c r="H146" s="113"/>
      <c r="I146" s="79"/>
    </row>
    <row r="147" spans="1:9">
      <c r="A147" s="80"/>
      <c r="B147" s="82"/>
      <c r="C147" s="83"/>
      <c r="D147" s="82"/>
      <c r="E147" s="110"/>
      <c r="F147" s="285"/>
      <c r="G147" s="114"/>
      <c r="H147" s="113"/>
      <c r="I147" s="79"/>
    </row>
    <row r="148" spans="1:9">
      <c r="A148" s="80"/>
      <c r="B148" s="82"/>
      <c r="C148" s="83"/>
      <c r="D148" s="82"/>
      <c r="E148" s="110"/>
      <c r="F148" s="285"/>
      <c r="G148" s="114"/>
      <c r="H148" s="113"/>
      <c r="I148" s="79"/>
    </row>
    <row r="149" spans="1:9">
      <c r="A149" s="80"/>
      <c r="B149" s="82"/>
      <c r="C149" s="83"/>
      <c r="D149" s="82"/>
      <c r="E149" s="110"/>
      <c r="F149" s="285"/>
      <c r="G149" s="114"/>
      <c r="H149" s="113"/>
      <c r="I149" s="79"/>
    </row>
    <row r="150" spans="1:9">
      <c r="A150" s="80"/>
      <c r="B150" s="82"/>
      <c r="C150" s="83"/>
      <c r="D150" s="82"/>
      <c r="E150" s="110"/>
      <c r="F150" s="285"/>
      <c r="G150" s="114"/>
      <c r="H150" s="113"/>
      <c r="I150" s="79"/>
    </row>
    <row r="151" spans="1:9">
      <c r="A151" s="80"/>
      <c r="B151" s="82"/>
      <c r="C151" s="83"/>
      <c r="D151" s="82"/>
      <c r="E151" s="110"/>
      <c r="F151" s="285"/>
      <c r="G151" s="114"/>
      <c r="H151" s="113"/>
      <c r="I151" s="79"/>
    </row>
    <row r="152" spans="1:9">
      <c r="A152" s="80"/>
      <c r="B152" s="82"/>
      <c r="C152" s="83"/>
      <c r="D152" s="82"/>
      <c r="E152" s="110"/>
      <c r="F152" s="285"/>
      <c r="G152" s="114"/>
      <c r="H152" s="113"/>
      <c r="I152" s="79"/>
    </row>
    <row r="153" spans="1:9">
      <c r="A153" s="80"/>
      <c r="B153" s="82"/>
      <c r="C153" s="83"/>
      <c r="D153" s="82"/>
      <c r="E153" s="110"/>
      <c r="F153" s="285"/>
      <c r="G153" s="114"/>
      <c r="H153" s="113"/>
      <c r="I153" s="79"/>
    </row>
    <row r="154" spans="1:9">
      <c r="A154" s="80"/>
      <c r="B154" s="82"/>
      <c r="C154" s="83"/>
      <c r="D154" s="82"/>
      <c r="E154" s="110"/>
      <c r="F154" s="285"/>
      <c r="G154" s="114"/>
      <c r="H154" s="113"/>
      <c r="I154" s="79"/>
    </row>
    <row r="155" spans="1:9">
      <c r="A155" s="80"/>
      <c r="B155" s="82"/>
      <c r="C155" s="83"/>
      <c r="D155" s="82"/>
      <c r="E155" s="110"/>
      <c r="F155" s="285"/>
      <c r="G155" s="114"/>
      <c r="H155" s="113"/>
      <c r="I155" s="79"/>
    </row>
    <row r="156" spans="1:9">
      <c r="A156" s="80"/>
      <c r="B156" s="82"/>
      <c r="C156" s="83"/>
      <c r="D156" s="82"/>
      <c r="E156" s="110"/>
      <c r="F156" s="285"/>
      <c r="G156" s="114"/>
      <c r="H156" s="113"/>
      <c r="I156" s="79"/>
    </row>
    <row r="157" spans="1:9">
      <c r="A157" s="80"/>
      <c r="B157" s="82"/>
      <c r="C157" s="83"/>
      <c r="D157" s="82"/>
      <c r="E157" s="110"/>
      <c r="F157" s="285"/>
      <c r="G157" s="114"/>
      <c r="H157" s="113"/>
      <c r="I157" s="79"/>
    </row>
    <row r="158" spans="1:9">
      <c r="A158" s="80"/>
      <c r="B158" s="82"/>
      <c r="C158" s="83"/>
      <c r="D158" s="82"/>
      <c r="E158" s="110"/>
      <c r="F158" s="285"/>
      <c r="G158" s="114"/>
      <c r="H158" s="113"/>
      <c r="I158" s="79"/>
    </row>
    <row r="159" spans="1:9">
      <c r="A159" s="80"/>
      <c r="B159" s="82"/>
      <c r="C159" s="83"/>
      <c r="D159" s="82"/>
      <c r="E159" s="110"/>
      <c r="F159" s="285"/>
      <c r="G159" s="114"/>
      <c r="H159" s="113"/>
      <c r="I159" s="79"/>
    </row>
    <row r="160" spans="1:9">
      <c r="A160" s="80"/>
      <c r="B160" s="82"/>
      <c r="C160" s="83"/>
      <c r="D160" s="82"/>
      <c r="E160" s="110"/>
      <c r="F160" s="285"/>
      <c r="G160" s="114"/>
      <c r="H160" s="113"/>
      <c r="I160" s="79"/>
    </row>
    <row r="161" spans="1:9">
      <c r="A161" s="80"/>
      <c r="B161" s="82"/>
      <c r="C161" s="83"/>
      <c r="D161" s="82"/>
      <c r="E161" s="110"/>
      <c r="F161" s="285"/>
      <c r="G161" s="114"/>
      <c r="H161" s="113"/>
      <c r="I161" s="79"/>
    </row>
    <row r="162" spans="1:9">
      <c r="A162" s="80"/>
      <c r="B162" s="82"/>
      <c r="C162" s="83"/>
      <c r="D162" s="82"/>
      <c r="E162" s="110"/>
      <c r="F162" s="285"/>
      <c r="G162" s="114"/>
      <c r="H162" s="113"/>
      <c r="I162" s="79"/>
    </row>
    <row r="163" spans="1:9">
      <c r="A163" s="80"/>
      <c r="B163" s="82"/>
      <c r="C163" s="83"/>
      <c r="D163" s="82"/>
      <c r="E163" s="110"/>
      <c r="F163" s="285"/>
      <c r="G163" s="114"/>
      <c r="H163" s="113"/>
      <c r="I163" s="79"/>
    </row>
    <row r="164" spans="1:9">
      <c r="A164" s="80"/>
      <c r="B164" s="82"/>
      <c r="C164" s="83"/>
      <c r="D164" s="82"/>
      <c r="E164" s="110"/>
      <c r="F164" s="285"/>
      <c r="G164" s="114"/>
      <c r="H164" s="113"/>
      <c r="I164" s="79"/>
    </row>
    <row r="165" spans="1:9">
      <c r="A165" s="80"/>
      <c r="B165" s="82"/>
      <c r="C165" s="83"/>
      <c r="D165" s="82"/>
      <c r="E165" s="110"/>
      <c r="F165" s="285"/>
      <c r="G165" s="114"/>
      <c r="H165" s="113"/>
      <c r="I165" s="79"/>
    </row>
    <row r="166" spans="1:9">
      <c r="A166" s="80"/>
      <c r="B166" s="82"/>
      <c r="C166" s="83"/>
      <c r="D166" s="82"/>
      <c r="E166" s="110"/>
      <c r="F166" s="285"/>
      <c r="G166" s="114"/>
      <c r="H166" s="113"/>
      <c r="I166" s="79"/>
    </row>
    <row r="167" spans="1:9">
      <c r="A167" s="80"/>
      <c r="B167" s="82"/>
      <c r="C167" s="83"/>
      <c r="D167" s="82"/>
      <c r="E167" s="110"/>
      <c r="F167" s="285"/>
      <c r="G167" s="114"/>
      <c r="H167" s="113"/>
      <c r="I167" s="79"/>
    </row>
    <row r="168" spans="1:9">
      <c r="A168" s="80"/>
      <c r="B168" s="82"/>
      <c r="C168" s="83"/>
      <c r="D168" s="82"/>
      <c r="E168" s="110"/>
      <c r="F168" s="285"/>
      <c r="G168" s="114"/>
      <c r="H168" s="113"/>
      <c r="I168" s="79"/>
    </row>
    <row r="169" spans="1:9">
      <c r="A169" s="80"/>
      <c r="B169" s="82"/>
      <c r="C169" s="83"/>
      <c r="D169" s="82"/>
      <c r="E169" s="110"/>
      <c r="F169" s="285"/>
      <c r="G169" s="114"/>
      <c r="H169" s="113"/>
      <c r="I169" s="79"/>
    </row>
    <row r="170" spans="1:9">
      <c r="A170" s="80"/>
      <c r="B170" s="82"/>
      <c r="C170" s="83"/>
      <c r="D170" s="82"/>
      <c r="E170" s="110"/>
      <c r="F170" s="285"/>
      <c r="G170" s="114"/>
      <c r="H170" s="113"/>
      <c r="I170" s="79"/>
    </row>
    <row r="171" spans="1:9">
      <c r="A171" s="80"/>
      <c r="B171" s="82"/>
      <c r="C171" s="83"/>
      <c r="D171" s="82"/>
      <c r="E171" s="110"/>
      <c r="F171" s="285"/>
      <c r="G171" s="114"/>
      <c r="H171" s="113"/>
      <c r="I171" s="79"/>
    </row>
    <row r="172" spans="1:9">
      <c r="A172" s="80"/>
      <c r="B172" s="82"/>
      <c r="C172" s="83"/>
      <c r="D172" s="82"/>
      <c r="E172" s="110"/>
      <c r="F172" s="285"/>
      <c r="G172" s="114"/>
      <c r="H172" s="113"/>
      <c r="I172" s="79"/>
    </row>
    <row r="173" spans="1:9">
      <c r="A173" s="80"/>
      <c r="B173" s="82"/>
      <c r="C173" s="83"/>
      <c r="D173" s="82"/>
      <c r="E173" s="110"/>
      <c r="F173" s="285"/>
      <c r="G173" s="114"/>
      <c r="H173" s="113"/>
      <c r="I173" s="79"/>
    </row>
    <row r="174" spans="1:9">
      <c r="A174" s="80"/>
      <c r="B174" s="82"/>
      <c r="C174" s="83"/>
      <c r="D174" s="82"/>
      <c r="E174" s="110"/>
      <c r="F174" s="285"/>
      <c r="G174" s="114"/>
      <c r="H174" s="113"/>
      <c r="I174" s="79"/>
    </row>
    <row r="175" spans="1:9">
      <c r="A175" s="80"/>
      <c r="B175" s="82"/>
      <c r="C175" s="83"/>
      <c r="D175" s="82"/>
      <c r="E175" s="110"/>
      <c r="F175" s="285"/>
      <c r="G175" s="114"/>
      <c r="H175" s="113"/>
      <c r="I175" s="79"/>
    </row>
    <row r="176" spans="1:9">
      <c r="A176" s="80"/>
      <c r="B176" s="82"/>
      <c r="C176" s="83"/>
      <c r="D176" s="82"/>
      <c r="E176" s="110"/>
      <c r="F176" s="285"/>
      <c r="G176" s="114"/>
      <c r="H176" s="113"/>
      <c r="I176" s="79"/>
    </row>
    <row r="177" spans="1:9">
      <c r="A177" s="80"/>
      <c r="B177" s="82"/>
      <c r="C177" s="83"/>
      <c r="D177" s="82"/>
      <c r="E177" s="110"/>
      <c r="F177" s="285"/>
      <c r="G177" s="114"/>
      <c r="H177" s="113"/>
      <c r="I177" s="79"/>
    </row>
    <row r="178" spans="1:9">
      <c r="A178" s="80"/>
      <c r="B178" s="82"/>
      <c r="C178" s="83"/>
      <c r="D178" s="82"/>
      <c r="E178" s="110"/>
      <c r="F178" s="285"/>
      <c r="G178" s="114"/>
      <c r="H178" s="113"/>
      <c r="I178" s="79"/>
    </row>
    <row r="179" spans="1:9">
      <c r="A179" s="80"/>
      <c r="B179" s="82"/>
      <c r="C179" s="83"/>
      <c r="D179" s="82"/>
      <c r="E179" s="110"/>
      <c r="F179" s="285"/>
      <c r="G179" s="114"/>
      <c r="H179" s="113"/>
      <c r="I179" s="79"/>
    </row>
    <row r="180" spans="1:9">
      <c r="A180" s="80"/>
      <c r="B180" s="82"/>
      <c r="C180" s="83"/>
      <c r="D180" s="82"/>
      <c r="E180" s="110"/>
      <c r="F180" s="285"/>
      <c r="G180" s="114"/>
      <c r="H180" s="113"/>
      <c r="I180" s="79"/>
    </row>
    <row r="181" spans="1:9">
      <c r="A181" s="80"/>
      <c r="B181" s="82"/>
      <c r="C181" s="83"/>
      <c r="D181" s="82"/>
      <c r="E181" s="110"/>
      <c r="F181" s="285"/>
      <c r="G181" s="114"/>
      <c r="H181" s="113"/>
      <c r="I181" s="79"/>
    </row>
    <row r="182" spans="1:9">
      <c r="A182" s="80"/>
      <c r="B182" s="82"/>
      <c r="C182" s="83"/>
      <c r="D182" s="82"/>
      <c r="E182" s="110"/>
      <c r="F182" s="285"/>
      <c r="G182" s="114"/>
      <c r="H182" s="113"/>
      <c r="I182" s="79"/>
    </row>
    <row r="183" spans="1:9">
      <c r="A183" s="80"/>
      <c r="B183" s="82"/>
      <c r="C183" s="83"/>
      <c r="D183" s="82"/>
      <c r="E183" s="110"/>
      <c r="F183" s="285"/>
      <c r="G183" s="114"/>
      <c r="H183" s="113"/>
      <c r="I183" s="79"/>
    </row>
    <row r="184" spans="1:9">
      <c r="A184" s="80"/>
      <c r="B184" s="82"/>
      <c r="C184" s="83"/>
      <c r="D184" s="82"/>
      <c r="E184" s="110"/>
      <c r="F184" s="285"/>
      <c r="G184" s="114"/>
      <c r="H184" s="113"/>
      <c r="I184" s="79"/>
    </row>
    <row r="185" spans="1:9">
      <c r="A185" s="80"/>
      <c r="B185" s="82"/>
      <c r="C185" s="83"/>
      <c r="D185" s="82"/>
      <c r="E185" s="110"/>
      <c r="F185" s="285"/>
      <c r="G185" s="114"/>
      <c r="H185" s="113"/>
      <c r="I185" s="79"/>
    </row>
    <row r="186" spans="1:9">
      <c r="A186" s="80"/>
      <c r="B186" s="82"/>
      <c r="C186" s="83"/>
      <c r="D186" s="82"/>
      <c r="E186" s="110"/>
      <c r="F186" s="285"/>
      <c r="G186" s="114"/>
      <c r="H186" s="113"/>
      <c r="I186" s="79"/>
    </row>
    <row r="187" spans="1:9">
      <c r="A187" s="80"/>
      <c r="B187" s="82"/>
      <c r="C187" s="83"/>
      <c r="D187" s="82"/>
      <c r="E187" s="110"/>
      <c r="F187" s="285"/>
      <c r="G187" s="114"/>
      <c r="H187" s="113"/>
      <c r="I187" s="79"/>
    </row>
    <row r="188" spans="1:9">
      <c r="A188" s="80"/>
      <c r="B188" s="82"/>
      <c r="C188" s="83"/>
      <c r="D188" s="82"/>
      <c r="E188" s="110"/>
      <c r="F188" s="285"/>
      <c r="G188" s="114"/>
      <c r="H188" s="113"/>
      <c r="I188" s="79"/>
    </row>
    <row r="189" spans="1:9">
      <c r="A189" s="80"/>
      <c r="B189" s="82"/>
      <c r="C189" s="83"/>
      <c r="D189" s="82"/>
      <c r="E189" s="110"/>
      <c r="F189" s="285"/>
      <c r="G189" s="114"/>
      <c r="H189" s="113"/>
      <c r="I189" s="79"/>
    </row>
    <row r="190" spans="1:9">
      <c r="A190" s="80"/>
      <c r="B190" s="82"/>
      <c r="C190" s="83"/>
      <c r="D190" s="82"/>
      <c r="E190" s="110"/>
      <c r="F190" s="285"/>
      <c r="G190" s="114"/>
      <c r="H190" s="113"/>
      <c r="I190" s="79"/>
    </row>
    <row r="191" spans="1:9">
      <c r="A191" s="80"/>
      <c r="B191" s="82"/>
      <c r="C191" s="83"/>
      <c r="D191" s="82"/>
      <c r="E191" s="110"/>
      <c r="F191" s="285"/>
      <c r="G191" s="114"/>
      <c r="H191" s="113"/>
      <c r="I191" s="79"/>
    </row>
    <row r="192" spans="1:9">
      <c r="A192" s="80"/>
      <c r="B192" s="82"/>
      <c r="C192" s="83"/>
      <c r="D192" s="82"/>
      <c r="E192" s="110"/>
      <c r="F192" s="285"/>
      <c r="G192" s="114"/>
      <c r="H192" s="113"/>
      <c r="I192" s="79"/>
    </row>
    <row r="193" spans="1:9">
      <c r="A193" s="80"/>
      <c r="B193" s="82"/>
      <c r="C193" s="83"/>
      <c r="D193" s="82"/>
      <c r="E193" s="110"/>
      <c r="F193" s="285"/>
      <c r="G193" s="114"/>
      <c r="H193" s="113"/>
      <c r="I193" s="79"/>
    </row>
    <row r="194" spans="1:9">
      <c r="A194" s="80"/>
      <c r="B194" s="82"/>
      <c r="C194" s="83"/>
      <c r="D194" s="82"/>
      <c r="E194" s="110"/>
      <c r="F194" s="285"/>
      <c r="G194" s="114"/>
      <c r="H194" s="113"/>
      <c r="I194" s="79"/>
    </row>
    <row r="195" spans="1:9">
      <c r="A195" s="80"/>
      <c r="B195" s="82"/>
      <c r="C195" s="83"/>
      <c r="D195" s="82"/>
      <c r="E195" s="110"/>
      <c r="F195" s="285"/>
      <c r="G195" s="114"/>
      <c r="H195" s="113"/>
      <c r="I195" s="79"/>
    </row>
    <row r="196" spans="1:9">
      <c r="A196" s="80"/>
      <c r="B196" s="82"/>
      <c r="C196" s="83"/>
      <c r="D196" s="82"/>
      <c r="E196" s="110"/>
      <c r="F196" s="285"/>
      <c r="G196" s="114"/>
      <c r="H196" s="113"/>
      <c r="I196" s="79"/>
    </row>
    <row r="197" spans="1:9">
      <c r="A197" s="80"/>
      <c r="B197" s="82"/>
      <c r="C197" s="83"/>
      <c r="D197" s="82"/>
      <c r="E197" s="110"/>
      <c r="F197" s="285"/>
      <c r="G197" s="114"/>
      <c r="H197" s="113"/>
      <c r="I197" s="79"/>
    </row>
    <row r="198" spans="1:9">
      <c r="A198" s="80"/>
      <c r="B198" s="82"/>
      <c r="C198" s="83"/>
      <c r="D198" s="82"/>
      <c r="E198" s="110"/>
      <c r="F198" s="285"/>
      <c r="G198" s="114"/>
      <c r="H198" s="113"/>
      <c r="I198" s="79"/>
    </row>
    <row r="199" spans="1:9">
      <c r="A199" s="80"/>
      <c r="B199" s="82"/>
      <c r="C199" s="83"/>
      <c r="D199" s="82"/>
      <c r="E199" s="110"/>
      <c r="F199" s="285"/>
      <c r="G199" s="114"/>
      <c r="H199" s="113"/>
      <c r="I199" s="79"/>
    </row>
    <row r="200" spans="1:9">
      <c r="A200" s="80"/>
      <c r="B200" s="82"/>
      <c r="C200" s="83"/>
      <c r="D200" s="82"/>
      <c r="E200" s="110"/>
      <c r="F200" s="285"/>
      <c r="G200" s="114"/>
      <c r="H200" s="113"/>
      <c r="I200" s="79"/>
    </row>
    <row r="201" spans="1:9">
      <c r="A201" s="80"/>
      <c r="B201" s="82"/>
      <c r="C201" s="83"/>
      <c r="D201" s="82"/>
      <c r="E201" s="110"/>
      <c r="F201" s="285"/>
      <c r="G201" s="114"/>
      <c r="H201" s="113"/>
      <c r="I201" s="79"/>
    </row>
    <row r="202" spans="1:9">
      <c r="A202" s="80"/>
      <c r="B202" s="82"/>
      <c r="C202" s="83"/>
      <c r="D202" s="82"/>
      <c r="E202" s="110"/>
      <c r="F202" s="285"/>
      <c r="G202" s="114"/>
      <c r="H202" s="113"/>
      <c r="I202" s="79"/>
    </row>
    <row r="203" spans="1:9">
      <c r="A203" s="80"/>
      <c r="B203" s="82"/>
      <c r="C203" s="83"/>
      <c r="D203" s="82"/>
      <c r="E203" s="110"/>
      <c r="F203" s="285"/>
      <c r="G203" s="114"/>
      <c r="H203" s="113"/>
      <c r="I203" s="79"/>
    </row>
    <row r="204" spans="1:9">
      <c r="A204" s="80"/>
      <c r="B204" s="82"/>
      <c r="C204" s="83"/>
      <c r="D204" s="82"/>
      <c r="E204" s="110"/>
      <c r="F204" s="285"/>
      <c r="G204" s="114"/>
      <c r="H204" s="113"/>
      <c r="I204" s="79"/>
    </row>
    <row r="205" spans="1:9">
      <c r="A205" s="80"/>
      <c r="B205" s="82"/>
      <c r="C205" s="83"/>
      <c r="D205" s="82"/>
      <c r="E205" s="110"/>
      <c r="F205" s="285"/>
      <c r="G205" s="114"/>
      <c r="H205" s="113"/>
      <c r="I205" s="79"/>
    </row>
    <row r="206" spans="1:9">
      <c r="A206" s="80"/>
      <c r="B206" s="82"/>
      <c r="C206" s="83"/>
      <c r="D206" s="82"/>
      <c r="E206" s="110"/>
      <c r="F206" s="285"/>
      <c r="G206" s="114"/>
      <c r="H206" s="113"/>
      <c r="I206" s="79"/>
    </row>
    <row r="207" spans="1:9">
      <c r="A207" s="80"/>
      <c r="B207" s="82"/>
      <c r="C207" s="83"/>
      <c r="D207" s="82"/>
      <c r="E207" s="110"/>
      <c r="F207" s="285"/>
      <c r="G207" s="114"/>
      <c r="H207" s="113"/>
      <c r="I207" s="79"/>
    </row>
    <row r="208" spans="1:9">
      <c r="A208" s="80"/>
      <c r="B208" s="82"/>
      <c r="C208" s="83"/>
      <c r="D208" s="82"/>
      <c r="E208" s="110"/>
      <c r="F208" s="285"/>
      <c r="G208" s="114"/>
      <c r="H208" s="113"/>
      <c r="I208" s="79"/>
    </row>
    <row r="209" spans="1:9">
      <c r="A209" s="80"/>
      <c r="B209" s="82"/>
      <c r="C209" s="83"/>
      <c r="D209" s="82"/>
      <c r="E209" s="110"/>
      <c r="F209" s="285"/>
      <c r="G209" s="114"/>
      <c r="H209" s="113"/>
      <c r="I209" s="79"/>
    </row>
    <row r="210" spans="1:9">
      <c r="A210" s="80"/>
      <c r="B210" s="82"/>
      <c r="C210" s="83"/>
      <c r="D210" s="82"/>
      <c r="E210" s="110"/>
      <c r="F210" s="285"/>
      <c r="G210" s="114"/>
      <c r="H210" s="113"/>
      <c r="I210" s="79"/>
    </row>
    <row r="211" spans="1:9">
      <c r="A211" s="80"/>
      <c r="B211" s="82"/>
      <c r="C211" s="83"/>
      <c r="D211" s="82"/>
      <c r="E211" s="110"/>
      <c r="F211" s="285"/>
      <c r="G211" s="114"/>
      <c r="H211" s="113"/>
      <c r="I211" s="79"/>
    </row>
    <row r="212" spans="1:9">
      <c r="A212" s="80"/>
      <c r="B212" s="82"/>
      <c r="C212" s="83"/>
      <c r="D212" s="82"/>
      <c r="E212" s="110"/>
      <c r="F212" s="285"/>
      <c r="G212" s="114"/>
      <c r="H212" s="113"/>
      <c r="I212" s="79"/>
    </row>
    <row r="213" spans="1:9">
      <c r="A213" s="80"/>
      <c r="B213" s="82"/>
      <c r="C213" s="83"/>
      <c r="D213" s="82"/>
      <c r="E213" s="110"/>
      <c r="F213" s="285"/>
      <c r="G213" s="114"/>
      <c r="H213" s="113"/>
      <c r="I213" s="79"/>
    </row>
    <row r="214" spans="1:9">
      <c r="A214" s="80"/>
      <c r="B214" s="82"/>
      <c r="C214" s="83"/>
      <c r="D214" s="82"/>
      <c r="E214" s="110"/>
      <c r="F214" s="285"/>
      <c r="G214" s="114"/>
      <c r="H214" s="113"/>
      <c r="I214" s="79"/>
    </row>
    <row r="215" spans="1:9">
      <c r="A215" s="80"/>
      <c r="B215" s="82"/>
      <c r="C215" s="83"/>
      <c r="D215" s="82"/>
      <c r="E215" s="110"/>
      <c r="F215" s="285"/>
      <c r="G215" s="114"/>
      <c r="H215" s="113"/>
      <c r="I215" s="79"/>
    </row>
    <row r="216" spans="1:9">
      <c r="A216" s="80"/>
      <c r="B216" s="82"/>
      <c r="C216" s="83"/>
      <c r="D216" s="82"/>
      <c r="E216" s="110"/>
      <c r="F216" s="285"/>
      <c r="G216" s="114"/>
      <c r="H216" s="113"/>
      <c r="I216" s="79"/>
    </row>
    <row r="217" spans="1:9">
      <c r="A217" s="80"/>
      <c r="B217" s="82"/>
      <c r="C217" s="83"/>
      <c r="D217" s="82"/>
      <c r="E217" s="110"/>
      <c r="F217" s="285"/>
      <c r="G217" s="114"/>
      <c r="H217" s="113"/>
      <c r="I217" s="79"/>
    </row>
    <row r="218" spans="1:9">
      <c r="A218" s="80"/>
      <c r="B218" s="82"/>
      <c r="C218" s="83"/>
      <c r="D218" s="82"/>
      <c r="E218" s="110"/>
      <c r="F218" s="285"/>
      <c r="G218" s="114"/>
      <c r="H218" s="113"/>
      <c r="I218" s="79"/>
    </row>
    <row r="219" spans="1:9">
      <c r="A219" s="80"/>
      <c r="B219" s="82"/>
      <c r="C219" s="83"/>
      <c r="D219" s="82"/>
      <c r="E219" s="110"/>
      <c r="F219" s="285"/>
      <c r="G219" s="114"/>
      <c r="H219" s="113"/>
      <c r="I219" s="79"/>
    </row>
    <row r="220" spans="1:9">
      <c r="A220" s="80"/>
      <c r="B220" s="82"/>
      <c r="C220" s="83"/>
      <c r="D220" s="82"/>
      <c r="F220" s="286"/>
      <c r="G220" s="84"/>
      <c r="H220" s="81"/>
      <c r="I220" s="79"/>
    </row>
    <row r="221" spans="1:9">
      <c r="A221" s="80"/>
      <c r="B221" s="82"/>
      <c r="C221" s="83"/>
      <c r="D221" s="82"/>
      <c r="F221" s="286"/>
      <c r="G221" s="84"/>
      <c r="H221" s="81"/>
      <c r="I221" s="79"/>
    </row>
    <row r="222" spans="1:9">
      <c r="A222" s="80"/>
      <c r="B222" s="82"/>
      <c r="C222" s="83"/>
      <c r="D222" s="82"/>
      <c r="F222" s="286"/>
      <c r="G222" s="84"/>
      <c r="H222" s="81"/>
      <c r="I222" s="79"/>
    </row>
    <row r="223" spans="1:9">
      <c r="A223" s="80"/>
      <c r="B223" s="82"/>
      <c r="C223" s="83"/>
      <c r="D223" s="82"/>
      <c r="F223" s="286"/>
      <c r="G223" s="84"/>
      <c r="H223" s="81"/>
      <c r="I223" s="79"/>
    </row>
    <row r="224" spans="1:9">
      <c r="A224" s="80"/>
      <c r="B224" s="82"/>
      <c r="C224" s="83"/>
      <c r="D224" s="82"/>
      <c r="F224" s="286"/>
      <c r="G224" s="84"/>
      <c r="H224" s="81"/>
      <c r="I224" s="79"/>
    </row>
    <row r="225" spans="1:9">
      <c r="A225" s="80"/>
      <c r="B225" s="82"/>
      <c r="C225" s="83"/>
      <c r="D225" s="82"/>
      <c r="F225" s="286"/>
      <c r="G225" s="84"/>
      <c r="H225" s="81"/>
      <c r="I225" s="79"/>
    </row>
    <row r="226" spans="1:9">
      <c r="A226" s="80"/>
      <c r="B226" s="82"/>
      <c r="C226" s="83"/>
      <c r="D226" s="82"/>
      <c r="F226" s="286"/>
      <c r="G226" s="84"/>
      <c r="H226" s="81"/>
      <c r="I226" s="79"/>
    </row>
    <row r="227" spans="1:9">
      <c r="A227" s="80"/>
      <c r="B227" s="82"/>
      <c r="C227" s="83"/>
      <c r="D227" s="82"/>
      <c r="F227" s="286"/>
      <c r="G227" s="84"/>
      <c r="H227" s="81"/>
      <c r="I227" s="79"/>
    </row>
    <row r="228" spans="1:9">
      <c r="A228" s="80"/>
      <c r="B228" s="82"/>
      <c r="C228" s="83"/>
      <c r="D228" s="82"/>
      <c r="F228" s="286"/>
      <c r="G228" s="84"/>
      <c r="H228" s="81"/>
      <c r="I228" s="79"/>
    </row>
    <row r="229" spans="1:9">
      <c r="A229" s="80"/>
      <c r="B229" s="82"/>
      <c r="C229" s="83"/>
      <c r="D229" s="82"/>
      <c r="F229" s="286"/>
      <c r="G229" s="84"/>
      <c r="H229" s="81"/>
      <c r="I229" s="79"/>
    </row>
    <row r="230" spans="1:9">
      <c r="A230" s="80"/>
      <c r="B230" s="82"/>
      <c r="C230" s="83"/>
      <c r="D230" s="82"/>
      <c r="F230" s="286"/>
      <c r="G230" s="84"/>
      <c r="H230" s="81"/>
      <c r="I230" s="79"/>
    </row>
    <row r="231" spans="1:9">
      <c r="A231" s="80"/>
      <c r="B231" s="82"/>
      <c r="C231" s="83"/>
      <c r="D231" s="82"/>
      <c r="F231" s="286"/>
      <c r="G231" s="84"/>
      <c r="H231" s="81"/>
      <c r="I231" s="79"/>
    </row>
    <row r="232" spans="1:9">
      <c r="A232" s="80"/>
      <c r="B232" s="82"/>
      <c r="C232" s="83"/>
      <c r="D232" s="82"/>
      <c r="F232" s="286"/>
      <c r="G232" s="84"/>
      <c r="H232" s="81"/>
      <c r="I232" s="79"/>
    </row>
    <row r="233" spans="1:9">
      <c r="A233" s="80"/>
      <c r="B233" s="82"/>
      <c r="C233" s="83"/>
      <c r="D233" s="82"/>
      <c r="F233" s="286"/>
      <c r="G233" s="84"/>
      <c r="H233" s="81"/>
      <c r="I233" s="79"/>
    </row>
    <row r="234" spans="1:9">
      <c r="A234" s="80"/>
      <c r="B234" s="82"/>
      <c r="C234" s="83"/>
      <c r="D234" s="82"/>
      <c r="F234" s="286"/>
      <c r="G234" s="84"/>
      <c r="H234" s="81"/>
      <c r="I234" s="79"/>
    </row>
    <row r="235" spans="1:9">
      <c r="A235" s="80"/>
      <c r="B235" s="82"/>
      <c r="C235" s="83"/>
      <c r="D235" s="82"/>
      <c r="F235" s="286"/>
      <c r="G235" s="84"/>
      <c r="H235" s="81"/>
      <c r="I235" s="79"/>
    </row>
    <row r="236" spans="1:9">
      <c r="A236" s="80"/>
      <c r="B236" s="82"/>
      <c r="C236" s="83"/>
      <c r="D236" s="82"/>
      <c r="F236" s="286"/>
      <c r="G236" s="84"/>
      <c r="H236" s="81"/>
      <c r="I236" s="79"/>
    </row>
    <row r="237" spans="1:9">
      <c r="A237" s="80"/>
      <c r="B237" s="82"/>
      <c r="C237" s="83"/>
      <c r="D237" s="82"/>
      <c r="F237" s="286"/>
      <c r="G237" s="84"/>
      <c r="H237" s="81"/>
      <c r="I237" s="79"/>
    </row>
    <row r="238" spans="1:9">
      <c r="A238" s="80"/>
      <c r="B238" s="82"/>
      <c r="C238" s="83"/>
      <c r="D238" s="82"/>
      <c r="F238" s="286"/>
      <c r="G238" s="84"/>
      <c r="H238" s="81"/>
      <c r="I238" s="79"/>
    </row>
    <row r="239" spans="1:9">
      <c r="A239" s="80"/>
      <c r="B239" s="82"/>
      <c r="C239" s="83"/>
      <c r="D239" s="82"/>
      <c r="F239" s="286"/>
      <c r="G239" s="84"/>
      <c r="H239" s="81"/>
      <c r="I239" s="79"/>
    </row>
    <row r="240" spans="1:9">
      <c r="A240" s="80"/>
      <c r="B240" s="82"/>
      <c r="C240" s="83"/>
      <c r="D240" s="82"/>
      <c r="F240" s="286"/>
      <c r="G240" s="84"/>
      <c r="H240" s="81"/>
      <c r="I240" s="79"/>
    </row>
    <row r="241" spans="1:9">
      <c r="A241" s="80"/>
      <c r="B241" s="82"/>
      <c r="C241" s="83"/>
      <c r="D241" s="82"/>
      <c r="F241" s="286"/>
      <c r="G241" s="84"/>
      <c r="H241" s="81"/>
      <c r="I241" s="79"/>
    </row>
    <row r="242" spans="1:9">
      <c r="A242" s="80"/>
      <c r="B242" s="82"/>
      <c r="C242" s="83"/>
      <c r="D242" s="82"/>
      <c r="F242" s="286"/>
      <c r="G242" s="84"/>
      <c r="H242" s="81"/>
      <c r="I242" s="79"/>
    </row>
  </sheetData>
  <mergeCells count="3">
    <mergeCell ref="C3:E3"/>
    <mergeCell ref="B72:C72"/>
    <mergeCell ref="B75:C75"/>
  </mergeCells>
  <phoneticPr fontId="66" type="noConversion"/>
  <pageMargins left="0.7" right="0.7" top="0.75" bottom="0.75" header="0.3" footer="0.3"/>
  <pageSetup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7A82-8319-4F24-AB00-C694344EF895}">
  <dimension ref="A2:I48"/>
  <sheetViews>
    <sheetView view="pageBreakPreview" zoomScale="84" zoomScaleNormal="100" zoomScaleSheetLayoutView="84" workbookViewId="0">
      <selection activeCell="F24" sqref="F24"/>
    </sheetView>
  </sheetViews>
  <sheetFormatPr defaultColWidth="8.81640625" defaultRowHeight="14.5"/>
  <cols>
    <col min="1" max="1" width="11.1796875" style="287" customWidth="1"/>
    <col min="2" max="2" width="26.1796875" style="287" customWidth="1"/>
    <col min="3" max="3" width="23.81640625" style="287" customWidth="1"/>
    <col min="4" max="4" width="22.81640625" style="287" customWidth="1"/>
    <col min="5" max="5" width="10.1796875" style="287" customWidth="1"/>
    <col min="6" max="6" width="17.81640625" style="287" customWidth="1"/>
    <col min="7" max="7" width="22.1796875" style="287" customWidth="1"/>
    <col min="8" max="8" width="10.81640625" style="287" customWidth="1"/>
    <col min="9" max="9" width="14.54296875" style="287" bestFit="1" customWidth="1"/>
    <col min="10" max="10" width="11.81640625" style="287" customWidth="1"/>
    <col min="11" max="16384" width="8.81640625" style="287"/>
  </cols>
  <sheetData>
    <row r="2" spans="1:8" ht="15.5">
      <c r="A2" s="5" t="s">
        <v>0</v>
      </c>
      <c r="B2" s="5"/>
      <c r="C2" s="7" t="s">
        <v>1</v>
      </c>
    </row>
    <row r="3" spans="1:8" ht="15.5">
      <c r="A3" s="5" t="s">
        <v>2</v>
      </c>
      <c r="B3" s="5"/>
      <c r="C3" s="288"/>
    </row>
    <row r="4" spans="1:8" ht="15.5">
      <c r="A4" s="5" t="s">
        <v>3</v>
      </c>
      <c r="B4" s="5"/>
      <c r="C4" s="7" t="str">
        <f>'Tender Cover Sheet'!C21</f>
        <v>REPAIR OF BOP &amp; BMH SYSTEM DURING COMMISSIONING AT KUSILE PS</v>
      </c>
    </row>
    <row r="5" spans="1:8" ht="15.5">
      <c r="A5" s="5" t="s">
        <v>4</v>
      </c>
      <c r="B5" s="5"/>
      <c r="C5" s="7">
        <f>'[7]1.1Tender Cover Sheet'!C23</f>
        <v>0</v>
      </c>
    </row>
    <row r="7" spans="1:8" ht="17.5" customHeight="1">
      <c r="A7" s="289" t="s">
        <v>229</v>
      </c>
      <c r="B7" s="290"/>
      <c r="C7" s="290"/>
      <c r="D7" s="290"/>
      <c r="E7" s="290"/>
      <c r="F7" s="290"/>
      <c r="G7" s="290"/>
      <c r="H7" s="290"/>
    </row>
    <row r="8" spans="1:8" ht="20" customHeight="1">
      <c r="A8" s="289" t="s">
        <v>230</v>
      </c>
      <c r="B8" s="290"/>
      <c r="C8" s="290"/>
      <c r="D8" s="290"/>
      <c r="E8" s="290"/>
      <c r="F8" s="290"/>
      <c r="G8" s="290"/>
      <c r="H8" s="290"/>
    </row>
    <row r="9" spans="1:8" ht="20" customHeight="1">
      <c r="A9" s="289"/>
      <c r="B9" s="290"/>
      <c r="C9" s="290"/>
      <c r="D9" s="290"/>
      <c r="E9" s="290"/>
      <c r="F9" s="290"/>
      <c r="G9" s="290"/>
      <c r="H9" s="290"/>
    </row>
    <row r="10" spans="1:8" ht="39.75" customHeight="1">
      <c r="A10" s="334" t="s">
        <v>231</v>
      </c>
      <c r="B10" s="334"/>
      <c r="C10" s="334"/>
      <c r="D10" s="334"/>
      <c r="E10" s="334"/>
      <c r="F10" s="334"/>
      <c r="G10" s="334"/>
      <c r="H10" s="291"/>
    </row>
    <row r="11" spans="1:8" ht="20" customHeight="1">
      <c r="A11" s="289"/>
      <c r="B11" s="290"/>
      <c r="C11" s="290"/>
      <c r="D11" s="290"/>
      <c r="E11" s="290"/>
      <c r="F11" s="290"/>
      <c r="G11" s="290"/>
      <c r="H11" s="290"/>
    </row>
    <row r="12" spans="1:8" ht="18" customHeight="1">
      <c r="A12" s="289" t="s">
        <v>232</v>
      </c>
      <c r="B12" s="290"/>
      <c r="C12" s="290"/>
      <c r="D12" s="290"/>
      <c r="E12" s="290"/>
      <c r="F12" s="290"/>
      <c r="G12" s="290"/>
      <c r="H12" s="290"/>
    </row>
    <row r="13" spans="1:8" ht="18" customHeight="1" thickBot="1"/>
    <row r="14" spans="1:8" ht="25.25" customHeight="1" thickBot="1">
      <c r="A14" s="335" t="s">
        <v>233</v>
      </c>
      <c r="B14" s="337" t="s">
        <v>234</v>
      </c>
      <c r="C14" s="292"/>
      <c r="D14" s="293"/>
      <c r="E14" s="339" t="s">
        <v>235</v>
      </c>
      <c r="F14" s="340"/>
      <c r="G14" s="341"/>
    </row>
    <row r="15" spans="1:8" ht="52.5" customHeight="1" thickBot="1">
      <c r="A15" s="336"/>
      <c r="B15" s="338"/>
      <c r="C15" s="294" t="s">
        <v>236</v>
      </c>
      <c r="D15" s="295" t="s">
        <v>237</v>
      </c>
      <c r="E15" s="296" t="s">
        <v>238</v>
      </c>
      <c r="F15" s="296" t="s">
        <v>239</v>
      </c>
      <c r="G15" s="297" t="s">
        <v>52</v>
      </c>
    </row>
    <row r="16" spans="1:8">
      <c r="A16" s="298">
        <v>1</v>
      </c>
      <c r="B16" s="299"/>
      <c r="C16" s="300" t="s">
        <v>240</v>
      </c>
      <c r="D16" s="301">
        <v>1</v>
      </c>
      <c r="E16" s="302">
        <v>15.5</v>
      </c>
      <c r="F16" s="303">
        <v>0</v>
      </c>
      <c r="G16" s="304">
        <f>E16*F16</f>
        <v>0</v>
      </c>
      <c r="H16" s="305"/>
    </row>
    <row r="17" spans="1:9">
      <c r="A17" s="306">
        <v>2</v>
      </c>
      <c r="B17" s="301"/>
      <c r="C17" s="307"/>
      <c r="D17" s="301">
        <v>1</v>
      </c>
      <c r="E17" s="302">
        <v>15.5</v>
      </c>
      <c r="F17" s="303">
        <v>0</v>
      </c>
      <c r="G17" s="304">
        <f t="shared" ref="G17:G45" si="0">E17*F17</f>
        <v>0</v>
      </c>
      <c r="H17" s="305"/>
      <c r="I17" s="308"/>
    </row>
    <row r="18" spans="1:9">
      <c r="A18" s="306">
        <v>3</v>
      </c>
      <c r="B18" s="301"/>
      <c r="C18" s="307"/>
      <c r="D18" s="301">
        <v>1</v>
      </c>
      <c r="E18" s="302">
        <v>15.5</v>
      </c>
      <c r="F18" s="303">
        <v>0</v>
      </c>
      <c r="G18" s="304">
        <f t="shared" si="0"/>
        <v>0</v>
      </c>
      <c r="H18" s="309"/>
    </row>
    <row r="19" spans="1:9">
      <c r="A19" s="306">
        <v>4</v>
      </c>
      <c r="B19" s="301"/>
      <c r="C19" s="307"/>
      <c r="D19" s="301">
        <v>1</v>
      </c>
      <c r="E19" s="302">
        <v>15.5</v>
      </c>
      <c r="F19" s="303">
        <v>0</v>
      </c>
      <c r="G19" s="304">
        <f t="shared" si="0"/>
        <v>0</v>
      </c>
      <c r="H19" s="309"/>
      <c r="I19" s="308"/>
    </row>
    <row r="20" spans="1:9">
      <c r="A20" s="306">
        <v>5</v>
      </c>
      <c r="B20" s="301"/>
      <c r="C20" s="307"/>
      <c r="D20" s="301">
        <v>1</v>
      </c>
      <c r="E20" s="302">
        <v>15.5</v>
      </c>
      <c r="F20" s="303">
        <v>0</v>
      </c>
      <c r="G20" s="304">
        <f t="shared" si="0"/>
        <v>0</v>
      </c>
      <c r="H20" s="309"/>
    </row>
    <row r="21" spans="1:9">
      <c r="A21" s="306">
        <v>6</v>
      </c>
      <c r="B21" s="301"/>
      <c r="C21" s="307"/>
      <c r="D21" s="301">
        <v>1</v>
      </c>
      <c r="E21" s="302">
        <v>15.5</v>
      </c>
      <c r="F21" s="303">
        <v>0</v>
      </c>
      <c r="G21" s="304">
        <f t="shared" si="0"/>
        <v>0</v>
      </c>
      <c r="H21" s="309"/>
    </row>
    <row r="22" spans="1:9">
      <c r="A22" s="306">
        <v>7</v>
      </c>
      <c r="B22" s="301"/>
      <c r="C22" s="307"/>
      <c r="D22" s="301">
        <v>1</v>
      </c>
      <c r="E22" s="302">
        <v>15.5</v>
      </c>
      <c r="F22" s="303">
        <v>0</v>
      </c>
      <c r="G22" s="304">
        <f t="shared" si="0"/>
        <v>0</v>
      </c>
      <c r="H22" s="309"/>
    </row>
    <row r="23" spans="1:9">
      <c r="A23" s="306">
        <v>8</v>
      </c>
      <c r="B23" s="301"/>
      <c r="C23" s="307"/>
      <c r="D23" s="301">
        <v>1</v>
      </c>
      <c r="E23" s="302">
        <v>15.5</v>
      </c>
      <c r="F23" s="303">
        <v>0</v>
      </c>
      <c r="G23" s="304">
        <f t="shared" si="0"/>
        <v>0</v>
      </c>
      <c r="H23" s="309"/>
    </row>
    <row r="24" spans="1:9">
      <c r="A24" s="306">
        <v>9</v>
      </c>
      <c r="B24" s="301"/>
      <c r="C24" s="307"/>
      <c r="D24" s="301">
        <v>1</v>
      </c>
      <c r="E24" s="302">
        <v>15.5</v>
      </c>
      <c r="F24" s="303">
        <v>0</v>
      </c>
      <c r="G24" s="304">
        <f t="shared" si="0"/>
        <v>0</v>
      </c>
      <c r="H24" s="309"/>
    </row>
    <row r="25" spans="1:9">
      <c r="A25" s="306">
        <v>10</v>
      </c>
      <c r="B25" s="301"/>
      <c r="C25" s="307"/>
      <c r="D25" s="301">
        <v>1</v>
      </c>
      <c r="E25" s="302">
        <v>15.5</v>
      </c>
      <c r="F25" s="303">
        <v>0</v>
      </c>
      <c r="G25" s="304">
        <f t="shared" si="0"/>
        <v>0</v>
      </c>
      <c r="H25" s="309"/>
    </row>
    <row r="26" spans="1:9">
      <c r="A26" s="306">
        <v>11</v>
      </c>
      <c r="B26" s="301"/>
      <c r="C26" s="307"/>
      <c r="D26" s="301">
        <v>1</v>
      </c>
      <c r="E26" s="302">
        <v>15.5</v>
      </c>
      <c r="F26" s="303">
        <v>0</v>
      </c>
      <c r="G26" s="304">
        <f t="shared" si="0"/>
        <v>0</v>
      </c>
      <c r="H26" s="309"/>
    </row>
    <row r="27" spans="1:9">
      <c r="A27" s="306">
        <v>12</v>
      </c>
      <c r="B27" s="301"/>
      <c r="C27" s="307"/>
      <c r="D27" s="301">
        <v>1</v>
      </c>
      <c r="E27" s="302">
        <v>15.5</v>
      </c>
      <c r="F27" s="303">
        <v>0</v>
      </c>
      <c r="G27" s="304">
        <f t="shared" si="0"/>
        <v>0</v>
      </c>
      <c r="H27" s="309"/>
    </row>
    <row r="28" spans="1:9">
      <c r="A28" s="306">
        <v>13</v>
      </c>
      <c r="B28" s="301"/>
      <c r="C28" s="307"/>
      <c r="D28" s="301">
        <v>1</v>
      </c>
      <c r="E28" s="302">
        <v>15.5</v>
      </c>
      <c r="F28" s="303">
        <v>0</v>
      </c>
      <c r="G28" s="304">
        <f t="shared" si="0"/>
        <v>0</v>
      </c>
      <c r="H28" s="309"/>
    </row>
    <row r="29" spans="1:9">
      <c r="A29" s="306">
        <v>14</v>
      </c>
      <c r="B29" s="301"/>
      <c r="C29" s="307"/>
      <c r="D29" s="301">
        <v>1</v>
      </c>
      <c r="E29" s="302">
        <v>15.5</v>
      </c>
      <c r="F29" s="303">
        <v>0</v>
      </c>
      <c r="G29" s="304">
        <f t="shared" si="0"/>
        <v>0</v>
      </c>
      <c r="H29" s="309"/>
    </row>
    <row r="30" spans="1:9">
      <c r="A30" s="306">
        <v>15</v>
      </c>
      <c r="B30" s="301"/>
      <c r="C30" s="307"/>
      <c r="D30" s="301">
        <v>1</v>
      </c>
      <c r="E30" s="302">
        <v>15.5</v>
      </c>
      <c r="F30" s="303">
        <v>0</v>
      </c>
      <c r="G30" s="304">
        <f t="shared" si="0"/>
        <v>0</v>
      </c>
      <c r="H30" s="309"/>
    </row>
    <row r="31" spans="1:9">
      <c r="A31" s="306">
        <v>16</v>
      </c>
      <c r="B31" s="301"/>
      <c r="C31" s="307"/>
      <c r="D31" s="301">
        <v>1</v>
      </c>
      <c r="E31" s="302">
        <v>15.5</v>
      </c>
      <c r="F31" s="303">
        <v>0</v>
      </c>
      <c r="G31" s="304">
        <f t="shared" si="0"/>
        <v>0</v>
      </c>
      <c r="H31" s="309"/>
    </row>
    <row r="32" spans="1:9">
      <c r="A32" s="306">
        <v>17</v>
      </c>
      <c r="B32" s="301"/>
      <c r="C32" s="307"/>
      <c r="D32" s="301">
        <v>1</v>
      </c>
      <c r="E32" s="302">
        <v>15.5</v>
      </c>
      <c r="F32" s="303">
        <v>0</v>
      </c>
      <c r="G32" s="304">
        <f t="shared" si="0"/>
        <v>0</v>
      </c>
      <c r="H32" s="309"/>
    </row>
    <row r="33" spans="1:8">
      <c r="A33" s="306">
        <v>18</v>
      </c>
      <c r="B33" s="301"/>
      <c r="C33" s="307"/>
      <c r="D33" s="301">
        <v>1</v>
      </c>
      <c r="E33" s="302">
        <v>15.5</v>
      </c>
      <c r="F33" s="303">
        <v>0</v>
      </c>
      <c r="G33" s="304">
        <f t="shared" si="0"/>
        <v>0</v>
      </c>
      <c r="H33" s="309"/>
    </row>
    <row r="34" spans="1:8">
      <c r="A34" s="306">
        <v>19</v>
      </c>
      <c r="B34" s="301"/>
      <c r="C34" s="307"/>
      <c r="D34" s="301">
        <v>1</v>
      </c>
      <c r="E34" s="302">
        <v>15.5</v>
      </c>
      <c r="F34" s="303">
        <v>0</v>
      </c>
      <c r="G34" s="304">
        <f t="shared" si="0"/>
        <v>0</v>
      </c>
      <c r="H34" s="309"/>
    </row>
    <row r="35" spans="1:8">
      <c r="A35" s="306">
        <v>20</v>
      </c>
      <c r="B35" s="301"/>
      <c r="C35" s="307"/>
      <c r="D35" s="301">
        <v>1</v>
      </c>
      <c r="E35" s="302">
        <v>15.5</v>
      </c>
      <c r="F35" s="303">
        <v>0</v>
      </c>
      <c r="G35" s="304">
        <f t="shared" si="0"/>
        <v>0</v>
      </c>
      <c r="H35" s="309"/>
    </row>
    <row r="36" spans="1:8">
      <c r="A36" s="306">
        <v>21</v>
      </c>
      <c r="B36" s="301"/>
      <c r="C36" s="307"/>
      <c r="D36" s="301">
        <v>1</v>
      </c>
      <c r="E36" s="302">
        <v>15.5</v>
      </c>
      <c r="F36" s="303">
        <v>0</v>
      </c>
      <c r="G36" s="304">
        <f t="shared" si="0"/>
        <v>0</v>
      </c>
      <c r="H36" s="309"/>
    </row>
    <row r="37" spans="1:8">
      <c r="A37" s="306">
        <v>22</v>
      </c>
      <c r="B37" s="301"/>
      <c r="C37" s="307"/>
      <c r="D37" s="301">
        <v>1</v>
      </c>
      <c r="E37" s="302">
        <v>15.5</v>
      </c>
      <c r="F37" s="303">
        <v>0</v>
      </c>
      <c r="G37" s="304">
        <f t="shared" si="0"/>
        <v>0</v>
      </c>
      <c r="H37" s="309"/>
    </row>
    <row r="38" spans="1:8">
      <c r="A38" s="306">
        <v>23</v>
      </c>
      <c r="B38" s="301"/>
      <c r="C38" s="307"/>
      <c r="D38" s="301">
        <v>1</v>
      </c>
      <c r="E38" s="302">
        <v>15.5</v>
      </c>
      <c r="F38" s="303">
        <v>0</v>
      </c>
      <c r="G38" s="304">
        <f t="shared" si="0"/>
        <v>0</v>
      </c>
      <c r="H38" s="309"/>
    </row>
    <row r="39" spans="1:8">
      <c r="A39" s="306">
        <v>24</v>
      </c>
      <c r="B39" s="301"/>
      <c r="C39" s="307"/>
      <c r="D39" s="301">
        <v>1</v>
      </c>
      <c r="E39" s="302">
        <v>15.5</v>
      </c>
      <c r="F39" s="303">
        <v>0</v>
      </c>
      <c r="G39" s="304">
        <f t="shared" si="0"/>
        <v>0</v>
      </c>
      <c r="H39" s="309"/>
    </row>
    <row r="40" spans="1:8">
      <c r="A40" s="306">
        <v>25</v>
      </c>
      <c r="B40" s="301"/>
      <c r="C40" s="307"/>
      <c r="D40" s="301">
        <v>1</v>
      </c>
      <c r="E40" s="302">
        <v>15.5</v>
      </c>
      <c r="F40" s="303">
        <v>0</v>
      </c>
      <c r="G40" s="304">
        <f t="shared" si="0"/>
        <v>0</v>
      </c>
      <c r="H40" s="309"/>
    </row>
    <row r="41" spans="1:8">
      <c r="A41" s="306">
        <v>26</v>
      </c>
      <c r="B41" s="301"/>
      <c r="C41" s="307"/>
      <c r="D41" s="301">
        <v>1</v>
      </c>
      <c r="E41" s="302">
        <v>15.5</v>
      </c>
      <c r="F41" s="303">
        <v>0</v>
      </c>
      <c r="G41" s="304">
        <f t="shared" si="0"/>
        <v>0</v>
      </c>
      <c r="H41" s="309"/>
    </row>
    <row r="42" spans="1:8">
      <c r="A42" s="306">
        <v>27</v>
      </c>
      <c r="B42" s="301"/>
      <c r="C42" s="307"/>
      <c r="D42" s="301">
        <v>1</v>
      </c>
      <c r="E42" s="302">
        <v>15.5</v>
      </c>
      <c r="F42" s="303">
        <v>0</v>
      </c>
      <c r="G42" s="304">
        <f t="shared" si="0"/>
        <v>0</v>
      </c>
      <c r="H42" s="309"/>
    </row>
    <row r="43" spans="1:8">
      <c r="A43" s="306">
        <v>28</v>
      </c>
      <c r="B43" s="301"/>
      <c r="C43" s="307"/>
      <c r="D43" s="301">
        <v>1</v>
      </c>
      <c r="E43" s="302">
        <v>15.5</v>
      </c>
      <c r="F43" s="303">
        <v>0</v>
      </c>
      <c r="G43" s="304">
        <f t="shared" si="0"/>
        <v>0</v>
      </c>
      <c r="H43" s="309"/>
    </row>
    <row r="44" spans="1:8">
      <c r="A44" s="306">
        <v>29</v>
      </c>
      <c r="B44" s="301"/>
      <c r="C44" s="307"/>
      <c r="D44" s="301">
        <v>1</v>
      </c>
      <c r="E44" s="302">
        <v>15.5</v>
      </c>
      <c r="F44" s="303">
        <v>0</v>
      </c>
      <c r="G44" s="304">
        <f t="shared" si="0"/>
        <v>0</v>
      </c>
      <c r="H44" s="309"/>
    </row>
    <row r="45" spans="1:8" ht="15" thickBot="1">
      <c r="A45" s="310">
        <v>30</v>
      </c>
      <c r="B45" s="311"/>
      <c r="C45" s="312"/>
      <c r="D45" s="311">
        <v>1</v>
      </c>
      <c r="E45" s="302">
        <v>15.5</v>
      </c>
      <c r="F45" s="303">
        <v>0</v>
      </c>
      <c r="G45" s="304">
        <f t="shared" si="0"/>
        <v>0</v>
      </c>
      <c r="H45" s="309"/>
    </row>
    <row r="46" spans="1:8" ht="16.5" customHeight="1" thickBot="1">
      <c r="A46" s="342" t="s">
        <v>241</v>
      </c>
      <c r="B46" s="343"/>
      <c r="C46" s="343"/>
      <c r="D46" s="343"/>
      <c r="E46" s="343"/>
      <c r="F46" s="344"/>
      <c r="G46" s="313">
        <f>SUM(G16:G45)</f>
        <v>0</v>
      </c>
      <c r="H46" s="309"/>
    </row>
    <row r="47" spans="1:8" ht="18.75" customHeight="1" thickBot="1">
      <c r="A47" s="342" t="s">
        <v>242</v>
      </c>
      <c r="B47" s="343"/>
      <c r="C47" s="343"/>
      <c r="D47" s="343"/>
      <c r="E47" s="343"/>
      <c r="F47" s="344"/>
      <c r="G47" s="314">
        <v>16</v>
      </c>
      <c r="H47" s="309"/>
    </row>
    <row r="48" spans="1:8" ht="18" customHeight="1" thickBot="1">
      <c r="A48" s="331" t="s">
        <v>243</v>
      </c>
      <c r="B48" s="332"/>
      <c r="C48" s="332"/>
      <c r="D48" s="332"/>
      <c r="E48" s="332"/>
      <c r="F48" s="333"/>
      <c r="G48" s="315">
        <f>G46*G47</f>
        <v>0</v>
      </c>
    </row>
  </sheetData>
  <mergeCells count="7">
    <mergeCell ref="A48:F48"/>
    <mergeCell ref="A10:G10"/>
    <mergeCell ref="A14:A15"/>
    <mergeCell ref="B14:B15"/>
    <mergeCell ref="E14:G14"/>
    <mergeCell ref="A46:F46"/>
    <mergeCell ref="A47:F47"/>
  </mergeCells>
  <pageMargins left="0.7" right="0.7" top="0.75" bottom="0.75" header="0.3" footer="0.3"/>
  <pageSetup scale="29" orientation="portrait" r:id="rId1"/>
  <headerFooter>
    <oddHeader xml:space="preserve">&amp;CEskom Holdings Limited
</oddHeader>
    <oddFooter>&amp;L&amp;F
&amp;A&amp;CPage &amp;P of &amp;P&amp;R&amp;D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276A-6AA8-4898-9519-053BE3968D74}">
  <dimension ref="A1:J69"/>
  <sheetViews>
    <sheetView showGridLines="0" tabSelected="1" topLeftCell="A55" workbookViewId="0">
      <selection activeCell="C58" sqref="C58"/>
    </sheetView>
  </sheetViews>
  <sheetFormatPr defaultColWidth="9.1796875" defaultRowHeight="13"/>
  <cols>
    <col min="1" max="1" width="6" style="213" customWidth="1"/>
    <col min="2" max="2" width="13.54296875" style="213" customWidth="1"/>
    <col min="3" max="3" width="15.81640625" style="213" customWidth="1"/>
    <col min="4" max="4" width="27.81640625" style="213" customWidth="1"/>
    <col min="5" max="5" width="21.54296875" style="213" customWidth="1"/>
    <col min="6" max="6" width="16" style="213" customWidth="1"/>
    <col min="7" max="7" width="10.1796875" style="213" customWidth="1"/>
    <col min="8" max="8" width="12.1796875" style="213" customWidth="1"/>
    <col min="9" max="9" width="17.453125" style="213" customWidth="1"/>
    <col min="10" max="11" width="10.1796875" style="213" customWidth="1"/>
    <col min="12" max="12" width="10" style="213" customWidth="1"/>
    <col min="13" max="13" width="10.453125" style="213" customWidth="1"/>
    <col min="14" max="14" width="10.1796875" style="213" customWidth="1"/>
    <col min="15" max="15" width="9.81640625" style="213" customWidth="1"/>
    <col min="16" max="16" width="10.1796875" style="213" customWidth="1"/>
    <col min="17" max="17" width="10.453125" style="213" customWidth="1"/>
    <col min="18" max="18" width="10.1796875" style="213" customWidth="1"/>
    <col min="19" max="19" width="10.54296875" style="213" customWidth="1"/>
    <col min="20" max="20" width="9.81640625" style="213" customWidth="1"/>
    <col min="21" max="21" width="9.453125" style="213" customWidth="1"/>
    <col min="22" max="22" width="10.453125" style="213" customWidth="1"/>
    <col min="23" max="23" width="10.1796875" style="213" customWidth="1"/>
    <col min="24" max="24" width="10" style="213" customWidth="1"/>
    <col min="25" max="25" width="10.453125" style="213" customWidth="1"/>
    <col min="26" max="26" width="10.1796875" style="213" customWidth="1"/>
    <col min="27" max="27" width="9.81640625" style="213" customWidth="1"/>
    <col min="28" max="28" width="10" style="213" customWidth="1"/>
    <col min="29" max="29" width="10.1796875" style="213" customWidth="1"/>
    <col min="30" max="30" width="10" style="213" customWidth="1"/>
    <col min="31" max="31" width="10.453125" style="213" customWidth="1"/>
    <col min="32" max="32" width="9.81640625" style="213" customWidth="1"/>
    <col min="33" max="33" width="9.1796875" style="213" customWidth="1"/>
    <col min="34" max="34" width="10.1796875" style="213" customWidth="1"/>
    <col min="35" max="35" width="10" style="213" customWidth="1"/>
    <col min="36" max="36" width="9.81640625" style="213" customWidth="1"/>
    <col min="37" max="37" width="10.1796875" style="213" customWidth="1"/>
    <col min="38" max="38" width="10" style="213" customWidth="1"/>
    <col min="39" max="39" width="9.81640625" style="213" customWidth="1"/>
    <col min="40" max="40" width="10.1796875" style="213" customWidth="1"/>
    <col min="41" max="41" width="10.453125" style="213" customWidth="1"/>
    <col min="42" max="42" width="10.1796875" style="213" customWidth="1"/>
    <col min="43" max="43" width="10.54296875" style="213" customWidth="1"/>
    <col min="44" max="44" width="9.81640625" style="213" customWidth="1"/>
    <col min="45" max="45" width="9.453125" style="213" customWidth="1"/>
    <col min="46" max="46" width="10.453125" style="213" customWidth="1"/>
    <col min="47" max="47" width="10.1796875" style="213" customWidth="1"/>
    <col min="48" max="48" width="10" style="213" customWidth="1"/>
    <col min="49" max="49" width="10.453125" style="213" customWidth="1"/>
    <col min="50" max="50" width="10.1796875" style="213" customWidth="1"/>
    <col min="51" max="51" width="9.81640625" style="213" customWidth="1"/>
    <col min="52" max="52" width="10" style="213" customWidth="1"/>
    <col min="53" max="214" width="9.1796875" style="213" customWidth="1"/>
    <col min="215" max="215" width="6" style="213" customWidth="1"/>
    <col min="216" max="216" width="13.54296875" style="213" customWidth="1"/>
    <col min="217" max="217" width="15.81640625" style="213" customWidth="1"/>
    <col min="218" max="218" width="27.81640625" style="213" customWidth="1"/>
    <col min="219" max="219" width="21.54296875" style="213" customWidth="1"/>
    <col min="220" max="220" width="16" style="213" customWidth="1"/>
    <col min="221" max="221" width="10.1796875" style="213" customWidth="1"/>
    <col min="222" max="222" width="12.1796875" style="213" customWidth="1"/>
    <col min="223" max="223" width="17.453125" style="213" customWidth="1"/>
    <col min="224" max="224" width="10.1796875" style="213" customWidth="1"/>
    <col min="225" max="225" width="10.453125" style="213" customWidth="1"/>
    <col min="226" max="226" width="10.1796875" style="213" customWidth="1"/>
    <col min="227" max="227" width="10.54296875" style="213" customWidth="1"/>
    <col min="228" max="228" width="9.81640625" style="213" customWidth="1"/>
    <col min="229" max="229" width="9.453125" style="213" customWidth="1"/>
    <col min="230" max="230" width="10.453125" style="213" customWidth="1"/>
    <col min="231" max="231" width="10.1796875" style="213" customWidth="1"/>
    <col min="232" max="232" width="10" style="213" customWidth="1"/>
    <col min="233" max="233" width="10.453125" style="213" customWidth="1"/>
    <col min="234" max="234" width="10.1796875" style="213" customWidth="1"/>
    <col min="235" max="235" width="9.453125" style="213" customWidth="1"/>
    <col min="236" max="236" width="9.81640625" style="213" customWidth="1"/>
    <col min="237" max="237" width="10" style="213" customWidth="1"/>
    <col min="238" max="238" width="9.81640625" style="213" customWidth="1"/>
    <col min="239" max="239" width="10.1796875" style="213" customWidth="1"/>
    <col min="240" max="240" width="9.453125" style="213" customWidth="1"/>
    <col min="241" max="241" width="9.1796875" style="213" customWidth="1"/>
    <col min="242" max="242" width="10" style="213" customWidth="1"/>
    <col min="243" max="244" width="9.81640625" style="213" customWidth="1"/>
    <col min="245" max="245" width="10" style="213" customWidth="1"/>
    <col min="246" max="247" width="9.81640625" style="213" customWidth="1"/>
    <col min="248" max="248" width="10.1796875" style="213" customWidth="1"/>
    <col min="249" max="249" width="10.453125" style="213" customWidth="1"/>
    <col min="250" max="250" width="10.1796875" style="213" customWidth="1"/>
    <col min="251" max="251" width="10.54296875" style="213" customWidth="1"/>
    <col min="252" max="252" width="9.81640625" style="213" customWidth="1"/>
    <col min="253" max="253" width="9.453125" style="213" customWidth="1"/>
    <col min="254" max="254" width="10.453125" style="213" customWidth="1"/>
    <col min="255" max="255" width="10.1796875" style="213" customWidth="1"/>
    <col min="256" max="16384" width="9.1796875" style="213"/>
  </cols>
  <sheetData>
    <row r="1" spans="1:10">
      <c r="A1" s="212" t="s">
        <v>1</v>
      </c>
      <c r="B1" s="212"/>
      <c r="C1" s="212"/>
      <c r="I1" s="214"/>
    </row>
    <row r="2" spans="1:10">
      <c r="A2" s="212" t="s">
        <v>24</v>
      </c>
      <c r="B2" s="212"/>
      <c r="C2" s="215"/>
      <c r="D2" s="216">
        <f>'[8]5.1Tender Cover Sheet'!C19</f>
        <v>0</v>
      </c>
      <c r="I2" s="217"/>
    </row>
    <row r="3" spans="1:10">
      <c r="A3" s="212" t="s">
        <v>133</v>
      </c>
      <c r="B3" s="212"/>
      <c r="D3" s="213">
        <f>'[8]5.1Tender Cover Sheet'!C23</f>
        <v>0</v>
      </c>
      <c r="I3" s="217"/>
    </row>
    <row r="4" spans="1:10">
      <c r="A4" s="212" t="s">
        <v>25</v>
      </c>
      <c r="B4" s="212"/>
      <c r="D4" s="214"/>
      <c r="I4" s="217"/>
    </row>
    <row r="5" spans="1:10">
      <c r="A5" s="218" t="s">
        <v>134</v>
      </c>
      <c r="B5" s="218"/>
      <c r="C5" s="218"/>
      <c r="I5" s="217"/>
    </row>
    <row r="6" spans="1:10">
      <c r="A6" s="214" t="s">
        <v>135</v>
      </c>
      <c r="B6" s="214"/>
      <c r="I6" s="217"/>
    </row>
    <row r="7" spans="1:10">
      <c r="A7" s="219" t="s">
        <v>40</v>
      </c>
      <c r="B7" s="219" t="s">
        <v>136</v>
      </c>
      <c r="C7" s="220"/>
      <c r="D7" s="221"/>
      <c r="J7" s="217"/>
    </row>
    <row r="8" spans="1:10" ht="14.5">
      <c r="A8" s="222" t="s">
        <v>137</v>
      </c>
      <c r="B8" s="223">
        <v>0</v>
      </c>
      <c r="C8" s="224"/>
      <c r="D8" s="225"/>
      <c r="E8" s="226" t="s">
        <v>138</v>
      </c>
      <c r="F8" s="226"/>
      <c r="G8" s="226"/>
      <c r="H8" s="226"/>
    </row>
    <row r="9" spans="1:10">
      <c r="A9" s="227"/>
      <c r="B9" s="228"/>
      <c r="C9" s="224"/>
      <c r="D9" s="225"/>
    </row>
    <row r="10" spans="1:10">
      <c r="A10" s="227"/>
      <c r="B10" s="228"/>
      <c r="C10" s="224"/>
      <c r="D10" s="225"/>
    </row>
    <row r="11" spans="1:10">
      <c r="A11" s="214"/>
    </row>
    <row r="12" spans="1:10" ht="14.5">
      <c r="A12" s="229" t="s">
        <v>139</v>
      </c>
      <c r="B12" s="229"/>
      <c r="C12" s="230"/>
    </row>
    <row r="13" spans="1:10" ht="14.5">
      <c r="A13" s="230" t="s">
        <v>140</v>
      </c>
      <c r="B13" s="231" t="s">
        <v>141</v>
      </c>
      <c r="C13" s="231"/>
      <c r="D13" s="231"/>
      <c r="E13" s="231"/>
      <c r="F13" s="231"/>
      <c r="G13" s="231"/>
    </row>
    <row r="14" spans="1:10" ht="14.5">
      <c r="A14" s="230" t="s">
        <v>142</v>
      </c>
      <c r="B14" s="231" t="s">
        <v>143</v>
      </c>
      <c r="C14" s="231"/>
      <c r="D14" s="231"/>
      <c r="E14" s="231"/>
      <c r="F14" s="231"/>
      <c r="G14" s="231"/>
      <c r="H14" s="231"/>
    </row>
    <row r="15" spans="1:10" ht="14.5">
      <c r="A15" s="230"/>
      <c r="B15" s="231" t="s">
        <v>144</v>
      </c>
      <c r="C15" s="231"/>
      <c r="D15" s="231"/>
      <c r="E15" s="231"/>
      <c r="F15" s="231"/>
      <c r="G15" s="231"/>
      <c r="H15" s="231"/>
    </row>
    <row r="16" spans="1:10" ht="14.5">
      <c r="A16" s="231" t="s">
        <v>145</v>
      </c>
      <c r="B16" s="231" t="s">
        <v>146</v>
      </c>
      <c r="C16" s="231"/>
      <c r="D16" s="231"/>
      <c r="E16" s="231"/>
      <c r="F16" s="231"/>
    </row>
    <row r="17" spans="1:8" ht="14.5">
      <c r="A17" s="229" t="s">
        <v>147</v>
      </c>
      <c r="B17" s="229"/>
      <c r="C17" s="229"/>
    </row>
    <row r="18" spans="1:8" ht="14.5">
      <c r="A18" s="230" t="s">
        <v>148</v>
      </c>
      <c r="B18" s="231" t="s">
        <v>149</v>
      </c>
      <c r="C18" s="231"/>
      <c r="D18" s="231"/>
      <c r="E18" s="231"/>
      <c r="F18" s="231"/>
      <c r="G18" s="231"/>
      <c r="H18" s="231"/>
    </row>
    <row r="19" spans="1:8" ht="14.5">
      <c r="A19" s="230"/>
      <c r="B19" s="231" t="s">
        <v>150</v>
      </c>
      <c r="C19" s="231"/>
      <c r="D19" s="231"/>
      <c r="E19" s="231"/>
      <c r="F19" s="231"/>
      <c r="G19" s="231"/>
    </row>
    <row r="20" spans="1:8" ht="14.5">
      <c r="A20" s="230" t="s">
        <v>151</v>
      </c>
      <c r="B20" s="230" t="s">
        <v>152</v>
      </c>
      <c r="C20" s="230"/>
      <c r="D20" s="230"/>
      <c r="E20" s="230"/>
      <c r="F20" s="230"/>
      <c r="G20" s="230"/>
      <c r="H20" s="230"/>
    </row>
    <row r="21" spans="1:8" ht="14.5">
      <c r="A21" s="230"/>
      <c r="B21" s="230" t="s">
        <v>153</v>
      </c>
      <c r="C21" s="230"/>
      <c r="D21" s="230"/>
      <c r="E21" s="230"/>
      <c r="F21" s="230"/>
      <c r="G21" s="230"/>
      <c r="H21" s="230"/>
    </row>
    <row r="22" spans="1:8" ht="14.5">
      <c r="A22" s="230"/>
      <c r="B22" s="230" t="s">
        <v>154</v>
      </c>
      <c r="C22" s="230"/>
      <c r="D22" s="230"/>
      <c r="E22" s="230"/>
      <c r="F22" s="230"/>
      <c r="G22" s="230"/>
      <c r="H22" s="230"/>
    </row>
    <row r="23" spans="1:8" ht="14.5">
      <c r="A23" s="230"/>
      <c r="B23" s="231" t="s">
        <v>155</v>
      </c>
      <c r="C23" s="231"/>
      <c r="D23" s="231"/>
      <c r="E23" s="231"/>
      <c r="F23" s="231"/>
      <c r="G23" s="231"/>
      <c r="H23" s="231"/>
    </row>
    <row r="24" spans="1:8" ht="14.5">
      <c r="A24" s="230"/>
      <c r="B24" s="230" t="s">
        <v>156</v>
      </c>
      <c r="C24" s="230"/>
    </row>
    <row r="25" spans="1:8" ht="14.5">
      <c r="A25" s="230" t="s">
        <v>157</v>
      </c>
      <c r="B25" s="230" t="s">
        <v>158</v>
      </c>
      <c r="C25" s="230"/>
      <c r="D25" s="230"/>
      <c r="E25" s="230"/>
      <c r="F25" s="230"/>
      <c r="G25" s="230"/>
      <c r="H25" s="230"/>
    </row>
    <row r="26" spans="1:8" ht="14.5">
      <c r="A26" s="230"/>
      <c r="B26" s="230" t="s">
        <v>159</v>
      </c>
      <c r="C26" s="230"/>
      <c r="D26" s="230"/>
      <c r="E26" s="230"/>
      <c r="F26" s="230"/>
      <c r="G26" s="230"/>
      <c r="H26" s="230"/>
    </row>
    <row r="27" spans="1:8" ht="14.5">
      <c r="A27" s="230"/>
      <c r="B27" s="231" t="s">
        <v>160</v>
      </c>
      <c r="C27" s="231"/>
      <c r="D27" s="231"/>
      <c r="E27" s="231"/>
      <c r="F27" s="231"/>
    </row>
    <row r="28" spans="1:8" ht="14.5">
      <c r="A28" s="230" t="s">
        <v>161</v>
      </c>
      <c r="B28" s="230" t="s">
        <v>162</v>
      </c>
      <c r="C28" s="230"/>
      <c r="D28" s="230"/>
      <c r="E28" s="230"/>
      <c r="F28" s="230"/>
      <c r="G28" s="230"/>
      <c r="H28" s="230"/>
    </row>
    <row r="29" spans="1:8" ht="14.5">
      <c r="A29" s="230"/>
      <c r="B29" s="231" t="s">
        <v>163</v>
      </c>
      <c r="C29" s="231"/>
      <c r="D29" s="231"/>
      <c r="E29" s="231"/>
      <c r="F29" s="231"/>
      <c r="G29" s="231"/>
      <c r="H29" s="231"/>
    </row>
    <row r="30" spans="1:8" ht="14.5">
      <c r="A30" s="230"/>
      <c r="B30" s="230" t="s">
        <v>164</v>
      </c>
      <c r="C30" s="230"/>
      <c r="D30" s="230"/>
      <c r="E30" s="230"/>
      <c r="F30" s="230"/>
      <c r="G30" s="230"/>
      <c r="H30" s="230"/>
    </row>
    <row r="31" spans="1:8" ht="14.5">
      <c r="A31" s="230"/>
      <c r="B31" s="231" t="s">
        <v>165</v>
      </c>
      <c r="C31" s="231"/>
      <c r="D31" s="231"/>
      <c r="E31" s="231"/>
      <c r="F31" s="231"/>
      <c r="G31" s="231"/>
    </row>
    <row r="32" spans="1:8" ht="14.5">
      <c r="A32" s="230"/>
      <c r="B32" s="231" t="s">
        <v>166</v>
      </c>
      <c r="C32" s="231"/>
      <c r="D32" s="231"/>
      <c r="E32" s="231"/>
      <c r="F32" s="231"/>
      <c r="G32" s="231"/>
      <c r="H32" s="231"/>
    </row>
    <row r="33" spans="1:8" ht="14.5">
      <c r="A33" s="230"/>
      <c r="B33" s="230" t="s">
        <v>167</v>
      </c>
      <c r="C33" s="230"/>
    </row>
    <row r="34" spans="1:8" ht="14.5">
      <c r="A34" s="230" t="s">
        <v>168</v>
      </c>
      <c r="B34" s="231" t="s">
        <v>169</v>
      </c>
      <c r="C34" s="231"/>
      <c r="D34" s="231"/>
      <c r="E34" s="231"/>
      <c r="F34" s="231"/>
      <c r="G34" s="231"/>
      <c r="H34" s="231"/>
    </row>
    <row r="35" spans="1:8" ht="14.5">
      <c r="A35" s="230"/>
      <c r="B35" s="231" t="s">
        <v>170</v>
      </c>
      <c r="C35" s="231"/>
      <c r="D35" s="231"/>
      <c r="E35" s="231"/>
      <c r="F35" s="231"/>
      <c r="G35" s="231"/>
      <c r="H35" s="231"/>
    </row>
    <row r="36" spans="1:8" ht="14.5">
      <c r="A36" s="230"/>
      <c r="B36" s="231" t="s">
        <v>171</v>
      </c>
      <c r="C36" s="231"/>
      <c r="D36" s="231"/>
      <c r="E36" s="231"/>
      <c r="F36" s="231"/>
    </row>
    <row r="37" spans="1:8" ht="14.5">
      <c r="A37" s="230"/>
      <c r="B37" s="231" t="s">
        <v>172</v>
      </c>
      <c r="C37" s="231"/>
      <c r="D37" s="231"/>
      <c r="E37" s="231"/>
      <c r="F37" s="231"/>
      <c r="G37" s="231"/>
      <c r="H37" s="231"/>
    </row>
    <row r="38" spans="1:8" ht="14.5">
      <c r="A38" s="230"/>
      <c r="B38" s="231" t="s">
        <v>173</v>
      </c>
      <c r="C38" s="231"/>
      <c r="D38" s="231"/>
      <c r="E38" s="231"/>
      <c r="F38" s="231"/>
      <c r="G38" s="231"/>
      <c r="H38" s="231"/>
    </row>
    <row r="39" spans="1:8" ht="14.5">
      <c r="A39" s="230"/>
      <c r="B39" s="231" t="s">
        <v>174</v>
      </c>
      <c r="C39" s="231"/>
      <c r="D39" s="231"/>
      <c r="E39" s="231"/>
      <c r="F39" s="231"/>
      <c r="G39" s="231"/>
      <c r="H39" s="231"/>
    </row>
    <row r="40" spans="1:8" ht="14.5">
      <c r="A40" s="230"/>
      <c r="B40" s="231" t="s">
        <v>175</v>
      </c>
      <c r="C40" s="231"/>
    </row>
    <row r="41" spans="1:8" ht="14.5">
      <c r="A41" s="230" t="s">
        <v>176</v>
      </c>
      <c r="B41" s="230" t="s">
        <v>177</v>
      </c>
      <c r="C41" s="230"/>
      <c r="D41" s="230"/>
      <c r="E41" s="230"/>
      <c r="F41" s="230"/>
      <c r="G41" s="230"/>
      <c r="H41" s="230"/>
    </row>
    <row r="42" spans="1:8" ht="14.5">
      <c r="A42" s="230"/>
      <c r="B42" s="230" t="s">
        <v>178</v>
      </c>
      <c r="C42" s="230"/>
      <c r="D42" s="230"/>
      <c r="E42" s="230"/>
      <c r="F42" s="230"/>
      <c r="G42" s="230"/>
      <c r="H42" s="230"/>
    </row>
    <row r="43" spans="1:8" ht="14.5">
      <c r="A43" s="230"/>
      <c r="B43" s="230" t="s">
        <v>179</v>
      </c>
      <c r="C43" s="230"/>
      <c r="D43" s="230"/>
      <c r="E43" s="230"/>
      <c r="F43" s="230"/>
      <c r="G43" s="230"/>
      <c r="H43" s="230"/>
    </row>
    <row r="44" spans="1:8" ht="14.5">
      <c r="A44" s="230"/>
      <c r="B44" s="230" t="s">
        <v>180</v>
      </c>
      <c r="C44" s="230"/>
      <c r="D44" s="230"/>
      <c r="E44" s="230"/>
      <c r="F44" s="230"/>
      <c r="G44" s="230"/>
      <c r="H44" s="230"/>
    </row>
    <row r="45" spans="1:8" ht="14.5">
      <c r="A45" s="230"/>
      <c r="B45" s="230" t="s">
        <v>181</v>
      </c>
      <c r="C45" s="230"/>
      <c r="D45" s="230"/>
      <c r="E45" s="230"/>
      <c r="F45" s="230"/>
      <c r="G45" s="230"/>
      <c r="H45" s="230"/>
    </row>
    <row r="46" spans="1:8" ht="14.5">
      <c r="A46" s="230"/>
      <c r="B46" s="230" t="s">
        <v>182</v>
      </c>
      <c r="C46" s="230"/>
      <c r="D46" s="230"/>
    </row>
    <row r="47" spans="1:8" ht="14.5">
      <c r="A47" s="230" t="s">
        <v>183</v>
      </c>
      <c r="B47" s="231" t="s">
        <v>184</v>
      </c>
      <c r="C47" s="231"/>
      <c r="D47" s="231"/>
      <c r="E47" s="231"/>
      <c r="F47" s="231"/>
      <c r="G47" s="231"/>
      <c r="H47" s="231"/>
    </row>
    <row r="48" spans="1:8" ht="14.5">
      <c r="A48" s="230"/>
      <c r="B48" s="231" t="s">
        <v>185</v>
      </c>
      <c r="C48" s="231"/>
      <c r="D48" s="231"/>
      <c r="E48" s="231"/>
      <c r="F48" s="231"/>
      <c r="G48" s="231"/>
      <c r="H48" s="231"/>
    </row>
    <row r="49" spans="1:10" ht="14.5">
      <c r="A49" s="230"/>
      <c r="B49" s="231" t="s">
        <v>186</v>
      </c>
      <c r="C49" s="231"/>
      <c r="D49" s="231"/>
      <c r="E49" s="231"/>
      <c r="F49" s="231"/>
      <c r="G49" s="231"/>
      <c r="H49" s="231"/>
    </row>
    <row r="50" spans="1:10" ht="14.5">
      <c r="A50" s="230"/>
      <c r="B50" s="231" t="s">
        <v>187</v>
      </c>
      <c r="C50" s="231"/>
      <c r="D50" s="231"/>
      <c r="E50" s="231"/>
      <c r="F50" s="231"/>
      <c r="G50" s="231"/>
      <c r="H50" s="231"/>
    </row>
    <row r="51" spans="1:10" ht="14.5">
      <c r="A51" s="230"/>
      <c r="B51" s="231" t="s">
        <v>188</v>
      </c>
      <c r="C51" s="231"/>
      <c r="D51" s="231"/>
      <c r="E51" s="231"/>
      <c r="F51" s="231"/>
      <c r="G51" s="231"/>
      <c r="H51" s="231"/>
    </row>
    <row r="52" spans="1:10" ht="14.5">
      <c r="A52" s="230"/>
      <c r="B52" s="231" t="s">
        <v>189</v>
      </c>
      <c r="C52" s="231"/>
      <c r="D52" s="231"/>
      <c r="E52" s="231"/>
      <c r="F52" s="231"/>
      <c r="G52" s="231"/>
      <c r="H52" s="231"/>
    </row>
    <row r="53" spans="1:10" ht="14.5">
      <c r="A53" s="230"/>
      <c r="B53" s="231" t="s">
        <v>190</v>
      </c>
      <c r="C53" s="231"/>
      <c r="D53" s="231"/>
      <c r="E53" s="231"/>
      <c r="F53" s="231"/>
    </row>
    <row r="54" spans="1:10" ht="14.5">
      <c r="A54" s="230" t="s">
        <v>191</v>
      </c>
      <c r="B54" s="231" t="s">
        <v>192</v>
      </c>
      <c r="C54" s="231"/>
      <c r="D54" s="231"/>
      <c r="E54" s="231"/>
      <c r="F54" s="231"/>
      <c r="G54" s="231"/>
      <c r="H54" s="231"/>
    </row>
    <row r="55" spans="1:10" ht="14.5">
      <c r="A55" s="229"/>
      <c r="B55" s="231" t="s">
        <v>193</v>
      </c>
      <c r="C55" s="231"/>
      <c r="D55" s="231"/>
      <c r="E55" s="231"/>
      <c r="F55" s="231"/>
      <c r="G55" s="231"/>
      <c r="H55" s="231"/>
    </row>
    <row r="56" spans="1:10" ht="14.5">
      <c r="A56" s="229"/>
      <c r="B56" s="231" t="s">
        <v>194</v>
      </c>
      <c r="C56" s="231"/>
      <c r="D56" s="231"/>
      <c r="E56" s="231"/>
      <c r="F56" s="231"/>
      <c r="G56" s="231"/>
      <c r="H56" s="231"/>
      <c r="I56" s="230"/>
    </row>
    <row r="57" spans="1:10" ht="14.5">
      <c r="A57" s="229"/>
      <c r="B57" s="230" t="s">
        <v>195</v>
      </c>
      <c r="C57" s="230"/>
      <c r="D57" s="230"/>
      <c r="E57" s="230"/>
      <c r="F57" s="230"/>
      <c r="G57" s="230"/>
      <c r="H57" s="230"/>
      <c r="I57" s="230"/>
    </row>
    <row r="58" spans="1:10" ht="14.5">
      <c r="A58" s="230" t="s">
        <v>196</v>
      </c>
      <c r="B58" s="231" t="s">
        <v>197</v>
      </c>
      <c r="C58" s="231"/>
      <c r="D58" s="231"/>
      <c r="E58" s="231"/>
      <c r="F58" s="231"/>
      <c r="G58" s="231"/>
      <c r="H58" s="230"/>
      <c r="I58" s="230"/>
    </row>
    <row r="59" spans="1:10" s="230" customFormat="1" ht="14.5">
      <c r="A59" s="230" t="s">
        <v>245</v>
      </c>
      <c r="B59" s="230" t="s">
        <v>246</v>
      </c>
      <c r="C59" s="231"/>
      <c r="D59" s="231"/>
      <c r="E59" s="231"/>
      <c r="F59" s="231"/>
      <c r="G59" s="231"/>
    </row>
    <row r="60" spans="1:10" ht="13.5" thickBot="1">
      <c r="A60" s="218" t="s">
        <v>198</v>
      </c>
      <c r="B60" s="218"/>
      <c r="G60" s="217"/>
      <c r="H60" s="232"/>
      <c r="I60" s="232"/>
    </row>
    <row r="61" spans="1:10" ht="13.5" thickBot="1">
      <c r="A61" s="233" t="s">
        <v>199</v>
      </c>
      <c r="B61" s="345"/>
      <c r="C61" s="346"/>
      <c r="D61" s="346"/>
      <c r="E61" s="346"/>
      <c r="F61" s="346"/>
      <c r="G61" s="347"/>
      <c r="H61" s="348" t="s">
        <v>200</v>
      </c>
      <c r="I61" s="349"/>
      <c r="J61" s="234"/>
    </row>
    <row r="62" spans="1:10" ht="60.5" thickBot="1">
      <c r="A62" s="235" t="s">
        <v>201</v>
      </c>
      <c r="B62" s="236" t="s">
        <v>202</v>
      </c>
      <c r="C62" s="237" t="s">
        <v>203</v>
      </c>
      <c r="D62" s="238" t="s">
        <v>204</v>
      </c>
      <c r="E62" s="237" t="s">
        <v>205</v>
      </c>
      <c r="F62" s="237" t="s">
        <v>206</v>
      </c>
      <c r="G62" s="239" t="s">
        <v>207</v>
      </c>
      <c r="H62" s="239" t="s">
        <v>208</v>
      </c>
      <c r="I62" s="240" t="s">
        <v>209</v>
      </c>
      <c r="J62" s="241" t="s">
        <v>210</v>
      </c>
    </row>
    <row r="63" spans="1:10" ht="15.5">
      <c r="A63" s="242" t="s">
        <v>211</v>
      </c>
      <c r="B63" s="243"/>
      <c r="C63" s="244"/>
      <c r="D63" s="244"/>
      <c r="E63" s="243"/>
      <c r="F63" s="245"/>
      <c r="G63" s="246"/>
      <c r="H63" s="246"/>
      <c r="I63" s="247"/>
      <c r="J63" s="248"/>
    </row>
    <row r="64" spans="1:10" ht="15.5">
      <c r="A64" s="242" t="s">
        <v>212</v>
      </c>
      <c r="B64" s="243"/>
      <c r="C64" s="225"/>
      <c r="D64" s="225"/>
      <c r="E64" s="243"/>
      <c r="F64" s="245"/>
      <c r="G64" s="246"/>
      <c r="H64" s="246"/>
      <c r="I64" s="247"/>
      <c r="J64" s="249"/>
    </row>
    <row r="65" spans="1:10" ht="15.5">
      <c r="A65" s="242" t="s">
        <v>213</v>
      </c>
      <c r="B65" s="243"/>
      <c r="C65" s="225"/>
      <c r="D65" s="225"/>
      <c r="E65" s="243"/>
      <c r="F65" s="245"/>
      <c r="G65" s="246"/>
      <c r="H65" s="246"/>
      <c r="I65" s="247"/>
      <c r="J65" s="249"/>
    </row>
    <row r="66" spans="1:10" ht="15.5">
      <c r="A66" s="242" t="s">
        <v>214</v>
      </c>
      <c r="B66" s="243"/>
      <c r="C66" s="225"/>
      <c r="D66" s="225"/>
      <c r="E66" s="243"/>
      <c r="F66" s="245"/>
      <c r="G66" s="246"/>
      <c r="H66" s="246"/>
      <c r="I66" s="247"/>
      <c r="J66" s="249"/>
    </row>
    <row r="67" spans="1:10" ht="16" thickBot="1">
      <c r="A67" s="250" t="s">
        <v>215</v>
      </c>
      <c r="B67" s="251"/>
      <c r="C67" s="252"/>
      <c r="D67" s="252"/>
      <c r="E67" s="251"/>
      <c r="F67" s="253"/>
      <c r="G67" s="254"/>
      <c r="H67" s="254"/>
      <c r="I67" s="255"/>
      <c r="J67" s="256"/>
    </row>
    <row r="68" spans="1:10">
      <c r="A68" s="257" t="s">
        <v>216</v>
      </c>
      <c r="B68" s="258">
        <v>0.15</v>
      </c>
      <c r="C68" s="259" t="s">
        <v>217</v>
      </c>
      <c r="D68" s="225"/>
    </row>
    <row r="69" spans="1:10">
      <c r="A69" s="260"/>
      <c r="B69" s="258">
        <v>0.15</v>
      </c>
      <c r="C69" s="261" t="s">
        <v>218</v>
      </c>
    </row>
  </sheetData>
  <mergeCells count="2">
    <mergeCell ref="B61:G61"/>
    <mergeCell ref="H61:I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Read Me FIRST</vt:lpstr>
      <vt:lpstr>Tender Cover Sheet</vt:lpstr>
      <vt:lpstr>5.1.1.1 Preamble</vt:lpstr>
      <vt:lpstr>5.1.2 Summary</vt:lpstr>
      <vt:lpstr>BoQ 5.1.3</vt:lpstr>
      <vt:lpstr>5.1.4 PLA Attendance Bonus</vt:lpstr>
      <vt:lpstr>5.1.5 CPA Formulae</vt:lpstr>
      <vt:lpstr>'5.1.2 Summary'!Print_Area</vt:lpstr>
      <vt:lpstr>'5.1.4 PLA Attendance Bonus'!Print_Area</vt:lpstr>
      <vt:lpstr>'BoQ 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Uvile Toyisi</cp:lastModifiedBy>
  <dcterms:created xsi:type="dcterms:W3CDTF">2018-02-21T11:24:08Z</dcterms:created>
  <dcterms:modified xsi:type="dcterms:W3CDTF">2023-08-24T12:58:23Z</dcterms:modified>
</cp:coreProperties>
</file>