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mogwatjana\OneDrive - Council For Geoscience\My Documents\Specification\2023-2024\ICT\ERP\Final RFB\"/>
    </mc:Choice>
  </mc:AlternateContent>
  <bookViews>
    <workbookView xWindow="0" yWindow="0" windowWidth="14380" windowHeight="4100" firstSheet="1" activeTab="3"/>
  </bookViews>
  <sheets>
    <sheet name="Evaluation Criteria" sheetId="7" state="hidden" r:id="rId1"/>
    <sheet name="Fixed Price" sheetId="15" r:id="rId2"/>
    <sheet name="Rate based Price" sheetId="16" r:id="rId3"/>
    <sheet name="Bid Summary" sheetId="18" r:id="rId4"/>
  </sheets>
  <definedNames>
    <definedName name="_xlnm._FilterDatabase" localSheetId="2" hidden="1">'Rate based Price'!$A$3:$E$110</definedName>
    <definedName name="_xlnm.Print_Area" localSheetId="3">'Bid Summary'!$A$1:$I$15</definedName>
    <definedName name="_xlnm.Print_Area" localSheetId="2">'Rate based Price'!$A$1:$F$116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7" i="16" l="1"/>
  <c r="B13" i="15" l="1"/>
  <c r="H6" i="18" s="1"/>
  <c r="E105" i="16"/>
  <c r="E8" i="16"/>
  <c r="E10" i="16"/>
  <c r="E11" i="16"/>
  <c r="E13" i="16"/>
  <c r="E14" i="16"/>
  <c r="E16" i="16"/>
  <c r="E17" i="16"/>
  <c r="E19" i="16"/>
  <c r="E20" i="16"/>
  <c r="E22" i="16"/>
  <c r="E23" i="16"/>
  <c r="E25" i="16"/>
  <c r="E26" i="16"/>
  <c r="E28" i="16"/>
  <c r="E29" i="16"/>
  <c r="E31" i="16"/>
  <c r="E32" i="16"/>
  <c r="E35" i="16"/>
  <c r="E36" i="16"/>
  <c r="E38" i="16"/>
  <c r="E39" i="16"/>
  <c r="E41" i="16"/>
  <c r="E42" i="16"/>
  <c r="E44" i="16"/>
  <c r="E45" i="16"/>
  <c r="E47" i="16"/>
  <c r="E48" i="16"/>
  <c r="E50" i="16"/>
  <c r="E51" i="16"/>
  <c r="E53" i="16"/>
  <c r="E54" i="16"/>
  <c r="E56" i="16"/>
  <c r="E57" i="16"/>
  <c r="E59" i="16"/>
  <c r="E60" i="16"/>
  <c r="E62" i="16"/>
  <c r="E63" i="16"/>
  <c r="E65" i="16"/>
  <c r="E66" i="16"/>
  <c r="E68" i="16"/>
  <c r="E69" i="16"/>
  <c r="E71" i="16"/>
  <c r="E72" i="16"/>
  <c r="E74" i="16"/>
  <c r="E75" i="16"/>
  <c r="E77" i="16"/>
  <c r="E78" i="16"/>
  <c r="E80" i="16"/>
  <c r="E81" i="16"/>
  <c r="E83" i="16"/>
  <c r="E84" i="16"/>
  <c r="E86" i="16"/>
  <c r="E87" i="16"/>
  <c r="E89" i="16"/>
  <c r="E90" i="16"/>
  <c r="E92" i="16"/>
  <c r="E93" i="16"/>
  <c r="E95" i="16"/>
  <c r="E96" i="16"/>
  <c r="E98" i="16"/>
  <c r="E99" i="16"/>
  <c r="E101" i="16"/>
  <c r="E102" i="16"/>
  <c r="E104" i="16"/>
  <c r="E108" i="16"/>
  <c r="E7" i="16"/>
  <c r="E109" i="16" l="1"/>
  <c r="H7" i="18" s="1"/>
  <c r="H8" i="18" s="1"/>
  <c r="C21" i="7"/>
  <c r="C19" i="7"/>
  <c r="C18" i="7"/>
  <c r="C17" i="7"/>
  <c r="C16" i="7"/>
  <c r="C15" i="7"/>
  <c r="C14" i="7"/>
  <c r="C13" i="7"/>
  <c r="C11" i="7"/>
  <c r="C12" i="7"/>
  <c r="D21" i="7"/>
  <c r="E21" i="7" s="1"/>
  <c r="D4" i="7" s="1"/>
  <c r="D19" i="7" l="1"/>
  <c r="E19" i="7" s="1"/>
  <c r="F19" i="7" s="1"/>
  <c r="D16" i="7"/>
  <c r="E16" i="7" s="1"/>
  <c r="F16" i="7" s="1"/>
  <c r="D12" i="7"/>
  <c r="E12" i="7" s="1"/>
  <c r="F12" i="7" s="1"/>
  <c r="D18" i="7"/>
  <c r="E18" i="7" s="1"/>
  <c r="F18" i="7" s="1"/>
  <c r="D15" i="7"/>
  <c r="E15" i="7" s="1"/>
  <c r="F15" i="7" s="1"/>
  <c r="D13" i="7"/>
  <c r="E13" i="7" s="1"/>
  <c r="F13" i="7" s="1"/>
  <c r="D11" i="7"/>
  <c r="E11" i="7" s="1"/>
  <c r="F11" i="7" s="1"/>
  <c r="D17" i="7"/>
  <c r="E17" i="7" s="1"/>
  <c r="F17" i="7" s="1"/>
  <c r="D14" i="7"/>
  <c r="E14" i="7" s="1"/>
  <c r="F14" i="7" s="1"/>
  <c r="F20" i="7" l="1"/>
  <c r="D3" i="7" s="1"/>
</calcChain>
</file>

<file path=xl/sharedStrings.xml><?xml version="1.0" encoding="utf-8"?>
<sst xmlns="http://schemas.openxmlformats.org/spreadsheetml/2006/main" count="167" uniqueCount="92">
  <si>
    <t>No</t>
  </si>
  <si>
    <t>Human Resource Management</t>
  </si>
  <si>
    <t>Financial Management</t>
  </si>
  <si>
    <t>Supply Chain Management</t>
  </si>
  <si>
    <t>Marketing &amp; Communication</t>
  </si>
  <si>
    <t>Geological Resources &amp; Applied Geoscience</t>
  </si>
  <si>
    <t>Assets and Logistics Management</t>
  </si>
  <si>
    <t>Safety, Health, Environment &amp; Quality (SHEQ)</t>
  </si>
  <si>
    <t>Internal Audit</t>
  </si>
  <si>
    <t>Risk &amp; Compliance Management</t>
  </si>
  <si>
    <t>Council for Geoscience Evaluation Criteria</t>
  </si>
  <si>
    <t>Scoring</t>
  </si>
  <si>
    <t>Criteria</t>
  </si>
  <si>
    <t>Total Points Achievable</t>
  </si>
  <si>
    <t>Total Points Achieved</t>
  </si>
  <si>
    <t>%</t>
  </si>
  <si>
    <t>Check if &gt;75</t>
  </si>
  <si>
    <t>Technology</t>
  </si>
  <si>
    <t xml:space="preserve">   </t>
  </si>
  <si>
    <t>Notes</t>
  </si>
  <si>
    <r>
      <rPr>
        <b/>
        <sz val="10"/>
        <color rgb="FF000000"/>
        <rFont val="Calibri"/>
        <family val="2"/>
      </rPr>
      <t xml:space="preserve">Provide functional proposal </t>
    </r>
    <r>
      <rPr>
        <sz val="10"/>
        <color rgb="FF000000"/>
        <rFont val="Calibri"/>
        <family val="2"/>
      </rPr>
      <t xml:space="preserve">that meets our specifications and related service requirements. </t>
    </r>
    <r>
      <rPr>
        <b/>
        <sz val="10"/>
        <color rgb="FF000000"/>
        <rFont val="Calibri"/>
        <family val="2"/>
      </rPr>
      <t>A minimun score of 75% is required for each section.</t>
    </r>
    <r>
      <rPr>
        <sz val="10"/>
        <color rgb="FF000000"/>
        <rFont val="Calibri"/>
        <family val="2"/>
      </rPr>
      <t xml:space="preserve">
(Meets functional requirements)
•   Average is 90% - 100% = </t>
    </r>
    <r>
      <rPr>
        <b/>
        <sz val="10"/>
        <color rgb="FF000000"/>
        <rFont val="Calibri"/>
        <family val="2"/>
      </rPr>
      <t>40 points</t>
    </r>
    <r>
      <rPr>
        <sz val="10"/>
        <color rgb="FF000000"/>
        <rFont val="Calibri"/>
        <family val="2"/>
      </rPr>
      <t xml:space="preserve">
•   Average is 80% - 89%   = </t>
    </r>
    <r>
      <rPr>
        <b/>
        <sz val="10"/>
        <color rgb="FF000000"/>
        <rFont val="Calibri"/>
        <family val="2"/>
      </rPr>
      <t>20 points</t>
    </r>
    <r>
      <rPr>
        <sz val="10"/>
        <color rgb="FF000000"/>
        <rFont val="Calibri"/>
        <family val="2"/>
      </rPr>
      <t xml:space="preserve">
•   Average is 75% - 79%   = </t>
    </r>
    <r>
      <rPr>
        <b/>
        <sz val="10"/>
        <color rgb="FF000000"/>
        <rFont val="Calibri"/>
        <family val="2"/>
      </rPr>
      <t>10 points</t>
    </r>
    <r>
      <rPr>
        <sz val="10"/>
        <color rgb="FF000000"/>
        <rFont val="Calibri"/>
        <family val="2"/>
      </rPr>
      <t xml:space="preserve">
•  Average is &lt; 74%             =   </t>
    </r>
    <r>
      <rPr>
        <b/>
        <sz val="10"/>
        <color rgb="FF000000"/>
        <rFont val="Calibri"/>
        <family val="2"/>
      </rPr>
      <t>0 points</t>
    </r>
    <r>
      <rPr>
        <sz val="10"/>
        <color rgb="FF000000"/>
        <rFont val="Calibri"/>
        <family val="2"/>
      </rPr>
      <t xml:space="preserve">
</t>
    </r>
    <r>
      <rPr>
        <b/>
        <sz val="10"/>
        <color rgb="FF000000"/>
        <rFont val="Calibri"/>
        <family val="2"/>
      </rPr>
      <t xml:space="preserve">
NB: Submit completed specifications spreadsheet (Functional Requirements)</t>
    </r>
  </si>
  <si>
    <r>
      <rPr>
        <b/>
        <sz val="10"/>
        <rFont val="Calibri"/>
        <family val="2"/>
      </rPr>
      <t xml:space="preserve">Capacity and experience of the proposed team. </t>
    </r>
    <r>
      <rPr>
        <sz val="10"/>
        <rFont val="Calibri"/>
        <family val="2"/>
      </rPr>
      <t>The proposed team must demonstrate experience, qualifications and capabilities. The team leader must have al least 7 years' experience in the ERP environment (Attach CV, profile, past and current projects).
•   7 or more years experience = 1</t>
    </r>
    <r>
      <rPr>
        <b/>
        <sz val="10"/>
        <rFont val="Calibri"/>
        <family val="2"/>
      </rPr>
      <t>0 points</t>
    </r>
    <r>
      <rPr>
        <sz val="10"/>
        <rFont val="Calibri"/>
        <family val="2"/>
      </rPr>
      <t xml:space="preserve">
•   5 -  7 years experience           =   </t>
    </r>
    <r>
      <rPr>
        <b/>
        <sz val="10"/>
        <rFont val="Calibri"/>
        <family val="2"/>
      </rPr>
      <t>5 points</t>
    </r>
    <r>
      <rPr>
        <sz val="10"/>
        <rFont val="Calibri"/>
        <family val="2"/>
      </rPr>
      <t xml:space="preserve">
•   0 or less than  5 years experience           =   </t>
    </r>
    <r>
      <rPr>
        <b/>
        <sz val="10"/>
        <rFont val="Calibri"/>
        <family val="2"/>
      </rPr>
      <t>0 points</t>
    </r>
  </si>
  <si>
    <r>
      <rPr>
        <b/>
        <sz val="10"/>
        <rFont val="Calibri"/>
        <family val="2"/>
      </rPr>
      <t>Approach and Methodology:</t>
    </r>
    <r>
      <rPr>
        <sz val="10"/>
        <rFont val="Calibri"/>
        <family val="2"/>
      </rPr>
      <t xml:space="preserve"> Describe the approach, methodology and plan (AMP) to be adopted during the review, implementation, execution and hosting. 
The scoring will be based on the following:
• No or incomplete AMP = </t>
    </r>
    <r>
      <rPr>
        <b/>
        <sz val="10"/>
        <rFont val="Calibri"/>
        <family val="2"/>
      </rPr>
      <t>0 points</t>
    </r>
    <r>
      <rPr>
        <sz val="10"/>
        <rFont val="Calibri"/>
        <family val="2"/>
      </rPr>
      <t xml:space="preserve">
• Complete and detailed AMP = </t>
    </r>
    <r>
      <rPr>
        <b/>
        <sz val="10"/>
        <rFont val="Calibri"/>
        <family val="2"/>
      </rPr>
      <t>10 points</t>
    </r>
    <r>
      <rPr>
        <sz val="10"/>
        <rFont val="Calibri"/>
        <family val="2"/>
      </rPr>
      <t xml:space="preserve">
</t>
    </r>
  </si>
  <si>
    <r>
      <rPr>
        <b/>
        <sz val="10"/>
        <color rgb="FF000000"/>
        <rFont val="Calibri"/>
        <family val="2"/>
      </rPr>
      <t xml:space="preserve">Provide technical proposal </t>
    </r>
    <r>
      <rPr>
        <sz val="10"/>
        <color rgb="FF000000"/>
        <rFont val="Calibri"/>
        <family val="2"/>
      </rPr>
      <t>that meets our specifications and related service requirements.</t>
    </r>
    <r>
      <rPr>
        <sz val="10"/>
        <color rgb="FF000000"/>
        <rFont val="Calibri"/>
        <family val="2"/>
      </rPr>
      <t xml:space="preserve">
(Meets technical requirements)
•   Average is 90% - 100% =  </t>
    </r>
    <r>
      <rPr>
        <b/>
        <sz val="10"/>
        <color rgb="FF000000"/>
        <rFont val="Calibri"/>
        <family val="2"/>
      </rPr>
      <t>20 points</t>
    </r>
    <r>
      <rPr>
        <sz val="10"/>
        <color rgb="FF000000"/>
        <rFont val="Calibri"/>
        <family val="2"/>
      </rPr>
      <t xml:space="preserve">
•   Average is 75% - 89%   =   </t>
    </r>
    <r>
      <rPr>
        <b/>
        <sz val="10"/>
        <color rgb="FF000000"/>
        <rFont val="Calibri"/>
        <family val="2"/>
      </rPr>
      <t>10 points</t>
    </r>
    <r>
      <rPr>
        <sz val="10"/>
        <color rgb="FF000000"/>
        <rFont val="Calibri"/>
        <family val="2"/>
      </rPr>
      <t xml:space="preserve">
•  Average is &lt; 74%             =   </t>
    </r>
    <r>
      <rPr>
        <b/>
        <sz val="10"/>
        <color rgb="FF000000"/>
        <rFont val="Calibri"/>
        <family val="2"/>
      </rPr>
      <t>0 points</t>
    </r>
    <r>
      <rPr>
        <sz val="10"/>
        <color rgb="FF000000"/>
        <rFont val="Calibri"/>
        <family val="2"/>
      </rPr>
      <t xml:space="preserve">
</t>
    </r>
    <r>
      <rPr>
        <b/>
        <sz val="10"/>
        <color rgb="FF000000"/>
        <rFont val="Calibri"/>
        <family val="2"/>
      </rPr>
      <t xml:space="preserve">
NB: Submit completed specifications spreadsheet Technical Requirements)</t>
    </r>
  </si>
  <si>
    <r>
      <t xml:space="preserve">Provide signed letters from contactable references stipulating where an ERP implementation project of a similar size (minimum 500 users) has been successfully delivered by the Bidder in the last 10 years
•   5 and more implementation references = </t>
    </r>
    <r>
      <rPr>
        <b/>
        <sz val="10"/>
        <color rgb="FF000000"/>
        <rFont val="Calibri"/>
        <family val="2"/>
      </rPr>
      <t>10 points</t>
    </r>
    <r>
      <rPr>
        <sz val="10"/>
        <color rgb="FF000000"/>
        <rFont val="Calibri"/>
        <family val="2"/>
      </rPr>
      <t xml:space="preserve">
•  3 - 4 implementation references = </t>
    </r>
    <r>
      <rPr>
        <b/>
        <sz val="10"/>
        <color rgb="FF000000"/>
        <rFont val="Calibri"/>
        <family val="2"/>
      </rPr>
      <t>5 points</t>
    </r>
    <r>
      <rPr>
        <sz val="10"/>
        <color rgb="FF000000"/>
        <rFont val="Calibri"/>
        <family val="2"/>
      </rPr>
      <t xml:space="preserve">
•  0 - 3 implementation references = </t>
    </r>
    <r>
      <rPr>
        <b/>
        <sz val="10"/>
        <color rgb="FF000000"/>
        <rFont val="Calibri"/>
        <family val="2"/>
      </rPr>
      <t>0 points</t>
    </r>
  </si>
  <si>
    <r>
      <rPr>
        <b/>
        <sz val="10"/>
        <rFont val="Calibri"/>
        <family val="2"/>
      </rPr>
      <t>Project Plan:</t>
    </r>
    <r>
      <rPr>
        <sz val="10"/>
        <rFont val="Calibri"/>
        <family val="2"/>
      </rPr>
      <t xml:space="preserve"> Bidders are required to submit a project plan with their proposals. (Note: Go-live must be within 12 months) 
</t>
    </r>
    <r>
      <rPr>
        <b/>
        <i/>
        <sz val="10"/>
        <rFont val="Calibri"/>
        <family val="2"/>
      </rPr>
      <t>Project plan must also include the following tasks and deliverables</t>
    </r>
    <r>
      <rPr>
        <sz val="10"/>
        <rFont val="Calibri"/>
        <family val="2"/>
      </rPr>
      <t xml:space="preserve">:
• Project Initiation
• Change and Communication Management
• Requirements Gathering
• Implementation
• Training
• Skills Transfer 
• Data Management
The scoring will be based on the following:
• No or incomplete project plan = </t>
    </r>
    <r>
      <rPr>
        <b/>
        <sz val="10"/>
        <rFont val="Calibri"/>
        <family val="2"/>
      </rPr>
      <t>0 points</t>
    </r>
    <r>
      <rPr>
        <sz val="10"/>
        <rFont val="Calibri"/>
        <family val="2"/>
      </rPr>
      <t xml:space="preserve">
• Complete and detailed project plan within the requested period = </t>
    </r>
    <r>
      <rPr>
        <b/>
        <sz val="10"/>
        <rFont val="Calibri"/>
        <family val="2"/>
      </rPr>
      <t>10 points</t>
    </r>
    <r>
      <rPr>
        <sz val="10"/>
        <rFont val="Calibri"/>
        <family val="2"/>
      </rPr>
      <t xml:space="preserve">
</t>
    </r>
  </si>
  <si>
    <t>Fleet Management</t>
  </si>
  <si>
    <t>Finance</t>
  </si>
  <si>
    <t xml:space="preserve"> HR</t>
  </si>
  <si>
    <t xml:space="preserve"> Audit</t>
  </si>
  <si>
    <t xml:space="preserve"> Data Governance</t>
  </si>
  <si>
    <t xml:space="preserve"> Supply Chain Management &amp; electronic Procurement</t>
  </si>
  <si>
    <t xml:space="preserve"> Project Management</t>
  </si>
  <si>
    <t xml:space="preserve"> Assets Management</t>
  </si>
  <si>
    <t xml:space="preserve"> Contract Management</t>
  </si>
  <si>
    <t xml:space="preserve"> Sales and Distribution</t>
  </si>
  <si>
    <t xml:space="preserve"> Customer Relationship Management (CRM) &amp; CRM Portal</t>
  </si>
  <si>
    <t xml:space="preserve"> Inventory Management</t>
  </si>
  <si>
    <t xml:space="preserve"> Travel Management</t>
  </si>
  <si>
    <t xml:space="preserve"> Compensation Management</t>
  </si>
  <si>
    <t xml:space="preserve"> Payroll</t>
  </si>
  <si>
    <t xml:space="preserve"> Cross-Application Timesheets</t>
  </si>
  <si>
    <t xml:space="preserve"> Performance Management</t>
  </si>
  <si>
    <t xml:space="preserve"> Portal Employee Self Service and Manager Self Service</t>
  </si>
  <si>
    <t xml:space="preserve"> Electronic Recruitment</t>
  </si>
  <si>
    <t xml:space="preserve"> Learning Solution</t>
  </si>
  <si>
    <t xml:space="preserve"> Organizational Management</t>
  </si>
  <si>
    <t xml:space="preserve"> Personnel Administration</t>
  </si>
  <si>
    <t xml:space="preserve"> Time Management (Leave)</t>
  </si>
  <si>
    <t xml:space="preserve"> Safety Health Environmental and Quality</t>
  </si>
  <si>
    <t xml:space="preserve"> Corporate Scorecard (Analytics and Reporting)</t>
  </si>
  <si>
    <t xml:space="preserve"> Audit Management</t>
  </si>
  <si>
    <t xml:space="preserve"> Risk Management</t>
  </si>
  <si>
    <t xml:space="preserve"> Facilities Management (Plant Maintenance)</t>
  </si>
  <si>
    <t xml:space="preserve"> Project management</t>
  </si>
  <si>
    <t>Change Management</t>
  </si>
  <si>
    <t>Analytics</t>
  </si>
  <si>
    <t>Integration</t>
  </si>
  <si>
    <t>Security and access control</t>
  </si>
  <si>
    <t>Fixed Costs VAT inclusive</t>
  </si>
  <si>
    <t>Execute Training as per scope of work</t>
  </si>
  <si>
    <t>Work Breakdown Structure</t>
  </si>
  <si>
    <t>Conduct a Value assurance exercise with SAP</t>
  </si>
  <si>
    <t>GRAND TOTAL (VAT Inclusive)</t>
  </si>
  <si>
    <t>(A) Teamleads and SMME's</t>
  </si>
  <si>
    <t xml:space="preserve">(B) Technical and Functional </t>
  </si>
  <si>
    <t>e.g. (1) Lead consultant</t>
  </si>
  <si>
    <t xml:space="preserve">        (2) Consultant</t>
  </si>
  <si>
    <t>Fixed Rate/Hour VAT inclusive</t>
  </si>
  <si>
    <t>(1) VALUE ASSURANCE EXERCISE THE PROJECT WITH SAP</t>
  </si>
  <si>
    <t>(5) SUPPORT AND MAINTENANCE</t>
  </si>
  <si>
    <t>(2)PROJECT MANAGEMENT</t>
  </si>
  <si>
    <t>(3)CHANGE MANAGEMENT</t>
  </si>
  <si>
    <t>(4)TRAINING</t>
  </si>
  <si>
    <t>(1) RESOURCES FOR IMPLEMENTATION</t>
  </si>
  <si>
    <t xml:space="preserve">                                 FIXED  PRICING SCHEDULE</t>
  </si>
  <si>
    <t xml:space="preserve">                                 RATE  PRICING SCHEDULE</t>
  </si>
  <si>
    <t>Estimated Hours</t>
  </si>
  <si>
    <t>TOTAL PRICE VAT INCLUSIVE</t>
  </si>
  <si>
    <t xml:space="preserve">Indicate Role </t>
  </si>
  <si>
    <t>Ongoing OEM Software Maintenance on retainer basis (i.e. SAP B1 and SAP 4/Hana) for 24 months</t>
  </si>
  <si>
    <t>Value Added Reseller (VAR) Implementation Support on retainer basis for 24 months</t>
  </si>
  <si>
    <t>RATE BASED PRICE</t>
  </si>
  <si>
    <t>FIXED PRICE</t>
  </si>
  <si>
    <t>ESTIMATED TOTAL BID</t>
  </si>
  <si>
    <t>NAME OF THE BIDDER</t>
  </si>
  <si>
    <t>SIGNATURE</t>
  </si>
  <si>
    <t>DATE</t>
  </si>
  <si>
    <t>NB: After the review exercise the service provider will be expected to submit a fixed price for milestones based on the consultants fixed price.  The estimated hours and total price are for evaluation purpose only</t>
  </si>
  <si>
    <t>NB: Estimated total for rate based prices are for evaluation purpose only</t>
  </si>
  <si>
    <t>Other (please specify)</t>
  </si>
  <si>
    <t>ESTIMATED TOTAL BID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</si>
</sst>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&quot;R&quot;* #,##0.00_-;\-&quot;R&quot;* #,##0.00_-;_-&quot;R&quot;* &quot;-&quot;??_-;_-@_-"/>
    <numFmt numFmtId="165" formatCode="[$R-1C09]#,##0.00;\-[$R-1C09]#,##0.00"/>
    <numFmt numFmtId="166" formatCode="[$R-1C09]#,##0.00"/>
    <numFmt numFmtId="167" formatCode="_-[$R-1C09]* #,##0.00_-;\-[$R-1C09]* #,##0.00_-;_-[$R-1C09]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6"/>
      <color theme="0"/>
      <name val="Arial"/>
      <family val="2"/>
    </font>
    <font>
      <b/>
      <sz val="1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color rgb="FF000000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9" fillId="0" borderId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4" fillId="0" borderId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11">
    <xf numFmtId="0" fontId="0" fillId="0" borderId="0" xfId="0"/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2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14" fillId="0" borderId="0" xfId="0" applyFont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2" fontId="0" fillId="0" borderId="9" xfId="2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2" borderId="0" xfId="0" applyFill="1" applyAlignment="1">
      <alignment horizontal="center"/>
    </xf>
    <xf numFmtId="2" fontId="0" fillId="0" borderId="9" xfId="2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2" fillId="9" borderId="2" xfId="0" applyFont="1" applyFill="1" applyBorder="1"/>
    <xf numFmtId="0" fontId="1" fillId="9" borderId="2" xfId="0" applyFont="1" applyFill="1" applyBorder="1"/>
    <xf numFmtId="0" fontId="18" fillId="0" borderId="0" xfId="0" applyFont="1"/>
    <xf numFmtId="0" fontId="20" fillId="3" borderId="0" xfId="0" applyFont="1" applyFill="1"/>
    <xf numFmtId="0" fontId="21" fillId="3" borderId="2" xfId="0" applyFont="1" applyFill="1" applyBorder="1"/>
    <xf numFmtId="0" fontId="2" fillId="11" borderId="2" xfId="0" applyFont="1" applyFill="1" applyBorder="1"/>
    <xf numFmtId="0" fontId="1" fillId="11" borderId="2" xfId="0" applyFont="1" applyFill="1" applyBorder="1"/>
    <xf numFmtId="0" fontId="3" fillId="7" borderId="0" xfId="0" applyFont="1" applyFill="1" applyBorder="1" applyAlignment="1">
      <alignment horizontal="left" vertical="center" wrapText="1" indent="2"/>
    </xf>
    <xf numFmtId="0" fontId="2" fillId="7" borderId="2" xfId="0" applyFont="1" applyFill="1" applyBorder="1"/>
    <xf numFmtId="0" fontId="22" fillId="0" borderId="0" xfId="0" applyFont="1" applyAlignment="1">
      <alignment vertic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left" vertical="center" wrapText="1"/>
    </xf>
    <xf numFmtId="167" fontId="1" fillId="0" borderId="0" xfId="0" applyNumberFormat="1" applyFont="1"/>
    <xf numFmtId="167" fontId="2" fillId="7" borderId="2" xfId="0" applyNumberFormat="1" applyFont="1" applyFill="1" applyBorder="1"/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9" fillId="0" borderId="2" xfId="0" applyFont="1" applyBorder="1" applyAlignment="1" applyProtection="1">
      <alignment wrapText="1"/>
      <protection locked="0"/>
    </xf>
    <xf numFmtId="167" fontId="19" fillId="0" borderId="2" xfId="6" applyNumberFormat="1" applyFont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3" fillId="2" borderId="2" xfId="0" applyFont="1" applyFill="1" applyBorder="1" applyAlignment="1" applyProtection="1">
      <alignment horizontal="left" vertical="center" wrapText="1"/>
    </xf>
    <xf numFmtId="0" fontId="23" fillId="2" borderId="2" xfId="0" applyFont="1" applyFill="1" applyBorder="1" applyAlignment="1" applyProtection="1">
      <alignment horizontal="left" vertical="center" wrapText="1"/>
    </xf>
    <xf numFmtId="0" fontId="24" fillId="0" borderId="2" xfId="0" applyFont="1" applyBorder="1" applyProtection="1"/>
    <xf numFmtId="0" fontId="24" fillId="0" borderId="0" xfId="0" applyFont="1" applyProtection="1"/>
    <xf numFmtId="0" fontId="1" fillId="0" borderId="0" xfId="0" applyFont="1" applyProtection="1"/>
    <xf numFmtId="0" fontId="21" fillId="3" borderId="0" xfId="0" applyFont="1" applyFill="1" applyProtection="1"/>
    <xf numFmtId="0" fontId="21" fillId="3" borderId="2" xfId="0" applyFont="1" applyFill="1" applyBorder="1" applyProtection="1"/>
    <xf numFmtId="0" fontId="21" fillId="3" borderId="2" xfId="0" applyFont="1" applyFill="1" applyBorder="1" applyAlignment="1" applyProtection="1">
      <alignment wrapText="1"/>
    </xf>
    <xf numFmtId="0" fontId="20" fillId="3" borderId="0" xfId="0" applyFont="1" applyFill="1" applyProtection="1"/>
    <xf numFmtId="0" fontId="21" fillId="3" borderId="2" xfId="0" applyFont="1" applyFill="1" applyBorder="1" applyAlignment="1" applyProtection="1">
      <alignment horizontal="center"/>
    </xf>
    <xf numFmtId="0" fontId="25" fillId="0" borderId="2" xfId="0" applyFont="1" applyBorder="1" applyAlignment="1" applyProtection="1">
      <alignment horizontal="center"/>
    </xf>
    <xf numFmtId="0" fontId="25" fillId="0" borderId="2" xfId="0" applyFont="1" applyBorder="1" applyAlignment="1" applyProtection="1">
      <alignment horizontal="center" wrapText="1"/>
    </xf>
    <xf numFmtId="0" fontId="25" fillId="0" borderId="0" xfId="0" applyFont="1" applyProtection="1"/>
    <xf numFmtId="0" fontId="2" fillId="0" borderId="0" xfId="0" applyFont="1" applyProtection="1"/>
    <xf numFmtId="0" fontId="26" fillId="0" borderId="0" xfId="0" applyFont="1" applyAlignment="1" applyProtection="1">
      <alignment vertical="center"/>
    </xf>
    <xf numFmtId="0" fontId="25" fillId="0" borderId="2" xfId="0" applyFont="1" applyBorder="1" applyProtection="1"/>
    <xf numFmtId="0" fontId="25" fillId="0" borderId="2" xfId="0" applyFont="1" applyBorder="1" applyAlignment="1" applyProtection="1">
      <alignment wrapText="1"/>
    </xf>
    <xf numFmtId="0" fontId="25" fillId="8" borderId="2" xfId="0" applyFont="1" applyFill="1" applyBorder="1" applyAlignment="1" applyProtection="1">
      <alignment horizontal="left" vertical="center" indent="1"/>
    </xf>
    <xf numFmtId="0" fontId="21" fillId="0" borderId="2" xfId="0" applyFont="1" applyBorder="1" applyAlignment="1" applyProtection="1">
      <alignment wrapText="1"/>
    </xf>
    <xf numFmtId="0" fontId="25" fillId="8" borderId="2" xfId="0" applyFont="1" applyFill="1" applyBorder="1" applyAlignment="1" applyProtection="1">
      <alignment horizontal="justify" vertical="center"/>
    </xf>
    <xf numFmtId="0" fontId="24" fillId="8" borderId="2" xfId="0" applyFont="1" applyFill="1" applyBorder="1" applyAlignment="1" applyProtection="1">
      <alignment horizontal="justify" vertical="center"/>
    </xf>
    <xf numFmtId="166" fontId="21" fillId="0" borderId="2" xfId="0" applyNumberFormat="1" applyFont="1" applyBorder="1" applyAlignment="1" applyProtection="1">
      <alignment wrapText="1"/>
    </xf>
    <xf numFmtId="0" fontId="25" fillId="8" borderId="2" xfId="0" applyFont="1" applyFill="1" applyBorder="1" applyProtection="1"/>
    <xf numFmtId="0" fontId="25" fillId="10" borderId="2" xfId="0" applyFont="1" applyFill="1" applyBorder="1" applyProtection="1"/>
    <xf numFmtId="0" fontId="25" fillId="10" borderId="2" xfId="0" applyFont="1" applyFill="1" applyBorder="1" applyAlignment="1" applyProtection="1">
      <alignment horizontal="left" vertical="center" indent="1"/>
    </xf>
    <xf numFmtId="0" fontId="25" fillId="10" borderId="2" xfId="0" applyFont="1" applyFill="1" applyBorder="1" applyAlignment="1" applyProtection="1">
      <alignment horizontal="justify" vertical="center"/>
    </xf>
    <xf numFmtId="0" fontId="24" fillId="8" borderId="11" xfId="0" applyFont="1" applyFill="1" applyBorder="1" applyAlignment="1" applyProtection="1">
      <alignment horizontal="justify" vertical="center"/>
    </xf>
    <xf numFmtId="0" fontId="24" fillId="0" borderId="11" xfId="0" applyFont="1" applyBorder="1" applyProtection="1"/>
    <xf numFmtId="166" fontId="21" fillId="0" borderId="11" xfId="0" applyNumberFormat="1" applyFont="1" applyBorder="1" applyAlignment="1" applyProtection="1">
      <alignment wrapText="1"/>
    </xf>
    <xf numFmtId="0" fontId="24" fillId="0" borderId="13" xfId="0" applyFont="1" applyBorder="1" applyProtection="1"/>
    <xf numFmtId="0" fontId="24" fillId="0" borderId="14" xfId="0" applyFont="1" applyBorder="1" applyProtection="1"/>
    <xf numFmtId="0" fontId="25" fillId="0" borderId="14" xfId="0" applyFont="1" applyBorder="1" applyProtection="1"/>
    <xf numFmtId="166" fontId="21" fillId="0" borderId="15" xfId="6" applyNumberFormat="1" applyFont="1" applyBorder="1" applyAlignment="1" applyProtection="1">
      <alignment wrapText="1"/>
    </xf>
    <xf numFmtId="0" fontId="25" fillId="9" borderId="16" xfId="0" applyFont="1" applyFill="1" applyBorder="1" applyAlignment="1" applyProtection="1">
      <alignment horizontal="center" wrapText="1"/>
    </xf>
    <xf numFmtId="0" fontId="25" fillId="9" borderId="17" xfId="0" applyFont="1" applyFill="1" applyBorder="1" applyAlignment="1" applyProtection="1">
      <alignment horizontal="center" wrapText="1"/>
    </xf>
    <xf numFmtId="0" fontId="25" fillId="9" borderId="18" xfId="0" applyFont="1" applyFill="1" applyBorder="1" applyAlignment="1" applyProtection="1">
      <alignment horizontal="center" wrapText="1"/>
    </xf>
    <xf numFmtId="0" fontId="25" fillId="0" borderId="2" xfId="0" applyFont="1" applyBorder="1" applyProtection="1">
      <protection locked="0"/>
    </xf>
    <xf numFmtId="0" fontId="24" fillId="0" borderId="2" xfId="0" applyFont="1" applyBorder="1" applyProtection="1">
      <protection locked="0"/>
    </xf>
    <xf numFmtId="0" fontId="24" fillId="0" borderId="11" xfId="0" applyFont="1" applyBorder="1" applyProtection="1">
      <protection locked="0"/>
    </xf>
    <xf numFmtId="165" fontId="21" fillId="0" borderId="2" xfId="6" applyNumberFormat="1" applyFont="1" applyBorder="1" applyAlignment="1" applyProtection="1">
      <alignment horizontal="left" wrapText="1"/>
      <protection locked="0"/>
    </xf>
    <xf numFmtId="0" fontId="25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" fillId="0" borderId="0" xfId="0" applyFont="1" applyAlignment="1" applyProtection="1">
      <alignment horizontal="center"/>
    </xf>
    <xf numFmtId="0" fontId="1" fillId="0" borderId="5" xfId="0" applyFont="1" applyBorder="1" applyProtection="1"/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43" fontId="1" fillId="0" borderId="8" xfId="6" applyFont="1" applyBorder="1" applyAlignment="1" applyProtection="1"/>
    <xf numFmtId="0" fontId="1" fillId="0" borderId="19" xfId="0" applyFont="1" applyBorder="1" applyProtection="1"/>
    <xf numFmtId="0" fontId="1" fillId="0" borderId="20" xfId="0" applyFont="1" applyBorder="1" applyAlignment="1" applyProtection="1">
      <alignment horizontal="center"/>
    </xf>
    <xf numFmtId="0" fontId="1" fillId="0" borderId="21" xfId="0" applyFont="1" applyBorder="1" applyAlignment="1" applyProtection="1">
      <alignment horizontal="center"/>
    </xf>
    <xf numFmtId="0" fontId="1" fillId="0" borderId="22" xfId="0" applyFont="1" applyBorder="1" applyAlignment="1" applyProtection="1">
      <alignment horizontal="center"/>
    </xf>
    <xf numFmtId="43" fontId="1" fillId="0" borderId="10" xfId="6" applyFont="1" applyBorder="1" applyAlignment="1" applyProtection="1"/>
    <xf numFmtId="0" fontId="2" fillId="0" borderId="24" xfId="0" applyFont="1" applyBorder="1" applyProtection="1"/>
    <xf numFmtId="0" fontId="2" fillId="0" borderId="23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43" fontId="2" fillId="0" borderId="12" xfId="0" applyNumberFormat="1" applyFont="1" applyBorder="1" applyAlignment="1" applyProtection="1">
      <alignment horizontal="center"/>
    </xf>
  </cellXfs>
  <cellStyles count="7">
    <cellStyle name="Comma" xfId="6" builtinId="3"/>
    <cellStyle name="Currency 2" xfId="3"/>
    <cellStyle name="Currency 2 2" xfId="5"/>
    <cellStyle name="Normal" xfId="0" builtinId="0"/>
    <cellStyle name="Normal 2" xfId="1"/>
    <cellStyle name="Normal 2 2" xfId="4"/>
    <cellStyle name="Percent" xfId="2" builtinId="5"/>
  </cellStyles>
  <dxfs count="0"/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79375</xdr:colOff>
      <xdr:row>0</xdr:row>
      <xdr:rowOff>144318</xdr:rowOff>
    </xdr:from>
    <xdr:ext cx="1919432" cy="887557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2727" y="144318"/>
          <a:ext cx="1919432" cy="88755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79375</xdr:colOff>
      <xdr:row>0</xdr:row>
      <xdr:rowOff>144318</xdr:rowOff>
    </xdr:from>
    <xdr:ext cx="1919432" cy="88755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5325" y="144318"/>
          <a:ext cx="1919432" cy="88755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0</xdr:row>
      <xdr:rowOff>0</xdr:rowOff>
    </xdr:from>
    <xdr:to>
      <xdr:col>7</xdr:col>
      <xdr:colOff>673100</xdr:colOff>
      <xdr:row>4</xdr:row>
      <xdr:rowOff>172797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5950" y="0"/>
          <a:ext cx="2254250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F25"/>
  <sheetViews>
    <sheetView view="pageBreakPreview" topLeftCell="A2" zoomScale="115" zoomScaleNormal="115" zoomScaleSheetLayoutView="115" workbookViewId="0">
      <selection activeCell="B3" sqref="B3"/>
    </sheetView>
  </sheetViews>
  <sheetFormatPr defaultRowHeight="14.5" x14ac:dyDescent="0.35"/>
  <cols>
    <col min="1" max="1" width="8.81640625" customWidth="1"/>
    <col min="2" max="2" width="74.54296875" customWidth="1"/>
    <col min="3" max="3" width="21.1796875" customWidth="1"/>
    <col min="4" max="4" width="22.54296875" hidden="1" customWidth="1"/>
    <col min="5" max="5" width="16" customWidth="1"/>
    <col min="6" max="6" width="15" customWidth="1"/>
  </cols>
  <sheetData>
    <row r="1" spans="1:6" ht="90" customHeight="1" thickBot="1" x14ac:dyDescent="0.4">
      <c r="A1" s="48" t="s">
        <v>10</v>
      </c>
      <c r="B1" s="49"/>
      <c r="C1" s="49"/>
      <c r="D1" s="27"/>
    </row>
    <row r="2" spans="1:6" ht="26.25" customHeight="1" x14ac:dyDescent="0.35">
      <c r="A2" s="19" t="s">
        <v>0</v>
      </c>
      <c r="B2" s="20" t="s">
        <v>12</v>
      </c>
      <c r="C2" s="20" t="s">
        <v>11</v>
      </c>
      <c r="D2" s="21" t="s">
        <v>19</v>
      </c>
    </row>
    <row r="3" spans="1:6" ht="135" customHeight="1" x14ac:dyDescent="0.35">
      <c r="A3" s="22">
        <v>1</v>
      </c>
      <c r="B3" s="17" t="s">
        <v>20</v>
      </c>
      <c r="C3" s="1">
        <v>40</v>
      </c>
      <c r="D3" s="28" t="e">
        <f>IF(F20 &lt;&gt; FALSE, AVERAGE(E11:E19), "One or more section is less than 75%")</f>
        <v>#REF!</v>
      </c>
    </row>
    <row r="4" spans="1:6" ht="121.5" customHeight="1" x14ac:dyDescent="0.35">
      <c r="A4" s="22">
        <v>2</v>
      </c>
      <c r="B4" s="17" t="s">
        <v>23</v>
      </c>
      <c r="C4" s="1">
        <v>20</v>
      </c>
      <c r="D4" s="23" t="e">
        <f>E21</f>
        <v>#REF!</v>
      </c>
    </row>
    <row r="5" spans="1:6" ht="96.75" customHeight="1" x14ac:dyDescent="0.35">
      <c r="A5" s="22">
        <v>3</v>
      </c>
      <c r="B5" s="29" t="s">
        <v>22</v>
      </c>
      <c r="C5" s="1">
        <v>10</v>
      </c>
      <c r="D5" s="24"/>
    </row>
    <row r="6" spans="1:6" ht="214.5" customHeight="1" x14ac:dyDescent="0.35">
      <c r="A6" s="22">
        <v>4</v>
      </c>
      <c r="B6" s="29" t="s">
        <v>25</v>
      </c>
      <c r="C6" s="1">
        <v>10</v>
      </c>
      <c r="D6" s="24"/>
    </row>
    <row r="7" spans="1:6" ht="98.25" customHeight="1" x14ac:dyDescent="0.35">
      <c r="A7" s="22">
        <v>5</v>
      </c>
      <c r="B7" s="3" t="s">
        <v>24</v>
      </c>
      <c r="C7" s="2">
        <v>10</v>
      </c>
      <c r="D7" s="24"/>
    </row>
    <row r="8" spans="1:6" ht="98.25" customHeight="1" thickBot="1" x14ac:dyDescent="0.4">
      <c r="A8" s="22">
        <v>6</v>
      </c>
      <c r="B8" s="30" t="s">
        <v>21</v>
      </c>
      <c r="C8" s="25">
        <v>10</v>
      </c>
      <c r="D8" s="26"/>
    </row>
    <row r="9" spans="1:6" hidden="1" x14ac:dyDescent="0.35"/>
    <row r="10" spans="1:6" hidden="1" x14ac:dyDescent="0.35">
      <c r="C10" s="18" t="s">
        <v>13</v>
      </c>
      <c r="D10" s="18" t="s">
        <v>14</v>
      </c>
      <c r="E10" s="18" t="s">
        <v>15</v>
      </c>
      <c r="F10" s="18" t="s">
        <v>16</v>
      </c>
    </row>
    <row r="11" spans="1:6" hidden="1" x14ac:dyDescent="0.35">
      <c r="B11" s="6" t="s">
        <v>1</v>
      </c>
      <c r="C11" s="13" t="e">
        <f>COUNTIF(#REF!,'Evaluation Criteria'!B11)</f>
        <v>#REF!</v>
      </c>
      <c r="D11" s="13" t="e">
        <f>SUM(#REF!)</f>
        <v>#REF!</v>
      </c>
      <c r="E11" s="14" t="e">
        <f>D11*100/C11</f>
        <v>#REF!</v>
      </c>
      <c r="F11" s="15" t="e">
        <f>AND(E11&gt;75)</f>
        <v>#REF!</v>
      </c>
    </row>
    <row r="12" spans="1:6" hidden="1" x14ac:dyDescent="0.35">
      <c r="B12" s="7" t="s">
        <v>2</v>
      </c>
      <c r="C12" s="13" t="e">
        <f>COUNTIF(#REF!,'Evaluation Criteria'!B12)</f>
        <v>#REF!</v>
      </c>
      <c r="D12" s="13" t="e">
        <f>SUM(#REF!)</f>
        <v>#REF!</v>
      </c>
      <c r="E12" s="14" t="e">
        <f t="shared" ref="E12:E21" si="0">D12*100/C12</f>
        <v>#REF!</v>
      </c>
      <c r="F12" s="15" t="e">
        <f t="shared" ref="F12:F19" si="1">AND(E12&gt;75)</f>
        <v>#REF!</v>
      </c>
    </row>
    <row r="13" spans="1:6" hidden="1" x14ac:dyDescent="0.35">
      <c r="B13" s="9" t="s">
        <v>3</v>
      </c>
      <c r="C13" s="13" t="e">
        <f>COUNTIF(#REF!,'Evaluation Criteria'!B13)</f>
        <v>#REF!</v>
      </c>
      <c r="D13" s="13" t="e">
        <f>SUM(#REF!)</f>
        <v>#REF!</v>
      </c>
      <c r="E13" s="14" t="e">
        <f t="shared" si="0"/>
        <v>#REF!</v>
      </c>
      <c r="F13" s="15" t="e">
        <f t="shared" si="1"/>
        <v>#REF!</v>
      </c>
    </row>
    <row r="14" spans="1:6" hidden="1" x14ac:dyDescent="0.35">
      <c r="B14" s="5" t="s">
        <v>5</v>
      </c>
      <c r="C14" s="13" t="e">
        <f>COUNTIF(#REF!,'Evaluation Criteria'!B14)</f>
        <v>#REF!</v>
      </c>
      <c r="D14" s="13" t="e">
        <f>SUM(#REF!)</f>
        <v>#REF!</v>
      </c>
      <c r="E14" s="14" t="e">
        <f t="shared" si="0"/>
        <v>#REF!</v>
      </c>
      <c r="F14" s="15" t="e">
        <f t="shared" si="1"/>
        <v>#REF!</v>
      </c>
    </row>
    <row r="15" spans="1:6" hidden="1" x14ac:dyDescent="0.35">
      <c r="B15" s="10" t="s">
        <v>6</v>
      </c>
      <c r="C15" s="13" t="e">
        <f>COUNTIF(#REF!,'Evaluation Criteria'!B15)</f>
        <v>#REF!</v>
      </c>
      <c r="D15" s="13" t="e">
        <f>SUM(#REF!)</f>
        <v>#REF!</v>
      </c>
      <c r="E15" s="14" t="e">
        <f t="shared" si="0"/>
        <v>#REF!</v>
      </c>
      <c r="F15" s="15" t="e">
        <f t="shared" si="1"/>
        <v>#REF!</v>
      </c>
    </row>
    <row r="16" spans="1:6" hidden="1" x14ac:dyDescent="0.35">
      <c r="B16" s="11" t="s">
        <v>7</v>
      </c>
      <c r="C16" s="13" t="e">
        <f>COUNTIF(#REF!,'Evaluation Criteria'!B16)</f>
        <v>#REF!</v>
      </c>
      <c r="D16" s="13" t="e">
        <f>SUM(#REF!)</f>
        <v>#REF!</v>
      </c>
      <c r="E16" s="14" t="e">
        <f t="shared" si="0"/>
        <v>#REF!</v>
      </c>
      <c r="F16" s="15" t="e">
        <f t="shared" si="1"/>
        <v>#REF!</v>
      </c>
    </row>
    <row r="17" spans="2:6" hidden="1" x14ac:dyDescent="0.35">
      <c r="B17" s="8" t="s">
        <v>4</v>
      </c>
      <c r="C17" s="13" t="e">
        <f>COUNTIF(#REF!,'Evaluation Criteria'!B17)</f>
        <v>#REF!</v>
      </c>
      <c r="D17" s="13" t="e">
        <f>SUM(#REF!)</f>
        <v>#REF!</v>
      </c>
      <c r="E17" s="14" t="e">
        <f t="shared" si="0"/>
        <v>#REF!</v>
      </c>
      <c r="F17" s="15" t="e">
        <f t="shared" si="1"/>
        <v>#REF!</v>
      </c>
    </row>
    <row r="18" spans="2:6" hidden="1" x14ac:dyDescent="0.35">
      <c r="B18" s="9" t="s">
        <v>8</v>
      </c>
      <c r="C18" s="13" t="e">
        <f>COUNTIF(#REF!,'Evaluation Criteria'!B18)</f>
        <v>#REF!</v>
      </c>
      <c r="D18" s="13" t="e">
        <f>SUM(#REF!)</f>
        <v>#REF!</v>
      </c>
      <c r="E18" s="14" t="e">
        <f t="shared" si="0"/>
        <v>#REF!</v>
      </c>
      <c r="F18" s="15" t="e">
        <f t="shared" si="1"/>
        <v>#REF!</v>
      </c>
    </row>
    <row r="19" spans="2:6" hidden="1" x14ac:dyDescent="0.35">
      <c r="B19" s="12" t="s">
        <v>9</v>
      </c>
      <c r="C19" s="13" t="e">
        <f>COUNTIF(#REF!,'Evaluation Criteria'!B19)</f>
        <v>#REF!</v>
      </c>
      <c r="D19" s="13" t="e">
        <f>SUM(#REF!)</f>
        <v>#REF!</v>
      </c>
      <c r="E19" s="14" t="e">
        <f t="shared" si="0"/>
        <v>#REF!</v>
      </c>
      <c r="F19" s="15" t="e">
        <f t="shared" si="1"/>
        <v>#REF!</v>
      </c>
    </row>
    <row r="20" spans="2:6" hidden="1" x14ac:dyDescent="0.35">
      <c r="C20" s="13"/>
      <c r="D20" s="13"/>
      <c r="E20" s="14"/>
      <c r="F20" s="16" t="e">
        <f>AND(E11&gt;75, E12&gt;75, E13&gt;75, E14&gt;75, E15&gt;75, E16&gt;75,E17&gt;75,E18&gt;75,E19&gt;75)</f>
        <v>#REF!</v>
      </c>
    </row>
    <row r="21" spans="2:6" hidden="1" x14ac:dyDescent="0.35">
      <c r="B21" s="4" t="s">
        <v>17</v>
      </c>
      <c r="C21" s="13">
        <f>COUNTA(#REF!)</f>
        <v>1</v>
      </c>
      <c r="D21" s="13" t="e">
        <f>SUM(#REF!)</f>
        <v>#REF!</v>
      </c>
      <c r="E21" s="14" t="e">
        <f t="shared" si="0"/>
        <v>#REF!</v>
      </c>
      <c r="F21" s="13"/>
    </row>
    <row r="22" spans="2:6" hidden="1" x14ac:dyDescent="0.35"/>
    <row r="25" spans="2:6" x14ac:dyDescent="0.35">
      <c r="C25" t="s">
        <v>18</v>
      </c>
    </row>
  </sheetData>
  <sheetProtection algorithmName="SHA-512" hashValue="mjQSsBHso/CmbRFw7AaI0SyMvdhMBESQPpmqaiLzzNWGTqpN/QYdK95eyA1TmB0fc5dh8pBCmQ2UGignZczeaA==" saltValue="KpZ9vqqAvwmIqit7o+dQmg==" spinCount="100000" sheet="1" objects="1" scenarios="1"/>
  <mergeCells count="1">
    <mergeCell ref="A1:C1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view="pageBreakPreview" zoomScale="60" zoomScaleNormal="88" workbookViewId="0">
      <pane ySplit="2" topLeftCell="A3" activePane="bottomLeft" state="frozen"/>
      <selection pane="bottomLeft" activeCell="A12" sqref="A12"/>
    </sheetView>
  </sheetViews>
  <sheetFormatPr defaultRowHeight="14" x14ac:dyDescent="0.3"/>
  <cols>
    <col min="1" max="1" width="126.26953125" style="31" customWidth="1"/>
    <col min="2" max="2" width="49.08984375" style="31" customWidth="1"/>
    <col min="3" max="16384" width="8.7265625" style="31"/>
  </cols>
  <sheetData>
    <row r="1" spans="1:2" ht="90" customHeight="1" x14ac:dyDescent="0.3">
      <c r="A1" s="45" t="s">
        <v>75</v>
      </c>
      <c r="B1" s="33"/>
    </row>
    <row r="2" spans="1:2" s="37" customFormat="1" ht="32.5" customHeight="1" x14ac:dyDescent="0.4">
      <c r="A2" s="38" t="s">
        <v>61</v>
      </c>
      <c r="B2" s="44" t="s">
        <v>59</v>
      </c>
    </row>
    <row r="3" spans="1:2" s="36" customFormat="1" ht="32.5" customHeight="1" x14ac:dyDescent="0.3">
      <c r="A3" s="43" t="s">
        <v>69</v>
      </c>
      <c r="B3" s="50"/>
    </row>
    <row r="4" spans="1:2" s="36" customFormat="1" ht="32.5" customHeight="1" x14ac:dyDescent="0.3">
      <c r="A4" s="41" t="s">
        <v>62</v>
      </c>
      <c r="B4" s="51">
        <v>0</v>
      </c>
    </row>
    <row r="5" spans="1:2" ht="32.5" customHeight="1" x14ac:dyDescent="0.3">
      <c r="A5" s="34" t="s">
        <v>71</v>
      </c>
      <c r="B5" s="51">
        <v>0</v>
      </c>
    </row>
    <row r="6" spans="1:2" ht="32.5" customHeight="1" x14ac:dyDescent="0.3">
      <c r="A6" s="34" t="s">
        <v>72</v>
      </c>
      <c r="B6" s="51">
        <v>0</v>
      </c>
    </row>
    <row r="7" spans="1:2" ht="32.5" customHeight="1" x14ac:dyDescent="0.3">
      <c r="A7" s="34" t="s">
        <v>73</v>
      </c>
      <c r="B7" s="51">
        <v>0</v>
      </c>
    </row>
    <row r="8" spans="1:2" ht="32.5" customHeight="1" x14ac:dyDescent="0.3">
      <c r="A8" s="35" t="s">
        <v>60</v>
      </c>
      <c r="B8" s="51">
        <v>0</v>
      </c>
    </row>
    <row r="9" spans="1:2" ht="32.5" customHeight="1" x14ac:dyDescent="0.3">
      <c r="A9" s="39" t="s">
        <v>70</v>
      </c>
      <c r="B9" s="51"/>
    </row>
    <row r="10" spans="1:2" ht="32.5" customHeight="1" x14ac:dyDescent="0.3">
      <c r="A10" s="40" t="s">
        <v>80</v>
      </c>
      <c r="B10" s="51">
        <v>0</v>
      </c>
    </row>
    <row r="11" spans="1:2" ht="32.5" customHeight="1" x14ac:dyDescent="0.3">
      <c r="A11" s="40" t="s">
        <v>81</v>
      </c>
      <c r="B11" s="51">
        <v>0</v>
      </c>
    </row>
    <row r="12" spans="1:2" ht="32.5" customHeight="1" x14ac:dyDescent="0.3">
      <c r="A12" s="53" t="s">
        <v>90</v>
      </c>
      <c r="B12" s="51">
        <v>0</v>
      </c>
    </row>
    <row r="13" spans="1:2" s="32" customFormat="1" ht="32.5" customHeight="1" x14ac:dyDescent="0.3">
      <c r="A13" s="42" t="s">
        <v>63</v>
      </c>
      <c r="B13" s="47">
        <f>SUM(B4:B12)</f>
        <v>0</v>
      </c>
    </row>
    <row r="14" spans="1:2" x14ac:dyDescent="0.3">
      <c r="B14" s="46"/>
    </row>
    <row r="17" spans="1:2" x14ac:dyDescent="0.3">
      <c r="A17" s="52" t="s">
        <v>85</v>
      </c>
      <c r="B17" s="52" t="s">
        <v>86</v>
      </c>
    </row>
    <row r="18" spans="1:2" x14ac:dyDescent="0.3">
      <c r="A18" s="32"/>
      <c r="B18" s="32"/>
    </row>
    <row r="19" spans="1:2" x14ac:dyDescent="0.3">
      <c r="A19" s="32"/>
      <c r="B19" s="32"/>
    </row>
    <row r="20" spans="1:2" x14ac:dyDescent="0.3">
      <c r="A20" s="32"/>
      <c r="B20" s="52" t="s">
        <v>87</v>
      </c>
    </row>
  </sheetData>
  <sheetProtection password="DCAE" sheet="1" objects="1" scenarios="1"/>
  <pageMargins left="0.7" right="0.7" top="0.75" bottom="0.75" header="0.3" footer="0.3"/>
  <pageSetup paperSize="9"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view="pageBreakPreview" zoomScale="60" zoomScaleNormal="88" workbookViewId="0">
      <pane ySplit="3" topLeftCell="A95" activePane="bottomLeft" state="frozen"/>
      <selection pane="bottomLeft" activeCell="D108" sqref="D108"/>
    </sheetView>
  </sheetViews>
  <sheetFormatPr defaultRowHeight="17.5" x14ac:dyDescent="0.35"/>
  <cols>
    <col min="1" max="1" width="53.26953125" style="57" customWidth="1"/>
    <col min="2" max="2" width="28.81640625" style="57" customWidth="1"/>
    <col min="3" max="3" width="44.54296875" style="57" customWidth="1"/>
    <col min="4" max="4" width="28.7265625" style="57" customWidth="1"/>
    <col min="5" max="5" width="36.81640625" style="57" customWidth="1"/>
    <col min="6" max="6" width="8.7265625" style="57"/>
    <col min="7" max="16384" width="8.7265625" style="58"/>
  </cols>
  <sheetData>
    <row r="1" spans="1:6" ht="90" customHeight="1" x14ac:dyDescent="0.35">
      <c r="A1" s="54" t="s">
        <v>76</v>
      </c>
      <c r="B1" s="54"/>
      <c r="C1" s="55"/>
      <c r="D1" s="55"/>
      <c r="E1" s="56"/>
    </row>
    <row r="2" spans="1:6" s="62" customFormat="1" ht="18" x14ac:dyDescent="0.4">
      <c r="A2" s="59"/>
      <c r="B2" s="60"/>
      <c r="C2" s="60"/>
      <c r="D2" s="60"/>
      <c r="E2" s="61"/>
      <c r="F2" s="59"/>
    </row>
    <row r="3" spans="1:6" s="67" customFormat="1" ht="36" x14ac:dyDescent="0.4">
      <c r="A3" s="63" t="s">
        <v>61</v>
      </c>
      <c r="B3" s="64" t="s">
        <v>79</v>
      </c>
      <c r="C3" s="64" t="s">
        <v>77</v>
      </c>
      <c r="D3" s="65" t="s">
        <v>68</v>
      </c>
      <c r="E3" s="65" t="s">
        <v>68</v>
      </c>
      <c r="F3" s="66"/>
    </row>
    <row r="4" spans="1:6" s="67" customFormat="1" ht="18" x14ac:dyDescent="0.4">
      <c r="A4" s="68" t="s">
        <v>74</v>
      </c>
      <c r="B4" s="90"/>
      <c r="C4" s="69"/>
      <c r="D4" s="70"/>
      <c r="E4" s="70"/>
      <c r="F4" s="66"/>
    </row>
    <row r="5" spans="1:6" ht="18" x14ac:dyDescent="0.4">
      <c r="A5" s="71" t="s">
        <v>64</v>
      </c>
      <c r="B5" s="91"/>
      <c r="C5" s="56"/>
      <c r="D5" s="72"/>
      <c r="E5" s="72"/>
    </row>
    <row r="6" spans="1:6" ht="18" x14ac:dyDescent="0.4">
      <c r="A6" s="73" t="s">
        <v>54</v>
      </c>
      <c r="B6" s="90"/>
      <c r="C6" s="69"/>
      <c r="D6" s="72"/>
      <c r="E6" s="72"/>
    </row>
    <row r="7" spans="1:6" ht="18" x14ac:dyDescent="0.4">
      <c r="A7" s="74" t="s">
        <v>66</v>
      </c>
      <c r="B7" s="91"/>
      <c r="C7" s="56">
        <v>50</v>
      </c>
      <c r="D7" s="93"/>
      <c r="E7" s="75">
        <f>D7*C7</f>
        <v>0</v>
      </c>
    </row>
    <row r="8" spans="1:6" ht="18" x14ac:dyDescent="0.4">
      <c r="A8" s="74" t="s">
        <v>67</v>
      </c>
      <c r="B8" s="91"/>
      <c r="C8" s="56">
        <v>50</v>
      </c>
      <c r="D8" s="93"/>
      <c r="E8" s="75">
        <f t="shared" ref="E8:E71" si="0">D8*C8</f>
        <v>0</v>
      </c>
    </row>
    <row r="9" spans="1:6" ht="18" x14ac:dyDescent="0.4">
      <c r="A9" s="76" t="s">
        <v>55</v>
      </c>
      <c r="B9" s="90"/>
      <c r="C9" s="69"/>
      <c r="D9" s="93"/>
      <c r="E9" s="75"/>
    </row>
    <row r="10" spans="1:6" ht="18" x14ac:dyDescent="0.4">
      <c r="A10" s="74" t="s">
        <v>66</v>
      </c>
      <c r="B10" s="91"/>
      <c r="C10" s="56">
        <v>50</v>
      </c>
      <c r="D10" s="93"/>
      <c r="E10" s="75">
        <f t="shared" si="0"/>
        <v>0</v>
      </c>
    </row>
    <row r="11" spans="1:6" ht="18" x14ac:dyDescent="0.4">
      <c r="A11" s="74" t="s">
        <v>67</v>
      </c>
      <c r="B11" s="91"/>
      <c r="C11" s="56">
        <v>50</v>
      </c>
      <c r="D11" s="93"/>
      <c r="E11" s="75">
        <f t="shared" si="0"/>
        <v>0</v>
      </c>
    </row>
    <row r="12" spans="1:6" ht="18" x14ac:dyDescent="0.4">
      <c r="A12" s="73" t="s">
        <v>27</v>
      </c>
      <c r="B12" s="90"/>
      <c r="C12" s="69"/>
      <c r="D12" s="93"/>
      <c r="E12" s="75"/>
    </row>
    <row r="13" spans="1:6" ht="18" x14ac:dyDescent="0.4">
      <c r="A13" s="74" t="s">
        <v>66</v>
      </c>
      <c r="B13" s="91"/>
      <c r="C13" s="56">
        <v>50</v>
      </c>
      <c r="D13" s="93"/>
      <c r="E13" s="75">
        <f t="shared" si="0"/>
        <v>0</v>
      </c>
    </row>
    <row r="14" spans="1:6" ht="18" x14ac:dyDescent="0.4">
      <c r="A14" s="74" t="s">
        <v>67</v>
      </c>
      <c r="B14" s="91"/>
      <c r="C14" s="56">
        <v>50</v>
      </c>
      <c r="D14" s="93"/>
      <c r="E14" s="75">
        <f t="shared" si="0"/>
        <v>0</v>
      </c>
    </row>
    <row r="15" spans="1:6" ht="18" x14ac:dyDescent="0.4">
      <c r="A15" s="73" t="s">
        <v>28</v>
      </c>
      <c r="B15" s="90"/>
      <c r="C15" s="69"/>
      <c r="D15" s="93"/>
      <c r="E15" s="75"/>
    </row>
    <row r="16" spans="1:6" ht="18" x14ac:dyDescent="0.4">
      <c r="A16" s="74" t="s">
        <v>66</v>
      </c>
      <c r="B16" s="91"/>
      <c r="C16" s="56">
        <v>50</v>
      </c>
      <c r="D16" s="93"/>
      <c r="E16" s="75">
        <f t="shared" si="0"/>
        <v>0</v>
      </c>
    </row>
    <row r="17" spans="1:5" ht="18" x14ac:dyDescent="0.4">
      <c r="A17" s="74" t="s">
        <v>67</v>
      </c>
      <c r="B17" s="91"/>
      <c r="C17" s="56">
        <v>50</v>
      </c>
      <c r="D17" s="93"/>
      <c r="E17" s="75">
        <f t="shared" si="0"/>
        <v>0</v>
      </c>
    </row>
    <row r="18" spans="1:5" ht="18" x14ac:dyDescent="0.4">
      <c r="A18" s="73" t="s">
        <v>29</v>
      </c>
      <c r="B18" s="90"/>
      <c r="C18" s="69"/>
      <c r="D18" s="93"/>
      <c r="E18" s="75"/>
    </row>
    <row r="19" spans="1:5" ht="18" x14ac:dyDescent="0.4">
      <c r="A19" s="74" t="s">
        <v>66</v>
      </c>
      <c r="B19" s="91"/>
      <c r="C19" s="56">
        <v>50</v>
      </c>
      <c r="D19" s="93"/>
      <c r="E19" s="75">
        <f t="shared" si="0"/>
        <v>0</v>
      </c>
    </row>
    <row r="20" spans="1:5" ht="18" x14ac:dyDescent="0.4">
      <c r="A20" s="74" t="s">
        <v>67</v>
      </c>
      <c r="B20" s="91"/>
      <c r="C20" s="56">
        <v>50</v>
      </c>
      <c r="D20" s="93"/>
      <c r="E20" s="75">
        <f t="shared" si="0"/>
        <v>0</v>
      </c>
    </row>
    <row r="21" spans="1:5" ht="18" x14ac:dyDescent="0.4">
      <c r="A21" s="73" t="s">
        <v>30</v>
      </c>
      <c r="B21" s="90"/>
      <c r="C21" s="69"/>
      <c r="D21" s="93"/>
      <c r="E21" s="75"/>
    </row>
    <row r="22" spans="1:5" ht="18" x14ac:dyDescent="0.4">
      <c r="A22" s="74" t="s">
        <v>66</v>
      </c>
      <c r="B22" s="91"/>
      <c r="C22" s="56">
        <v>50</v>
      </c>
      <c r="D22" s="93"/>
      <c r="E22" s="75">
        <f t="shared" si="0"/>
        <v>0</v>
      </c>
    </row>
    <row r="23" spans="1:5" ht="18" x14ac:dyDescent="0.4">
      <c r="A23" s="74" t="s">
        <v>67</v>
      </c>
      <c r="B23" s="91"/>
      <c r="C23" s="56">
        <v>50</v>
      </c>
      <c r="D23" s="93"/>
      <c r="E23" s="75">
        <f t="shared" si="0"/>
        <v>0</v>
      </c>
    </row>
    <row r="24" spans="1:5" ht="18" x14ac:dyDescent="0.4">
      <c r="A24" s="73" t="s">
        <v>56</v>
      </c>
      <c r="B24" s="90"/>
      <c r="C24" s="69"/>
      <c r="D24" s="93"/>
      <c r="E24" s="75"/>
    </row>
    <row r="25" spans="1:5" ht="18" x14ac:dyDescent="0.4">
      <c r="A25" s="74" t="s">
        <v>66</v>
      </c>
      <c r="B25" s="91"/>
      <c r="C25" s="56">
        <v>50</v>
      </c>
      <c r="D25" s="93"/>
      <c r="E25" s="75">
        <f t="shared" si="0"/>
        <v>0</v>
      </c>
    </row>
    <row r="26" spans="1:5" ht="18" x14ac:dyDescent="0.4">
      <c r="A26" s="74" t="s">
        <v>67</v>
      </c>
      <c r="B26" s="91"/>
      <c r="C26" s="56">
        <v>50</v>
      </c>
      <c r="D26" s="93"/>
      <c r="E26" s="75">
        <f t="shared" si="0"/>
        <v>0</v>
      </c>
    </row>
    <row r="27" spans="1:5" ht="18" x14ac:dyDescent="0.4">
      <c r="A27" s="73" t="s">
        <v>57</v>
      </c>
      <c r="B27" s="90"/>
      <c r="C27" s="69"/>
      <c r="D27" s="93"/>
      <c r="E27" s="75"/>
    </row>
    <row r="28" spans="1:5" ht="18" x14ac:dyDescent="0.4">
      <c r="A28" s="74" t="s">
        <v>66</v>
      </c>
      <c r="B28" s="91"/>
      <c r="C28" s="56">
        <v>50</v>
      </c>
      <c r="D28" s="93"/>
      <c r="E28" s="75">
        <f t="shared" si="0"/>
        <v>0</v>
      </c>
    </row>
    <row r="29" spans="1:5" ht="18" x14ac:dyDescent="0.4">
      <c r="A29" s="74" t="s">
        <v>67</v>
      </c>
      <c r="B29" s="91"/>
      <c r="C29" s="56">
        <v>50</v>
      </c>
      <c r="D29" s="93"/>
      <c r="E29" s="75">
        <f t="shared" si="0"/>
        <v>0</v>
      </c>
    </row>
    <row r="30" spans="1:5" ht="18" x14ac:dyDescent="0.4">
      <c r="A30" s="73" t="s">
        <v>58</v>
      </c>
      <c r="B30" s="90"/>
      <c r="C30" s="69"/>
      <c r="D30" s="93"/>
      <c r="E30" s="75"/>
    </row>
    <row r="31" spans="1:5" ht="18" x14ac:dyDescent="0.4">
      <c r="A31" s="74" t="s">
        <v>66</v>
      </c>
      <c r="B31" s="91"/>
      <c r="C31" s="56">
        <v>50</v>
      </c>
      <c r="D31" s="93"/>
      <c r="E31" s="75">
        <f t="shared" si="0"/>
        <v>0</v>
      </c>
    </row>
    <row r="32" spans="1:5" ht="18" x14ac:dyDescent="0.4">
      <c r="A32" s="74" t="s">
        <v>67</v>
      </c>
      <c r="B32" s="91"/>
      <c r="C32" s="56">
        <v>50</v>
      </c>
      <c r="D32" s="93"/>
      <c r="E32" s="75">
        <f t="shared" si="0"/>
        <v>0</v>
      </c>
    </row>
    <row r="33" spans="1:5" ht="18" x14ac:dyDescent="0.4">
      <c r="A33" s="77" t="s">
        <v>65</v>
      </c>
      <c r="B33" s="90"/>
      <c r="C33" s="69"/>
      <c r="D33" s="93"/>
      <c r="E33" s="75"/>
    </row>
    <row r="34" spans="1:5" ht="18" x14ac:dyDescent="0.4">
      <c r="A34" s="78" t="s">
        <v>27</v>
      </c>
      <c r="B34" s="90"/>
      <c r="C34" s="56"/>
      <c r="D34" s="93"/>
      <c r="E34" s="75"/>
    </row>
    <row r="35" spans="1:5" ht="18" x14ac:dyDescent="0.4">
      <c r="A35" s="74" t="s">
        <v>66</v>
      </c>
      <c r="B35" s="91"/>
      <c r="C35" s="56">
        <v>50</v>
      </c>
      <c r="D35" s="93"/>
      <c r="E35" s="75">
        <f t="shared" si="0"/>
        <v>0</v>
      </c>
    </row>
    <row r="36" spans="1:5" ht="18" x14ac:dyDescent="0.4">
      <c r="A36" s="74" t="s">
        <v>67</v>
      </c>
      <c r="B36" s="91"/>
      <c r="C36" s="56">
        <v>50</v>
      </c>
      <c r="D36" s="93"/>
      <c r="E36" s="75">
        <f t="shared" si="0"/>
        <v>0</v>
      </c>
    </row>
    <row r="37" spans="1:5" ht="36" x14ac:dyDescent="0.4">
      <c r="A37" s="79" t="s">
        <v>31</v>
      </c>
      <c r="B37" s="90"/>
      <c r="C37" s="69"/>
      <c r="D37" s="93"/>
      <c r="E37" s="75"/>
    </row>
    <row r="38" spans="1:5" ht="18" x14ac:dyDescent="0.4">
      <c r="A38" s="74" t="s">
        <v>66</v>
      </c>
      <c r="B38" s="91"/>
      <c r="C38" s="56">
        <v>50</v>
      </c>
      <c r="D38" s="93"/>
      <c r="E38" s="75">
        <f t="shared" si="0"/>
        <v>0</v>
      </c>
    </row>
    <row r="39" spans="1:5" ht="18" x14ac:dyDescent="0.4">
      <c r="A39" s="74" t="s">
        <v>67</v>
      </c>
      <c r="B39" s="91"/>
      <c r="C39" s="56">
        <v>50</v>
      </c>
      <c r="D39" s="93"/>
      <c r="E39" s="75">
        <f t="shared" si="0"/>
        <v>0</v>
      </c>
    </row>
    <row r="40" spans="1:5" ht="18" x14ac:dyDescent="0.4">
      <c r="A40" s="79" t="s">
        <v>32</v>
      </c>
      <c r="B40" s="90"/>
      <c r="C40" s="69"/>
      <c r="D40" s="93"/>
      <c r="E40" s="75"/>
    </row>
    <row r="41" spans="1:5" ht="18" x14ac:dyDescent="0.4">
      <c r="A41" s="74" t="s">
        <v>66</v>
      </c>
      <c r="B41" s="91"/>
      <c r="C41" s="56">
        <v>50</v>
      </c>
      <c r="D41" s="93"/>
      <c r="E41" s="75">
        <f t="shared" si="0"/>
        <v>0</v>
      </c>
    </row>
    <row r="42" spans="1:5" ht="18" x14ac:dyDescent="0.4">
      <c r="A42" s="74" t="s">
        <v>67</v>
      </c>
      <c r="B42" s="91"/>
      <c r="C42" s="56">
        <v>50</v>
      </c>
      <c r="D42" s="93"/>
      <c r="E42" s="75">
        <f t="shared" si="0"/>
        <v>0</v>
      </c>
    </row>
    <row r="43" spans="1:5" ht="18" x14ac:dyDescent="0.4">
      <c r="A43" s="79" t="s">
        <v>33</v>
      </c>
      <c r="B43" s="90"/>
      <c r="C43" s="69"/>
      <c r="D43" s="93"/>
      <c r="E43" s="75"/>
    </row>
    <row r="44" spans="1:5" ht="18" x14ac:dyDescent="0.4">
      <c r="A44" s="74" t="s">
        <v>66</v>
      </c>
      <c r="B44" s="91"/>
      <c r="C44" s="56">
        <v>50</v>
      </c>
      <c r="D44" s="93"/>
      <c r="E44" s="75">
        <f t="shared" si="0"/>
        <v>0</v>
      </c>
    </row>
    <row r="45" spans="1:5" ht="18" x14ac:dyDescent="0.4">
      <c r="A45" s="74" t="s">
        <v>67</v>
      </c>
      <c r="B45" s="91"/>
      <c r="C45" s="56">
        <v>50</v>
      </c>
      <c r="D45" s="93"/>
      <c r="E45" s="75">
        <f t="shared" si="0"/>
        <v>0</v>
      </c>
    </row>
    <row r="46" spans="1:5" ht="18" x14ac:dyDescent="0.4">
      <c r="A46" s="79" t="s">
        <v>34</v>
      </c>
      <c r="B46" s="90"/>
      <c r="C46" s="69"/>
      <c r="D46" s="93"/>
      <c r="E46" s="75"/>
    </row>
    <row r="47" spans="1:5" ht="18" x14ac:dyDescent="0.4">
      <c r="A47" s="74" t="s">
        <v>66</v>
      </c>
      <c r="B47" s="91"/>
      <c r="C47" s="56">
        <v>50</v>
      </c>
      <c r="D47" s="93"/>
      <c r="E47" s="75">
        <f t="shared" si="0"/>
        <v>0</v>
      </c>
    </row>
    <row r="48" spans="1:5" ht="18" x14ac:dyDescent="0.4">
      <c r="A48" s="74" t="s">
        <v>67</v>
      </c>
      <c r="B48" s="91"/>
      <c r="C48" s="56">
        <v>50</v>
      </c>
      <c r="D48" s="93"/>
      <c r="E48" s="75">
        <f t="shared" si="0"/>
        <v>0</v>
      </c>
    </row>
    <row r="49" spans="1:5" ht="18" x14ac:dyDescent="0.4">
      <c r="A49" s="79" t="s">
        <v>35</v>
      </c>
      <c r="B49" s="90"/>
      <c r="C49" s="69"/>
      <c r="D49" s="93"/>
      <c r="E49" s="75"/>
    </row>
    <row r="50" spans="1:5" ht="18" x14ac:dyDescent="0.4">
      <c r="A50" s="74" t="s">
        <v>66</v>
      </c>
      <c r="B50" s="91"/>
      <c r="C50" s="56">
        <v>50</v>
      </c>
      <c r="D50" s="93"/>
      <c r="E50" s="75">
        <f t="shared" si="0"/>
        <v>0</v>
      </c>
    </row>
    <row r="51" spans="1:5" ht="18" x14ac:dyDescent="0.4">
      <c r="A51" s="74" t="s">
        <v>67</v>
      </c>
      <c r="B51" s="91"/>
      <c r="C51" s="56">
        <v>50</v>
      </c>
      <c r="D51" s="93"/>
      <c r="E51" s="75">
        <f t="shared" si="0"/>
        <v>0</v>
      </c>
    </row>
    <row r="52" spans="1:5" ht="36" x14ac:dyDescent="0.4">
      <c r="A52" s="79" t="s">
        <v>36</v>
      </c>
      <c r="B52" s="90"/>
      <c r="C52" s="69"/>
      <c r="D52" s="93"/>
      <c r="E52" s="75"/>
    </row>
    <row r="53" spans="1:5" ht="18" x14ac:dyDescent="0.4">
      <c r="A53" s="74" t="s">
        <v>66</v>
      </c>
      <c r="B53" s="91"/>
      <c r="C53" s="56">
        <v>50</v>
      </c>
      <c r="D53" s="93"/>
      <c r="E53" s="75">
        <f t="shared" si="0"/>
        <v>0</v>
      </c>
    </row>
    <row r="54" spans="1:5" ht="18" x14ac:dyDescent="0.4">
      <c r="A54" s="74" t="s">
        <v>67</v>
      </c>
      <c r="B54" s="91"/>
      <c r="C54" s="56">
        <v>50</v>
      </c>
      <c r="D54" s="93"/>
      <c r="E54" s="75">
        <f t="shared" si="0"/>
        <v>0</v>
      </c>
    </row>
    <row r="55" spans="1:5" ht="18" x14ac:dyDescent="0.4">
      <c r="A55" s="79" t="s">
        <v>37</v>
      </c>
      <c r="B55" s="90"/>
      <c r="C55" s="69"/>
      <c r="D55" s="93"/>
      <c r="E55" s="75"/>
    </row>
    <row r="56" spans="1:5" ht="18" x14ac:dyDescent="0.4">
      <c r="A56" s="74" t="s">
        <v>66</v>
      </c>
      <c r="B56" s="91"/>
      <c r="C56" s="56">
        <v>50</v>
      </c>
      <c r="D56" s="93"/>
      <c r="E56" s="75">
        <f t="shared" si="0"/>
        <v>0</v>
      </c>
    </row>
    <row r="57" spans="1:5" ht="18" x14ac:dyDescent="0.4">
      <c r="A57" s="74" t="s">
        <v>67</v>
      </c>
      <c r="B57" s="91"/>
      <c r="C57" s="56">
        <v>50</v>
      </c>
      <c r="D57" s="93"/>
      <c r="E57" s="75">
        <f t="shared" si="0"/>
        <v>0</v>
      </c>
    </row>
    <row r="58" spans="1:5" ht="18" x14ac:dyDescent="0.4">
      <c r="A58" s="79" t="s">
        <v>38</v>
      </c>
      <c r="B58" s="90"/>
      <c r="C58" s="69"/>
      <c r="D58" s="93"/>
      <c r="E58" s="75"/>
    </row>
    <row r="59" spans="1:5" ht="18" x14ac:dyDescent="0.4">
      <c r="A59" s="74" t="s">
        <v>66</v>
      </c>
      <c r="B59" s="91"/>
      <c r="C59" s="56">
        <v>50</v>
      </c>
      <c r="D59" s="93"/>
      <c r="E59" s="75">
        <f t="shared" si="0"/>
        <v>0</v>
      </c>
    </row>
    <row r="60" spans="1:5" ht="18" x14ac:dyDescent="0.4">
      <c r="A60" s="74" t="s">
        <v>67</v>
      </c>
      <c r="B60" s="91"/>
      <c r="C60" s="56">
        <v>50</v>
      </c>
      <c r="D60" s="93"/>
      <c r="E60" s="75">
        <f t="shared" si="0"/>
        <v>0</v>
      </c>
    </row>
    <row r="61" spans="1:5" ht="18" x14ac:dyDescent="0.4">
      <c r="A61" s="79" t="s">
        <v>39</v>
      </c>
      <c r="B61" s="90"/>
      <c r="C61" s="69"/>
      <c r="D61" s="93"/>
      <c r="E61" s="75"/>
    </row>
    <row r="62" spans="1:5" ht="18" x14ac:dyDescent="0.4">
      <c r="A62" s="74" t="s">
        <v>66</v>
      </c>
      <c r="B62" s="91"/>
      <c r="C62" s="56">
        <v>50</v>
      </c>
      <c r="D62" s="93"/>
      <c r="E62" s="75">
        <f t="shared" si="0"/>
        <v>0</v>
      </c>
    </row>
    <row r="63" spans="1:5" ht="18" x14ac:dyDescent="0.4">
      <c r="A63" s="74" t="s">
        <v>67</v>
      </c>
      <c r="B63" s="91"/>
      <c r="C63" s="56">
        <v>50</v>
      </c>
      <c r="D63" s="93"/>
      <c r="E63" s="75">
        <f t="shared" si="0"/>
        <v>0</v>
      </c>
    </row>
    <row r="64" spans="1:5" ht="18" x14ac:dyDescent="0.4">
      <c r="A64" s="79" t="s">
        <v>40</v>
      </c>
      <c r="B64" s="90"/>
      <c r="C64" s="69"/>
      <c r="D64" s="93"/>
      <c r="E64" s="75"/>
    </row>
    <row r="65" spans="1:5" ht="18" x14ac:dyDescent="0.4">
      <c r="A65" s="74" t="s">
        <v>66</v>
      </c>
      <c r="B65" s="91"/>
      <c r="C65" s="56">
        <v>50</v>
      </c>
      <c r="D65" s="93"/>
      <c r="E65" s="75">
        <f t="shared" si="0"/>
        <v>0</v>
      </c>
    </row>
    <row r="66" spans="1:5" ht="18" x14ac:dyDescent="0.4">
      <c r="A66" s="74" t="s">
        <v>67</v>
      </c>
      <c r="B66" s="91"/>
      <c r="C66" s="56">
        <v>50</v>
      </c>
      <c r="D66" s="93"/>
      <c r="E66" s="75">
        <f t="shared" si="0"/>
        <v>0</v>
      </c>
    </row>
    <row r="67" spans="1:5" ht="18" x14ac:dyDescent="0.4">
      <c r="A67" s="79" t="s">
        <v>41</v>
      </c>
      <c r="B67" s="90"/>
      <c r="C67" s="69"/>
      <c r="D67" s="93"/>
      <c r="E67" s="75"/>
    </row>
    <row r="68" spans="1:5" ht="18" x14ac:dyDescent="0.4">
      <c r="A68" s="74" t="s">
        <v>66</v>
      </c>
      <c r="B68" s="91"/>
      <c r="C68" s="56">
        <v>50</v>
      </c>
      <c r="D68" s="93"/>
      <c r="E68" s="75">
        <f t="shared" si="0"/>
        <v>0</v>
      </c>
    </row>
    <row r="69" spans="1:5" ht="18" x14ac:dyDescent="0.4">
      <c r="A69" s="74" t="s">
        <v>67</v>
      </c>
      <c r="B69" s="91"/>
      <c r="C69" s="56">
        <v>50</v>
      </c>
      <c r="D69" s="93"/>
      <c r="E69" s="75">
        <f t="shared" si="0"/>
        <v>0</v>
      </c>
    </row>
    <row r="70" spans="1:5" ht="18" x14ac:dyDescent="0.4">
      <c r="A70" s="79" t="s">
        <v>42</v>
      </c>
      <c r="B70" s="90"/>
      <c r="C70" s="69"/>
      <c r="D70" s="93"/>
      <c r="E70" s="75"/>
    </row>
    <row r="71" spans="1:5" ht="18" x14ac:dyDescent="0.4">
      <c r="A71" s="74" t="s">
        <v>66</v>
      </c>
      <c r="B71" s="91"/>
      <c r="C71" s="56">
        <v>50</v>
      </c>
      <c r="D71" s="93"/>
      <c r="E71" s="75">
        <f t="shared" si="0"/>
        <v>0</v>
      </c>
    </row>
    <row r="72" spans="1:5" ht="18" x14ac:dyDescent="0.4">
      <c r="A72" s="74" t="s">
        <v>67</v>
      </c>
      <c r="B72" s="91"/>
      <c r="C72" s="56">
        <v>50</v>
      </c>
      <c r="D72" s="93"/>
      <c r="E72" s="75">
        <f t="shared" ref="E72:E108" si="1">D72*C72</f>
        <v>0</v>
      </c>
    </row>
    <row r="73" spans="1:5" ht="36" x14ac:dyDescent="0.4">
      <c r="A73" s="79" t="s">
        <v>43</v>
      </c>
      <c r="B73" s="90"/>
      <c r="C73" s="69"/>
      <c r="D73" s="93"/>
      <c r="E73" s="75"/>
    </row>
    <row r="74" spans="1:5" ht="18" x14ac:dyDescent="0.4">
      <c r="A74" s="74" t="s">
        <v>66</v>
      </c>
      <c r="B74" s="91"/>
      <c r="C74" s="56">
        <v>50</v>
      </c>
      <c r="D74" s="93"/>
      <c r="E74" s="75">
        <f t="shared" si="1"/>
        <v>0</v>
      </c>
    </row>
    <row r="75" spans="1:5" ht="18" x14ac:dyDescent="0.4">
      <c r="A75" s="74" t="s">
        <v>67</v>
      </c>
      <c r="B75" s="91"/>
      <c r="C75" s="56">
        <v>50</v>
      </c>
      <c r="D75" s="93"/>
      <c r="E75" s="75">
        <f t="shared" si="1"/>
        <v>0</v>
      </c>
    </row>
    <row r="76" spans="1:5" ht="18" x14ac:dyDescent="0.4">
      <c r="A76" s="79" t="s">
        <v>44</v>
      </c>
      <c r="B76" s="90"/>
      <c r="C76" s="69"/>
      <c r="D76" s="93"/>
      <c r="E76" s="75"/>
    </row>
    <row r="77" spans="1:5" ht="18" x14ac:dyDescent="0.4">
      <c r="A77" s="74" t="s">
        <v>66</v>
      </c>
      <c r="B77" s="91"/>
      <c r="C77" s="56">
        <v>50</v>
      </c>
      <c r="D77" s="93"/>
      <c r="E77" s="75">
        <f t="shared" si="1"/>
        <v>0</v>
      </c>
    </row>
    <row r="78" spans="1:5" ht="18" x14ac:dyDescent="0.4">
      <c r="A78" s="74" t="s">
        <v>67</v>
      </c>
      <c r="B78" s="91"/>
      <c r="C78" s="56">
        <v>50</v>
      </c>
      <c r="D78" s="93"/>
      <c r="E78" s="75">
        <f t="shared" si="1"/>
        <v>0</v>
      </c>
    </row>
    <row r="79" spans="1:5" ht="18" x14ac:dyDescent="0.4">
      <c r="A79" s="79" t="s">
        <v>45</v>
      </c>
      <c r="B79" s="90"/>
      <c r="C79" s="69"/>
      <c r="D79" s="93"/>
      <c r="E79" s="75"/>
    </row>
    <row r="80" spans="1:5" ht="18" x14ac:dyDescent="0.4">
      <c r="A80" s="74" t="s">
        <v>66</v>
      </c>
      <c r="B80" s="91"/>
      <c r="C80" s="56">
        <v>50</v>
      </c>
      <c r="D80" s="93"/>
      <c r="E80" s="75">
        <f t="shared" si="1"/>
        <v>0</v>
      </c>
    </row>
    <row r="81" spans="1:5" ht="18" x14ac:dyDescent="0.4">
      <c r="A81" s="74" t="s">
        <v>67</v>
      </c>
      <c r="B81" s="91"/>
      <c r="C81" s="56">
        <v>50</v>
      </c>
      <c r="D81" s="93"/>
      <c r="E81" s="75">
        <f t="shared" si="1"/>
        <v>0</v>
      </c>
    </row>
    <row r="82" spans="1:5" ht="18" x14ac:dyDescent="0.4">
      <c r="A82" s="79" t="s">
        <v>46</v>
      </c>
      <c r="B82" s="90"/>
      <c r="C82" s="69"/>
      <c r="D82" s="93"/>
      <c r="E82" s="75"/>
    </row>
    <row r="83" spans="1:5" ht="18" x14ac:dyDescent="0.4">
      <c r="A83" s="74" t="s">
        <v>66</v>
      </c>
      <c r="B83" s="91"/>
      <c r="C83" s="56">
        <v>50</v>
      </c>
      <c r="D83" s="93"/>
      <c r="E83" s="75">
        <f t="shared" si="1"/>
        <v>0</v>
      </c>
    </row>
    <row r="84" spans="1:5" ht="18" x14ac:dyDescent="0.4">
      <c r="A84" s="74" t="s">
        <v>67</v>
      </c>
      <c r="B84" s="91"/>
      <c r="C84" s="56">
        <v>50</v>
      </c>
      <c r="D84" s="93"/>
      <c r="E84" s="75">
        <f t="shared" si="1"/>
        <v>0</v>
      </c>
    </row>
    <row r="85" spans="1:5" ht="18" x14ac:dyDescent="0.4">
      <c r="A85" s="79" t="s">
        <v>47</v>
      </c>
      <c r="B85" s="90"/>
      <c r="C85" s="69"/>
      <c r="D85" s="93"/>
      <c r="E85" s="75"/>
    </row>
    <row r="86" spans="1:5" ht="18" x14ac:dyDescent="0.4">
      <c r="A86" s="74" t="s">
        <v>66</v>
      </c>
      <c r="B86" s="91"/>
      <c r="C86" s="56">
        <v>50</v>
      </c>
      <c r="D86" s="93"/>
      <c r="E86" s="75">
        <f t="shared" si="1"/>
        <v>0</v>
      </c>
    </row>
    <row r="87" spans="1:5" ht="18" x14ac:dyDescent="0.4">
      <c r="A87" s="74" t="s">
        <v>67</v>
      </c>
      <c r="B87" s="91"/>
      <c r="C87" s="56">
        <v>50</v>
      </c>
      <c r="D87" s="93"/>
      <c r="E87" s="75">
        <f t="shared" si="1"/>
        <v>0</v>
      </c>
    </row>
    <row r="88" spans="1:5" ht="18" x14ac:dyDescent="0.4">
      <c r="A88" s="79" t="s">
        <v>48</v>
      </c>
      <c r="B88" s="90"/>
      <c r="C88" s="69"/>
      <c r="D88" s="93"/>
      <c r="E88" s="75"/>
    </row>
    <row r="89" spans="1:5" ht="18" x14ac:dyDescent="0.4">
      <c r="A89" s="74" t="s">
        <v>66</v>
      </c>
      <c r="B89" s="91"/>
      <c r="C89" s="56">
        <v>50</v>
      </c>
      <c r="D89" s="93"/>
      <c r="E89" s="75">
        <f t="shared" si="1"/>
        <v>0</v>
      </c>
    </row>
    <row r="90" spans="1:5" ht="18" x14ac:dyDescent="0.4">
      <c r="A90" s="74" t="s">
        <v>67</v>
      </c>
      <c r="B90" s="91"/>
      <c r="C90" s="56">
        <v>50</v>
      </c>
      <c r="D90" s="93"/>
      <c r="E90" s="75">
        <f t="shared" si="1"/>
        <v>0</v>
      </c>
    </row>
    <row r="91" spans="1:5" ht="18" x14ac:dyDescent="0.4">
      <c r="A91" s="79" t="s">
        <v>49</v>
      </c>
      <c r="B91" s="90"/>
      <c r="C91" s="69"/>
      <c r="D91" s="93"/>
      <c r="E91" s="75"/>
    </row>
    <row r="92" spans="1:5" ht="18" x14ac:dyDescent="0.4">
      <c r="A92" s="74" t="s">
        <v>66</v>
      </c>
      <c r="B92" s="91"/>
      <c r="C92" s="56">
        <v>50</v>
      </c>
      <c r="D92" s="93"/>
      <c r="E92" s="75">
        <f t="shared" si="1"/>
        <v>0</v>
      </c>
    </row>
    <row r="93" spans="1:5" ht="18" x14ac:dyDescent="0.4">
      <c r="A93" s="74" t="s">
        <v>67</v>
      </c>
      <c r="B93" s="91"/>
      <c r="C93" s="56">
        <v>50</v>
      </c>
      <c r="D93" s="93"/>
      <c r="E93" s="75">
        <f t="shared" si="1"/>
        <v>0</v>
      </c>
    </row>
    <row r="94" spans="1:5" ht="36" x14ac:dyDescent="0.4">
      <c r="A94" s="79" t="s">
        <v>50</v>
      </c>
      <c r="B94" s="90"/>
      <c r="C94" s="69"/>
      <c r="D94" s="93"/>
      <c r="E94" s="75"/>
    </row>
    <row r="95" spans="1:5" ht="18" x14ac:dyDescent="0.4">
      <c r="A95" s="74" t="s">
        <v>66</v>
      </c>
      <c r="B95" s="91"/>
      <c r="C95" s="56">
        <v>50</v>
      </c>
      <c r="D95" s="93"/>
      <c r="E95" s="75">
        <f t="shared" si="1"/>
        <v>0</v>
      </c>
    </row>
    <row r="96" spans="1:5" ht="18" x14ac:dyDescent="0.4">
      <c r="A96" s="74" t="s">
        <v>67</v>
      </c>
      <c r="B96" s="91"/>
      <c r="C96" s="56">
        <v>50</v>
      </c>
      <c r="D96" s="93"/>
      <c r="E96" s="75">
        <f t="shared" si="1"/>
        <v>0</v>
      </c>
    </row>
    <row r="97" spans="1:5" ht="18" x14ac:dyDescent="0.4">
      <c r="A97" s="79" t="s">
        <v>51</v>
      </c>
      <c r="B97" s="90"/>
      <c r="C97" s="69"/>
      <c r="D97" s="93"/>
      <c r="E97" s="75"/>
    </row>
    <row r="98" spans="1:5" ht="18" x14ac:dyDescent="0.4">
      <c r="A98" s="74" t="s">
        <v>66</v>
      </c>
      <c r="B98" s="91"/>
      <c r="C98" s="56">
        <v>50</v>
      </c>
      <c r="D98" s="93"/>
      <c r="E98" s="75">
        <f t="shared" si="1"/>
        <v>0</v>
      </c>
    </row>
    <row r="99" spans="1:5" ht="18" x14ac:dyDescent="0.4">
      <c r="A99" s="74" t="s">
        <v>67</v>
      </c>
      <c r="B99" s="91"/>
      <c r="C99" s="56">
        <v>50</v>
      </c>
      <c r="D99" s="93"/>
      <c r="E99" s="75">
        <f t="shared" si="1"/>
        <v>0</v>
      </c>
    </row>
    <row r="100" spans="1:5" ht="18" x14ac:dyDescent="0.4">
      <c r="A100" s="79" t="s">
        <v>52</v>
      </c>
      <c r="B100" s="90"/>
      <c r="C100" s="69"/>
      <c r="D100" s="93"/>
      <c r="E100" s="75"/>
    </row>
    <row r="101" spans="1:5" ht="18" x14ac:dyDescent="0.4">
      <c r="A101" s="74" t="s">
        <v>66</v>
      </c>
      <c r="B101" s="91"/>
      <c r="C101" s="56">
        <v>50</v>
      </c>
      <c r="D101" s="93"/>
      <c r="E101" s="75">
        <f t="shared" si="1"/>
        <v>0</v>
      </c>
    </row>
    <row r="102" spans="1:5" ht="18" x14ac:dyDescent="0.4">
      <c r="A102" s="74" t="s">
        <v>67</v>
      </c>
      <c r="B102" s="91"/>
      <c r="C102" s="56">
        <v>50</v>
      </c>
      <c r="D102" s="93"/>
      <c r="E102" s="75">
        <f t="shared" si="1"/>
        <v>0</v>
      </c>
    </row>
    <row r="103" spans="1:5" ht="36" x14ac:dyDescent="0.4">
      <c r="A103" s="79" t="s">
        <v>53</v>
      </c>
      <c r="B103" s="90"/>
      <c r="C103" s="69"/>
      <c r="D103" s="93"/>
      <c r="E103" s="75"/>
    </row>
    <row r="104" spans="1:5" ht="18" x14ac:dyDescent="0.4">
      <c r="A104" s="74" t="s">
        <v>66</v>
      </c>
      <c r="B104" s="91"/>
      <c r="C104" s="56">
        <v>50</v>
      </c>
      <c r="D104" s="93"/>
      <c r="E104" s="75">
        <f t="shared" si="1"/>
        <v>0</v>
      </c>
    </row>
    <row r="105" spans="1:5" ht="18" x14ac:dyDescent="0.4">
      <c r="A105" s="74" t="s">
        <v>67</v>
      </c>
      <c r="B105" s="91"/>
      <c r="C105" s="56">
        <v>50</v>
      </c>
      <c r="D105" s="93"/>
      <c r="E105" s="75">
        <f t="shared" si="1"/>
        <v>0</v>
      </c>
    </row>
    <row r="106" spans="1:5" ht="18" x14ac:dyDescent="0.4">
      <c r="A106" s="77" t="s">
        <v>26</v>
      </c>
      <c r="B106" s="90"/>
      <c r="C106" s="69"/>
      <c r="D106" s="93"/>
      <c r="E106" s="75"/>
    </row>
    <row r="107" spans="1:5" ht="18" x14ac:dyDescent="0.4">
      <c r="A107" s="74" t="s">
        <v>66</v>
      </c>
      <c r="B107" s="91"/>
      <c r="C107" s="56">
        <v>50</v>
      </c>
      <c r="D107" s="93"/>
      <c r="E107" s="75">
        <f t="shared" si="1"/>
        <v>0</v>
      </c>
    </row>
    <row r="108" spans="1:5" ht="18.5" thickBot="1" x14ac:dyDescent="0.45">
      <c r="A108" s="80" t="s">
        <v>67</v>
      </c>
      <c r="B108" s="92"/>
      <c r="C108" s="81">
        <v>50</v>
      </c>
      <c r="D108" s="93"/>
      <c r="E108" s="82">
        <f t="shared" si="1"/>
        <v>0</v>
      </c>
    </row>
    <row r="109" spans="1:5" ht="18.5" thickBot="1" x14ac:dyDescent="0.45">
      <c r="A109" s="83"/>
      <c r="B109" s="84"/>
      <c r="C109" s="85" t="s">
        <v>78</v>
      </c>
      <c r="D109" s="85"/>
      <c r="E109" s="86">
        <f>SUM(E7:E108)</f>
        <v>0</v>
      </c>
    </row>
    <row r="110" spans="1:5" ht="64" customHeight="1" x14ac:dyDescent="0.4">
      <c r="A110" s="87" t="s">
        <v>88</v>
      </c>
      <c r="B110" s="88"/>
      <c r="C110" s="88"/>
      <c r="D110" s="88"/>
      <c r="E110" s="89"/>
    </row>
    <row r="113" spans="1:5" ht="18" x14ac:dyDescent="0.4">
      <c r="A113" s="94" t="s">
        <v>85</v>
      </c>
      <c r="D113" s="94" t="s">
        <v>86</v>
      </c>
      <c r="E113" s="95"/>
    </row>
    <row r="114" spans="1:5" x14ac:dyDescent="0.35">
      <c r="D114" s="95"/>
      <c r="E114" s="95"/>
    </row>
    <row r="115" spans="1:5" x14ac:dyDescent="0.35">
      <c r="D115" s="95"/>
      <c r="E115" s="95"/>
    </row>
    <row r="116" spans="1:5" ht="18" x14ac:dyDescent="0.4">
      <c r="D116" s="94" t="s">
        <v>87</v>
      </c>
      <c r="E116" s="95"/>
    </row>
  </sheetData>
  <sheetProtection password="DCAE" sheet="1" objects="1" scenarios="1"/>
  <autoFilter ref="A3:E110"/>
  <mergeCells count="2">
    <mergeCell ref="A1:B1"/>
    <mergeCell ref="A110:E110"/>
  </mergeCells>
  <pageMargins left="0.7" right="0.7" top="0.75" bottom="0.75" header="0.3" footer="0.3"/>
  <pageSetup paperSize="9" scale="4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zoomScaleNormal="100" workbookViewId="0">
      <selection activeCell="F16" sqref="F16"/>
    </sheetView>
  </sheetViews>
  <sheetFormatPr defaultRowHeight="14" x14ac:dyDescent="0.3"/>
  <cols>
    <col min="1" max="1" width="25.7265625" style="58" customWidth="1"/>
    <col min="2" max="2" width="17.81640625" style="58" customWidth="1"/>
    <col min="3" max="3" width="13.81640625" style="58" customWidth="1"/>
    <col min="4" max="6" width="8.7265625" style="58"/>
    <col min="7" max="7" width="15.453125" style="58" customWidth="1"/>
    <col min="8" max="8" width="25.453125" style="58" customWidth="1"/>
    <col min="9" max="16384" width="8.7265625" style="58"/>
  </cols>
  <sheetData>
    <row r="1" spans="1:8" x14ac:dyDescent="0.3">
      <c r="A1" s="96" t="s">
        <v>91</v>
      </c>
      <c r="B1" s="96"/>
      <c r="C1" s="96"/>
      <c r="D1" s="96"/>
      <c r="E1" s="96"/>
      <c r="F1" s="67"/>
      <c r="G1" s="67"/>
      <c r="H1" s="67"/>
    </row>
    <row r="2" spans="1:8" x14ac:dyDescent="0.3">
      <c r="A2" s="96"/>
      <c r="B2" s="96"/>
      <c r="C2" s="96"/>
      <c r="D2" s="96"/>
      <c r="E2" s="96"/>
      <c r="F2" s="67"/>
      <c r="G2" s="67"/>
      <c r="H2" s="67"/>
    </row>
    <row r="3" spans="1:8" x14ac:dyDescent="0.3">
      <c r="A3" s="96"/>
      <c r="B3" s="96"/>
      <c r="C3" s="96"/>
      <c r="D3" s="96"/>
      <c r="E3" s="96"/>
      <c r="F3" s="67"/>
      <c r="G3" s="67"/>
      <c r="H3" s="67"/>
    </row>
    <row r="4" spans="1:8" x14ac:dyDescent="0.3">
      <c r="A4" s="96"/>
      <c r="B4" s="96"/>
      <c r="C4" s="96"/>
      <c r="D4" s="96"/>
      <c r="E4" s="96"/>
      <c r="F4" s="67"/>
      <c r="G4" s="67"/>
      <c r="H4" s="67"/>
    </row>
    <row r="5" spans="1:8" ht="14.5" thickBot="1" x14ac:dyDescent="0.35">
      <c r="A5" s="96"/>
      <c r="B5" s="96"/>
      <c r="C5" s="96"/>
      <c r="D5" s="96"/>
      <c r="E5" s="96"/>
      <c r="F5" s="67"/>
      <c r="G5" s="67"/>
      <c r="H5" s="67"/>
    </row>
    <row r="6" spans="1:8" x14ac:dyDescent="0.3">
      <c r="A6" s="97" t="s">
        <v>83</v>
      </c>
      <c r="B6" s="98"/>
      <c r="C6" s="99"/>
      <c r="D6" s="99"/>
      <c r="E6" s="99"/>
      <c r="F6" s="99"/>
      <c r="G6" s="100"/>
      <c r="H6" s="101">
        <f>'Fixed Price'!B13</f>
        <v>0</v>
      </c>
    </row>
    <row r="7" spans="1:8" ht="14.5" thickBot="1" x14ac:dyDescent="0.35">
      <c r="A7" s="102" t="s">
        <v>82</v>
      </c>
      <c r="B7" s="103"/>
      <c r="C7" s="104"/>
      <c r="D7" s="104"/>
      <c r="E7" s="104"/>
      <c r="F7" s="104"/>
      <c r="G7" s="105"/>
      <c r="H7" s="106">
        <f>'Rate based Price'!E109</f>
        <v>0</v>
      </c>
    </row>
    <row r="8" spans="1:8" ht="22" customHeight="1" thickBot="1" x14ac:dyDescent="0.35">
      <c r="A8" s="107" t="s">
        <v>84</v>
      </c>
      <c r="B8" s="108"/>
      <c r="C8" s="109"/>
      <c r="D8" s="109"/>
      <c r="E8" s="109"/>
      <c r="F8" s="109"/>
      <c r="G8" s="109"/>
      <c r="H8" s="110">
        <f>SUM(H6:H7)</f>
        <v>0</v>
      </c>
    </row>
    <row r="9" spans="1:8" ht="14.5" thickTop="1" x14ac:dyDescent="0.3"/>
    <row r="10" spans="1:8" x14ac:dyDescent="0.3">
      <c r="A10" s="96" t="s">
        <v>89</v>
      </c>
      <c r="B10" s="96"/>
      <c r="C10" s="96"/>
      <c r="D10" s="96"/>
      <c r="E10" s="96"/>
      <c r="F10" s="96"/>
      <c r="G10" s="96"/>
      <c r="H10" s="96"/>
    </row>
    <row r="12" spans="1:8" x14ac:dyDescent="0.3">
      <c r="A12" s="52" t="s">
        <v>85</v>
      </c>
      <c r="B12" s="53"/>
      <c r="C12" s="53"/>
      <c r="G12" s="67" t="s">
        <v>86</v>
      </c>
    </row>
    <row r="13" spans="1:8" x14ac:dyDescent="0.3">
      <c r="A13" s="53"/>
      <c r="B13" s="53"/>
      <c r="C13" s="53"/>
    </row>
    <row r="14" spans="1:8" x14ac:dyDescent="0.3">
      <c r="A14" s="53"/>
      <c r="B14" s="53"/>
      <c r="C14" s="53"/>
    </row>
    <row r="15" spans="1:8" x14ac:dyDescent="0.3">
      <c r="G15" s="67" t="s">
        <v>87</v>
      </c>
    </row>
  </sheetData>
  <sheetProtection password="DCAE" sheet="1" objects="1" scenarios="1"/>
  <mergeCells count="5">
    <mergeCell ref="B8:G8"/>
    <mergeCell ref="A10:H10"/>
    <mergeCell ref="A1:E5"/>
    <mergeCell ref="B6:G6"/>
    <mergeCell ref="B7:G7"/>
  </mergeCells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Evaluation Criteria</vt:lpstr>
      <vt:lpstr>Fixed Price</vt:lpstr>
      <vt:lpstr>Rate based Price</vt:lpstr>
      <vt:lpstr>Bid Summary</vt:lpstr>
      <vt:lpstr>'Bid Summary'!Print_Area</vt:lpstr>
      <vt:lpstr>'Rate based Price'!Print_Area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SMpendulo</dc:creator>
  <cp:lastModifiedBy>Fortune Mogwatjana</cp:lastModifiedBy>
  <cp:lastPrinted>2023-09-19T15:37:28Z</cp:lastPrinted>
  <dcterms:created xsi:type="dcterms:W3CDTF">2018-04-23T05:15:09Z</dcterms:created>
  <dcterms:modified xsi:type="dcterms:W3CDTF">2023-09-19T16:01:40Z</dcterms:modified>
</cp:coreProperties>
</file>