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davT\Documents\Majuba Kendal YP\Tender documents\publish\"/>
    </mc:Choice>
  </mc:AlternateContent>
  <xr:revisionPtr revIDLastSave="0" documentId="13_ncr:1_{B1496215-D24A-4962-BDF1-CE0029E25983}" xr6:coauthVersionLast="47" xr6:coauthVersionMax="47" xr10:uidLastSave="{00000000-0000-0000-0000-000000000000}"/>
  <bookViews>
    <workbookView xWindow="7200" yWindow="4215" windowWidth="21600" windowHeight="11385" firstSheet="1" activeTab="3" xr2:uid="{00000000-000D-0000-FFFF-FFFF00000000}"/>
  </bookViews>
  <sheets>
    <sheet name="Rates" sheetId="2" r:id="rId1"/>
    <sheet name="Grootvlei All Categ" sheetId="24" r:id="rId2"/>
    <sheet name="Kendal All Categ" sheetId="26" r:id="rId3"/>
    <sheet name="Majuba All Categ" sheetId="36" r:id="rId4"/>
    <sheet name="Duvha All Categ" sheetId="35" r:id="rId5"/>
    <sheet name="Sheet3" sheetId="3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6" l="1"/>
  <c r="H15" i="26"/>
  <c r="H14" i="26"/>
  <c r="H13" i="26"/>
  <c r="H12" i="26"/>
  <c r="H11" i="26"/>
  <c r="H10" i="26"/>
  <c r="H9" i="26"/>
  <c r="H8" i="26"/>
  <c r="H7" i="26"/>
  <c r="H6" i="26"/>
  <c r="H30" i="24"/>
  <c r="E24" i="36"/>
  <c r="E31" i="24"/>
  <c r="I30" i="24" l="1"/>
  <c r="H19" i="35"/>
  <c r="I19" i="35" s="1"/>
  <c r="H21" i="35"/>
  <c r="I21" i="35" s="1"/>
  <c r="H23" i="35"/>
  <c r="I23" i="35" s="1"/>
  <c r="H25" i="35"/>
  <c r="I25" i="35" s="1"/>
  <c r="H27" i="35"/>
  <c r="I27" i="35" s="1"/>
  <c r="H28" i="35"/>
  <c r="I28" i="35" s="1"/>
  <c r="I16" i="26"/>
  <c r="I15" i="26"/>
  <c r="H29" i="24"/>
  <c r="I29" i="24" s="1"/>
  <c r="H28" i="24"/>
  <c r="I28" i="24" s="1"/>
  <c r="H17" i="24"/>
  <c r="I17" i="24" s="1"/>
  <c r="H16" i="24"/>
  <c r="I16" i="24" s="1"/>
  <c r="D38" i="2"/>
  <c r="D32" i="2"/>
  <c r="D30" i="2"/>
  <c r="D24" i="2"/>
  <c r="D20" i="2"/>
  <c r="D16" i="2"/>
  <c r="D14" i="2"/>
  <c r="D12" i="2"/>
  <c r="D10" i="2"/>
  <c r="D8" i="2"/>
  <c r="D6" i="2"/>
  <c r="D4" i="2"/>
  <c r="F24" i="36" l="1"/>
  <c r="H23" i="36"/>
  <c r="I23" i="36" s="1"/>
  <c r="F22" i="36"/>
  <c r="H21" i="36"/>
  <c r="I21" i="36" s="1"/>
  <c r="F20" i="36"/>
  <c r="H19" i="36"/>
  <c r="I19" i="36" s="1"/>
  <c r="F18" i="36"/>
  <c r="H18" i="36" s="1"/>
  <c r="I18" i="36" s="1"/>
  <c r="H17" i="36"/>
  <c r="I17" i="36" s="1"/>
  <c r="F12" i="36"/>
  <c r="H11" i="36"/>
  <c r="I11" i="36" s="1"/>
  <c r="F10" i="36"/>
  <c r="H9" i="36"/>
  <c r="I9" i="36" s="1"/>
  <c r="F8" i="36"/>
  <c r="H7" i="36"/>
  <c r="I7" i="36" s="1"/>
  <c r="F6" i="36"/>
  <c r="H5" i="36"/>
  <c r="I5" i="36" s="1"/>
  <c r="H10" i="36" l="1"/>
  <c r="I10" i="36" s="1"/>
  <c r="H12" i="36"/>
  <c r="I12" i="36" s="1"/>
  <c r="H22" i="36"/>
  <c r="I22" i="36" s="1"/>
  <c r="H6" i="36"/>
  <c r="I6" i="36" s="1"/>
  <c r="H24" i="36"/>
  <c r="I24" i="36" s="1"/>
  <c r="H20" i="36"/>
  <c r="I20" i="36" s="1"/>
  <c r="H8" i="36"/>
  <c r="I8" i="36" s="1"/>
  <c r="H31" i="24"/>
  <c r="I26" i="36" l="1"/>
  <c r="H24" i="35"/>
  <c r="I24" i="35" s="1"/>
  <c r="H26" i="35"/>
  <c r="I26" i="35" s="1"/>
  <c r="H22" i="35"/>
  <c r="I22" i="35" s="1"/>
  <c r="H20" i="35"/>
  <c r="I20" i="35" s="1"/>
  <c r="H18" i="35"/>
  <c r="I18" i="35" s="1"/>
  <c r="H12" i="35" l="1"/>
  <c r="I12" i="35" s="1"/>
  <c r="H13" i="35"/>
  <c r="I13" i="35" s="1"/>
  <c r="I31" i="24" l="1"/>
  <c r="H15" i="24"/>
  <c r="I15" i="24" s="1"/>
  <c r="H13" i="24"/>
  <c r="I13" i="24" s="1"/>
  <c r="H11" i="24"/>
  <c r="I11" i="24" s="1"/>
  <c r="H10" i="24"/>
  <c r="I10" i="24" s="1"/>
  <c r="H12" i="24"/>
  <c r="I12" i="24" s="1"/>
  <c r="H14" i="24"/>
  <c r="I14" i="24" s="1"/>
  <c r="H21" i="26" l="1"/>
  <c r="I21" i="26" s="1"/>
  <c r="H6" i="24"/>
  <c r="H11" i="35" l="1"/>
  <c r="I11" i="35" s="1"/>
  <c r="H8" i="35"/>
  <c r="I8" i="35" s="1"/>
  <c r="H6" i="35"/>
  <c r="I6" i="35" s="1"/>
  <c r="H7" i="35" l="1"/>
  <c r="H9" i="35"/>
  <c r="I9" i="35" s="1"/>
  <c r="H10" i="35"/>
  <c r="I10" i="35" s="1"/>
  <c r="H17" i="35"/>
  <c r="I17" i="35" s="1"/>
  <c r="I13" i="26"/>
  <c r="H27" i="26"/>
  <c r="I27" i="26" s="1"/>
  <c r="H25" i="26"/>
  <c r="I25" i="26" s="1"/>
  <c r="I7" i="26"/>
  <c r="H5" i="26"/>
  <c r="I5" i="26" s="1"/>
  <c r="H25" i="24"/>
  <c r="I25" i="24" s="1"/>
  <c r="H24" i="24"/>
  <c r="I24" i="24" s="1"/>
  <c r="H22" i="24"/>
  <c r="I22" i="24" s="1"/>
  <c r="H26" i="24"/>
  <c r="I26" i="24" s="1"/>
  <c r="I6" i="24"/>
  <c r="I7" i="35" l="1"/>
  <c r="I30" i="35" s="1"/>
  <c r="I8" i="26"/>
  <c r="H30" i="26"/>
  <c r="I30" i="26" s="1"/>
  <c r="I11" i="26"/>
  <c r="I10" i="26"/>
  <c r="H22" i="26"/>
  <c r="I22" i="26" s="1"/>
  <c r="I12" i="26"/>
  <c r="H24" i="26"/>
  <c r="I24" i="26" s="1"/>
  <c r="I14" i="26"/>
  <c r="H26" i="26"/>
  <c r="I26" i="26" s="1"/>
  <c r="I9" i="26"/>
  <c r="H28" i="26"/>
  <c r="I28" i="26" s="1"/>
  <c r="H23" i="26"/>
  <c r="I23" i="26" s="1"/>
  <c r="H29" i="26"/>
  <c r="I29" i="26" s="1"/>
  <c r="H27" i="24"/>
  <c r="I27" i="24" s="1"/>
  <c r="H9" i="24"/>
  <c r="I9" i="24" s="1"/>
  <c r="H7" i="24"/>
  <c r="I7" i="24" s="1"/>
  <c r="H8" i="24"/>
  <c r="I8" i="24" s="1"/>
  <c r="H23" i="24"/>
  <c r="I23" i="24" s="1"/>
  <c r="I33" i="24" l="1"/>
  <c r="I6" i="26"/>
  <c r="I33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Nomfundo Zwane</author>
  </authors>
  <commentList>
    <comment ref="D38" authorId="0" shapeId="0" xr:uid="{AD45949A-4726-4A32-AA42-9C0D0A698947}">
      <text>
        <r>
          <rPr>
            <b/>
            <sz val="9"/>
            <color indexed="81"/>
            <rFont val="Tahoma"/>
            <family val="2"/>
          </rPr>
          <t>Nomfundo Zwane:</t>
        </r>
        <r>
          <rPr>
            <sz val="9"/>
            <color indexed="81"/>
            <rFont val="Tahoma"/>
            <family val="2"/>
          </rPr>
          <t xml:space="preserve">
Rate for 15 000L</t>
        </r>
      </text>
    </comment>
  </commentList>
</comments>
</file>

<file path=xl/sharedStrings.xml><?xml version="1.0" encoding="utf-8"?>
<sst xmlns="http://schemas.openxmlformats.org/spreadsheetml/2006/main" count="450" uniqueCount="97">
  <si>
    <t>Water Cart</t>
  </si>
  <si>
    <t xml:space="preserve">Smooth Drum Roller </t>
  </si>
  <si>
    <t>SDR Operator</t>
  </si>
  <si>
    <t>Dozer D8</t>
  </si>
  <si>
    <t>Dozer Operator</t>
  </si>
  <si>
    <t>Dozer D6</t>
  </si>
  <si>
    <t>ADT</t>
  </si>
  <si>
    <t>ADT Operator</t>
  </si>
  <si>
    <t>High Pressure Truck</t>
  </si>
  <si>
    <t>HPOperator</t>
  </si>
  <si>
    <t>Operator</t>
  </si>
  <si>
    <t>Skid Steer Operator</t>
  </si>
  <si>
    <t>FEL Operator</t>
  </si>
  <si>
    <t>Coal Screen</t>
  </si>
  <si>
    <t>Ex Operator</t>
  </si>
  <si>
    <t>Water cart Operator</t>
  </si>
  <si>
    <t>MG Operator</t>
  </si>
  <si>
    <t>PLANT</t>
  </si>
  <si>
    <t>CAPACITY</t>
  </si>
  <si>
    <t>RATES</t>
  </si>
  <si>
    <t>30T</t>
  </si>
  <si>
    <t>Tipper</t>
  </si>
  <si>
    <t>10Cubes</t>
  </si>
  <si>
    <t>Tipper operator</t>
  </si>
  <si>
    <t>16 cubes</t>
  </si>
  <si>
    <t>FEL</t>
  </si>
  <si>
    <t>12 cubes</t>
  </si>
  <si>
    <t>14 cubes</t>
  </si>
  <si>
    <t>Crane Truck</t>
  </si>
  <si>
    <t>6T</t>
  </si>
  <si>
    <t>Crane Truck Operator</t>
  </si>
  <si>
    <t>TLB</t>
  </si>
  <si>
    <t>TLB Operator</t>
  </si>
  <si>
    <t>Vector/Honeysucker</t>
  </si>
  <si>
    <t>10 000 L</t>
  </si>
  <si>
    <t>vector Operator</t>
  </si>
  <si>
    <t>Excavator</t>
  </si>
  <si>
    <t>20T</t>
  </si>
  <si>
    <t>Excavator Operator</t>
  </si>
  <si>
    <t>Excavator (Aquatic)</t>
  </si>
  <si>
    <t>500T/hr</t>
  </si>
  <si>
    <t>Coal Screen Operator</t>
  </si>
  <si>
    <t>Skid Steer/ 5 T Excavator</t>
  </si>
  <si>
    <t>SDR</t>
  </si>
  <si>
    <t>Excavator Aquatic 20T</t>
  </si>
  <si>
    <t>Rate</t>
  </si>
  <si>
    <t>A1</t>
  </si>
  <si>
    <t>A2</t>
  </si>
  <si>
    <t>Motor Grader</t>
  </si>
  <si>
    <t>Normal CSY</t>
  </si>
  <si>
    <t>Seasonal CSY</t>
  </si>
  <si>
    <t>Unit of measure</t>
  </si>
  <si>
    <t>Quantity</t>
  </si>
  <si>
    <t xml:space="preserve">Total per month </t>
  </si>
  <si>
    <t xml:space="preserve">Description </t>
  </si>
  <si>
    <t>Item No.</t>
  </si>
  <si>
    <t xml:space="preserve">Hours </t>
  </si>
  <si>
    <t xml:space="preserve">NB: </t>
  </si>
  <si>
    <t xml:space="preserve">Seasonal operation are for a duration of 8 months </t>
  </si>
  <si>
    <t xml:space="preserve">NB: Machine rates must incl. Site Establishment and De-Establishment excl. Operator </t>
  </si>
  <si>
    <t>Operator rate should be inclusive of all the travel and sundry costs ( Medical, PPE, transport requirements etc. )</t>
  </si>
  <si>
    <t>Ensure to apply Labour Relations Act: Bargaining Council for Civil Engineering Industry (BCCEI ) when bidding for operator rates.</t>
  </si>
  <si>
    <t>If rates are not within BCCEI rates they will be disqualified</t>
  </si>
  <si>
    <t xml:space="preserve">A quote above any of the indicated base rates will lead to a disqualification. </t>
  </si>
  <si>
    <t xml:space="preserve">Ensure that you quote for the BOQ in full; partial quote will lead to a disqualification. </t>
  </si>
  <si>
    <t>Diesel will be a free issue</t>
  </si>
  <si>
    <t>Total for 8 Months</t>
  </si>
  <si>
    <t xml:space="preserve">TOTAL COSTS EXCL. VAT </t>
  </si>
  <si>
    <t>Hours</t>
  </si>
  <si>
    <t xml:space="preserve">GROOTVLEI - ALL CATEGORY </t>
  </si>
  <si>
    <t>Number of machines/ operators</t>
  </si>
  <si>
    <t xml:space="preserve">KENDAL - ALL CATEGORY </t>
  </si>
  <si>
    <t xml:space="preserve">MAJUBA - ALL CATEGORY </t>
  </si>
  <si>
    <t>Internal</t>
  </si>
  <si>
    <t xml:space="preserve">Internal </t>
  </si>
  <si>
    <t>Motor Grader Operator</t>
  </si>
  <si>
    <t>Motor Grader 14m3</t>
  </si>
  <si>
    <t>Front End Loader 12m3</t>
  </si>
  <si>
    <t>ADT (30T)</t>
  </si>
  <si>
    <t>12T</t>
  </si>
  <si>
    <t>17.5 kW (min)</t>
  </si>
  <si>
    <t>75 kW (min)</t>
  </si>
  <si>
    <t>12500 L (min)</t>
  </si>
  <si>
    <t>18000 L</t>
  </si>
  <si>
    <t xml:space="preserve">265 kW </t>
  </si>
  <si>
    <t>Coal crusher</t>
  </si>
  <si>
    <t>Coal Crusher Operator</t>
  </si>
  <si>
    <t>Total for 12 Months</t>
  </si>
  <si>
    <t xml:space="preserve">Normal operations are for a duration of 12 months </t>
  </si>
  <si>
    <t xml:space="preserve">Long-term contract rates based on National Contract rates </t>
  </si>
  <si>
    <t xml:space="preserve">Comments </t>
  </si>
  <si>
    <t xml:space="preserve">Must be reviewed </t>
  </si>
  <si>
    <t xml:space="preserve">Comment </t>
  </si>
  <si>
    <t xml:space="preserve">current claim </t>
  </si>
  <si>
    <t>new rates</t>
  </si>
  <si>
    <t>Aquatic Excavator  30T</t>
  </si>
  <si>
    <t xml:space="preserve">DUVHA - ALL CATEGORY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</si>
</sst>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.5"/>
      <color rgb="FFFF0000"/>
      <name val="Arial"/>
      <family val="2"/>
    </font>
    <font>
      <sz val="11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wrapText="1"/>
    </xf>
    <xf numFmtId="164" fontId="1" fillId="0" borderId="1" xfId="0" applyNumberFormat="1" applyFont="1" applyBorder="1"/>
    <xf numFmtId="0" fontId="0" fillId="0" borderId="0" xfId="0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3" xfId="0" applyNumberFormat="1" applyBorder="1"/>
    <xf numFmtId="0" fontId="2" fillId="0" borderId="0" xfId="0" applyFont="1"/>
    <xf numFmtId="1" fontId="2" fillId="0" borderId="4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1" fontId="0" fillId="0" borderId="1" xfId="0" applyNumberFormat="1" applyBorder="1" applyAlignment="1">
      <alignment horizontal="left"/>
    </xf>
    <xf numFmtId="0" fontId="0" fillId="0" borderId="0" xfId="0" applyBorder="1"/>
    <xf numFmtId="0" fontId="4" fillId="0" borderId="0" xfId="0" applyFont="1" applyBorder="1"/>
    <xf numFmtId="0" fontId="5" fillId="0" borderId="0" xfId="0" applyFont="1" applyAlignment="1">
      <alignment horizontal="left" vertical="center" indent="6"/>
    </xf>
    <xf numFmtId="0" fontId="1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/>
    <xf numFmtId="44" fontId="0" fillId="0" borderId="0" xfId="1" applyFont="1"/>
    <xf numFmtId="44" fontId="0" fillId="2" borderId="6" xfId="1" applyFont="1" applyFill="1" applyBorder="1" applyAlignment="1">
      <alignment wrapText="1"/>
    </xf>
    <xf numFmtId="0" fontId="6" fillId="0" borderId="0" xfId="0" applyFont="1"/>
    <xf numFmtId="0" fontId="6" fillId="4" borderId="6" xfId="0" applyFont="1" applyFill="1" applyBorder="1"/>
    <xf numFmtId="0" fontId="6" fillId="4" borderId="0" xfId="0" applyFont="1" applyFill="1"/>
    <xf numFmtId="0" fontId="9" fillId="0" borderId="0" xfId="0" applyFont="1"/>
    <xf numFmtId="0" fontId="10" fillId="0" borderId="0" xfId="0" applyFont="1"/>
    <xf numFmtId="44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6"/>
    </xf>
    <xf numFmtId="0" fontId="12" fillId="0" borderId="0" xfId="0" applyFont="1" applyAlignment="1">
      <alignment vertical="center"/>
    </xf>
    <xf numFmtId="44" fontId="6" fillId="0" borderId="0" xfId="0" applyNumberFormat="1" applyFont="1" applyBorder="1"/>
    <xf numFmtId="0" fontId="6" fillId="0" borderId="0" xfId="0" applyFont="1" applyBorder="1"/>
    <xf numFmtId="1" fontId="0" fillId="0" borderId="1" xfId="0" applyNumberFormat="1" applyFill="1" applyBorder="1" applyAlignment="1">
      <alignment horizontal="left"/>
    </xf>
    <xf numFmtId="0" fontId="0" fillId="2" borderId="6" xfId="0" applyFill="1" applyBorder="1"/>
    <xf numFmtId="164" fontId="0" fillId="0" borderId="1" xfId="0" applyNumberFormat="1" applyFill="1" applyBorder="1"/>
    <xf numFmtId="44" fontId="0" fillId="0" borderId="0" xfId="1" applyFont="1" applyFill="1"/>
    <xf numFmtId="0" fontId="6" fillId="0" borderId="0" xfId="0" applyFont="1" applyFill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waneNPo/Documents/ROSHCON/PROCUREMENT/2022/YELLOW%20PLANT%20_%20NEW/NOVEMBER%202022/BOQ%20Nov%202022%20-%20QS%20Reviewed%20on%20the%2030%20Nov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hlakll/AppData/Local/Microsoft/Windows/INetCache/Content.Outlook/L96CNUL4/BMS%20Mobile%20Yellow%20Plant%2024%20months%20Budget%20-%2017-08-202%20_%20New%20(QS%20Reviews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Mach Num"/>
      <sheetName val="Summary"/>
      <sheetName val="Budget"/>
    </sheetNames>
    <sheetDataSet>
      <sheetData sheetId="0">
        <row r="7">
          <cell r="C7">
            <v>212.68</v>
          </cell>
        </row>
        <row r="10">
          <cell r="C10">
            <v>196.36</v>
          </cell>
        </row>
        <row r="13">
          <cell r="C13">
            <v>319.77999999999997</v>
          </cell>
        </row>
        <row r="17">
          <cell r="C17">
            <v>375.84112149532706</v>
          </cell>
        </row>
        <row r="19">
          <cell r="C19">
            <v>127.74579439252338</v>
          </cell>
        </row>
        <row r="24">
          <cell r="C24">
            <v>271.02999999999997</v>
          </cell>
        </row>
        <row r="26">
          <cell r="C26">
            <v>462.32383177570091</v>
          </cell>
        </row>
        <row r="27">
          <cell r="C27">
            <v>739.57</v>
          </cell>
        </row>
        <row r="30">
          <cell r="C30">
            <v>380.71962616822429</v>
          </cell>
        </row>
        <row r="32">
          <cell r="C32">
            <v>342.0560747663551</v>
          </cell>
        </row>
        <row r="36">
          <cell r="C36">
            <v>314.01869158878503</v>
          </cell>
        </row>
        <row r="42">
          <cell r="C42">
            <v>214.97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Summary"/>
      <sheetName val="Arnot All Categ"/>
      <sheetName val="Arnot EME"/>
      <sheetName val="Camden All Categ"/>
      <sheetName val="Camden EME"/>
      <sheetName val="Duvha All Categ"/>
      <sheetName val="Duvha EME"/>
      <sheetName val="Grootvlei All Categ"/>
      <sheetName val="Grootvlei EME"/>
      <sheetName val="Hendrina All Categ"/>
      <sheetName val="Hendrina EME"/>
      <sheetName val="Kendal All Categ"/>
      <sheetName val="Kendal EME"/>
      <sheetName val="Kusile All Categ"/>
      <sheetName val="Kusile EME"/>
      <sheetName val="Kriel All Categ"/>
      <sheetName val="Kriel EME"/>
      <sheetName val="Komati All Categ"/>
      <sheetName val="Komati EME"/>
      <sheetName val="Lethabo All Categ"/>
      <sheetName val="Lethabo EME"/>
      <sheetName val="Majuba All Categ"/>
      <sheetName val="Majuba EME"/>
      <sheetName val="Matimba All Categ"/>
      <sheetName val="Matimba EME"/>
      <sheetName val="Matla All Categ"/>
      <sheetName val="Matla EME"/>
      <sheetName val="Medupi All Categ"/>
      <sheetName val="Medupi EME"/>
      <sheetName val="Tutuka All Categ"/>
      <sheetName val="Tutuka EME"/>
      <sheetName val="Sheet3"/>
    </sheetNames>
    <sheetDataSet>
      <sheetData sheetId="0">
        <row r="2">
          <cell r="C2" t="str">
            <v>RATES</v>
          </cell>
        </row>
      </sheetData>
      <sheetData sheetId="1">
        <row r="2">
          <cell r="C2">
            <v>24</v>
          </cell>
        </row>
        <row r="5">
          <cell r="C5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zoomScaleNormal="100" workbookViewId="0">
      <selection activeCell="H16" sqref="H16"/>
    </sheetView>
  </sheetViews>
  <sheetFormatPr defaultRowHeight="15" x14ac:dyDescent="0.25"/>
  <cols>
    <col min="1" max="1" width="28.42578125" customWidth="1"/>
    <col min="2" max="2" width="17.85546875" customWidth="1"/>
    <col min="3" max="3" width="10.42578125" bestFit="1" customWidth="1"/>
    <col min="4" max="4" width="21.5703125" style="39" customWidth="1"/>
    <col min="5" max="5" width="17.42578125" style="43" customWidth="1"/>
    <col min="6" max="6" width="15.85546875" customWidth="1"/>
  </cols>
  <sheetData>
    <row r="2" spans="1:8" ht="60" x14ac:dyDescent="0.25">
      <c r="A2" s="4" t="s">
        <v>17</v>
      </c>
      <c r="B2" s="4" t="s">
        <v>18</v>
      </c>
      <c r="C2" s="4" t="s">
        <v>19</v>
      </c>
      <c r="D2" s="40" t="s">
        <v>89</v>
      </c>
      <c r="E2" s="42" t="s">
        <v>90</v>
      </c>
      <c r="F2" s="54" t="s">
        <v>93</v>
      </c>
      <c r="H2" t="s">
        <v>94</v>
      </c>
    </row>
    <row r="3" spans="1:8" x14ac:dyDescent="0.25">
      <c r="A3" s="1"/>
      <c r="B3" s="1"/>
      <c r="C3" s="1"/>
    </row>
    <row r="4" spans="1:8" s="58" customFormat="1" x14ac:dyDescent="0.25">
      <c r="A4" s="38" t="s">
        <v>6</v>
      </c>
      <c r="B4" s="38" t="s">
        <v>20</v>
      </c>
      <c r="C4" s="55">
        <v>420</v>
      </c>
      <c r="D4" s="56">
        <f>[1]Rates!C$36</f>
        <v>314.01869158878503</v>
      </c>
      <c r="E4" s="57" t="s">
        <v>91</v>
      </c>
      <c r="F4" s="58">
        <v>345.42056074766356</v>
      </c>
      <c r="H4" s="58">
        <v>345</v>
      </c>
    </row>
    <row r="5" spans="1:8" s="58" customFormat="1" x14ac:dyDescent="0.25">
      <c r="A5" s="38" t="s">
        <v>7</v>
      </c>
      <c r="B5" s="38"/>
      <c r="C5" s="55">
        <v>50</v>
      </c>
      <c r="D5" s="56"/>
      <c r="E5" s="57"/>
    </row>
    <row r="6" spans="1:8" s="58" customFormat="1" x14ac:dyDescent="0.25">
      <c r="A6" s="38" t="s">
        <v>21</v>
      </c>
      <c r="B6" s="38" t="s">
        <v>22</v>
      </c>
      <c r="C6" s="55">
        <v>220</v>
      </c>
      <c r="D6" s="56">
        <f>[1]Rates!C$7</f>
        <v>212.68</v>
      </c>
      <c r="E6" s="57" t="s">
        <v>91</v>
      </c>
      <c r="H6" s="58">
        <v>210</v>
      </c>
    </row>
    <row r="7" spans="1:8" s="58" customFormat="1" x14ac:dyDescent="0.25">
      <c r="A7" s="38" t="s">
        <v>23</v>
      </c>
      <c r="B7" s="38"/>
      <c r="C7" s="55">
        <v>50</v>
      </c>
      <c r="D7" s="56"/>
      <c r="E7" s="57"/>
    </row>
    <row r="8" spans="1:8" s="58" customFormat="1" x14ac:dyDescent="0.25">
      <c r="A8" s="38" t="s">
        <v>0</v>
      </c>
      <c r="B8" s="59" t="s">
        <v>83</v>
      </c>
      <c r="C8" s="55">
        <v>210</v>
      </c>
      <c r="D8" s="56">
        <f>[1]Rates!C$24</f>
        <v>271.02999999999997</v>
      </c>
      <c r="E8" s="57" t="s">
        <v>91</v>
      </c>
      <c r="F8" s="58">
        <v>298.13299999999998</v>
      </c>
      <c r="H8" s="58">
        <v>210</v>
      </c>
    </row>
    <row r="9" spans="1:8" s="58" customFormat="1" x14ac:dyDescent="0.25">
      <c r="A9" s="38" t="s">
        <v>15</v>
      </c>
      <c r="B9" s="38"/>
      <c r="C9" s="55">
        <v>45</v>
      </c>
      <c r="D9" s="56"/>
      <c r="E9" s="57"/>
    </row>
    <row r="10" spans="1:8" s="58" customFormat="1" x14ac:dyDescent="0.25">
      <c r="A10" s="38" t="s">
        <v>5</v>
      </c>
      <c r="B10" s="38" t="s">
        <v>24</v>
      </c>
      <c r="C10" s="55">
        <v>450</v>
      </c>
      <c r="D10" s="56">
        <f>[1]Rates!C$26</f>
        <v>462.32383177570091</v>
      </c>
      <c r="E10" s="57" t="s">
        <v>91</v>
      </c>
      <c r="H10" s="58">
        <v>450</v>
      </c>
    </row>
    <row r="11" spans="1:8" s="58" customFormat="1" x14ac:dyDescent="0.25">
      <c r="A11" s="38" t="s">
        <v>4</v>
      </c>
      <c r="B11" s="38"/>
      <c r="C11" s="55">
        <v>55</v>
      </c>
      <c r="D11" s="56"/>
      <c r="E11" s="57"/>
    </row>
    <row r="12" spans="1:8" s="58" customFormat="1" x14ac:dyDescent="0.25">
      <c r="A12" s="38" t="s">
        <v>3</v>
      </c>
      <c r="B12" s="38" t="s">
        <v>84</v>
      </c>
      <c r="C12" s="55">
        <v>800</v>
      </c>
      <c r="D12" s="56">
        <f>[1]Rates!C$27</f>
        <v>739.57</v>
      </c>
      <c r="E12" s="57" t="s">
        <v>91</v>
      </c>
      <c r="F12" s="58">
        <v>813.52700000000016</v>
      </c>
      <c r="H12" s="58">
        <v>800</v>
      </c>
    </row>
    <row r="13" spans="1:8" s="58" customFormat="1" x14ac:dyDescent="0.25">
      <c r="A13" s="38" t="s">
        <v>4</v>
      </c>
      <c r="B13" s="38"/>
      <c r="C13" s="55">
        <v>60</v>
      </c>
      <c r="D13" s="56"/>
      <c r="E13" s="57"/>
    </row>
    <row r="14" spans="1:8" s="58" customFormat="1" x14ac:dyDescent="0.25">
      <c r="A14" s="38" t="s">
        <v>25</v>
      </c>
      <c r="B14" s="38" t="s">
        <v>26</v>
      </c>
      <c r="C14" s="55">
        <v>410</v>
      </c>
      <c r="D14" s="56">
        <f>[1]Rates!C$30</f>
        <v>380.71962616822429</v>
      </c>
      <c r="E14" s="57" t="s">
        <v>91</v>
      </c>
      <c r="F14" s="58">
        <v>418.79158878504677</v>
      </c>
      <c r="H14" s="58">
        <v>400</v>
      </c>
    </row>
    <row r="15" spans="1:8" s="58" customFormat="1" x14ac:dyDescent="0.25">
      <c r="A15" s="38" t="s">
        <v>12</v>
      </c>
      <c r="B15" s="38"/>
      <c r="C15" s="55">
        <v>50</v>
      </c>
      <c r="D15" s="56"/>
      <c r="E15" s="57"/>
    </row>
    <row r="16" spans="1:8" s="58" customFormat="1" x14ac:dyDescent="0.25">
      <c r="A16" s="38" t="s">
        <v>48</v>
      </c>
      <c r="B16" s="38" t="s">
        <v>27</v>
      </c>
      <c r="C16" s="55">
        <v>410</v>
      </c>
      <c r="D16" s="56">
        <f>[1]Rates!C$17</f>
        <v>375.84112149532706</v>
      </c>
      <c r="E16" s="57" t="s">
        <v>91</v>
      </c>
      <c r="F16" s="58">
        <v>413.42523364485982</v>
      </c>
      <c r="H16" s="58">
        <v>390</v>
      </c>
    </row>
    <row r="17" spans="1:8" s="58" customFormat="1" x14ac:dyDescent="0.25">
      <c r="A17" s="38" t="s">
        <v>75</v>
      </c>
      <c r="B17" s="38"/>
      <c r="C17" s="55">
        <v>60</v>
      </c>
      <c r="D17" s="56"/>
      <c r="E17" s="57"/>
    </row>
    <row r="18" spans="1:8" s="58" customFormat="1" x14ac:dyDescent="0.25">
      <c r="A18" s="38" t="s">
        <v>28</v>
      </c>
      <c r="B18" s="38" t="s">
        <v>29</v>
      </c>
      <c r="C18" s="55">
        <v>280</v>
      </c>
      <c r="D18" s="56"/>
      <c r="E18" s="57"/>
      <c r="H18" s="58">
        <v>280</v>
      </c>
    </row>
    <row r="19" spans="1:8" s="58" customFormat="1" x14ac:dyDescent="0.25">
      <c r="A19" s="38" t="s">
        <v>30</v>
      </c>
      <c r="B19" s="38"/>
      <c r="C19" s="55">
        <v>45</v>
      </c>
      <c r="D19" s="56"/>
      <c r="E19" s="57"/>
    </row>
    <row r="20" spans="1:8" s="58" customFormat="1" x14ac:dyDescent="0.25">
      <c r="A20" s="38" t="s">
        <v>31</v>
      </c>
      <c r="B20" s="38" t="s">
        <v>81</v>
      </c>
      <c r="C20" s="55">
        <v>230</v>
      </c>
      <c r="D20" s="56">
        <f>[1]Rates!C$10</f>
        <v>196.36</v>
      </c>
      <c r="E20" s="57" t="s">
        <v>91</v>
      </c>
      <c r="F20" s="58">
        <v>215.99600000000004</v>
      </c>
      <c r="H20" s="58">
        <v>200</v>
      </c>
    </row>
    <row r="21" spans="1:8" s="58" customFormat="1" x14ac:dyDescent="0.25">
      <c r="A21" s="38" t="s">
        <v>32</v>
      </c>
      <c r="B21" s="38"/>
      <c r="C21" s="55">
        <v>55</v>
      </c>
      <c r="D21" s="56"/>
      <c r="E21" s="57"/>
    </row>
    <row r="22" spans="1:8" s="58" customFormat="1" x14ac:dyDescent="0.25">
      <c r="A22" s="38" t="s">
        <v>33</v>
      </c>
      <c r="B22" s="38" t="s">
        <v>34</v>
      </c>
      <c r="C22" s="55">
        <v>300</v>
      </c>
      <c r="D22" s="56"/>
      <c r="E22" s="57"/>
      <c r="H22" s="58">
        <v>300</v>
      </c>
    </row>
    <row r="23" spans="1:8" s="58" customFormat="1" x14ac:dyDescent="0.25">
      <c r="A23" s="38" t="s">
        <v>35</v>
      </c>
      <c r="B23" s="38"/>
      <c r="C23" s="55">
        <v>45</v>
      </c>
      <c r="D23" s="56"/>
      <c r="E23" s="57"/>
    </row>
    <row r="24" spans="1:8" s="58" customFormat="1" x14ac:dyDescent="0.25">
      <c r="A24" s="38" t="s">
        <v>36</v>
      </c>
      <c r="B24" s="38" t="s">
        <v>37</v>
      </c>
      <c r="C24" s="55">
        <v>320</v>
      </c>
      <c r="D24" s="56">
        <f>[1]Rates!C$13</f>
        <v>319.77999999999997</v>
      </c>
      <c r="E24" s="57"/>
      <c r="H24" s="58">
        <v>320</v>
      </c>
    </row>
    <row r="25" spans="1:8" s="58" customFormat="1" x14ac:dyDescent="0.25">
      <c r="A25" s="38" t="s">
        <v>38</v>
      </c>
      <c r="B25" s="38"/>
      <c r="C25" s="55">
        <v>60</v>
      </c>
      <c r="D25" s="56"/>
      <c r="E25" s="57"/>
    </row>
    <row r="26" spans="1:8" s="58" customFormat="1" x14ac:dyDescent="0.25">
      <c r="A26" s="38" t="s">
        <v>39</v>
      </c>
      <c r="B26" s="38" t="s">
        <v>37</v>
      </c>
      <c r="C26" s="55">
        <v>420</v>
      </c>
      <c r="D26" s="56"/>
      <c r="E26" s="57"/>
      <c r="H26" s="58">
        <v>420</v>
      </c>
    </row>
    <row r="27" spans="1:8" s="58" customFormat="1" x14ac:dyDescent="0.25">
      <c r="A27" s="38" t="s">
        <v>38</v>
      </c>
      <c r="B27" s="38"/>
      <c r="C27" s="55">
        <v>55</v>
      </c>
      <c r="D27" s="56"/>
      <c r="E27" s="57"/>
    </row>
    <row r="28" spans="1:8" s="58" customFormat="1" x14ac:dyDescent="0.25">
      <c r="A28" s="38" t="s">
        <v>13</v>
      </c>
      <c r="B28" s="38" t="s">
        <v>40</v>
      </c>
      <c r="C28" s="55">
        <v>660</v>
      </c>
      <c r="D28" s="56"/>
      <c r="E28" s="57"/>
    </row>
    <row r="29" spans="1:8" s="58" customFormat="1" x14ac:dyDescent="0.25">
      <c r="A29" s="38" t="s">
        <v>41</v>
      </c>
      <c r="B29" s="38"/>
      <c r="C29" s="55">
        <v>60</v>
      </c>
      <c r="D29" s="56"/>
      <c r="E29" s="57"/>
    </row>
    <row r="30" spans="1:8" s="58" customFormat="1" x14ac:dyDescent="0.25">
      <c r="A30" s="38" t="s">
        <v>42</v>
      </c>
      <c r="B30" s="38" t="s">
        <v>80</v>
      </c>
      <c r="C30" s="55">
        <v>200</v>
      </c>
      <c r="D30" s="56">
        <f>[1]Rates!C$19</f>
        <v>127.74579439252338</v>
      </c>
      <c r="E30" s="57" t="s">
        <v>91</v>
      </c>
      <c r="F30" s="58">
        <v>236.46700000000001</v>
      </c>
      <c r="H30" s="58">
        <v>200</v>
      </c>
    </row>
    <row r="31" spans="1:8" s="58" customFormat="1" x14ac:dyDescent="0.25">
      <c r="A31" s="38" t="s">
        <v>11</v>
      </c>
      <c r="B31" s="38"/>
      <c r="C31" s="55">
        <v>45</v>
      </c>
      <c r="D31" s="56"/>
      <c r="E31" s="57"/>
    </row>
    <row r="32" spans="1:8" s="58" customFormat="1" x14ac:dyDescent="0.25">
      <c r="A32" s="38" t="s">
        <v>43</v>
      </c>
      <c r="B32" s="38" t="s">
        <v>79</v>
      </c>
      <c r="C32" s="55">
        <v>210</v>
      </c>
      <c r="D32" s="56">
        <f>[1]Rates!$C$42</f>
        <v>214.97</v>
      </c>
      <c r="E32" s="57"/>
      <c r="F32" s="58">
        <v>236.46700000000001</v>
      </c>
      <c r="H32" s="58">
        <v>210</v>
      </c>
    </row>
    <row r="33" spans="1:4" x14ac:dyDescent="0.25">
      <c r="A33" s="1" t="s">
        <v>2</v>
      </c>
      <c r="B33" s="1"/>
      <c r="C33" s="3">
        <v>50</v>
      </c>
    </row>
    <row r="34" spans="1:4" x14ac:dyDescent="0.25">
      <c r="A34" s="1" t="s">
        <v>85</v>
      </c>
      <c r="C34" s="3">
        <v>660</v>
      </c>
    </row>
    <row r="35" spans="1:4" x14ac:dyDescent="0.25">
      <c r="A35" s="1" t="s">
        <v>86</v>
      </c>
      <c r="C35" s="3">
        <v>60</v>
      </c>
    </row>
    <row r="36" spans="1:4" x14ac:dyDescent="0.25">
      <c r="A36" s="1" t="s">
        <v>13</v>
      </c>
      <c r="B36" s="1" t="s">
        <v>40</v>
      </c>
      <c r="C36" s="3">
        <v>660</v>
      </c>
    </row>
    <row r="37" spans="1:4" x14ac:dyDescent="0.25">
      <c r="A37" s="1" t="s">
        <v>10</v>
      </c>
      <c r="B37" s="1"/>
      <c r="C37" s="3">
        <v>60</v>
      </c>
    </row>
    <row r="38" spans="1:4" x14ac:dyDescent="0.25">
      <c r="A38" s="28" t="s">
        <v>8</v>
      </c>
      <c r="B38" s="28" t="s">
        <v>82</v>
      </c>
      <c r="C38" s="29">
        <v>290</v>
      </c>
      <c r="D38" s="39">
        <f>[1]Rates!C$32</f>
        <v>342.0560747663551</v>
      </c>
    </row>
    <row r="39" spans="1:4" x14ac:dyDescent="0.25">
      <c r="A39" s="28" t="s">
        <v>9</v>
      </c>
      <c r="B39" s="28"/>
      <c r="C39" s="29">
        <v>45</v>
      </c>
    </row>
    <row r="40" spans="1:4" x14ac:dyDescent="0.25">
      <c r="A40" s="1"/>
      <c r="C40" s="3"/>
    </row>
    <row r="41" spans="1:4" x14ac:dyDescent="0.25">
      <c r="A41" s="1"/>
      <c r="C41" s="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4"/>
  <sheetViews>
    <sheetView topLeftCell="A21" workbookViewId="0">
      <selection activeCell="J43" sqref="J43"/>
    </sheetView>
  </sheetViews>
  <sheetFormatPr defaultRowHeight="15" x14ac:dyDescent="0.25"/>
  <cols>
    <col min="1" max="1" width="9.140625" style="13"/>
    <col min="2" max="2" width="23.7109375" style="13" customWidth="1"/>
    <col min="3" max="3" width="25.85546875" customWidth="1"/>
    <col min="4" max="4" width="10" style="5" customWidth="1"/>
    <col min="5" max="5" width="9.140625" style="5"/>
    <col min="6" max="6" width="10.5703125" style="5" customWidth="1"/>
    <col min="7" max="7" width="10.42578125" bestFit="1" customWidth="1"/>
    <col min="8" max="8" width="18.140625" customWidth="1"/>
    <col min="9" max="9" width="25.28515625" customWidth="1"/>
    <col min="10" max="10" width="19.7109375" style="41" customWidth="1"/>
  </cols>
  <sheetData>
    <row r="2" spans="1:10" s="23" customFormat="1" ht="18.75" x14ac:dyDescent="0.3">
      <c r="A2" s="24"/>
      <c r="B2" s="24"/>
      <c r="C2" s="64" t="s">
        <v>69</v>
      </c>
      <c r="D2" s="64"/>
      <c r="E2" s="64"/>
      <c r="F2" s="64"/>
      <c r="G2" s="64"/>
      <c r="H2" s="64"/>
      <c r="I2" s="64"/>
      <c r="J2" s="44"/>
    </row>
    <row r="3" spans="1:10" s="15" customFormat="1" ht="45" x14ac:dyDescent="0.25">
      <c r="A3" s="11" t="s">
        <v>55</v>
      </c>
      <c r="B3" s="25" t="s">
        <v>73</v>
      </c>
      <c r="C3" s="16" t="s">
        <v>54</v>
      </c>
      <c r="D3" s="9" t="s">
        <v>51</v>
      </c>
      <c r="E3" s="14" t="s">
        <v>52</v>
      </c>
      <c r="F3" s="9" t="s">
        <v>70</v>
      </c>
      <c r="G3" s="10" t="s">
        <v>45</v>
      </c>
      <c r="H3" s="10" t="s">
        <v>53</v>
      </c>
      <c r="I3" s="10" t="s">
        <v>87</v>
      </c>
      <c r="J3" s="45" t="s">
        <v>92</v>
      </c>
    </row>
    <row r="4" spans="1:10" s="15" customFormat="1" x14ac:dyDescent="0.25">
      <c r="A4" s="11"/>
      <c r="B4" s="26"/>
      <c r="C4" s="65" t="s">
        <v>59</v>
      </c>
      <c r="D4" s="66"/>
      <c r="E4" s="66"/>
      <c r="F4" s="66"/>
      <c r="G4" s="66"/>
      <c r="H4" s="66"/>
      <c r="I4" s="67"/>
      <c r="J4" s="45"/>
    </row>
    <row r="5" spans="1:10" s="15" customFormat="1" x14ac:dyDescent="0.25">
      <c r="A5" s="11" t="s">
        <v>46</v>
      </c>
      <c r="B5" s="26"/>
      <c r="C5" s="68" t="s">
        <v>49</v>
      </c>
      <c r="D5" s="69"/>
      <c r="E5" s="69"/>
      <c r="F5" s="69"/>
      <c r="G5" s="69"/>
      <c r="H5" s="69"/>
      <c r="I5" s="70"/>
      <c r="J5" s="45"/>
    </row>
    <row r="6" spans="1:10" x14ac:dyDescent="0.25">
      <c r="A6" s="12">
        <v>1</v>
      </c>
      <c r="B6" s="1" t="s">
        <v>3</v>
      </c>
      <c r="C6" s="1" t="s">
        <v>3</v>
      </c>
      <c r="D6" s="8" t="s">
        <v>56</v>
      </c>
      <c r="E6" s="8">
        <v>500</v>
      </c>
      <c r="F6" s="8">
        <v>2</v>
      </c>
      <c r="G6" s="3"/>
      <c r="H6" s="3">
        <f>E6*F6*G6</f>
        <v>0</v>
      </c>
      <c r="I6" s="3">
        <f>H6*12</f>
        <v>0</v>
      </c>
      <c r="J6" s="46"/>
    </row>
    <row r="7" spans="1:10" x14ac:dyDescent="0.25">
      <c r="A7" s="12">
        <v>2</v>
      </c>
      <c r="B7" s="1" t="s">
        <v>4</v>
      </c>
      <c r="C7" s="1" t="s">
        <v>4</v>
      </c>
      <c r="D7" s="8" t="s">
        <v>56</v>
      </c>
      <c r="E7" s="8">
        <v>125</v>
      </c>
      <c r="F7" s="8">
        <v>8</v>
      </c>
      <c r="G7" s="3"/>
      <c r="H7" s="3">
        <f t="shared" ref="H7:H17" si="0">E7*F7*G7</f>
        <v>0</v>
      </c>
      <c r="I7" s="3">
        <f t="shared" ref="I7:I17" si="1">H7*12</f>
        <v>0</v>
      </c>
      <c r="J7" s="46"/>
    </row>
    <row r="8" spans="1:10" x14ac:dyDescent="0.25">
      <c r="A8" s="12">
        <v>3</v>
      </c>
      <c r="B8" s="30" t="s">
        <v>25</v>
      </c>
      <c r="C8" s="2" t="s">
        <v>77</v>
      </c>
      <c r="D8" s="8" t="s">
        <v>56</v>
      </c>
      <c r="E8" s="8">
        <v>500</v>
      </c>
      <c r="F8" s="35">
        <v>2</v>
      </c>
      <c r="G8" s="3"/>
      <c r="H8" s="3">
        <f t="shared" si="0"/>
        <v>0</v>
      </c>
      <c r="I8" s="3">
        <f t="shared" si="1"/>
        <v>0</v>
      </c>
      <c r="J8" s="46"/>
    </row>
    <row r="9" spans="1:10" x14ac:dyDescent="0.25">
      <c r="A9" s="12">
        <v>4</v>
      </c>
      <c r="B9" s="30" t="s">
        <v>12</v>
      </c>
      <c r="C9" s="37" t="s">
        <v>12</v>
      </c>
      <c r="D9" s="35" t="s">
        <v>56</v>
      </c>
      <c r="E9" s="35">
        <v>125</v>
      </c>
      <c r="F9" s="35">
        <v>8</v>
      </c>
      <c r="G9" s="3"/>
      <c r="H9" s="3">
        <f t="shared" si="0"/>
        <v>0</v>
      </c>
      <c r="I9" s="3">
        <f t="shared" si="1"/>
        <v>0</v>
      </c>
      <c r="J9" s="46"/>
    </row>
    <row r="10" spans="1:10" x14ac:dyDescent="0.25">
      <c r="A10" s="12">
        <v>5</v>
      </c>
      <c r="B10" s="1" t="s">
        <v>43</v>
      </c>
      <c r="C10" s="38" t="s">
        <v>1</v>
      </c>
      <c r="D10" s="35" t="s">
        <v>56</v>
      </c>
      <c r="E10" s="35">
        <v>500</v>
      </c>
      <c r="F10" s="35">
        <v>1</v>
      </c>
      <c r="G10" s="3"/>
      <c r="H10" s="3">
        <f t="shared" si="0"/>
        <v>0</v>
      </c>
      <c r="I10" s="3">
        <f t="shared" si="1"/>
        <v>0</v>
      </c>
      <c r="J10" s="46"/>
    </row>
    <row r="11" spans="1:10" x14ac:dyDescent="0.25">
      <c r="A11" s="12">
        <v>6</v>
      </c>
      <c r="B11" s="1" t="s">
        <v>2</v>
      </c>
      <c r="C11" s="38" t="s">
        <v>2</v>
      </c>
      <c r="D11" s="35" t="s">
        <v>56</v>
      </c>
      <c r="E11" s="35">
        <v>125</v>
      </c>
      <c r="F11" s="35">
        <v>4</v>
      </c>
      <c r="G11" s="3"/>
      <c r="H11" s="3">
        <f t="shared" si="0"/>
        <v>0</v>
      </c>
      <c r="I11" s="3">
        <f t="shared" si="1"/>
        <v>0</v>
      </c>
      <c r="J11" s="46"/>
    </row>
    <row r="12" spans="1:10" x14ac:dyDescent="0.25">
      <c r="A12" s="12">
        <v>7</v>
      </c>
      <c r="B12" s="1" t="s">
        <v>48</v>
      </c>
      <c r="C12" s="38" t="s">
        <v>76</v>
      </c>
      <c r="D12" s="35" t="s">
        <v>68</v>
      </c>
      <c r="E12" s="35">
        <v>500</v>
      </c>
      <c r="F12" s="35">
        <v>1</v>
      </c>
      <c r="G12" s="3"/>
      <c r="H12" s="3">
        <f t="shared" si="0"/>
        <v>0</v>
      </c>
      <c r="I12" s="3">
        <f t="shared" si="1"/>
        <v>0</v>
      </c>
      <c r="J12" s="46"/>
    </row>
    <row r="13" spans="1:10" x14ac:dyDescent="0.25">
      <c r="A13" s="12">
        <v>8</v>
      </c>
      <c r="B13" s="1" t="s">
        <v>75</v>
      </c>
      <c r="C13" s="38" t="s">
        <v>16</v>
      </c>
      <c r="D13" s="35" t="s">
        <v>68</v>
      </c>
      <c r="E13" s="35">
        <v>125</v>
      </c>
      <c r="F13" s="35">
        <v>1</v>
      </c>
      <c r="G13" s="3"/>
      <c r="H13" s="3">
        <f t="shared" si="0"/>
        <v>0</v>
      </c>
      <c r="I13" s="3">
        <f t="shared" si="1"/>
        <v>0</v>
      </c>
      <c r="J13" s="46"/>
    </row>
    <row r="14" spans="1:10" x14ac:dyDescent="0.25">
      <c r="A14" s="12">
        <v>9</v>
      </c>
      <c r="B14" s="30" t="s">
        <v>6</v>
      </c>
      <c r="C14" s="38" t="s">
        <v>78</v>
      </c>
      <c r="D14" s="35" t="s">
        <v>56</v>
      </c>
      <c r="E14" s="35">
        <v>500</v>
      </c>
      <c r="F14" s="35">
        <v>1</v>
      </c>
      <c r="G14" s="3"/>
      <c r="H14" s="3">
        <f t="shared" si="0"/>
        <v>0</v>
      </c>
      <c r="I14" s="3">
        <f t="shared" si="1"/>
        <v>0</v>
      </c>
      <c r="J14" s="46"/>
    </row>
    <row r="15" spans="1:10" x14ac:dyDescent="0.25">
      <c r="A15" s="12">
        <v>10</v>
      </c>
      <c r="B15" s="30" t="s">
        <v>7</v>
      </c>
      <c r="C15" s="38" t="s">
        <v>7</v>
      </c>
      <c r="D15" s="35" t="s">
        <v>56</v>
      </c>
      <c r="E15" s="35">
        <v>125</v>
      </c>
      <c r="F15" s="35">
        <v>4</v>
      </c>
      <c r="G15" s="3"/>
      <c r="H15" s="3">
        <f t="shared" si="0"/>
        <v>0</v>
      </c>
      <c r="I15" s="3">
        <f t="shared" si="1"/>
        <v>0</v>
      </c>
      <c r="J15" s="46"/>
    </row>
    <row r="16" spans="1:10" x14ac:dyDescent="0.25">
      <c r="A16" s="12">
        <v>11</v>
      </c>
      <c r="B16" s="30" t="s">
        <v>39</v>
      </c>
      <c r="C16" s="38" t="s">
        <v>44</v>
      </c>
      <c r="D16" s="35" t="s">
        <v>56</v>
      </c>
      <c r="E16" s="35">
        <v>250</v>
      </c>
      <c r="F16" s="35">
        <v>1</v>
      </c>
      <c r="G16" s="3"/>
      <c r="H16" s="3">
        <f t="shared" si="0"/>
        <v>0</v>
      </c>
      <c r="I16" s="3">
        <f t="shared" si="1"/>
        <v>0</v>
      </c>
      <c r="J16" s="46"/>
    </row>
    <row r="17" spans="1:10" x14ac:dyDescent="0.25">
      <c r="A17" s="12">
        <v>12</v>
      </c>
      <c r="B17" s="30" t="s">
        <v>38</v>
      </c>
      <c r="C17" s="38" t="s">
        <v>14</v>
      </c>
      <c r="D17" s="35" t="s">
        <v>56</v>
      </c>
      <c r="E17" s="35">
        <v>250</v>
      </c>
      <c r="F17" s="35">
        <v>1</v>
      </c>
      <c r="G17" s="3"/>
      <c r="H17" s="3">
        <f t="shared" si="0"/>
        <v>0</v>
      </c>
      <c r="I17" s="3">
        <f t="shared" si="1"/>
        <v>0</v>
      </c>
      <c r="J17" s="46"/>
    </row>
    <row r="18" spans="1:10" x14ac:dyDescent="0.25">
      <c r="A18" s="12"/>
      <c r="B18" s="12"/>
      <c r="C18" s="2"/>
      <c r="D18" s="8"/>
      <c r="E18" s="8"/>
      <c r="F18" s="8"/>
      <c r="G18" s="3"/>
      <c r="H18" s="3"/>
      <c r="I18" s="3"/>
    </row>
    <row r="19" spans="1:10" s="15" customFormat="1" x14ac:dyDescent="0.25">
      <c r="A19" s="11" t="s">
        <v>47</v>
      </c>
      <c r="B19" s="26"/>
      <c r="C19" s="61" t="s">
        <v>50</v>
      </c>
      <c r="D19" s="62"/>
      <c r="E19" s="62"/>
      <c r="F19" s="62"/>
      <c r="G19" s="62"/>
      <c r="H19" s="62"/>
      <c r="I19" s="63"/>
      <c r="J19" s="45"/>
    </row>
    <row r="20" spans="1:10" s="15" customFormat="1" ht="45" x14ac:dyDescent="0.25">
      <c r="A20" s="11" t="s">
        <v>55</v>
      </c>
      <c r="B20" s="25" t="s">
        <v>73</v>
      </c>
      <c r="C20" s="16" t="s">
        <v>54</v>
      </c>
      <c r="D20" s="9" t="s">
        <v>51</v>
      </c>
      <c r="E20" s="14" t="s">
        <v>52</v>
      </c>
      <c r="F20" s="9" t="s">
        <v>70</v>
      </c>
      <c r="G20" s="10" t="s">
        <v>45</v>
      </c>
      <c r="H20" s="10" t="s">
        <v>53</v>
      </c>
      <c r="I20" s="10" t="s">
        <v>66</v>
      </c>
      <c r="J20" s="45"/>
    </row>
    <row r="21" spans="1:10" s="15" customFormat="1" x14ac:dyDescent="0.25">
      <c r="A21" s="11"/>
      <c r="B21" s="26"/>
      <c r="C21" s="65" t="s">
        <v>59</v>
      </c>
      <c r="D21" s="66"/>
      <c r="E21" s="66"/>
      <c r="F21" s="66"/>
      <c r="G21" s="66"/>
      <c r="H21" s="66"/>
      <c r="I21" s="67"/>
      <c r="J21" s="45"/>
    </row>
    <row r="22" spans="1:10" x14ac:dyDescent="0.25">
      <c r="A22" s="12">
        <v>1</v>
      </c>
      <c r="B22" s="1" t="s">
        <v>43</v>
      </c>
      <c r="C22" s="1" t="s">
        <v>1</v>
      </c>
      <c r="D22" s="8" t="s">
        <v>56</v>
      </c>
      <c r="E22" s="35">
        <v>500</v>
      </c>
      <c r="F22" s="35">
        <v>2</v>
      </c>
      <c r="G22" s="3"/>
      <c r="H22" s="3">
        <f t="shared" ref="H22:H31" si="2">E22*F22*G22</f>
        <v>0</v>
      </c>
      <c r="I22" s="3">
        <f>H22*8</f>
        <v>0</v>
      </c>
      <c r="J22" s="46"/>
    </row>
    <row r="23" spans="1:10" x14ac:dyDescent="0.25">
      <c r="A23" s="12">
        <v>2</v>
      </c>
      <c r="B23" s="1" t="s">
        <v>2</v>
      </c>
      <c r="C23" s="1" t="s">
        <v>2</v>
      </c>
      <c r="D23" s="8" t="s">
        <v>56</v>
      </c>
      <c r="E23" s="35">
        <v>125</v>
      </c>
      <c r="F23" s="35">
        <v>8</v>
      </c>
      <c r="G23" s="3"/>
      <c r="H23" s="3">
        <f t="shared" si="2"/>
        <v>0</v>
      </c>
      <c r="I23" s="3">
        <f t="shared" ref="I23:I31" si="3">H23*8</f>
        <v>0</v>
      </c>
      <c r="J23" s="46"/>
    </row>
    <row r="24" spans="1:10" x14ac:dyDescent="0.25">
      <c r="A24" s="12">
        <v>3</v>
      </c>
      <c r="B24" s="30" t="s">
        <v>6</v>
      </c>
      <c r="C24" s="1" t="s">
        <v>78</v>
      </c>
      <c r="D24" s="8" t="s">
        <v>56</v>
      </c>
      <c r="E24" s="35">
        <v>500</v>
      </c>
      <c r="F24" s="35">
        <v>2</v>
      </c>
      <c r="G24" s="3"/>
      <c r="H24" s="3">
        <f t="shared" si="2"/>
        <v>0</v>
      </c>
      <c r="I24" s="3">
        <f t="shared" si="3"/>
        <v>0</v>
      </c>
      <c r="J24" s="46"/>
    </row>
    <row r="25" spans="1:10" x14ac:dyDescent="0.25">
      <c r="A25" s="12">
        <v>4</v>
      </c>
      <c r="B25" s="30" t="s">
        <v>7</v>
      </c>
      <c r="C25" s="1" t="s">
        <v>7</v>
      </c>
      <c r="D25" s="8" t="s">
        <v>56</v>
      </c>
      <c r="E25" s="35">
        <v>125</v>
      </c>
      <c r="F25" s="35">
        <v>8</v>
      </c>
      <c r="G25" s="3"/>
      <c r="H25" s="3">
        <f t="shared" si="2"/>
        <v>0</v>
      </c>
      <c r="I25" s="3">
        <f t="shared" si="3"/>
        <v>0</v>
      </c>
      <c r="J25" s="46"/>
    </row>
    <row r="26" spans="1:10" x14ac:dyDescent="0.25">
      <c r="A26" s="12">
        <v>5</v>
      </c>
      <c r="B26" s="30" t="s">
        <v>25</v>
      </c>
      <c r="C26" s="2" t="s">
        <v>77</v>
      </c>
      <c r="D26" s="8" t="s">
        <v>56</v>
      </c>
      <c r="E26" s="35">
        <v>500</v>
      </c>
      <c r="F26" s="35">
        <v>1</v>
      </c>
      <c r="G26" s="3"/>
      <c r="H26" s="3">
        <f t="shared" si="2"/>
        <v>0</v>
      </c>
      <c r="I26" s="3">
        <f t="shared" si="3"/>
        <v>0</v>
      </c>
      <c r="J26" s="46"/>
    </row>
    <row r="27" spans="1:10" x14ac:dyDescent="0.25">
      <c r="A27" s="12">
        <v>6</v>
      </c>
      <c r="B27" s="30" t="s">
        <v>12</v>
      </c>
      <c r="C27" s="2" t="s">
        <v>12</v>
      </c>
      <c r="D27" s="8" t="s">
        <v>56</v>
      </c>
      <c r="E27" s="35">
        <v>125</v>
      </c>
      <c r="F27" s="35">
        <v>4</v>
      </c>
      <c r="G27" s="3"/>
      <c r="H27" s="3">
        <f t="shared" si="2"/>
        <v>0</v>
      </c>
      <c r="I27" s="3">
        <f t="shared" si="3"/>
        <v>0</v>
      </c>
      <c r="J27" s="46"/>
    </row>
    <row r="28" spans="1:10" x14ac:dyDescent="0.25">
      <c r="A28" s="12">
        <v>7</v>
      </c>
      <c r="B28" s="1" t="s">
        <v>39</v>
      </c>
      <c r="C28" s="1" t="s">
        <v>44</v>
      </c>
      <c r="D28" s="8" t="s">
        <v>56</v>
      </c>
      <c r="E28" s="35">
        <v>300</v>
      </c>
      <c r="F28" s="35">
        <v>1</v>
      </c>
      <c r="G28" s="3"/>
      <c r="H28" s="3">
        <f t="shared" si="2"/>
        <v>0</v>
      </c>
      <c r="I28" s="3">
        <f t="shared" si="3"/>
        <v>0</v>
      </c>
      <c r="J28" s="46"/>
    </row>
    <row r="29" spans="1:10" x14ac:dyDescent="0.25">
      <c r="A29" s="12">
        <v>8</v>
      </c>
      <c r="B29" s="1" t="s">
        <v>38</v>
      </c>
      <c r="C29" s="1" t="s">
        <v>14</v>
      </c>
      <c r="D29" s="8" t="s">
        <v>56</v>
      </c>
      <c r="E29" s="35">
        <v>300</v>
      </c>
      <c r="F29" s="35">
        <v>1</v>
      </c>
      <c r="G29" s="3"/>
      <c r="H29" s="3">
        <f t="shared" si="2"/>
        <v>0</v>
      </c>
      <c r="I29" s="3">
        <f t="shared" si="3"/>
        <v>0</v>
      </c>
      <c r="J29" s="46"/>
    </row>
    <row r="30" spans="1:10" x14ac:dyDescent="0.25">
      <c r="A30" s="12">
        <v>9</v>
      </c>
      <c r="B30" s="1" t="s">
        <v>48</v>
      </c>
      <c r="C30" s="38" t="s">
        <v>76</v>
      </c>
      <c r="D30" s="35" t="s">
        <v>68</v>
      </c>
      <c r="E30" s="35">
        <v>500</v>
      </c>
      <c r="F30" s="35">
        <v>1</v>
      </c>
      <c r="G30" s="3"/>
      <c r="H30" s="3">
        <f t="shared" si="2"/>
        <v>0</v>
      </c>
      <c r="I30" s="3">
        <f t="shared" si="3"/>
        <v>0</v>
      </c>
      <c r="J30" s="46"/>
    </row>
    <row r="31" spans="1:10" x14ac:dyDescent="0.25">
      <c r="A31" s="12">
        <v>10</v>
      </c>
      <c r="B31" s="1" t="s">
        <v>75</v>
      </c>
      <c r="C31" s="38" t="s">
        <v>16</v>
      </c>
      <c r="D31" s="35" t="s">
        <v>68</v>
      </c>
      <c r="E31" s="35">
        <f>E30/4</f>
        <v>125</v>
      </c>
      <c r="F31" s="35">
        <v>4</v>
      </c>
      <c r="G31" s="3"/>
      <c r="H31" s="3">
        <f t="shared" si="2"/>
        <v>0</v>
      </c>
      <c r="I31" s="3">
        <f t="shared" si="3"/>
        <v>0</v>
      </c>
      <c r="J31" s="46"/>
    </row>
    <row r="32" spans="1:10" x14ac:dyDescent="0.25">
      <c r="A32" s="12"/>
      <c r="B32" s="12"/>
      <c r="C32" s="1"/>
      <c r="D32" s="8"/>
      <c r="E32" s="8"/>
      <c r="F32" s="8"/>
      <c r="G32" s="3"/>
      <c r="H32" s="3"/>
      <c r="I32" s="3"/>
    </row>
    <row r="33" spans="1:9" x14ac:dyDescent="0.25">
      <c r="A33" s="12"/>
      <c r="B33" s="27"/>
      <c r="C33" s="61" t="s">
        <v>67</v>
      </c>
      <c r="D33" s="62"/>
      <c r="E33" s="62"/>
      <c r="F33" s="62"/>
      <c r="G33" s="62"/>
      <c r="H33" s="63"/>
      <c r="I33" s="17">
        <f>SUM($I$6:$I$18)+SUM($I$22:$I$32)</f>
        <v>0</v>
      </c>
    </row>
    <row r="34" spans="1:9" x14ac:dyDescent="0.25">
      <c r="E34"/>
    </row>
    <row r="35" spans="1:9" x14ac:dyDescent="0.25">
      <c r="C35" s="15" t="s">
        <v>57</v>
      </c>
      <c r="E35"/>
    </row>
    <row r="36" spans="1:9" x14ac:dyDescent="0.25">
      <c r="C36" s="15" t="s">
        <v>88</v>
      </c>
      <c r="E36"/>
    </row>
    <row r="37" spans="1:9" x14ac:dyDescent="0.25">
      <c r="C37" s="15" t="s">
        <v>58</v>
      </c>
      <c r="E37"/>
    </row>
    <row r="38" spans="1:9" x14ac:dyDescent="0.25">
      <c r="C38" t="s">
        <v>60</v>
      </c>
      <c r="E38"/>
    </row>
    <row r="39" spans="1:9" x14ac:dyDescent="0.25">
      <c r="C39" t="s">
        <v>61</v>
      </c>
      <c r="E39"/>
    </row>
    <row r="40" spans="1:9" x14ac:dyDescent="0.25">
      <c r="C40" t="s">
        <v>62</v>
      </c>
      <c r="E40"/>
    </row>
    <row r="41" spans="1:9" x14ac:dyDescent="0.25">
      <c r="C41" t="s">
        <v>63</v>
      </c>
      <c r="E41"/>
    </row>
    <row r="42" spans="1:9" x14ac:dyDescent="0.25">
      <c r="C42" t="s">
        <v>64</v>
      </c>
      <c r="E42"/>
    </row>
    <row r="43" spans="1:9" x14ac:dyDescent="0.25">
      <c r="C43" t="s">
        <v>65</v>
      </c>
      <c r="E43"/>
    </row>
    <row r="45" spans="1:9" x14ac:dyDescent="0.25">
      <c r="A45"/>
      <c r="B45"/>
      <c r="E45"/>
      <c r="F45"/>
    </row>
    <row r="46" spans="1:9" x14ac:dyDescent="0.25">
      <c r="A46"/>
      <c r="B46"/>
      <c r="E46"/>
      <c r="F46"/>
    </row>
    <row r="47" spans="1:9" x14ac:dyDescent="0.25">
      <c r="A47"/>
      <c r="B47"/>
      <c r="E47"/>
      <c r="F47"/>
    </row>
    <row r="48" spans="1:9" x14ac:dyDescent="0.25">
      <c r="A48"/>
      <c r="B48"/>
      <c r="E48"/>
      <c r="F48"/>
    </row>
    <row r="49" spans="4:10" customFormat="1" x14ac:dyDescent="0.25">
      <c r="D49" s="5"/>
      <c r="J49" s="41"/>
    </row>
    <row r="50" spans="4:10" customFormat="1" x14ac:dyDescent="0.25">
      <c r="D50" s="5"/>
      <c r="J50" s="41"/>
    </row>
    <row r="51" spans="4:10" customFormat="1" x14ac:dyDescent="0.25">
      <c r="D51" s="5"/>
      <c r="J51" s="41"/>
    </row>
    <row r="52" spans="4:10" customFormat="1" x14ac:dyDescent="0.25">
      <c r="D52" s="5"/>
      <c r="J52" s="41"/>
    </row>
    <row r="53" spans="4:10" customFormat="1" x14ac:dyDescent="0.25">
      <c r="D53" s="5"/>
      <c r="J53" s="41"/>
    </row>
    <row r="54" spans="4:10" customFormat="1" x14ac:dyDescent="0.25">
      <c r="D54" s="5"/>
      <c r="J54" s="41"/>
    </row>
  </sheetData>
  <mergeCells count="6">
    <mergeCell ref="C33:H33"/>
    <mergeCell ref="C2:I2"/>
    <mergeCell ref="C4:I4"/>
    <mergeCell ref="C5:I5"/>
    <mergeCell ref="C19:I19"/>
    <mergeCell ref="C21:I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4"/>
  <sheetViews>
    <sheetView topLeftCell="A14" workbookViewId="0">
      <selection activeCell="M20" sqref="M20"/>
    </sheetView>
  </sheetViews>
  <sheetFormatPr defaultRowHeight="15" x14ac:dyDescent="0.25"/>
  <cols>
    <col min="1" max="1" width="9.140625" style="13"/>
    <col min="2" max="2" width="15.85546875" style="13" customWidth="1"/>
    <col min="3" max="3" width="25.85546875" customWidth="1"/>
    <col min="4" max="4" width="10" style="5" customWidth="1"/>
    <col min="5" max="5" width="8.7109375" style="5" customWidth="1"/>
    <col min="6" max="6" width="12.5703125" style="36" customWidth="1"/>
    <col min="7" max="7" width="10.42578125" customWidth="1"/>
    <col min="8" max="8" width="18.140625" customWidth="1"/>
    <col min="9" max="9" width="20.7109375" customWidth="1"/>
    <col min="10" max="10" width="19.7109375" style="41" customWidth="1"/>
  </cols>
  <sheetData>
    <row r="1" spans="1:11" s="23" customFormat="1" ht="18.75" x14ac:dyDescent="0.3">
      <c r="A1" s="24"/>
      <c r="B1" s="24"/>
      <c r="C1" s="64" t="s">
        <v>71</v>
      </c>
      <c r="D1" s="64"/>
      <c r="E1" s="64"/>
      <c r="F1" s="64"/>
      <c r="G1" s="64"/>
      <c r="H1" s="64"/>
      <c r="I1" s="64"/>
      <c r="J1" s="44"/>
    </row>
    <row r="2" spans="1:11" s="15" customFormat="1" ht="45" x14ac:dyDescent="0.25">
      <c r="A2" s="11" t="s">
        <v>55</v>
      </c>
      <c r="B2" s="25" t="s">
        <v>74</v>
      </c>
      <c r="C2" s="16" t="s">
        <v>54</v>
      </c>
      <c r="D2" s="16" t="s">
        <v>51</v>
      </c>
      <c r="E2" s="14" t="s">
        <v>52</v>
      </c>
      <c r="F2" s="34" t="s">
        <v>70</v>
      </c>
      <c r="G2" s="10" t="s">
        <v>45</v>
      </c>
      <c r="H2" s="10" t="s">
        <v>53</v>
      </c>
      <c r="I2" s="10" t="s">
        <v>87</v>
      </c>
      <c r="J2" s="45" t="s">
        <v>90</v>
      </c>
    </row>
    <row r="3" spans="1:11" s="15" customFormat="1" x14ac:dyDescent="0.25">
      <c r="A3" s="11"/>
      <c r="B3" s="26"/>
      <c r="C3" s="65" t="s">
        <v>59</v>
      </c>
      <c r="D3" s="66"/>
      <c r="E3" s="66"/>
      <c r="F3" s="66"/>
      <c r="G3" s="66"/>
      <c r="H3" s="66"/>
      <c r="I3" s="67"/>
      <c r="J3" s="45"/>
    </row>
    <row r="4" spans="1:11" s="15" customFormat="1" x14ac:dyDescent="0.25">
      <c r="A4" s="11" t="s">
        <v>46</v>
      </c>
      <c r="B4" s="26"/>
      <c r="C4" s="68" t="s">
        <v>49</v>
      </c>
      <c r="D4" s="69"/>
      <c r="E4" s="69"/>
      <c r="F4" s="69"/>
      <c r="G4" s="69"/>
      <c r="H4" s="69"/>
      <c r="I4" s="70"/>
      <c r="J4" s="45"/>
    </row>
    <row r="5" spans="1:11" x14ac:dyDescent="0.25">
      <c r="A5" s="12">
        <v>1</v>
      </c>
      <c r="B5" s="1" t="s">
        <v>43</v>
      </c>
      <c r="C5" s="1" t="s">
        <v>1</v>
      </c>
      <c r="D5" s="8" t="s">
        <v>56</v>
      </c>
      <c r="E5" s="8">
        <v>500</v>
      </c>
      <c r="F5" s="35">
        <v>4</v>
      </c>
      <c r="G5" s="3"/>
      <c r="H5" s="3">
        <f>E5*F5*G5</f>
        <v>0</v>
      </c>
      <c r="I5" s="3">
        <f>H5*12</f>
        <v>0</v>
      </c>
      <c r="J5" s="47"/>
    </row>
    <row r="6" spans="1:11" x14ac:dyDescent="0.25">
      <c r="A6" s="12">
        <v>2</v>
      </c>
      <c r="B6" s="1" t="s">
        <v>2</v>
      </c>
      <c r="C6" s="1" t="s">
        <v>2</v>
      </c>
      <c r="D6" s="8" t="s">
        <v>56</v>
      </c>
      <c r="E6" s="8">
        <v>125</v>
      </c>
      <c r="F6" s="35">
        <v>16</v>
      </c>
      <c r="G6" s="3"/>
      <c r="H6" s="3">
        <f t="shared" ref="H6:H16" si="0">E6*F6*G6</f>
        <v>0</v>
      </c>
      <c r="I6" s="3">
        <f t="shared" ref="I6:I16" si="1">H6*12</f>
        <v>0</v>
      </c>
      <c r="J6" s="48"/>
    </row>
    <row r="7" spans="1:11" x14ac:dyDescent="0.25">
      <c r="A7" s="12">
        <v>3</v>
      </c>
      <c r="B7" s="1" t="s">
        <v>3</v>
      </c>
      <c r="C7" s="1" t="s">
        <v>3</v>
      </c>
      <c r="D7" s="8" t="s">
        <v>56</v>
      </c>
      <c r="E7" s="8">
        <v>500</v>
      </c>
      <c r="F7" s="35">
        <v>5</v>
      </c>
      <c r="G7" s="3"/>
      <c r="H7" s="3">
        <f t="shared" si="0"/>
        <v>0</v>
      </c>
      <c r="I7" s="3">
        <f t="shared" si="1"/>
        <v>0</v>
      </c>
      <c r="J7" s="49"/>
      <c r="K7" s="33"/>
    </row>
    <row r="8" spans="1:11" x14ac:dyDescent="0.25">
      <c r="A8" s="12">
        <v>4</v>
      </c>
      <c r="B8" s="1" t="s">
        <v>4</v>
      </c>
      <c r="C8" s="1" t="s">
        <v>4</v>
      </c>
      <c r="D8" s="8" t="s">
        <v>56</v>
      </c>
      <c r="E8" s="8">
        <v>125</v>
      </c>
      <c r="F8" s="35">
        <v>20</v>
      </c>
      <c r="G8" s="3"/>
      <c r="H8" s="3">
        <f t="shared" si="0"/>
        <v>0</v>
      </c>
      <c r="I8" s="3">
        <f t="shared" si="1"/>
        <v>0</v>
      </c>
      <c r="J8" s="49"/>
      <c r="K8" s="33"/>
    </row>
    <row r="9" spans="1:11" x14ac:dyDescent="0.25">
      <c r="A9" s="12">
        <v>5</v>
      </c>
      <c r="B9" s="1" t="s">
        <v>6</v>
      </c>
      <c r="C9" s="1" t="s">
        <v>78</v>
      </c>
      <c r="D9" s="8" t="s">
        <v>56</v>
      </c>
      <c r="E9" s="8">
        <v>500</v>
      </c>
      <c r="F9" s="35">
        <v>8</v>
      </c>
      <c r="G9" s="3"/>
      <c r="H9" s="3">
        <f t="shared" si="0"/>
        <v>0</v>
      </c>
      <c r="I9" s="3">
        <f t="shared" si="1"/>
        <v>0</v>
      </c>
      <c r="J9" s="49"/>
      <c r="K9" s="33"/>
    </row>
    <row r="10" spans="1:11" x14ac:dyDescent="0.25">
      <c r="A10" s="12">
        <v>6</v>
      </c>
      <c r="B10" s="1" t="s">
        <v>7</v>
      </c>
      <c r="C10" s="1" t="s">
        <v>7</v>
      </c>
      <c r="D10" s="8" t="s">
        <v>56</v>
      </c>
      <c r="E10" s="8">
        <v>125</v>
      </c>
      <c r="F10" s="35">
        <v>32</v>
      </c>
      <c r="G10" s="3"/>
      <c r="H10" s="3">
        <f t="shared" si="0"/>
        <v>0</v>
      </c>
      <c r="I10" s="3">
        <f t="shared" si="1"/>
        <v>0</v>
      </c>
      <c r="J10" s="49"/>
      <c r="K10" s="33"/>
    </row>
    <row r="11" spans="1:11" x14ac:dyDescent="0.25">
      <c r="A11" s="12">
        <v>7</v>
      </c>
      <c r="B11" s="30" t="s">
        <v>25</v>
      </c>
      <c r="C11" s="2" t="s">
        <v>77</v>
      </c>
      <c r="D11" s="8" t="s">
        <v>56</v>
      </c>
      <c r="E11" s="8">
        <v>500</v>
      </c>
      <c r="F11" s="35">
        <v>5</v>
      </c>
      <c r="G11" s="3"/>
      <c r="H11" s="3">
        <f t="shared" si="0"/>
        <v>0</v>
      </c>
      <c r="I11" s="3">
        <f t="shared" si="1"/>
        <v>0</v>
      </c>
      <c r="J11" s="49"/>
      <c r="K11" s="33"/>
    </row>
    <row r="12" spans="1:11" x14ac:dyDescent="0.25">
      <c r="A12" s="12">
        <v>8</v>
      </c>
      <c r="B12" s="30" t="s">
        <v>12</v>
      </c>
      <c r="C12" s="2" t="s">
        <v>12</v>
      </c>
      <c r="D12" s="8" t="s">
        <v>56</v>
      </c>
      <c r="E12" s="8">
        <v>125</v>
      </c>
      <c r="F12" s="35">
        <v>20</v>
      </c>
      <c r="G12" s="3"/>
      <c r="H12" s="3">
        <f t="shared" si="0"/>
        <v>0</v>
      </c>
      <c r="I12" s="3">
        <f t="shared" si="1"/>
        <v>0</v>
      </c>
      <c r="J12" s="49"/>
      <c r="K12" s="33"/>
    </row>
    <row r="13" spans="1:11" x14ac:dyDescent="0.25">
      <c r="A13" s="12">
        <v>9</v>
      </c>
      <c r="B13" s="1" t="s">
        <v>48</v>
      </c>
      <c r="C13" s="1" t="s">
        <v>76</v>
      </c>
      <c r="D13" s="8" t="s">
        <v>56</v>
      </c>
      <c r="E13" s="8">
        <v>500</v>
      </c>
      <c r="F13" s="35">
        <v>2</v>
      </c>
      <c r="G13" s="3"/>
      <c r="H13" s="3">
        <f t="shared" si="0"/>
        <v>0</v>
      </c>
      <c r="I13" s="3">
        <f t="shared" si="1"/>
        <v>0</v>
      </c>
      <c r="J13" s="50"/>
    </row>
    <row r="14" spans="1:11" x14ac:dyDescent="0.25">
      <c r="A14" s="12">
        <v>10</v>
      </c>
      <c r="B14" s="1" t="s">
        <v>75</v>
      </c>
      <c r="C14" s="1" t="s">
        <v>16</v>
      </c>
      <c r="D14" s="8" t="s">
        <v>56</v>
      </c>
      <c r="E14" s="8">
        <v>125</v>
      </c>
      <c r="F14" s="35">
        <v>8</v>
      </c>
      <c r="G14" s="3"/>
      <c r="H14" s="3">
        <f t="shared" si="0"/>
        <v>0</v>
      </c>
      <c r="I14" s="3">
        <f t="shared" si="1"/>
        <v>0</v>
      </c>
      <c r="J14" s="47"/>
    </row>
    <row r="15" spans="1:11" x14ac:dyDescent="0.25">
      <c r="A15" s="12">
        <v>11</v>
      </c>
      <c r="B15" s="1" t="s">
        <v>31</v>
      </c>
      <c r="C15" s="1" t="s">
        <v>31</v>
      </c>
      <c r="D15" s="8" t="s">
        <v>56</v>
      </c>
      <c r="E15" s="8">
        <v>500</v>
      </c>
      <c r="F15" s="35">
        <v>2</v>
      </c>
      <c r="G15" s="3"/>
      <c r="H15" s="3">
        <f t="shared" si="0"/>
        <v>0</v>
      </c>
      <c r="I15" s="3">
        <f t="shared" si="1"/>
        <v>0</v>
      </c>
      <c r="J15" s="48"/>
    </row>
    <row r="16" spans="1:11" x14ac:dyDescent="0.25">
      <c r="A16" s="12">
        <v>12</v>
      </c>
      <c r="B16" s="1" t="s">
        <v>32</v>
      </c>
      <c r="C16" s="1" t="s">
        <v>32</v>
      </c>
      <c r="D16" s="8" t="s">
        <v>56</v>
      </c>
      <c r="E16" s="8">
        <v>125</v>
      </c>
      <c r="F16" s="35">
        <v>4</v>
      </c>
      <c r="G16" s="3"/>
      <c r="H16" s="3">
        <f t="shared" si="0"/>
        <v>0</v>
      </c>
      <c r="I16" s="3">
        <f t="shared" si="1"/>
        <v>0</v>
      </c>
      <c r="J16" s="49"/>
      <c r="K16" s="33"/>
    </row>
    <row r="17" spans="1:14" x14ac:dyDescent="0.25">
      <c r="A17" s="12"/>
      <c r="B17" s="12"/>
      <c r="C17" s="2"/>
      <c r="D17" s="1"/>
      <c r="E17" s="8"/>
      <c r="F17" s="35"/>
      <c r="G17" s="3"/>
      <c r="H17" s="3"/>
      <c r="I17" s="3"/>
      <c r="J17" s="49"/>
      <c r="K17" s="33"/>
    </row>
    <row r="18" spans="1:14" s="15" customFormat="1" x14ac:dyDescent="0.25">
      <c r="A18" s="11" t="s">
        <v>47</v>
      </c>
      <c r="B18" s="26"/>
      <c r="C18" s="61" t="s">
        <v>50</v>
      </c>
      <c r="D18" s="62"/>
      <c r="E18" s="62"/>
      <c r="F18" s="62"/>
      <c r="G18" s="62"/>
      <c r="H18" s="62"/>
      <c r="I18" s="63"/>
      <c r="J18" s="49"/>
      <c r="K18" s="33"/>
    </row>
    <row r="19" spans="1:14" s="15" customFormat="1" ht="45" x14ac:dyDescent="0.25">
      <c r="A19" s="11" t="s">
        <v>55</v>
      </c>
      <c r="B19" s="25" t="s">
        <v>73</v>
      </c>
      <c r="C19" s="16" t="s">
        <v>54</v>
      </c>
      <c r="D19" s="16" t="s">
        <v>51</v>
      </c>
      <c r="E19" s="14" t="s">
        <v>52</v>
      </c>
      <c r="F19" s="34" t="s">
        <v>70</v>
      </c>
      <c r="G19" s="10" t="s">
        <v>45</v>
      </c>
      <c r="H19" s="10" t="s">
        <v>53</v>
      </c>
      <c r="I19" s="10" t="s">
        <v>66</v>
      </c>
      <c r="J19" s="45"/>
      <c r="K19" s="33"/>
    </row>
    <row r="20" spans="1:14" s="15" customFormat="1" x14ac:dyDescent="0.25">
      <c r="A20" s="11"/>
      <c r="B20" s="26"/>
      <c r="C20" s="65" t="s">
        <v>59</v>
      </c>
      <c r="D20" s="66"/>
      <c r="E20" s="66"/>
      <c r="F20" s="66"/>
      <c r="G20" s="66"/>
      <c r="H20" s="66"/>
      <c r="I20" s="67"/>
      <c r="J20" s="49"/>
      <c r="K20" s="33"/>
    </row>
    <row r="21" spans="1:14" x14ac:dyDescent="0.25">
      <c r="A21" s="12">
        <v>1</v>
      </c>
      <c r="B21" s="1" t="s">
        <v>43</v>
      </c>
      <c r="C21" s="1" t="s">
        <v>1</v>
      </c>
      <c r="D21" s="8" t="s">
        <v>56</v>
      </c>
      <c r="E21" s="35">
        <v>500</v>
      </c>
      <c r="F21" s="35">
        <v>1</v>
      </c>
      <c r="G21" s="3"/>
      <c r="H21" s="3">
        <f>E21*F21*G21</f>
        <v>0</v>
      </c>
      <c r="I21" s="3">
        <f>H21*8</f>
        <v>0</v>
      </c>
      <c r="J21" s="51"/>
      <c r="K21" s="31"/>
      <c r="L21" s="31"/>
      <c r="M21" s="31"/>
      <c r="N21" s="31"/>
    </row>
    <row r="22" spans="1:14" x14ac:dyDescent="0.25">
      <c r="A22" s="12">
        <v>2</v>
      </c>
      <c r="B22" s="1" t="s">
        <v>2</v>
      </c>
      <c r="C22" s="1" t="s">
        <v>2</v>
      </c>
      <c r="D22" s="8" t="s">
        <v>56</v>
      </c>
      <c r="E22" s="35">
        <v>125</v>
      </c>
      <c r="F22" s="35">
        <v>4</v>
      </c>
      <c r="G22" s="3"/>
      <c r="H22" s="3">
        <f t="shared" ref="H22:H30" si="2">E22*F22*G22</f>
        <v>0</v>
      </c>
      <c r="I22" s="3">
        <f t="shared" ref="I22:I30" si="3">H22*8</f>
        <v>0</v>
      </c>
      <c r="J22" s="52"/>
      <c r="K22" s="32"/>
      <c r="L22" s="32"/>
      <c r="M22" s="31"/>
      <c r="N22" s="31"/>
    </row>
    <row r="23" spans="1:14" x14ac:dyDescent="0.25">
      <c r="A23" s="12">
        <v>3</v>
      </c>
      <c r="B23" s="1" t="s">
        <v>3</v>
      </c>
      <c r="C23" s="1" t="s">
        <v>3</v>
      </c>
      <c r="D23" s="8" t="s">
        <v>56</v>
      </c>
      <c r="E23" s="35">
        <v>500</v>
      </c>
      <c r="F23" s="35">
        <v>2</v>
      </c>
      <c r="G23" s="3"/>
      <c r="H23" s="3">
        <f t="shared" si="2"/>
        <v>0</v>
      </c>
      <c r="I23" s="3">
        <f t="shared" si="3"/>
        <v>0</v>
      </c>
      <c r="J23" s="52"/>
      <c r="K23" s="31"/>
      <c r="L23" s="31"/>
      <c r="M23" s="31"/>
      <c r="N23" s="31"/>
    </row>
    <row r="24" spans="1:14" x14ac:dyDescent="0.25">
      <c r="A24" s="12">
        <v>4</v>
      </c>
      <c r="B24" s="1" t="s">
        <v>4</v>
      </c>
      <c r="C24" s="1" t="s">
        <v>4</v>
      </c>
      <c r="D24" s="8" t="s">
        <v>56</v>
      </c>
      <c r="E24" s="35">
        <v>125</v>
      </c>
      <c r="F24" s="35">
        <v>8</v>
      </c>
      <c r="G24" s="3"/>
      <c r="H24" s="3">
        <f t="shared" si="2"/>
        <v>0</v>
      </c>
      <c r="I24" s="3">
        <f t="shared" si="3"/>
        <v>0</v>
      </c>
      <c r="J24" s="52"/>
      <c r="K24" s="31"/>
      <c r="L24" s="31"/>
      <c r="M24" s="31"/>
      <c r="N24" s="31"/>
    </row>
    <row r="25" spans="1:14" x14ac:dyDescent="0.25">
      <c r="A25" s="12">
        <v>5</v>
      </c>
      <c r="B25" s="1" t="s">
        <v>6</v>
      </c>
      <c r="C25" s="1" t="s">
        <v>78</v>
      </c>
      <c r="D25" s="8" t="s">
        <v>56</v>
      </c>
      <c r="E25" s="35">
        <v>500</v>
      </c>
      <c r="F25" s="35">
        <v>2</v>
      </c>
      <c r="G25" s="3"/>
      <c r="H25" s="3">
        <f t="shared" si="2"/>
        <v>0</v>
      </c>
      <c r="I25" s="3">
        <f t="shared" si="3"/>
        <v>0</v>
      </c>
      <c r="J25" s="52"/>
      <c r="K25" s="31"/>
      <c r="L25" s="31"/>
      <c r="M25" s="31"/>
      <c r="N25" s="31"/>
    </row>
    <row r="26" spans="1:14" x14ac:dyDescent="0.25">
      <c r="A26" s="12">
        <v>6</v>
      </c>
      <c r="B26" s="1" t="s">
        <v>7</v>
      </c>
      <c r="C26" s="1" t="s">
        <v>7</v>
      </c>
      <c r="D26" s="8" t="s">
        <v>56</v>
      </c>
      <c r="E26" s="35">
        <v>125</v>
      </c>
      <c r="F26" s="35">
        <v>8</v>
      </c>
      <c r="G26" s="3"/>
      <c r="H26" s="3">
        <f t="shared" si="2"/>
        <v>0</v>
      </c>
      <c r="I26" s="3">
        <f t="shared" si="3"/>
        <v>0</v>
      </c>
      <c r="J26" s="52"/>
      <c r="K26" s="31"/>
      <c r="L26" s="31"/>
      <c r="M26" s="31"/>
      <c r="N26" s="31"/>
    </row>
    <row r="27" spans="1:14" x14ac:dyDescent="0.25">
      <c r="A27" s="12">
        <v>7</v>
      </c>
      <c r="B27" s="30" t="s">
        <v>25</v>
      </c>
      <c r="C27" s="2" t="s">
        <v>77</v>
      </c>
      <c r="D27" s="8" t="s">
        <v>56</v>
      </c>
      <c r="E27" s="35">
        <v>500</v>
      </c>
      <c r="F27" s="35">
        <v>3</v>
      </c>
      <c r="G27" s="3"/>
      <c r="H27" s="3">
        <f t="shared" si="2"/>
        <v>0</v>
      </c>
      <c r="I27" s="3">
        <f t="shared" si="3"/>
        <v>0</v>
      </c>
      <c r="J27" s="52"/>
      <c r="K27" s="31"/>
      <c r="L27" s="31"/>
      <c r="M27" s="31"/>
      <c r="N27" s="31"/>
    </row>
    <row r="28" spans="1:14" x14ac:dyDescent="0.25">
      <c r="A28" s="12">
        <v>8</v>
      </c>
      <c r="B28" s="30" t="s">
        <v>12</v>
      </c>
      <c r="C28" s="2" t="s">
        <v>12</v>
      </c>
      <c r="D28" s="8" t="s">
        <v>56</v>
      </c>
      <c r="E28" s="35">
        <v>125</v>
      </c>
      <c r="F28" s="35">
        <v>12</v>
      </c>
      <c r="G28" s="3"/>
      <c r="H28" s="3">
        <f t="shared" si="2"/>
        <v>0</v>
      </c>
      <c r="I28" s="3">
        <f>H28*8</f>
        <v>0</v>
      </c>
      <c r="J28" s="52"/>
      <c r="K28" s="31"/>
      <c r="L28" s="31"/>
      <c r="M28" s="31"/>
      <c r="N28" s="31"/>
    </row>
    <row r="29" spans="1:14" x14ac:dyDescent="0.25">
      <c r="A29" s="12">
        <v>9</v>
      </c>
      <c r="B29" s="1" t="s">
        <v>48</v>
      </c>
      <c r="C29" s="1" t="s">
        <v>76</v>
      </c>
      <c r="D29" s="8" t="s">
        <v>56</v>
      </c>
      <c r="E29" s="35">
        <v>500</v>
      </c>
      <c r="F29" s="35">
        <v>1</v>
      </c>
      <c r="G29" s="3"/>
      <c r="H29" s="3">
        <f t="shared" si="2"/>
        <v>0</v>
      </c>
      <c r="I29" s="3">
        <f t="shared" si="3"/>
        <v>0</v>
      </c>
      <c r="J29" s="52"/>
      <c r="K29" s="31"/>
      <c r="L29" s="31"/>
      <c r="M29" s="31"/>
      <c r="N29" s="31"/>
    </row>
    <row r="30" spans="1:14" x14ac:dyDescent="0.25">
      <c r="A30" s="12">
        <v>10</v>
      </c>
      <c r="B30" s="1" t="s">
        <v>75</v>
      </c>
      <c r="C30" s="1" t="s">
        <v>16</v>
      </c>
      <c r="D30" s="8" t="s">
        <v>56</v>
      </c>
      <c r="E30" s="35">
        <v>125</v>
      </c>
      <c r="F30" s="35">
        <v>4</v>
      </c>
      <c r="G30" s="3"/>
      <c r="H30" s="3">
        <f t="shared" si="2"/>
        <v>0</v>
      </c>
      <c r="I30" s="3">
        <f t="shared" si="3"/>
        <v>0</v>
      </c>
      <c r="J30" s="52"/>
      <c r="K30" s="31"/>
      <c r="L30" s="31"/>
      <c r="M30" s="31"/>
      <c r="N30" s="31"/>
    </row>
    <row r="31" spans="1:14" x14ac:dyDescent="0.25">
      <c r="A31" s="12"/>
      <c r="B31" s="30"/>
      <c r="C31" s="1"/>
      <c r="D31" s="8"/>
      <c r="E31" s="35"/>
      <c r="F31" s="35"/>
      <c r="G31" s="3"/>
      <c r="H31" s="3"/>
      <c r="I31" s="3"/>
      <c r="J31" s="52"/>
      <c r="K31" s="31"/>
      <c r="L31" s="31"/>
      <c r="M31" s="31"/>
      <c r="N31" s="31"/>
    </row>
    <row r="32" spans="1:14" x14ac:dyDescent="0.25">
      <c r="A32" s="12"/>
      <c r="B32" s="30"/>
      <c r="C32" s="1"/>
      <c r="D32" s="8"/>
      <c r="E32" s="8"/>
      <c r="F32" s="35"/>
      <c r="G32" s="3"/>
      <c r="H32" s="3"/>
      <c r="I32" s="3"/>
    </row>
    <row r="33" spans="1:9" x14ac:dyDescent="0.25">
      <c r="A33" s="12"/>
      <c r="B33" s="27"/>
      <c r="C33" s="61" t="s">
        <v>67</v>
      </c>
      <c r="D33" s="62"/>
      <c r="E33" s="62"/>
      <c r="F33" s="62"/>
      <c r="G33" s="62"/>
      <c r="H33" s="63"/>
      <c r="I33" s="17">
        <f>SUM($I$5:$I$17)+SUM($I$21:$I$32)</f>
        <v>0</v>
      </c>
    </row>
    <row r="34" spans="1:9" x14ac:dyDescent="0.25">
      <c r="D34"/>
      <c r="E34"/>
    </row>
    <row r="35" spans="1:9" x14ac:dyDescent="0.25">
      <c r="C35" s="15" t="s">
        <v>57</v>
      </c>
      <c r="D35"/>
      <c r="E35"/>
    </row>
    <row r="36" spans="1:9" x14ac:dyDescent="0.25">
      <c r="C36" s="15" t="s">
        <v>88</v>
      </c>
      <c r="D36"/>
      <c r="E36"/>
    </row>
    <row r="37" spans="1:9" x14ac:dyDescent="0.25">
      <c r="C37" s="15" t="s">
        <v>58</v>
      </c>
      <c r="D37"/>
      <c r="E37"/>
    </row>
    <row r="38" spans="1:9" x14ac:dyDescent="0.25">
      <c r="C38" t="s">
        <v>60</v>
      </c>
      <c r="D38"/>
      <c r="E38"/>
    </row>
    <row r="39" spans="1:9" x14ac:dyDescent="0.25">
      <c r="C39" t="s">
        <v>61</v>
      </c>
      <c r="D39"/>
      <c r="E39"/>
    </row>
    <row r="40" spans="1:9" x14ac:dyDescent="0.25">
      <c r="C40" t="s">
        <v>62</v>
      </c>
      <c r="D40"/>
      <c r="E40"/>
    </row>
    <row r="41" spans="1:9" x14ac:dyDescent="0.25">
      <c r="C41" t="s">
        <v>63</v>
      </c>
      <c r="D41"/>
      <c r="E41"/>
    </row>
    <row r="42" spans="1:9" x14ac:dyDescent="0.25">
      <c r="C42" t="s">
        <v>64</v>
      </c>
      <c r="D42"/>
      <c r="E42"/>
    </row>
    <row r="43" spans="1:9" x14ac:dyDescent="0.25">
      <c r="C43" t="s">
        <v>65</v>
      </c>
      <c r="D43"/>
      <c r="E43"/>
    </row>
    <row r="44" spans="1:9" x14ac:dyDescent="0.25">
      <c r="C44" s="6"/>
      <c r="D44" s="18"/>
      <c r="H44" s="7"/>
      <c r="I44" s="7"/>
    </row>
  </sheetData>
  <mergeCells count="6">
    <mergeCell ref="C20:I20"/>
    <mergeCell ref="C33:H33"/>
    <mergeCell ref="C1:I1"/>
    <mergeCell ref="C3:I3"/>
    <mergeCell ref="C4:I4"/>
    <mergeCell ref="C18:I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4996-D923-4418-93B3-A9D8557042C2}">
  <dimension ref="A1:J36"/>
  <sheetViews>
    <sheetView tabSelected="1" workbookViewId="0">
      <selection activeCell="K1" sqref="K1"/>
    </sheetView>
  </sheetViews>
  <sheetFormatPr defaultRowHeight="15" x14ac:dyDescent="0.25"/>
  <cols>
    <col min="3" max="3" width="23.140625" customWidth="1"/>
    <col min="6" max="6" width="11.5703125" customWidth="1"/>
    <col min="7" max="7" width="14.5703125" customWidth="1"/>
    <col min="8" max="8" width="14.42578125" customWidth="1"/>
    <col min="9" max="9" width="24" customWidth="1"/>
    <col min="10" max="10" width="9.140625" customWidth="1"/>
  </cols>
  <sheetData>
    <row r="1" spans="1:10" ht="18.75" x14ac:dyDescent="0.3">
      <c r="A1" s="24"/>
      <c r="B1" s="24"/>
      <c r="C1" s="64" t="s">
        <v>72</v>
      </c>
      <c r="D1" s="64"/>
      <c r="E1" s="64"/>
      <c r="F1" s="64"/>
      <c r="G1" s="64"/>
      <c r="H1" s="64"/>
      <c r="I1" s="64"/>
    </row>
    <row r="2" spans="1:10" ht="45" x14ac:dyDescent="0.25">
      <c r="A2" s="11" t="s">
        <v>55</v>
      </c>
      <c r="B2" s="25" t="s">
        <v>73</v>
      </c>
      <c r="C2" s="16" t="s">
        <v>54</v>
      </c>
      <c r="D2" s="16" t="s">
        <v>51</v>
      </c>
      <c r="E2" s="14" t="s">
        <v>52</v>
      </c>
      <c r="F2" s="9" t="s">
        <v>70</v>
      </c>
      <c r="G2" s="10" t="s">
        <v>45</v>
      </c>
      <c r="H2" s="10" t="s">
        <v>53</v>
      </c>
      <c r="I2" s="10" t="s">
        <v>87</v>
      </c>
    </row>
    <row r="3" spans="1:10" x14ac:dyDescent="0.25">
      <c r="A3" s="11"/>
      <c r="B3" s="26"/>
      <c r="C3" s="65" t="s">
        <v>59</v>
      </c>
      <c r="D3" s="66"/>
      <c r="E3" s="66"/>
      <c r="F3" s="66"/>
      <c r="G3" s="66"/>
      <c r="H3" s="66"/>
      <c r="I3" s="67"/>
    </row>
    <row r="4" spans="1:10" x14ac:dyDescent="0.25">
      <c r="A4" s="11" t="s">
        <v>46</v>
      </c>
      <c r="B4" s="26"/>
      <c r="C4" s="68" t="s">
        <v>49</v>
      </c>
      <c r="D4" s="69"/>
      <c r="E4" s="69"/>
      <c r="F4" s="69"/>
      <c r="G4" s="69"/>
      <c r="H4" s="69"/>
      <c r="I4" s="70"/>
    </row>
    <row r="5" spans="1:10" x14ac:dyDescent="0.25">
      <c r="A5" s="12">
        <v>1</v>
      </c>
      <c r="B5" s="1" t="s">
        <v>43</v>
      </c>
      <c r="C5" s="1" t="s">
        <v>1</v>
      </c>
      <c r="D5" s="8" t="s">
        <v>56</v>
      </c>
      <c r="E5" s="8">
        <v>500</v>
      </c>
      <c r="F5" s="35">
        <v>3</v>
      </c>
      <c r="G5" s="3"/>
      <c r="H5" s="3">
        <f>E5*F5*G5</f>
        <v>0</v>
      </c>
      <c r="I5" s="3">
        <f>H5*12</f>
        <v>0</v>
      </c>
    </row>
    <row r="6" spans="1:10" x14ac:dyDescent="0.25">
      <c r="A6" s="12">
        <v>2</v>
      </c>
      <c r="B6" s="1" t="s">
        <v>2</v>
      </c>
      <c r="C6" s="1" t="s">
        <v>2</v>
      </c>
      <c r="D6" s="8" t="s">
        <v>56</v>
      </c>
      <c r="E6" s="8">
        <v>125</v>
      </c>
      <c r="F6" s="35">
        <f>F5*[2]Summary!$C$5</f>
        <v>12</v>
      </c>
      <c r="G6" s="3"/>
      <c r="H6" s="3">
        <f t="shared" ref="H6:H12" si="0">E6*F6*G6</f>
        <v>0</v>
      </c>
      <c r="I6" s="3">
        <f t="shared" ref="I6:I12" si="1">H6*12</f>
        <v>0</v>
      </c>
    </row>
    <row r="7" spans="1:10" x14ac:dyDescent="0.25">
      <c r="A7" s="12">
        <v>3</v>
      </c>
      <c r="B7" s="1" t="s">
        <v>3</v>
      </c>
      <c r="C7" s="1" t="s">
        <v>3</v>
      </c>
      <c r="D7" s="8" t="s">
        <v>56</v>
      </c>
      <c r="E7" s="8">
        <v>500</v>
      </c>
      <c r="F7" s="35">
        <v>3</v>
      </c>
      <c r="G7" s="3"/>
      <c r="H7" s="3">
        <f t="shared" si="0"/>
        <v>0</v>
      </c>
      <c r="I7" s="3">
        <f t="shared" si="1"/>
        <v>0</v>
      </c>
    </row>
    <row r="8" spans="1:10" x14ac:dyDescent="0.25">
      <c r="A8" s="12">
        <v>4</v>
      </c>
      <c r="B8" s="1" t="s">
        <v>4</v>
      </c>
      <c r="C8" s="1" t="s">
        <v>4</v>
      </c>
      <c r="D8" s="8" t="s">
        <v>56</v>
      </c>
      <c r="E8" s="8">
        <v>125</v>
      </c>
      <c r="F8" s="35">
        <f>F7*[2]Summary!$C$5</f>
        <v>12</v>
      </c>
      <c r="G8" s="3"/>
      <c r="H8" s="3">
        <f t="shared" si="0"/>
        <v>0</v>
      </c>
      <c r="I8" s="3">
        <f t="shared" si="1"/>
        <v>0</v>
      </c>
    </row>
    <row r="9" spans="1:10" x14ac:dyDescent="0.25">
      <c r="A9" s="12">
        <v>5</v>
      </c>
      <c r="B9" s="1" t="s">
        <v>6</v>
      </c>
      <c r="C9" s="1" t="s">
        <v>78</v>
      </c>
      <c r="D9" s="8" t="s">
        <v>56</v>
      </c>
      <c r="E9" s="8">
        <v>500</v>
      </c>
      <c r="F9" s="35">
        <v>6</v>
      </c>
      <c r="G9" s="3"/>
      <c r="H9" s="3">
        <f t="shared" si="0"/>
        <v>0</v>
      </c>
      <c r="I9" s="3">
        <f t="shared" si="1"/>
        <v>0</v>
      </c>
    </row>
    <row r="10" spans="1:10" x14ac:dyDescent="0.25">
      <c r="A10" s="12">
        <v>6</v>
      </c>
      <c r="B10" s="1" t="s">
        <v>7</v>
      </c>
      <c r="C10" s="1" t="s">
        <v>7</v>
      </c>
      <c r="D10" s="8" t="s">
        <v>56</v>
      </c>
      <c r="E10" s="8">
        <v>125</v>
      </c>
      <c r="F10" s="35">
        <f>F9*[2]Summary!$C$5</f>
        <v>24</v>
      </c>
      <c r="G10" s="3"/>
      <c r="H10" s="3">
        <f t="shared" si="0"/>
        <v>0</v>
      </c>
      <c r="I10" s="3">
        <f t="shared" si="1"/>
        <v>0</v>
      </c>
    </row>
    <row r="11" spans="1:10" x14ac:dyDescent="0.25">
      <c r="A11" s="12">
        <v>7</v>
      </c>
      <c r="B11" s="30" t="s">
        <v>25</v>
      </c>
      <c r="C11" s="2" t="s">
        <v>77</v>
      </c>
      <c r="D11" s="8" t="s">
        <v>56</v>
      </c>
      <c r="E11" s="8">
        <v>500</v>
      </c>
      <c r="F11" s="35">
        <v>3</v>
      </c>
      <c r="G11" s="3"/>
      <c r="H11" s="3">
        <f t="shared" si="0"/>
        <v>0</v>
      </c>
      <c r="I11" s="3">
        <f t="shared" si="1"/>
        <v>0</v>
      </c>
    </row>
    <row r="12" spans="1:10" x14ac:dyDescent="0.25">
      <c r="A12" s="12">
        <v>8</v>
      </c>
      <c r="B12" s="30" t="s">
        <v>12</v>
      </c>
      <c r="C12" s="2" t="s">
        <v>12</v>
      </c>
      <c r="D12" s="8" t="s">
        <v>56</v>
      </c>
      <c r="E12" s="8">
        <v>125</v>
      </c>
      <c r="F12" s="35">
        <f>F11*[2]Summary!$C$5</f>
        <v>12</v>
      </c>
      <c r="G12" s="3"/>
      <c r="H12" s="3">
        <f t="shared" si="0"/>
        <v>0</v>
      </c>
      <c r="I12" s="3">
        <f t="shared" si="1"/>
        <v>0</v>
      </c>
    </row>
    <row r="13" spans="1:10" x14ac:dyDescent="0.25">
      <c r="A13" s="12"/>
      <c r="B13" s="12"/>
      <c r="C13" s="2"/>
      <c r="D13" s="1"/>
      <c r="E13" s="8"/>
      <c r="F13" s="8"/>
      <c r="G13" s="3"/>
      <c r="H13" s="3"/>
      <c r="I13" s="3"/>
    </row>
    <row r="14" spans="1:10" x14ac:dyDescent="0.25">
      <c r="A14" s="11" t="s">
        <v>47</v>
      </c>
      <c r="B14" s="26"/>
      <c r="C14" s="61" t="s">
        <v>50</v>
      </c>
      <c r="D14" s="62"/>
      <c r="E14" s="62"/>
      <c r="F14" s="62"/>
      <c r="G14" s="62"/>
      <c r="H14" s="62"/>
      <c r="I14" s="63"/>
    </row>
    <row r="15" spans="1:10" ht="45" x14ac:dyDescent="0.25">
      <c r="A15" s="11" t="s">
        <v>55</v>
      </c>
      <c r="B15" s="25" t="s">
        <v>73</v>
      </c>
      <c r="C15" s="16" t="s">
        <v>54</v>
      </c>
      <c r="D15" s="16" t="s">
        <v>51</v>
      </c>
      <c r="E15" s="14" t="s">
        <v>52</v>
      </c>
      <c r="F15" s="9" t="s">
        <v>70</v>
      </c>
      <c r="G15" s="10" t="s">
        <v>45</v>
      </c>
      <c r="H15" s="10" t="s">
        <v>53</v>
      </c>
      <c r="I15" s="10" t="s">
        <v>66</v>
      </c>
      <c r="J15" s="45"/>
    </row>
    <row r="16" spans="1:10" x14ac:dyDescent="0.25">
      <c r="A16" s="11"/>
      <c r="B16" s="26"/>
      <c r="C16" s="65" t="s">
        <v>59</v>
      </c>
      <c r="D16" s="66"/>
      <c r="E16" s="66"/>
      <c r="F16" s="66"/>
      <c r="G16" s="66"/>
      <c r="H16" s="66"/>
      <c r="I16" s="67"/>
    </row>
    <row r="17" spans="1:9" x14ac:dyDescent="0.25">
      <c r="A17" s="12">
        <v>1</v>
      </c>
      <c r="B17" s="1" t="s">
        <v>6</v>
      </c>
      <c r="C17" s="1" t="s">
        <v>78</v>
      </c>
      <c r="D17" s="8" t="s">
        <v>56</v>
      </c>
      <c r="E17" s="35">
        <v>500</v>
      </c>
      <c r="F17" s="35">
        <v>3</v>
      </c>
      <c r="G17" s="3"/>
      <c r="H17" s="3">
        <f t="shared" ref="H17:H24" si="2">E17*F17*G17</f>
        <v>0</v>
      </c>
      <c r="I17" s="3">
        <f>H17*8</f>
        <v>0</v>
      </c>
    </row>
    <row r="18" spans="1:9" x14ac:dyDescent="0.25">
      <c r="A18" s="12">
        <v>2</v>
      </c>
      <c r="B18" s="1" t="s">
        <v>7</v>
      </c>
      <c r="C18" s="1" t="s">
        <v>7</v>
      </c>
      <c r="D18" s="8" t="s">
        <v>56</v>
      </c>
      <c r="E18" s="35">
        <v>125</v>
      </c>
      <c r="F18" s="35">
        <f>F17*[2]Summary!$C$5</f>
        <v>12</v>
      </c>
      <c r="G18" s="3"/>
      <c r="H18" s="3">
        <f t="shared" si="2"/>
        <v>0</v>
      </c>
      <c r="I18" s="3">
        <f t="shared" ref="I18:I24" si="3">H18*8</f>
        <v>0</v>
      </c>
    </row>
    <row r="19" spans="1:9" ht="20.100000000000001" customHeight="1" x14ac:dyDescent="0.25">
      <c r="A19" s="12">
        <v>3</v>
      </c>
      <c r="B19" s="53" t="s">
        <v>25</v>
      </c>
      <c r="C19" s="37" t="s">
        <v>77</v>
      </c>
      <c r="D19" s="35" t="s">
        <v>56</v>
      </c>
      <c r="E19" s="35">
        <v>500</v>
      </c>
      <c r="F19" s="35">
        <v>3</v>
      </c>
      <c r="G19" s="3"/>
      <c r="H19" s="3">
        <f t="shared" si="2"/>
        <v>0</v>
      </c>
      <c r="I19" s="3">
        <f t="shared" si="3"/>
        <v>0</v>
      </c>
    </row>
    <row r="20" spans="1:9" ht="15.6" customHeight="1" x14ac:dyDescent="0.25">
      <c r="A20" s="12">
        <v>4</v>
      </c>
      <c r="B20" s="53" t="s">
        <v>12</v>
      </c>
      <c r="C20" s="37" t="s">
        <v>12</v>
      </c>
      <c r="D20" s="35" t="s">
        <v>56</v>
      </c>
      <c r="E20" s="35">
        <v>125</v>
      </c>
      <c r="F20" s="35">
        <f>F19*[2]Summary!$C$5</f>
        <v>12</v>
      </c>
      <c r="G20" s="3"/>
      <c r="H20" s="3">
        <f t="shared" si="2"/>
        <v>0</v>
      </c>
      <c r="I20" s="3">
        <f t="shared" si="3"/>
        <v>0</v>
      </c>
    </row>
    <row r="21" spans="1:9" x14ac:dyDescent="0.25">
      <c r="A21" s="12">
        <v>5</v>
      </c>
      <c r="B21" s="38" t="s">
        <v>3</v>
      </c>
      <c r="C21" s="38" t="s">
        <v>3</v>
      </c>
      <c r="D21" s="35" t="s">
        <v>56</v>
      </c>
      <c r="E21" s="35">
        <v>500</v>
      </c>
      <c r="F21" s="35">
        <v>2</v>
      </c>
      <c r="G21" s="3"/>
      <c r="H21" s="3">
        <f t="shared" si="2"/>
        <v>0</v>
      </c>
      <c r="I21" s="3">
        <f t="shared" si="3"/>
        <v>0</v>
      </c>
    </row>
    <row r="22" spans="1:9" x14ac:dyDescent="0.25">
      <c r="A22" s="12">
        <v>6</v>
      </c>
      <c r="B22" s="38" t="s">
        <v>4</v>
      </c>
      <c r="C22" s="38" t="s">
        <v>4</v>
      </c>
      <c r="D22" s="35" t="s">
        <v>56</v>
      </c>
      <c r="E22" s="35">
        <v>125</v>
      </c>
      <c r="F22" s="35">
        <f>F21*[2]Summary!$C$5</f>
        <v>8</v>
      </c>
      <c r="G22" s="3"/>
      <c r="H22" s="3">
        <f t="shared" si="2"/>
        <v>0</v>
      </c>
      <c r="I22" s="3">
        <f t="shared" si="3"/>
        <v>0</v>
      </c>
    </row>
    <row r="23" spans="1:9" x14ac:dyDescent="0.25">
      <c r="A23" s="12">
        <v>7</v>
      </c>
      <c r="B23" s="38" t="s">
        <v>48</v>
      </c>
      <c r="C23" s="38" t="s">
        <v>76</v>
      </c>
      <c r="D23" s="35" t="s">
        <v>56</v>
      </c>
      <c r="E23" s="35">
        <v>500</v>
      </c>
      <c r="F23" s="35">
        <v>1</v>
      </c>
      <c r="G23" s="3"/>
      <c r="H23" s="3">
        <f t="shared" si="2"/>
        <v>0</v>
      </c>
      <c r="I23" s="3">
        <f t="shared" si="3"/>
        <v>0</v>
      </c>
    </row>
    <row r="24" spans="1:9" x14ac:dyDescent="0.25">
      <c r="A24" s="12">
        <v>8</v>
      </c>
      <c r="B24" s="38" t="s">
        <v>75</v>
      </c>
      <c r="C24" s="38" t="s">
        <v>16</v>
      </c>
      <c r="D24" s="35" t="s">
        <v>56</v>
      </c>
      <c r="E24" s="35">
        <f>E23/4</f>
        <v>125</v>
      </c>
      <c r="F24" s="35">
        <f>F23*[2]Summary!$C$5</f>
        <v>4</v>
      </c>
      <c r="G24" s="3"/>
      <c r="H24" s="3">
        <f t="shared" si="2"/>
        <v>0</v>
      </c>
      <c r="I24" s="3">
        <f t="shared" si="3"/>
        <v>0</v>
      </c>
    </row>
    <row r="25" spans="1:9" x14ac:dyDescent="0.25">
      <c r="A25" s="12"/>
      <c r="B25" s="27"/>
      <c r="C25" s="19"/>
      <c r="D25" s="20"/>
      <c r="E25" s="60"/>
      <c r="F25" s="60"/>
      <c r="G25" s="21"/>
      <c r="H25" s="22"/>
      <c r="I25" s="3"/>
    </row>
    <row r="26" spans="1:9" x14ac:dyDescent="0.25">
      <c r="A26" s="12"/>
      <c r="B26" s="27"/>
      <c r="C26" s="61" t="s">
        <v>67</v>
      </c>
      <c r="D26" s="62"/>
      <c r="E26" s="62"/>
      <c r="F26" s="62"/>
      <c r="G26" s="62"/>
      <c r="H26" s="63"/>
      <c r="I26" s="17">
        <f>SUM(I5:I12,I17:I24)</f>
        <v>0</v>
      </c>
    </row>
    <row r="27" spans="1:9" x14ac:dyDescent="0.25">
      <c r="A27" s="13"/>
      <c r="B27" s="13"/>
      <c r="F27" s="5"/>
    </row>
    <row r="28" spans="1:9" x14ac:dyDescent="0.25">
      <c r="A28" s="13"/>
      <c r="B28" s="13"/>
      <c r="C28" s="15" t="s">
        <v>57</v>
      </c>
      <c r="F28" s="5"/>
    </row>
    <row r="29" spans="1:9" x14ac:dyDescent="0.25">
      <c r="A29" s="13"/>
      <c r="B29" s="13"/>
      <c r="C29" s="15" t="s">
        <v>88</v>
      </c>
      <c r="F29" s="5"/>
    </row>
    <row r="30" spans="1:9" x14ac:dyDescent="0.25">
      <c r="A30" s="13"/>
      <c r="B30" s="13"/>
      <c r="C30" s="15" t="s">
        <v>58</v>
      </c>
      <c r="F30" s="5"/>
    </row>
    <row r="31" spans="1:9" x14ac:dyDescent="0.25">
      <c r="A31" s="13"/>
      <c r="B31" s="13"/>
      <c r="C31" t="s">
        <v>60</v>
      </c>
      <c r="F31" s="5"/>
    </row>
    <row r="32" spans="1:9" x14ac:dyDescent="0.25">
      <c r="A32" s="13"/>
      <c r="B32" s="13"/>
      <c r="C32" t="s">
        <v>61</v>
      </c>
      <c r="F32" s="5"/>
    </row>
    <row r="33" spans="1:6" x14ac:dyDescent="0.25">
      <c r="A33" s="13"/>
      <c r="B33" s="13"/>
      <c r="C33" t="s">
        <v>62</v>
      </c>
      <c r="F33" s="5"/>
    </row>
    <row r="34" spans="1:6" x14ac:dyDescent="0.25">
      <c r="A34" s="13"/>
      <c r="B34" s="13"/>
      <c r="C34" t="s">
        <v>63</v>
      </c>
      <c r="F34" s="5"/>
    </row>
    <row r="35" spans="1:6" x14ac:dyDescent="0.25">
      <c r="A35" s="13"/>
      <c r="B35" s="13"/>
      <c r="C35" t="s">
        <v>64</v>
      </c>
      <c r="F35" s="5"/>
    </row>
    <row r="36" spans="1:6" x14ac:dyDescent="0.25">
      <c r="A36" s="13"/>
      <c r="B36" s="13"/>
      <c r="C36" t="s">
        <v>65</v>
      </c>
      <c r="F36" s="5"/>
    </row>
  </sheetData>
  <mergeCells count="6">
    <mergeCell ref="C26:H26"/>
    <mergeCell ref="C1:I1"/>
    <mergeCell ref="C3:I3"/>
    <mergeCell ref="C4:I4"/>
    <mergeCell ref="C14:I14"/>
    <mergeCell ref="C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J41"/>
  <sheetViews>
    <sheetView topLeftCell="A2" workbookViewId="0">
      <selection activeCell="N26" sqref="N26"/>
    </sheetView>
  </sheetViews>
  <sheetFormatPr defaultRowHeight="15" x14ac:dyDescent="0.25"/>
  <cols>
    <col min="1" max="1" width="9.140625" style="13"/>
    <col min="2" max="2" width="28.140625" style="13" customWidth="1"/>
    <col min="3" max="3" width="25.85546875" customWidth="1"/>
    <col min="4" max="4" width="10.7109375" style="5" customWidth="1"/>
    <col min="5" max="5" width="9.140625" style="5"/>
    <col min="6" max="6" width="11" style="5" customWidth="1"/>
    <col min="7" max="7" width="10.42578125" bestFit="1" customWidth="1"/>
    <col min="8" max="8" width="18.140625" customWidth="1"/>
    <col min="9" max="9" width="24.5703125" customWidth="1"/>
    <col min="10" max="10" width="19.7109375" style="41" customWidth="1"/>
  </cols>
  <sheetData>
    <row r="2" spans="1:10" s="23" customFormat="1" ht="18.75" x14ac:dyDescent="0.3">
      <c r="A2" s="24"/>
      <c r="B2" s="24"/>
      <c r="C2" s="64" t="s">
        <v>96</v>
      </c>
      <c r="D2" s="64"/>
      <c r="E2" s="64"/>
      <c r="F2" s="64"/>
      <c r="G2" s="64"/>
      <c r="H2" s="64"/>
      <c r="I2" s="64"/>
      <c r="J2" s="44"/>
    </row>
    <row r="3" spans="1:10" s="15" customFormat="1" ht="45" x14ac:dyDescent="0.25">
      <c r="A3" s="11" t="s">
        <v>55</v>
      </c>
      <c r="B3" s="25"/>
      <c r="C3" s="16" t="s">
        <v>54</v>
      </c>
      <c r="D3" s="9" t="s">
        <v>51</v>
      </c>
      <c r="E3" s="14" t="s">
        <v>52</v>
      </c>
      <c r="F3" s="9" t="s">
        <v>70</v>
      </c>
      <c r="G3" s="10" t="s">
        <v>45</v>
      </c>
      <c r="H3" s="10" t="s">
        <v>53</v>
      </c>
      <c r="I3" s="10" t="s">
        <v>87</v>
      </c>
      <c r="J3" s="45"/>
    </row>
    <row r="4" spans="1:10" s="15" customFormat="1" x14ac:dyDescent="0.25">
      <c r="A4" s="11"/>
      <c r="B4" s="26"/>
      <c r="C4" s="65" t="s">
        <v>59</v>
      </c>
      <c r="D4" s="66"/>
      <c r="E4" s="66"/>
      <c r="F4" s="66"/>
      <c r="G4" s="66"/>
      <c r="H4" s="66"/>
      <c r="I4" s="67"/>
      <c r="J4" s="45"/>
    </row>
    <row r="5" spans="1:10" s="15" customFormat="1" x14ac:dyDescent="0.25">
      <c r="A5" s="11" t="s">
        <v>46</v>
      </c>
      <c r="B5" s="26"/>
      <c r="C5" s="68" t="s">
        <v>49</v>
      </c>
      <c r="D5" s="69"/>
      <c r="E5" s="69"/>
      <c r="F5" s="69"/>
      <c r="G5" s="69"/>
      <c r="H5" s="69"/>
      <c r="I5" s="70"/>
      <c r="J5" s="45"/>
    </row>
    <row r="6" spans="1:10" x14ac:dyDescent="0.25">
      <c r="A6" s="12">
        <v>1</v>
      </c>
      <c r="B6" s="1" t="s">
        <v>43</v>
      </c>
      <c r="C6" s="1" t="s">
        <v>1</v>
      </c>
      <c r="D6" s="8" t="s">
        <v>56</v>
      </c>
      <c r="E6" s="8">
        <v>500</v>
      </c>
      <c r="F6" s="35">
        <v>1</v>
      </c>
      <c r="G6" s="3"/>
      <c r="H6" s="3">
        <f>E6*F6*G6</f>
        <v>0</v>
      </c>
      <c r="I6" s="3">
        <f>H6*12</f>
        <v>0</v>
      </c>
      <c r="J6" s="46"/>
    </row>
    <row r="7" spans="1:10" x14ac:dyDescent="0.25">
      <c r="A7" s="12">
        <v>2</v>
      </c>
      <c r="B7" s="1" t="s">
        <v>2</v>
      </c>
      <c r="C7" s="1" t="s">
        <v>2</v>
      </c>
      <c r="D7" s="8" t="s">
        <v>56</v>
      </c>
      <c r="E7" s="8">
        <v>125</v>
      </c>
      <c r="F7" s="35">
        <v>4</v>
      </c>
      <c r="G7" s="3"/>
      <c r="H7" s="3">
        <f t="shared" ref="H7:H13" si="0">E7*F7*G7</f>
        <v>0</v>
      </c>
      <c r="I7" s="3">
        <f t="shared" ref="I7:I13" si="1">H7*12</f>
        <v>0</v>
      </c>
      <c r="J7" s="46"/>
    </row>
    <row r="8" spans="1:10" x14ac:dyDescent="0.25">
      <c r="A8" s="12">
        <v>3</v>
      </c>
      <c r="B8" s="1" t="s">
        <v>3</v>
      </c>
      <c r="C8" s="1" t="s">
        <v>3</v>
      </c>
      <c r="D8" s="8" t="s">
        <v>56</v>
      </c>
      <c r="E8" s="8">
        <v>500</v>
      </c>
      <c r="F8" s="35">
        <v>3</v>
      </c>
      <c r="G8" s="3"/>
      <c r="H8" s="3">
        <f t="shared" si="0"/>
        <v>0</v>
      </c>
      <c r="I8" s="3">
        <f t="shared" si="1"/>
        <v>0</v>
      </c>
      <c r="J8" s="46"/>
    </row>
    <row r="9" spans="1:10" x14ac:dyDescent="0.25">
      <c r="A9" s="12">
        <v>4</v>
      </c>
      <c r="B9" s="1" t="s">
        <v>4</v>
      </c>
      <c r="C9" s="1" t="s">
        <v>4</v>
      </c>
      <c r="D9" s="8" t="s">
        <v>56</v>
      </c>
      <c r="E9" s="8">
        <v>125</v>
      </c>
      <c r="F9" s="35">
        <v>12</v>
      </c>
      <c r="G9" s="3"/>
      <c r="H9" s="3">
        <f t="shared" si="0"/>
        <v>0</v>
      </c>
      <c r="I9" s="3">
        <f t="shared" si="1"/>
        <v>0</v>
      </c>
      <c r="J9" s="46"/>
    </row>
    <row r="10" spans="1:10" x14ac:dyDescent="0.25">
      <c r="A10" s="12">
        <v>5</v>
      </c>
      <c r="B10" s="30" t="s">
        <v>25</v>
      </c>
      <c r="C10" s="2" t="s">
        <v>77</v>
      </c>
      <c r="D10" s="8" t="s">
        <v>56</v>
      </c>
      <c r="E10" s="8">
        <v>500</v>
      </c>
      <c r="F10" s="35">
        <v>4</v>
      </c>
      <c r="G10" s="3"/>
      <c r="H10" s="3">
        <f t="shared" si="0"/>
        <v>0</v>
      </c>
      <c r="I10" s="3">
        <f t="shared" si="1"/>
        <v>0</v>
      </c>
      <c r="J10" s="46"/>
    </row>
    <row r="11" spans="1:10" x14ac:dyDescent="0.25">
      <c r="A11" s="12">
        <v>6</v>
      </c>
      <c r="B11" s="30" t="s">
        <v>12</v>
      </c>
      <c r="C11" s="2" t="s">
        <v>12</v>
      </c>
      <c r="D11" s="8" t="s">
        <v>56</v>
      </c>
      <c r="E11" s="8">
        <v>125</v>
      </c>
      <c r="F11" s="35">
        <v>16</v>
      </c>
      <c r="G11" s="3"/>
      <c r="H11" s="3">
        <f t="shared" si="0"/>
        <v>0</v>
      </c>
      <c r="I11" s="3">
        <f t="shared" si="1"/>
        <v>0</v>
      </c>
      <c r="J11" s="46"/>
    </row>
    <row r="12" spans="1:10" x14ac:dyDescent="0.25">
      <c r="A12" s="12">
        <v>7</v>
      </c>
      <c r="B12" s="1" t="s">
        <v>48</v>
      </c>
      <c r="C12" s="38" t="s">
        <v>76</v>
      </c>
      <c r="D12" s="35" t="s">
        <v>56</v>
      </c>
      <c r="E12" s="35">
        <v>300</v>
      </c>
      <c r="F12" s="35">
        <v>1</v>
      </c>
      <c r="G12" s="3"/>
      <c r="H12" s="3">
        <f t="shared" si="0"/>
        <v>0</v>
      </c>
      <c r="I12" s="3">
        <f t="shared" si="1"/>
        <v>0</v>
      </c>
      <c r="J12" s="46"/>
    </row>
    <row r="13" spans="1:10" x14ac:dyDescent="0.25">
      <c r="A13" s="12">
        <v>8</v>
      </c>
      <c r="B13" s="1" t="s">
        <v>75</v>
      </c>
      <c r="C13" s="38" t="s">
        <v>16</v>
      </c>
      <c r="D13" s="35" t="s">
        <v>56</v>
      </c>
      <c r="E13" s="35">
        <v>300</v>
      </c>
      <c r="F13" s="35">
        <v>1</v>
      </c>
      <c r="G13" s="3"/>
      <c r="H13" s="3">
        <f t="shared" si="0"/>
        <v>0</v>
      </c>
      <c r="I13" s="3">
        <f t="shared" si="1"/>
        <v>0</v>
      </c>
      <c r="J13" s="46"/>
    </row>
    <row r="14" spans="1:10" s="15" customFormat="1" x14ac:dyDescent="0.25">
      <c r="A14" s="11" t="s">
        <v>47</v>
      </c>
      <c r="B14" s="26"/>
      <c r="C14" s="61" t="s">
        <v>50</v>
      </c>
      <c r="D14" s="62"/>
      <c r="E14" s="62"/>
      <c r="F14" s="62"/>
      <c r="G14" s="62"/>
      <c r="H14" s="62"/>
      <c r="I14" s="63"/>
      <c r="J14" s="45"/>
    </row>
    <row r="15" spans="1:10" s="15" customFormat="1" ht="45" x14ac:dyDescent="0.25">
      <c r="A15" s="11" t="s">
        <v>55</v>
      </c>
      <c r="B15" s="25" t="s">
        <v>74</v>
      </c>
      <c r="C15" s="16" t="s">
        <v>54</v>
      </c>
      <c r="D15" s="9" t="s">
        <v>51</v>
      </c>
      <c r="E15" s="14" t="s">
        <v>52</v>
      </c>
      <c r="F15" s="9" t="s">
        <v>70</v>
      </c>
      <c r="G15" s="10" t="s">
        <v>45</v>
      </c>
      <c r="H15" s="10" t="s">
        <v>53</v>
      </c>
      <c r="I15" s="10" t="s">
        <v>66</v>
      </c>
      <c r="J15" s="45"/>
    </row>
    <row r="16" spans="1:10" s="15" customFormat="1" x14ac:dyDescent="0.25">
      <c r="A16" s="11"/>
      <c r="B16" s="26"/>
      <c r="C16" s="65" t="s">
        <v>59</v>
      </c>
      <c r="D16" s="66"/>
      <c r="E16" s="66"/>
      <c r="F16" s="66"/>
      <c r="G16" s="66"/>
      <c r="H16" s="66"/>
      <c r="I16" s="67"/>
      <c r="J16" s="45"/>
    </row>
    <row r="17" spans="1:10" x14ac:dyDescent="0.25">
      <c r="A17" s="12">
        <v>1</v>
      </c>
      <c r="B17" s="1" t="s">
        <v>43</v>
      </c>
      <c r="C17" s="38" t="s">
        <v>1</v>
      </c>
      <c r="D17" s="35" t="s">
        <v>56</v>
      </c>
      <c r="E17" s="35">
        <v>500</v>
      </c>
      <c r="F17" s="35">
        <v>3</v>
      </c>
      <c r="G17" s="3"/>
      <c r="H17" s="3">
        <f>E17*F17*G17</f>
        <v>0</v>
      </c>
      <c r="I17" s="3">
        <f>H17*8</f>
        <v>0</v>
      </c>
      <c r="J17" s="46"/>
    </row>
    <row r="18" spans="1:10" x14ac:dyDescent="0.25">
      <c r="A18" s="12">
        <v>2</v>
      </c>
      <c r="B18" s="1" t="s">
        <v>2</v>
      </c>
      <c r="C18" s="38" t="s">
        <v>2</v>
      </c>
      <c r="D18" s="35" t="s">
        <v>56</v>
      </c>
      <c r="E18" s="35">
        <v>125</v>
      </c>
      <c r="F18" s="35">
        <v>12</v>
      </c>
      <c r="G18" s="3"/>
      <c r="H18" s="3">
        <f t="shared" ref="H18:H28" si="2">E18*F18*G18</f>
        <v>0</v>
      </c>
      <c r="I18" s="3">
        <f t="shared" ref="I18:I28" si="3">H18*8</f>
        <v>0</v>
      </c>
      <c r="J18" s="46"/>
    </row>
    <row r="19" spans="1:10" x14ac:dyDescent="0.25">
      <c r="A19" s="12">
        <v>3</v>
      </c>
      <c r="B19" s="1" t="s">
        <v>3</v>
      </c>
      <c r="C19" s="38" t="s">
        <v>3</v>
      </c>
      <c r="D19" s="35" t="s">
        <v>56</v>
      </c>
      <c r="E19" s="35">
        <v>500</v>
      </c>
      <c r="F19" s="35">
        <v>1</v>
      </c>
      <c r="G19" s="3"/>
      <c r="H19" s="3">
        <f t="shared" si="2"/>
        <v>0</v>
      </c>
      <c r="I19" s="3">
        <f t="shared" si="3"/>
        <v>0</v>
      </c>
      <c r="J19" s="46"/>
    </row>
    <row r="20" spans="1:10" x14ac:dyDescent="0.25">
      <c r="A20" s="12">
        <v>4</v>
      </c>
      <c r="B20" s="1" t="s">
        <v>4</v>
      </c>
      <c r="C20" s="38" t="s">
        <v>4</v>
      </c>
      <c r="D20" s="35" t="s">
        <v>56</v>
      </c>
      <c r="E20" s="35">
        <v>125</v>
      </c>
      <c r="F20" s="35">
        <v>4</v>
      </c>
      <c r="G20" s="3"/>
      <c r="H20" s="3">
        <f t="shared" si="2"/>
        <v>0</v>
      </c>
      <c r="I20" s="3">
        <f t="shared" si="3"/>
        <v>0</v>
      </c>
      <c r="J20" s="46"/>
    </row>
    <row r="21" spans="1:10" x14ac:dyDescent="0.25">
      <c r="A21" s="12">
        <v>5</v>
      </c>
      <c r="B21" s="1" t="s">
        <v>6</v>
      </c>
      <c r="C21" s="38" t="s">
        <v>78</v>
      </c>
      <c r="D21" s="35" t="s">
        <v>56</v>
      </c>
      <c r="E21" s="35">
        <v>500</v>
      </c>
      <c r="F21" s="35">
        <v>4</v>
      </c>
      <c r="G21" s="3"/>
      <c r="H21" s="3">
        <f t="shared" si="2"/>
        <v>0</v>
      </c>
      <c r="I21" s="3">
        <f t="shared" si="3"/>
        <v>0</v>
      </c>
      <c r="J21" s="46"/>
    </row>
    <row r="22" spans="1:10" x14ac:dyDescent="0.25">
      <c r="A22" s="12">
        <v>6</v>
      </c>
      <c r="B22" s="1" t="s">
        <v>7</v>
      </c>
      <c r="C22" s="38" t="s">
        <v>7</v>
      </c>
      <c r="D22" s="35" t="s">
        <v>56</v>
      </c>
      <c r="E22" s="35">
        <v>125</v>
      </c>
      <c r="F22" s="35">
        <v>16</v>
      </c>
      <c r="G22" s="3"/>
      <c r="H22" s="3">
        <f t="shared" si="2"/>
        <v>0</v>
      </c>
      <c r="I22" s="3">
        <f>H22*8</f>
        <v>0</v>
      </c>
      <c r="J22" s="46"/>
    </row>
    <row r="23" spans="1:10" x14ac:dyDescent="0.25">
      <c r="A23" s="12">
        <v>7</v>
      </c>
      <c r="B23" s="30" t="s">
        <v>25</v>
      </c>
      <c r="C23" s="37" t="s">
        <v>77</v>
      </c>
      <c r="D23" s="35" t="s">
        <v>56</v>
      </c>
      <c r="E23" s="35">
        <v>500</v>
      </c>
      <c r="F23" s="35">
        <v>2</v>
      </c>
      <c r="G23" s="3"/>
      <c r="H23" s="3">
        <f t="shared" si="2"/>
        <v>0</v>
      </c>
      <c r="I23" s="3">
        <f t="shared" si="3"/>
        <v>0</v>
      </c>
      <c r="J23" s="46"/>
    </row>
    <row r="24" spans="1:10" x14ac:dyDescent="0.25">
      <c r="A24" s="12">
        <v>8</v>
      </c>
      <c r="B24" s="30" t="s">
        <v>12</v>
      </c>
      <c r="C24" s="37" t="s">
        <v>12</v>
      </c>
      <c r="D24" s="35" t="s">
        <v>56</v>
      </c>
      <c r="E24" s="35">
        <v>125</v>
      </c>
      <c r="F24" s="35">
        <v>8</v>
      </c>
      <c r="G24" s="3"/>
      <c r="H24" s="3">
        <f t="shared" si="2"/>
        <v>0</v>
      </c>
      <c r="I24" s="3">
        <f t="shared" si="3"/>
        <v>0</v>
      </c>
      <c r="J24" s="46"/>
    </row>
    <row r="25" spans="1:10" x14ac:dyDescent="0.25">
      <c r="A25" s="12">
        <v>9</v>
      </c>
      <c r="B25" s="1" t="s">
        <v>48</v>
      </c>
      <c r="C25" s="38" t="s">
        <v>76</v>
      </c>
      <c r="D25" s="35" t="s">
        <v>56</v>
      </c>
      <c r="E25" s="35">
        <v>500</v>
      </c>
      <c r="F25" s="35">
        <v>2</v>
      </c>
      <c r="G25" s="3"/>
      <c r="H25" s="3">
        <f t="shared" si="2"/>
        <v>0</v>
      </c>
      <c r="I25" s="3">
        <f t="shared" si="3"/>
        <v>0</v>
      </c>
      <c r="J25" s="46"/>
    </row>
    <row r="26" spans="1:10" x14ac:dyDescent="0.25">
      <c r="A26" s="12">
        <v>10</v>
      </c>
      <c r="B26" s="1" t="s">
        <v>75</v>
      </c>
      <c r="C26" s="38" t="s">
        <v>16</v>
      </c>
      <c r="D26" s="35" t="s">
        <v>56</v>
      </c>
      <c r="E26" s="35">
        <v>125</v>
      </c>
      <c r="F26" s="35">
        <v>8</v>
      </c>
      <c r="G26" s="3"/>
      <c r="H26" s="3">
        <f t="shared" si="2"/>
        <v>0</v>
      </c>
      <c r="I26" s="3">
        <f t="shared" si="3"/>
        <v>0</v>
      </c>
      <c r="J26" s="46"/>
    </row>
    <row r="27" spans="1:10" x14ac:dyDescent="0.25">
      <c r="A27" s="12">
        <v>11</v>
      </c>
      <c r="B27" s="30" t="s">
        <v>39</v>
      </c>
      <c r="C27" s="38" t="s">
        <v>95</v>
      </c>
      <c r="D27" s="35" t="s">
        <v>56</v>
      </c>
      <c r="E27" s="35">
        <v>160</v>
      </c>
      <c r="F27" s="35">
        <v>1</v>
      </c>
      <c r="G27" s="3"/>
      <c r="H27" s="3">
        <f t="shared" si="2"/>
        <v>0</v>
      </c>
      <c r="I27" s="3">
        <f t="shared" si="3"/>
        <v>0</v>
      </c>
    </row>
    <row r="28" spans="1:10" x14ac:dyDescent="0.25">
      <c r="A28" s="12">
        <v>12</v>
      </c>
      <c r="B28" s="30" t="s">
        <v>38</v>
      </c>
      <c r="C28" s="38" t="s">
        <v>14</v>
      </c>
      <c r="D28" s="35" t="s">
        <v>56</v>
      </c>
      <c r="E28" s="35">
        <v>160</v>
      </c>
      <c r="F28" s="35">
        <v>1</v>
      </c>
      <c r="G28" s="3"/>
      <c r="H28" s="3">
        <f t="shared" si="2"/>
        <v>0</v>
      </c>
      <c r="I28" s="3">
        <f t="shared" si="3"/>
        <v>0</v>
      </c>
      <c r="J28" s="46"/>
    </row>
    <row r="29" spans="1:10" x14ac:dyDescent="0.25">
      <c r="A29" s="12"/>
      <c r="B29" s="27"/>
      <c r="C29" s="19"/>
      <c r="D29" s="20"/>
      <c r="E29" s="20"/>
      <c r="F29" s="20"/>
      <c r="G29" s="21"/>
      <c r="H29" s="22"/>
      <c r="I29" s="3"/>
    </row>
    <row r="30" spans="1:10" x14ac:dyDescent="0.25">
      <c r="A30" s="12"/>
      <c r="B30" s="27"/>
      <c r="C30" s="61" t="s">
        <v>67</v>
      </c>
      <c r="D30" s="62"/>
      <c r="E30" s="62"/>
      <c r="F30" s="62"/>
      <c r="G30" s="62"/>
      <c r="H30" s="63"/>
      <c r="I30" s="17">
        <f>SUM($I$6:$I$13)+SUM($I$17:$I$29)</f>
        <v>0</v>
      </c>
    </row>
    <row r="32" spans="1:10" x14ac:dyDescent="0.25">
      <c r="C32" s="15" t="s">
        <v>57</v>
      </c>
    </row>
    <row r="33" spans="1:3" x14ac:dyDescent="0.25">
      <c r="C33" s="15" t="s">
        <v>88</v>
      </c>
    </row>
    <row r="34" spans="1:3" x14ac:dyDescent="0.25">
      <c r="C34" s="15" t="s">
        <v>58</v>
      </c>
    </row>
    <row r="35" spans="1:3" x14ac:dyDescent="0.25">
      <c r="C35" t="s">
        <v>60</v>
      </c>
    </row>
    <row r="36" spans="1:3" x14ac:dyDescent="0.25">
      <c r="C36" t="s">
        <v>61</v>
      </c>
    </row>
    <row r="37" spans="1:3" x14ac:dyDescent="0.25">
      <c r="C37" t="s">
        <v>62</v>
      </c>
    </row>
    <row r="38" spans="1:3" x14ac:dyDescent="0.25">
      <c r="C38" t="s">
        <v>63</v>
      </c>
    </row>
    <row r="39" spans="1:3" x14ac:dyDescent="0.25">
      <c r="C39" t="s">
        <v>64</v>
      </c>
    </row>
    <row r="40" spans="1:3" x14ac:dyDescent="0.25">
      <c r="C40" t="s">
        <v>65</v>
      </c>
    </row>
    <row r="41" spans="1:3" x14ac:dyDescent="0.25">
      <c r="A41"/>
      <c r="B41"/>
    </row>
  </sheetData>
  <mergeCells count="6">
    <mergeCell ref="C30:H30"/>
    <mergeCell ref="C2:I2"/>
    <mergeCell ref="C4:I4"/>
    <mergeCell ref="C5:I5"/>
    <mergeCell ref="C14:I14"/>
    <mergeCell ref="C16:I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Rates</vt:lpstr>
      <vt:lpstr>Grootvlei All Categ</vt:lpstr>
      <vt:lpstr>Kendal All Categ</vt:lpstr>
      <vt:lpstr>Majuba All Categ</vt:lpstr>
      <vt:lpstr>Duvha All Categ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Avhasei Mudzwiri</dc:creator>
  <cp:lastModifiedBy>Tshifhiwa Mandavha</cp:lastModifiedBy>
  <dcterms:created xsi:type="dcterms:W3CDTF">2021-01-29T07:09:30Z</dcterms:created>
  <dcterms:modified xsi:type="dcterms:W3CDTF">2023-05-24T12:44:26Z</dcterms:modified>
</cp:coreProperties>
</file>