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nald Mmope Projects\Tender Documents Bids\RFB010 23 24 Automated Blood Culture\Tender Document\"/>
    </mc:Choice>
  </mc:AlternateContent>
  <bookViews>
    <workbookView xWindow="0" yWindow="0" windowWidth="8424" windowHeight="4860" tabRatio="863" firstSheet="1" activeTab="1"/>
  </bookViews>
  <sheets>
    <sheet name="CENTRAL MICRO " sheetId="23" state="hidden" r:id="rId1"/>
    <sheet name="KZN BLOOD CULTURE TENDER" sheetId="20" r:id="rId2"/>
    <sheet name="FREESTATE" sheetId="28" r:id="rId3"/>
    <sheet name="WESTERN-NORTHERN CAPE" sheetId="29" r:id="rId4"/>
    <sheet name="GAUTENG" sheetId="31" r:id="rId5"/>
    <sheet name="LIMPOPO-MPUMALANGA" sheetId="32" r:id="rId6"/>
    <sheet name="EASTERN CAPE" sheetId="33" r:id="rId7"/>
    <sheet name="NORTHWEST" sheetId="30" r:id="rId8"/>
    <sheet name="KZN CHEM LARGE" sheetId="24" state="hidden" r:id="rId9"/>
  </sheets>
  <definedNames>
    <definedName name="_xlnm.Print_Area" localSheetId="1">'KZN BLOOD CULTURE TENDER'!$A$2:$E$45</definedName>
  </definedNames>
  <calcPr calcId="162913"/>
</workbook>
</file>

<file path=xl/calcChain.xml><?xml version="1.0" encoding="utf-8"?>
<calcChain xmlns="http://schemas.openxmlformats.org/spreadsheetml/2006/main">
  <c r="E8" i="31" l="1"/>
  <c r="D8" i="31"/>
  <c r="E22" i="20" l="1"/>
  <c r="D22" i="20"/>
  <c r="E7" i="32" l="1"/>
  <c r="D7" i="32"/>
  <c r="E18" i="31"/>
  <c r="D18" i="31"/>
  <c r="E7" i="30"/>
  <c r="D7" i="30"/>
  <c r="E8" i="29"/>
  <c r="D8" i="29"/>
  <c r="E8" i="28"/>
  <c r="D8" i="28"/>
  <c r="S70" i="20" l="1"/>
  <c r="U70" i="20"/>
  <c r="T70" i="20"/>
  <c r="AE69" i="20" l="1"/>
  <c r="AE53" i="20"/>
  <c r="AE54" i="20"/>
  <c r="AE55" i="20"/>
  <c r="AE56" i="20"/>
  <c r="AE57" i="20"/>
  <c r="AE58" i="20"/>
  <c r="AE59" i="20"/>
  <c r="AE60" i="20"/>
  <c r="AE61" i="20"/>
  <c r="AE62" i="20"/>
  <c r="AE63" i="20"/>
  <c r="AE64" i="20"/>
  <c r="AE65" i="20"/>
  <c r="AE66" i="20"/>
  <c r="AE67" i="20"/>
  <c r="AE68" i="20"/>
  <c r="V70" i="20" l="1"/>
  <c r="AK59" i="20"/>
  <c r="W70" i="20"/>
  <c r="X70" i="20" l="1"/>
  <c r="AB70" i="20" l="1"/>
  <c r="AA70" i="20"/>
  <c r="Z70" i="20"/>
  <c r="R70" i="20"/>
  <c r="Q70" i="20"/>
  <c r="P70" i="20"/>
  <c r="AC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AF69" i="20"/>
  <c r="AF70" i="20" s="1"/>
  <c r="AE70" i="20"/>
  <c r="G60" i="24" l="1"/>
  <c r="F60" i="24"/>
  <c r="E60" i="24"/>
  <c r="D60" i="24"/>
  <c r="C60" i="24"/>
  <c r="B60" i="24"/>
  <c r="B25" i="23"/>
  <c r="I31" i="23"/>
  <c r="H31" i="23"/>
  <c r="G31" i="23"/>
  <c r="F31" i="23"/>
  <c r="E31" i="23"/>
  <c r="D31" i="23"/>
  <c r="C31" i="23"/>
  <c r="B22" i="23"/>
  <c r="B31" i="23" s="1"/>
  <c r="K31" i="23" l="1"/>
  <c r="L31" i="23"/>
  <c r="J31" i="23"/>
</calcChain>
</file>

<file path=xl/comments1.xml><?xml version="1.0" encoding="utf-8"?>
<comments xmlns="http://schemas.openxmlformats.org/spreadsheetml/2006/main">
  <authors>
    <author>.</author>
  </authors>
  <commentList>
    <comment ref="A24" authorId="0" shapeId="0">
      <text>
        <r>
          <rPr>
            <sz val="8"/>
            <color indexed="81"/>
            <rFont val="Tahoma"/>
            <family val="2"/>
          </rPr>
          <t>Not automated - screening test only</t>
        </r>
      </text>
    </comment>
  </commentList>
</comments>
</file>

<file path=xl/sharedStrings.xml><?xml version="1.0" encoding="utf-8"?>
<sst xmlns="http://schemas.openxmlformats.org/spreadsheetml/2006/main" count="180" uniqueCount="140">
  <si>
    <t>Sodium</t>
  </si>
  <si>
    <t>Potassium</t>
  </si>
  <si>
    <t>Chloride</t>
  </si>
  <si>
    <t>Urea</t>
  </si>
  <si>
    <t>Creatinine</t>
  </si>
  <si>
    <t>Glucose</t>
  </si>
  <si>
    <t>T Bil</t>
  </si>
  <si>
    <t>D Bil</t>
  </si>
  <si>
    <t>Trop T</t>
  </si>
  <si>
    <t>T Prot</t>
  </si>
  <si>
    <t>Alb</t>
  </si>
  <si>
    <t>Amyl</t>
  </si>
  <si>
    <t>Chol</t>
  </si>
  <si>
    <t>CRP</t>
  </si>
  <si>
    <t>BhCG</t>
  </si>
  <si>
    <t>UA</t>
  </si>
  <si>
    <t>Phos</t>
  </si>
  <si>
    <t>GGT</t>
  </si>
  <si>
    <t>ALP</t>
  </si>
  <si>
    <t>ALT</t>
  </si>
  <si>
    <t>AST</t>
  </si>
  <si>
    <t>Calcium</t>
  </si>
  <si>
    <t>Magnesium</t>
  </si>
  <si>
    <t>CK</t>
  </si>
  <si>
    <t>LDH</t>
  </si>
  <si>
    <t>Trig</t>
  </si>
  <si>
    <t>Carbamaze</t>
  </si>
  <si>
    <t>VPA</t>
  </si>
  <si>
    <t>HbA1C</t>
  </si>
  <si>
    <t>Lipase</t>
  </si>
  <si>
    <t>Phenytoin</t>
  </si>
  <si>
    <t>Lactate</t>
  </si>
  <si>
    <t>Phenobarb</t>
  </si>
  <si>
    <t>Average</t>
  </si>
  <si>
    <t>Total</t>
  </si>
  <si>
    <t>Cholinesterase</t>
  </si>
  <si>
    <t>HDL</t>
  </si>
  <si>
    <t>Theoph</t>
  </si>
  <si>
    <t>Acetamino</t>
  </si>
  <si>
    <t>Cannabis</t>
  </si>
  <si>
    <t>CK-MB</t>
  </si>
  <si>
    <t>High</t>
  </si>
  <si>
    <t>Low</t>
  </si>
  <si>
    <t>CO2 Content</t>
  </si>
  <si>
    <t>Tricylic AD</t>
  </si>
  <si>
    <t>UEC</t>
  </si>
  <si>
    <t>LFT</t>
  </si>
  <si>
    <t>Enzymes</t>
  </si>
  <si>
    <t>Lipids</t>
  </si>
  <si>
    <t>CMP</t>
  </si>
  <si>
    <t>Misc</t>
  </si>
  <si>
    <t>Drugs</t>
  </si>
  <si>
    <t>Other</t>
  </si>
  <si>
    <t>CSF/U Prot</t>
  </si>
  <si>
    <t>D-Dimer</t>
  </si>
  <si>
    <t>Gas</t>
  </si>
  <si>
    <t>No of analytes</t>
  </si>
  <si>
    <t>call</t>
  </si>
  <si>
    <t>Kroonstad</t>
  </si>
  <si>
    <t>Pelonomi</t>
  </si>
  <si>
    <t>Welkom</t>
  </si>
  <si>
    <t xml:space="preserve">Bicarbonate </t>
  </si>
  <si>
    <t>Micro</t>
  </si>
  <si>
    <t>Citrobacter freu</t>
  </si>
  <si>
    <t>Enterobacter aer</t>
  </si>
  <si>
    <t>Enterobacter agg</t>
  </si>
  <si>
    <t>Enterobacter clo</t>
  </si>
  <si>
    <t>Enterobacter spe</t>
  </si>
  <si>
    <t>Klebsiella oxyto</t>
  </si>
  <si>
    <t>Klebsiella speci</t>
  </si>
  <si>
    <t>Proteus mirabili</t>
  </si>
  <si>
    <t>Proteus vulgaris</t>
  </si>
  <si>
    <t>Providencia rett</t>
  </si>
  <si>
    <t>Pseudomonas cepa</t>
  </si>
  <si>
    <t>Serratia liquefa</t>
  </si>
  <si>
    <t>Serratia marcesc</t>
  </si>
  <si>
    <t>Serratia odorife</t>
  </si>
  <si>
    <t>Shigella flexner</t>
  </si>
  <si>
    <t>Streptococcus pn</t>
  </si>
  <si>
    <t>Staphylococcus a</t>
  </si>
  <si>
    <t>Acinetobacter ba</t>
  </si>
  <si>
    <t>Escherichia coli</t>
  </si>
  <si>
    <t>Pseudomonas aeru</t>
  </si>
  <si>
    <t>GN (Gram negative bacilli)</t>
  </si>
  <si>
    <t>GP (Gram poitives cocci)</t>
  </si>
  <si>
    <t>MGMH</t>
  </si>
  <si>
    <t>RKK</t>
  </si>
  <si>
    <t xml:space="preserve">Addington </t>
  </si>
  <si>
    <t xml:space="preserve">Ngwelezane </t>
  </si>
  <si>
    <t xml:space="preserve">Edendale </t>
  </si>
  <si>
    <t xml:space="preserve">PMMH </t>
  </si>
  <si>
    <t>Total per Annum</t>
  </si>
  <si>
    <t>Monthly averageAverage</t>
  </si>
  <si>
    <t>Blood Culture tender</t>
  </si>
  <si>
    <t>KZN LABORATORIES</t>
  </si>
  <si>
    <t>Vryheid</t>
  </si>
  <si>
    <t>Hlabisa</t>
  </si>
  <si>
    <t>Eshowe</t>
  </si>
  <si>
    <t>Ngwelezane</t>
  </si>
  <si>
    <t>Port Shepston</t>
  </si>
  <si>
    <t>Ladysmith</t>
  </si>
  <si>
    <t>Madadeni</t>
  </si>
  <si>
    <t>Northdale</t>
  </si>
  <si>
    <t>MGHM</t>
  </si>
  <si>
    <t>Prince Mshiyeni</t>
  </si>
  <si>
    <t>KZN TOTAL</t>
  </si>
  <si>
    <t>LAB NAME</t>
  </si>
  <si>
    <t>Bethlehem</t>
  </si>
  <si>
    <t>Manapo</t>
  </si>
  <si>
    <t>TOTAL</t>
  </si>
  <si>
    <t>GEORGE LABORATORY</t>
  </si>
  <si>
    <t>GROOTE SCHUUR LABORATORY</t>
  </si>
  <si>
    <t>KIMBERLEY LABORATORY</t>
  </si>
  <si>
    <t>TYGERBERG LABORATORY</t>
  </si>
  <si>
    <t>UPINGTON LABORATORY</t>
  </si>
  <si>
    <t xml:space="preserve">Rustenburg </t>
  </si>
  <si>
    <t xml:space="preserve">Mafikeng </t>
  </si>
  <si>
    <t>Tshepong Culture Aerobic</t>
  </si>
  <si>
    <t>Tshepong R/M Bld Cult Aerobic No Growth</t>
  </si>
  <si>
    <t xml:space="preserve">Charlotte Maxeke </t>
  </si>
  <si>
    <t>Helen Joseph</t>
  </si>
  <si>
    <t>Chris Hani Baragwanath</t>
  </si>
  <si>
    <t>ERMELO LABORATORY</t>
  </si>
  <si>
    <t>POLOKWANE LABORATORY</t>
  </si>
  <si>
    <t>ROB FERREIRA LABORATORY</t>
  </si>
  <si>
    <t>WITBANK LABORATORY</t>
  </si>
  <si>
    <t>Port Elizabeth Micro</t>
  </si>
  <si>
    <t>East London Micro</t>
  </si>
  <si>
    <t xml:space="preserve">Nelson mandela Academic Micro </t>
  </si>
  <si>
    <t>Dr George Mukhari</t>
  </si>
  <si>
    <t xml:space="preserve">Tshwane Academic Division </t>
  </si>
  <si>
    <t xml:space="preserve">Dr. Pixley Ka Isaka Seme </t>
  </si>
  <si>
    <t>Tambo Memorial</t>
  </si>
  <si>
    <t>Inkosi Albert Luthulli Central hospital</t>
  </si>
  <si>
    <t>General Justice Gizenga Mpanza</t>
  </si>
  <si>
    <t>King Dinizulu Hospital</t>
  </si>
  <si>
    <t>R.K. Khan Hospital</t>
  </si>
  <si>
    <t>Queen Nandi Regional Hospital</t>
  </si>
  <si>
    <t>King edward Hospital Micro TB</t>
  </si>
  <si>
    <t>King edward Hospital Micro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</si>
</sst>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3F9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3F9F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</cellStyleXfs>
  <cellXfs count="79">
    <xf numFmtId="0" fontId="0" fillId="0" borderId="0" xfId="0"/>
    <xf numFmtId="0" fontId="8" fillId="0" borderId="1" xfId="0" applyFont="1" applyFill="1" applyBorder="1" applyAlignment="1">
      <alignment textRotation="90"/>
    </xf>
    <xf numFmtId="0" fontId="3" fillId="0" borderId="0" xfId="0" applyFont="1" applyFill="1" applyBorder="1"/>
    <xf numFmtId="0" fontId="3" fillId="0" borderId="0" xfId="0" applyFont="1" applyFill="1" applyBorder="1" applyAlignment="1">
      <alignment textRotation="90"/>
    </xf>
    <xf numFmtId="0" fontId="3" fillId="0" borderId="1" xfId="0" applyFont="1" applyFill="1" applyBorder="1" applyAlignment="1">
      <alignment textRotation="90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textRotation="90"/>
    </xf>
    <xf numFmtId="0" fontId="4" fillId="0" borderId="1" xfId="0" applyFont="1" applyFill="1" applyBorder="1" applyAlignment="1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0" fontId="3" fillId="0" borderId="0" xfId="0" applyFont="1" applyFill="1" applyAlignment="1">
      <alignment textRotation="90"/>
    </xf>
    <xf numFmtId="1" fontId="3" fillId="0" borderId="0" xfId="0" applyNumberFormat="1" applyFont="1" applyFill="1"/>
    <xf numFmtId="0" fontId="3" fillId="0" borderId="0" xfId="0" applyFont="1" applyFill="1" applyAlignment="1"/>
    <xf numFmtId="0" fontId="4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textRotation="90"/>
    </xf>
    <xf numFmtId="0" fontId="0" fillId="0" borderId="0" xfId="0" applyFill="1"/>
    <xf numFmtId="0" fontId="6" fillId="2" borderId="1" xfId="1" applyBorder="1" applyAlignment="1">
      <alignment textRotation="90"/>
    </xf>
    <xf numFmtId="0" fontId="7" fillId="3" borderId="1" xfId="2" applyBorder="1" applyAlignment="1">
      <alignment textRotation="90"/>
    </xf>
    <xf numFmtId="0" fontId="4" fillId="0" borderId="2" xfId="0" applyFont="1" applyFill="1" applyBorder="1"/>
    <xf numFmtId="0" fontId="7" fillId="3" borderId="1" xfId="2" applyBorder="1" applyAlignment="1"/>
    <xf numFmtId="0" fontId="6" fillId="2" borderId="1" xfId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>
      <alignment horizontal="center"/>
    </xf>
    <xf numFmtId="1" fontId="7" fillId="3" borderId="1" xfId="2" applyNumberFormat="1" applyBorder="1" applyAlignment="1">
      <alignment horizontal="center"/>
    </xf>
    <xf numFmtId="0" fontId="6" fillId="2" borderId="1" xfId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textRotation="90"/>
    </xf>
    <xf numFmtId="0" fontId="5" fillId="4" borderId="0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textRotation="90"/>
    </xf>
    <xf numFmtId="0" fontId="9" fillId="4" borderId="1" xfId="0" applyFont="1" applyFill="1" applyBorder="1" applyAlignment="1">
      <alignment horizontal="center" textRotation="90" wrapText="1"/>
    </xf>
    <xf numFmtId="0" fontId="9" fillId="6" borderId="1" xfId="0" applyFont="1" applyFill="1" applyBorder="1" applyAlignment="1">
      <alignment horizontal="center" textRotation="90"/>
    </xf>
    <xf numFmtId="0" fontId="9" fillId="6" borderId="1" xfId="0" applyFont="1" applyFill="1" applyBorder="1" applyAlignment="1">
      <alignment horizontal="center" textRotation="90" wrapText="1"/>
    </xf>
    <xf numFmtId="0" fontId="3" fillId="5" borderId="0" xfId="0" applyFont="1" applyFill="1"/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7" xfId="0" applyFont="1" applyFill="1" applyBorder="1" applyAlignment="1">
      <alignment wrapText="1"/>
    </xf>
    <xf numFmtId="0" fontId="9" fillId="4" borderId="9" xfId="0" applyFont="1" applyFill="1" applyBorder="1" applyAlignment="1">
      <alignment horizontal="center" textRotation="90"/>
    </xf>
    <xf numFmtId="0" fontId="7" fillId="3" borderId="9" xfId="2" applyBorder="1" applyAlignment="1">
      <alignment textRotation="90"/>
    </xf>
    <xf numFmtId="0" fontId="6" fillId="2" borderId="9" xfId="1" applyBorder="1" applyAlignment="1">
      <alignment textRotation="9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4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3" fillId="0" borderId="7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11" fillId="0" borderId="1" xfId="0" applyFont="1" applyBorder="1" applyAlignment="1">
      <alignment vertical="center"/>
    </xf>
    <xf numFmtId="0" fontId="4" fillId="0" borderId="8" xfId="0" applyFont="1" applyFill="1" applyBorder="1" applyAlignment="1">
      <alignment horizontal="left"/>
    </xf>
    <xf numFmtId="0" fontId="3" fillId="0" borderId="11" xfId="0" applyFont="1" applyFill="1" applyBorder="1"/>
    <xf numFmtId="0" fontId="4" fillId="0" borderId="10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center" vertical="center" textRotation="90"/>
    </xf>
    <xf numFmtId="0" fontId="5" fillId="4" borderId="0" xfId="0" applyFont="1" applyFill="1" applyBorder="1" applyAlignment="1">
      <alignment horizontal="center" vertical="center" textRotation="90"/>
    </xf>
    <xf numFmtId="0" fontId="3" fillId="5" borderId="6" xfId="0" applyFont="1" applyFill="1" applyBorder="1" applyAlignment="1"/>
    <xf numFmtId="0" fontId="0" fillId="5" borderId="6" xfId="0" applyFill="1" applyBorder="1" applyAlignment="1"/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D3F9F7"/>
      <color rgb="FFFFC7CE"/>
      <color rgb="FFC7E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pane xSplit="1" topLeftCell="B1" activePane="topRight" state="frozen"/>
      <selection pane="topRight" sqref="A1:IV65536"/>
    </sheetView>
  </sheetViews>
  <sheetFormatPr defaultColWidth="9.21875" defaultRowHeight="13.8" x14ac:dyDescent="0.25"/>
  <cols>
    <col min="1" max="1" width="23" style="9" bestFit="1" customWidth="1"/>
    <col min="2" max="16384" width="9.21875" style="9"/>
  </cols>
  <sheetData>
    <row r="1" spans="1:12" x14ac:dyDescent="0.25">
      <c r="A1" s="5"/>
      <c r="B1" s="10" t="s">
        <v>57</v>
      </c>
      <c r="C1" s="10" t="s">
        <v>57</v>
      </c>
      <c r="D1" s="10"/>
      <c r="E1" s="10"/>
      <c r="F1" s="10"/>
      <c r="G1" s="5"/>
      <c r="H1" s="5"/>
      <c r="I1" s="10"/>
      <c r="J1" s="5"/>
      <c r="K1" s="5"/>
      <c r="L1" s="5"/>
    </row>
    <row r="2" spans="1:12" ht="54" x14ac:dyDescent="0.25">
      <c r="A2" s="7"/>
      <c r="B2" s="4" t="s">
        <v>58</v>
      </c>
      <c r="C2" s="4" t="s">
        <v>59</v>
      </c>
      <c r="D2" s="4" t="s">
        <v>60</v>
      </c>
      <c r="E2" s="4"/>
      <c r="F2" s="4"/>
      <c r="G2" s="4"/>
      <c r="H2" s="4"/>
      <c r="I2" s="4"/>
      <c r="J2" s="15" t="s">
        <v>33</v>
      </c>
      <c r="K2" s="4" t="s">
        <v>42</v>
      </c>
      <c r="L2" s="4" t="s">
        <v>41</v>
      </c>
    </row>
    <row r="3" spans="1:12" x14ac:dyDescent="0.25">
      <c r="A3" s="22" t="s">
        <v>62</v>
      </c>
      <c r="B3" s="4"/>
      <c r="C3" s="5"/>
      <c r="D3" s="5"/>
      <c r="E3" s="5"/>
      <c r="F3" s="5"/>
      <c r="G3" s="5"/>
      <c r="H3" s="5"/>
      <c r="I3" s="5"/>
      <c r="J3" s="15"/>
      <c r="K3" s="4"/>
      <c r="L3" s="4"/>
    </row>
    <row r="4" spans="1:12" x14ac:dyDescent="0.25">
      <c r="A4" s="5" t="s">
        <v>80</v>
      </c>
      <c r="B4" s="12">
        <v>13</v>
      </c>
      <c r="C4" s="5"/>
      <c r="D4" s="5"/>
      <c r="E4" s="5"/>
      <c r="F4" s="5"/>
      <c r="G4" s="5"/>
      <c r="H4" s="5"/>
      <c r="I4" s="5"/>
      <c r="J4" s="15"/>
      <c r="K4" s="4"/>
      <c r="L4" s="4"/>
    </row>
    <row r="5" spans="1:12" x14ac:dyDescent="0.25">
      <c r="A5" s="5" t="s">
        <v>63</v>
      </c>
      <c r="B5" s="12">
        <v>5</v>
      </c>
      <c r="C5" s="5"/>
      <c r="D5" s="5"/>
      <c r="E5" s="5"/>
      <c r="F5" s="5"/>
      <c r="G5" s="5"/>
      <c r="H5" s="5"/>
      <c r="I5" s="5"/>
      <c r="J5" s="15"/>
      <c r="K5" s="4"/>
      <c r="L5" s="4"/>
    </row>
    <row r="6" spans="1:12" x14ac:dyDescent="0.25">
      <c r="A6" s="5" t="s">
        <v>64</v>
      </c>
      <c r="B6" s="12">
        <v>1</v>
      </c>
      <c r="C6" s="5"/>
      <c r="D6" s="5"/>
      <c r="E6" s="5"/>
      <c r="F6" s="5"/>
      <c r="G6" s="5"/>
      <c r="H6" s="5"/>
      <c r="I6" s="5"/>
      <c r="J6" s="15"/>
      <c r="K6" s="4"/>
      <c r="L6" s="4"/>
    </row>
    <row r="7" spans="1:12" x14ac:dyDescent="0.25">
      <c r="A7" s="5" t="s">
        <v>65</v>
      </c>
      <c r="B7" s="12">
        <v>2</v>
      </c>
      <c r="C7" s="5"/>
      <c r="D7" s="5"/>
      <c r="E7" s="5"/>
      <c r="F7" s="5"/>
      <c r="G7" s="5"/>
      <c r="H7" s="5"/>
      <c r="I7" s="5"/>
      <c r="J7" s="15"/>
      <c r="K7" s="4"/>
      <c r="L7" s="4"/>
    </row>
    <row r="8" spans="1:12" x14ac:dyDescent="0.25">
      <c r="A8" s="5" t="s">
        <v>66</v>
      </c>
      <c r="B8" s="12">
        <v>7</v>
      </c>
      <c r="C8" s="5"/>
      <c r="D8" s="5"/>
      <c r="E8" s="5"/>
      <c r="F8" s="5"/>
      <c r="G8" s="5"/>
      <c r="H8" s="5"/>
      <c r="I8" s="5"/>
      <c r="J8" s="15"/>
      <c r="K8" s="4"/>
      <c r="L8" s="4"/>
    </row>
    <row r="9" spans="1:12" x14ac:dyDescent="0.25">
      <c r="A9" s="5" t="s">
        <v>67</v>
      </c>
      <c r="B9" s="12">
        <v>13</v>
      </c>
      <c r="C9" s="5"/>
      <c r="D9" s="5"/>
      <c r="E9" s="5"/>
      <c r="F9" s="5"/>
      <c r="G9" s="5"/>
      <c r="H9" s="5"/>
      <c r="I9" s="5"/>
      <c r="J9" s="15"/>
      <c r="K9" s="4"/>
      <c r="L9" s="4"/>
    </row>
    <row r="10" spans="1:12" x14ac:dyDescent="0.25">
      <c r="A10" s="5" t="s">
        <v>81</v>
      </c>
      <c r="B10" s="12">
        <v>101</v>
      </c>
      <c r="C10" s="5"/>
      <c r="D10" s="5"/>
      <c r="E10" s="5"/>
      <c r="F10" s="5"/>
      <c r="G10" s="5"/>
      <c r="H10" s="5"/>
      <c r="I10" s="5"/>
      <c r="J10" s="15"/>
      <c r="K10" s="4"/>
      <c r="L10" s="4"/>
    </row>
    <row r="11" spans="1:12" x14ac:dyDescent="0.25">
      <c r="A11" s="5" t="s">
        <v>68</v>
      </c>
      <c r="B11" s="12">
        <v>15</v>
      </c>
      <c r="C11" s="5"/>
      <c r="D11" s="5"/>
      <c r="E11" s="5"/>
      <c r="F11" s="5"/>
      <c r="G11" s="5"/>
      <c r="H11" s="5"/>
      <c r="I11" s="5"/>
      <c r="J11" s="15"/>
      <c r="K11" s="4"/>
      <c r="L11" s="4"/>
    </row>
    <row r="12" spans="1:12" x14ac:dyDescent="0.25">
      <c r="A12" s="5" t="s">
        <v>69</v>
      </c>
      <c r="B12" s="12">
        <v>81</v>
      </c>
      <c r="C12" s="5"/>
      <c r="D12" s="5"/>
      <c r="E12" s="5"/>
      <c r="F12" s="5"/>
      <c r="G12" s="5"/>
      <c r="H12" s="5"/>
      <c r="I12" s="5"/>
      <c r="J12" s="15"/>
      <c r="K12" s="4"/>
      <c r="L12" s="4"/>
    </row>
    <row r="13" spans="1:12" x14ac:dyDescent="0.25">
      <c r="A13" s="5" t="s">
        <v>70</v>
      </c>
      <c r="B13" s="12">
        <v>46</v>
      </c>
      <c r="C13" s="5"/>
      <c r="D13" s="5"/>
      <c r="E13" s="5"/>
      <c r="F13" s="5"/>
      <c r="G13" s="5"/>
      <c r="H13" s="5"/>
      <c r="I13" s="5"/>
      <c r="J13" s="15"/>
      <c r="K13" s="4"/>
      <c r="L13" s="4"/>
    </row>
    <row r="14" spans="1:12" x14ac:dyDescent="0.25">
      <c r="A14" s="5" t="s">
        <v>71</v>
      </c>
      <c r="B14" s="12">
        <v>13</v>
      </c>
      <c r="C14" s="5"/>
      <c r="D14" s="5"/>
      <c r="E14" s="5"/>
      <c r="F14" s="5"/>
      <c r="G14" s="5"/>
      <c r="H14" s="5"/>
      <c r="I14" s="5"/>
      <c r="J14" s="15"/>
      <c r="K14" s="4"/>
      <c r="L14" s="4"/>
    </row>
    <row r="15" spans="1:12" x14ac:dyDescent="0.25">
      <c r="A15" s="5" t="s">
        <v>72</v>
      </c>
      <c r="B15" s="12">
        <v>1</v>
      </c>
      <c r="C15" s="5"/>
      <c r="D15" s="5"/>
      <c r="E15" s="5"/>
      <c r="F15" s="5"/>
      <c r="G15" s="5"/>
      <c r="H15" s="5"/>
      <c r="I15" s="5"/>
      <c r="J15" s="15"/>
      <c r="K15" s="4"/>
      <c r="L15" s="4"/>
    </row>
    <row r="16" spans="1:12" x14ac:dyDescent="0.25">
      <c r="A16" s="5" t="s">
        <v>82</v>
      </c>
      <c r="B16" s="12">
        <v>41</v>
      </c>
      <c r="C16" s="5"/>
      <c r="D16" s="5"/>
      <c r="E16" s="5"/>
      <c r="F16" s="5"/>
      <c r="G16" s="5"/>
      <c r="H16" s="5"/>
      <c r="I16" s="5"/>
      <c r="J16" s="15"/>
      <c r="K16" s="4"/>
      <c r="L16" s="4"/>
    </row>
    <row r="17" spans="1:12" x14ac:dyDescent="0.25">
      <c r="A17" s="5" t="s">
        <v>73</v>
      </c>
      <c r="B17" s="12">
        <v>1</v>
      </c>
      <c r="C17" s="5"/>
      <c r="D17" s="5"/>
      <c r="E17" s="5"/>
      <c r="F17" s="5"/>
      <c r="G17" s="5"/>
      <c r="H17" s="5"/>
      <c r="I17" s="5"/>
      <c r="J17" s="15"/>
      <c r="K17" s="4"/>
      <c r="L17" s="4"/>
    </row>
    <row r="18" spans="1:12" x14ac:dyDescent="0.25">
      <c r="A18" s="5" t="s">
        <v>74</v>
      </c>
      <c r="B18" s="12">
        <v>1</v>
      </c>
      <c r="C18" s="5"/>
      <c r="D18" s="5"/>
      <c r="E18" s="5"/>
      <c r="F18" s="5"/>
      <c r="G18" s="5"/>
      <c r="H18" s="5"/>
      <c r="I18" s="5"/>
      <c r="J18" s="15"/>
      <c r="K18" s="4"/>
      <c r="L18" s="4"/>
    </row>
    <row r="19" spans="1:12" x14ac:dyDescent="0.25">
      <c r="A19" s="5" t="s">
        <v>75</v>
      </c>
      <c r="B19" s="12">
        <v>5</v>
      </c>
      <c r="C19" s="5"/>
      <c r="D19" s="5"/>
      <c r="E19" s="5"/>
      <c r="F19" s="5"/>
      <c r="G19" s="5"/>
      <c r="H19" s="5"/>
      <c r="I19" s="5"/>
      <c r="J19" s="15"/>
      <c r="K19" s="4"/>
      <c r="L19" s="4"/>
    </row>
    <row r="20" spans="1:12" x14ac:dyDescent="0.25">
      <c r="A20" s="5" t="s">
        <v>76</v>
      </c>
      <c r="B20" s="12">
        <v>5</v>
      </c>
      <c r="C20" s="5"/>
      <c r="D20" s="5"/>
      <c r="E20" s="5"/>
      <c r="F20" s="5"/>
      <c r="G20" s="5"/>
      <c r="H20" s="5"/>
      <c r="I20" s="5"/>
      <c r="J20" s="15"/>
      <c r="K20" s="4"/>
      <c r="L20" s="4"/>
    </row>
    <row r="21" spans="1:12" x14ac:dyDescent="0.25">
      <c r="A21" s="5" t="s">
        <v>77</v>
      </c>
      <c r="B21" s="12">
        <v>1</v>
      </c>
      <c r="C21" s="5"/>
      <c r="D21" s="5"/>
      <c r="E21" s="5"/>
      <c r="F21" s="5"/>
      <c r="G21" s="5"/>
      <c r="H21" s="5"/>
      <c r="I21" s="5"/>
      <c r="J21" s="15"/>
      <c r="K21" s="4"/>
      <c r="L21" s="4"/>
    </row>
    <row r="22" spans="1:12" x14ac:dyDescent="0.25">
      <c r="A22" s="5" t="s">
        <v>83</v>
      </c>
      <c r="B22" s="12">
        <f>SUM(B4:B21)</f>
        <v>352</v>
      </c>
      <c r="C22" s="5">
        <v>-500</v>
      </c>
      <c r="D22" s="5">
        <v>220</v>
      </c>
      <c r="E22" s="5"/>
      <c r="F22" s="5"/>
      <c r="G22" s="5"/>
      <c r="H22" s="5"/>
      <c r="I22" s="5"/>
      <c r="J22" s="15"/>
      <c r="K22" s="4"/>
      <c r="L22" s="4"/>
    </row>
    <row r="23" spans="1:12" x14ac:dyDescent="0.25">
      <c r="A23" s="5" t="s">
        <v>79</v>
      </c>
      <c r="B23" s="12">
        <v>127</v>
      </c>
      <c r="C23" s="5"/>
      <c r="D23" s="5"/>
      <c r="E23" s="5"/>
      <c r="F23" s="5"/>
      <c r="G23" s="5"/>
      <c r="H23" s="5"/>
      <c r="I23" s="5"/>
      <c r="J23" s="15"/>
      <c r="K23" s="4"/>
      <c r="L23" s="4"/>
    </row>
    <row r="24" spans="1:12" x14ac:dyDescent="0.25">
      <c r="A24" s="5" t="s">
        <v>78</v>
      </c>
      <c r="B24" s="12">
        <v>9</v>
      </c>
      <c r="C24" s="5"/>
      <c r="D24" s="5"/>
      <c r="E24" s="5"/>
      <c r="F24" s="5"/>
      <c r="G24" s="5"/>
      <c r="H24" s="5"/>
      <c r="I24" s="5"/>
      <c r="J24" s="15"/>
      <c r="K24" s="4"/>
      <c r="L24" s="4"/>
    </row>
    <row r="25" spans="1:12" x14ac:dyDescent="0.25">
      <c r="A25" s="5" t="s">
        <v>84</v>
      </c>
      <c r="B25" s="12">
        <f>SUM(B23:B24)</f>
        <v>136</v>
      </c>
      <c r="C25" s="5">
        <v>-350</v>
      </c>
      <c r="D25" s="5">
        <v>162</v>
      </c>
      <c r="E25" s="5"/>
      <c r="F25" s="5"/>
      <c r="G25" s="5"/>
      <c r="H25" s="5"/>
      <c r="I25" s="5"/>
      <c r="J25" s="15"/>
      <c r="K25" s="4"/>
      <c r="L25" s="4"/>
    </row>
    <row r="26" spans="1:12" x14ac:dyDescent="0.25">
      <c r="A26" s="5"/>
      <c r="B26" s="12"/>
      <c r="C26" s="5"/>
      <c r="D26" s="5"/>
      <c r="E26" s="5"/>
      <c r="F26" s="5"/>
      <c r="G26" s="5"/>
      <c r="H26" s="5"/>
      <c r="I26" s="5"/>
      <c r="J26" s="15"/>
      <c r="K26" s="4"/>
      <c r="L26" s="4"/>
    </row>
    <row r="27" spans="1:12" x14ac:dyDescent="0.25">
      <c r="A27" s="5"/>
      <c r="B27" s="12"/>
      <c r="C27" s="5"/>
      <c r="D27" s="5"/>
      <c r="E27" s="5"/>
      <c r="F27" s="5"/>
      <c r="G27" s="5"/>
      <c r="H27" s="5"/>
      <c r="I27" s="5"/>
      <c r="J27" s="15"/>
      <c r="K27" s="4"/>
      <c r="L27" s="4"/>
    </row>
    <row r="28" spans="1:12" x14ac:dyDescent="0.25">
      <c r="A28" s="5"/>
      <c r="B28" s="12"/>
      <c r="C28" s="5"/>
      <c r="D28" s="5"/>
      <c r="E28" s="5"/>
      <c r="F28" s="5"/>
      <c r="G28" s="5"/>
      <c r="H28" s="5"/>
      <c r="I28" s="5"/>
      <c r="J28" s="17"/>
      <c r="K28" s="4"/>
      <c r="L28" s="4"/>
    </row>
    <row r="29" spans="1:12" x14ac:dyDescent="0.25">
      <c r="A29" s="5" t="s">
        <v>56</v>
      </c>
      <c r="B29" s="12"/>
      <c r="C29" s="5"/>
      <c r="D29" s="5"/>
      <c r="E29" s="5"/>
      <c r="F29" s="5"/>
      <c r="G29" s="5"/>
      <c r="H29" s="5"/>
      <c r="I29" s="5"/>
      <c r="J29" s="18"/>
      <c r="K29" s="5"/>
      <c r="L29" s="4"/>
    </row>
    <row r="30" spans="1:12" x14ac:dyDescent="0.25">
      <c r="J30" s="20"/>
    </row>
    <row r="31" spans="1:12" x14ac:dyDescent="0.25">
      <c r="A31" s="5" t="s">
        <v>34</v>
      </c>
      <c r="B31" s="5">
        <f t="shared" ref="B31:I31" si="0">SUM(B3:B27)</f>
        <v>976</v>
      </c>
      <c r="C31" s="5">
        <f t="shared" si="0"/>
        <v>-850</v>
      </c>
      <c r="D31" s="5">
        <f t="shared" si="0"/>
        <v>382</v>
      </c>
      <c r="E31" s="5">
        <f t="shared" si="0"/>
        <v>0</v>
      </c>
      <c r="F31" s="5">
        <f t="shared" si="0"/>
        <v>0</v>
      </c>
      <c r="G31" s="5">
        <f t="shared" si="0"/>
        <v>0</v>
      </c>
      <c r="H31" s="5">
        <f t="shared" si="0"/>
        <v>0</v>
      </c>
      <c r="I31" s="5">
        <f t="shared" si="0"/>
        <v>0</v>
      </c>
      <c r="J31" s="18">
        <f>AVERAGE(B31:I31)</f>
        <v>63.5</v>
      </c>
      <c r="K31" s="5">
        <f>MIN(B31:I31)</f>
        <v>-850</v>
      </c>
      <c r="L31" s="5">
        <f>MAX(B31:I31)</f>
        <v>976</v>
      </c>
    </row>
    <row r="32" spans="1:12" x14ac:dyDescent="0.25">
      <c r="J32" s="20"/>
    </row>
    <row r="33" spans="10:10" x14ac:dyDescent="0.25">
      <c r="J33" s="20"/>
    </row>
    <row r="34" spans="10:10" x14ac:dyDescent="0.25">
      <c r="J34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72"/>
  <sheetViews>
    <sheetView tabSelected="1" topLeftCell="A2" workbookViewId="0">
      <pane xSplit="2" topLeftCell="C1" activePane="topRight" state="frozen"/>
      <selection pane="topRight" activeCell="K2" sqref="K2"/>
    </sheetView>
  </sheetViews>
  <sheetFormatPr defaultColWidth="9.21875" defaultRowHeight="13.8" x14ac:dyDescent="0.25"/>
  <cols>
    <col min="1" max="1" width="9.21875" style="9"/>
    <col min="2" max="2" width="33.77734375" style="9" bestFit="1" customWidth="1"/>
    <col min="3" max="4" width="6.77734375" style="9" bestFit="1" customWidth="1"/>
    <col min="5" max="5" width="9" style="9" customWidth="1"/>
    <col min="6" max="20" width="6.77734375" style="9" bestFit="1" customWidth="1"/>
    <col min="21" max="21" width="6" style="9" customWidth="1"/>
    <col min="22" max="24" width="6.77734375" style="9" customWidth="1"/>
    <col min="25" max="25" width="7.77734375" style="9" bestFit="1" customWidth="1"/>
    <col min="26" max="29" width="6.77734375" style="9" customWidth="1"/>
    <col min="30" max="30" width="7.77734375" style="9" bestFit="1" customWidth="1"/>
    <col min="31" max="31" width="7.5546875" style="9" customWidth="1"/>
    <col min="32" max="32" width="6" style="9" bestFit="1" customWidth="1"/>
    <col min="33" max="16384" width="9.21875" style="9"/>
  </cols>
  <sheetData>
    <row r="1" spans="1:45" s="44" customFormat="1" x14ac:dyDescent="0.25">
      <c r="C1" s="77" t="s">
        <v>94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45" s="19" customFormat="1" ht="184.5" customHeight="1" x14ac:dyDescent="0.25">
      <c r="A2" s="75" t="s">
        <v>93</v>
      </c>
      <c r="B2" s="45" t="s">
        <v>106</v>
      </c>
      <c r="C2" s="35"/>
      <c r="D2" s="26" t="s">
        <v>92</v>
      </c>
      <c r="E2" s="25" t="s">
        <v>91</v>
      </c>
      <c r="F2" s="40"/>
      <c r="G2" s="35"/>
      <c r="H2" s="41"/>
      <c r="I2" s="35"/>
      <c r="J2" s="35"/>
      <c r="K2" s="35"/>
      <c r="L2" s="35"/>
      <c r="M2" s="35"/>
      <c r="N2" s="35"/>
      <c r="O2" s="35"/>
      <c r="P2" s="35"/>
      <c r="Q2" s="35"/>
      <c r="R2" s="35"/>
      <c r="S2" s="42"/>
      <c r="T2" s="42"/>
      <c r="U2" s="42"/>
      <c r="V2" s="42"/>
      <c r="W2" s="42"/>
      <c r="X2" s="42"/>
      <c r="Y2" s="43"/>
      <c r="Z2" s="42"/>
      <c r="AA2" s="42"/>
      <c r="AB2" s="42"/>
      <c r="AC2" s="42"/>
      <c r="AD2" s="43"/>
      <c r="AE2" s="26" t="s">
        <v>92</v>
      </c>
      <c r="AF2" s="25" t="s">
        <v>91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21" customFormat="1" ht="14.4" x14ac:dyDescent="0.3">
      <c r="A3" s="76"/>
      <c r="B3" s="46" t="s">
        <v>96</v>
      </c>
      <c r="C3" s="62">
        <v>1524</v>
      </c>
      <c r="D3" s="62">
        <v>127</v>
      </c>
      <c r="E3" s="62">
        <v>1524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8"/>
      <c r="AF3" s="2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ht="14.4" x14ac:dyDescent="0.3">
      <c r="A4" s="76"/>
      <c r="B4" s="13" t="s">
        <v>95</v>
      </c>
      <c r="C4" s="62">
        <v>756</v>
      </c>
      <c r="D4" s="62">
        <v>63</v>
      </c>
      <c r="E4" s="62">
        <v>756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32"/>
      <c r="AF4" s="33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14.4" x14ac:dyDescent="0.3">
      <c r="A5" s="76"/>
      <c r="B5" s="13" t="s">
        <v>133</v>
      </c>
      <c r="C5" s="62">
        <v>15444</v>
      </c>
      <c r="D5" s="62">
        <v>1287</v>
      </c>
      <c r="E5" s="62">
        <v>15444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32"/>
      <c r="AF5" s="33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4.4" x14ac:dyDescent="0.3">
      <c r="A6" s="76"/>
      <c r="B6" s="13" t="s">
        <v>138</v>
      </c>
      <c r="C6" s="62">
        <v>900</v>
      </c>
      <c r="D6" s="62">
        <v>75</v>
      </c>
      <c r="E6" s="62">
        <v>900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2"/>
      <c r="AF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4.4" x14ac:dyDescent="0.3">
      <c r="A7" s="76"/>
      <c r="B7" s="13" t="s">
        <v>139</v>
      </c>
      <c r="C7" s="62">
        <v>14400</v>
      </c>
      <c r="D7" s="62">
        <v>1200</v>
      </c>
      <c r="E7" s="62">
        <v>14400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32"/>
      <c r="AF7" s="33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4.4" x14ac:dyDescent="0.3">
      <c r="A8" s="76"/>
      <c r="B8" s="13" t="s">
        <v>97</v>
      </c>
      <c r="C8" s="62">
        <v>6600</v>
      </c>
      <c r="D8" s="62">
        <v>550</v>
      </c>
      <c r="E8" s="62">
        <v>6600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32"/>
      <c r="AF8" s="3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4.4" x14ac:dyDescent="0.3">
      <c r="A9" s="76"/>
      <c r="B9" s="13" t="s">
        <v>134</v>
      </c>
      <c r="C9" s="62">
        <v>11400</v>
      </c>
      <c r="D9" s="62">
        <v>950</v>
      </c>
      <c r="E9" s="62">
        <v>11400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32"/>
      <c r="AF9" s="33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4.4" x14ac:dyDescent="0.3">
      <c r="A10" s="76"/>
      <c r="B10" s="13" t="s">
        <v>137</v>
      </c>
      <c r="C10" s="62">
        <v>6415</v>
      </c>
      <c r="D10" s="62">
        <v>534</v>
      </c>
      <c r="E10" s="62">
        <v>6415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32"/>
      <c r="AF10" s="33"/>
    </row>
    <row r="11" spans="1:45" ht="14.4" x14ac:dyDescent="0.3">
      <c r="A11" s="76"/>
      <c r="B11" s="13" t="s">
        <v>98</v>
      </c>
      <c r="C11" s="62">
        <v>8400</v>
      </c>
      <c r="D11" s="62">
        <v>700</v>
      </c>
      <c r="E11" s="62">
        <v>8400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32"/>
      <c r="AF11" s="33"/>
    </row>
    <row r="12" spans="1:45" ht="14.4" x14ac:dyDescent="0.3">
      <c r="A12" s="76"/>
      <c r="B12" s="13" t="s">
        <v>99</v>
      </c>
      <c r="C12" s="62">
        <v>11686</v>
      </c>
      <c r="D12" s="62">
        <v>989</v>
      </c>
      <c r="E12" s="62">
        <v>11686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2"/>
      <c r="AF12" s="33"/>
    </row>
    <row r="13" spans="1:45" ht="14.4" x14ac:dyDescent="0.3">
      <c r="A13" s="76"/>
      <c r="B13" s="13" t="s">
        <v>100</v>
      </c>
      <c r="C13" s="62">
        <v>3180</v>
      </c>
      <c r="D13" s="62">
        <v>265</v>
      </c>
      <c r="E13" s="62">
        <v>3180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32"/>
      <c r="AF13" s="33"/>
    </row>
    <row r="14" spans="1:45" ht="14.4" x14ac:dyDescent="0.3">
      <c r="A14" s="76"/>
      <c r="B14" s="13" t="s">
        <v>101</v>
      </c>
      <c r="C14" s="62">
        <v>288</v>
      </c>
      <c r="D14" s="62">
        <v>24</v>
      </c>
      <c r="E14" s="62">
        <v>288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32"/>
      <c r="AF14" s="33"/>
    </row>
    <row r="15" spans="1:45" ht="14.4" x14ac:dyDescent="0.3">
      <c r="A15" s="76"/>
      <c r="B15" s="13" t="s">
        <v>102</v>
      </c>
      <c r="C15" s="62">
        <v>25080</v>
      </c>
      <c r="D15" s="62">
        <v>2090</v>
      </c>
      <c r="E15" s="62">
        <v>25080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32"/>
      <c r="AF15" s="33"/>
    </row>
    <row r="16" spans="1:45" ht="14.4" x14ac:dyDescent="0.3">
      <c r="A16" s="76"/>
      <c r="B16" s="13" t="s">
        <v>135</v>
      </c>
      <c r="C16" s="62">
        <v>1717</v>
      </c>
      <c r="D16" s="62">
        <v>143</v>
      </c>
      <c r="E16" s="62">
        <v>1717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32"/>
      <c r="AF16" s="33"/>
    </row>
    <row r="17" spans="1:32" ht="14.4" x14ac:dyDescent="0.3">
      <c r="A17" s="76"/>
      <c r="B17" s="13" t="s">
        <v>136</v>
      </c>
      <c r="C17" s="62">
        <v>9576</v>
      </c>
      <c r="D17" s="62">
        <v>798</v>
      </c>
      <c r="E17" s="62">
        <v>9576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32"/>
      <c r="AF17" s="33"/>
    </row>
    <row r="18" spans="1:32" ht="14.4" x14ac:dyDescent="0.3">
      <c r="A18" s="76"/>
      <c r="B18" s="13" t="s">
        <v>103</v>
      </c>
      <c r="C18" s="62">
        <v>7056</v>
      </c>
      <c r="D18" s="62">
        <v>588</v>
      </c>
      <c r="E18" s="62">
        <v>7056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32"/>
      <c r="AF18" s="33"/>
    </row>
    <row r="19" spans="1:32" ht="14.4" x14ac:dyDescent="0.3">
      <c r="A19" s="76"/>
      <c r="B19" s="13" t="s">
        <v>104</v>
      </c>
      <c r="C19" s="62">
        <v>14436</v>
      </c>
      <c r="D19" s="62">
        <v>1203</v>
      </c>
      <c r="E19" s="62">
        <v>14436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32"/>
      <c r="AF19" s="33"/>
    </row>
    <row r="20" spans="1:32" ht="15" thickBot="1" x14ac:dyDescent="0.35">
      <c r="A20" s="76"/>
      <c r="B20" s="65" t="s">
        <v>87</v>
      </c>
      <c r="C20" s="67">
        <v>7536</v>
      </c>
      <c r="D20" s="67">
        <v>628</v>
      </c>
      <c r="E20" s="67">
        <v>7536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32"/>
      <c r="AF20" s="33"/>
    </row>
    <row r="21" spans="1:32" ht="15" thickBot="1" x14ac:dyDescent="0.35">
      <c r="A21" s="76"/>
      <c r="B21" s="73" t="s">
        <v>131</v>
      </c>
      <c r="C21" s="68"/>
      <c r="D21" s="68">
        <v>220</v>
      </c>
      <c r="E21" s="69">
        <v>2640</v>
      </c>
      <c r="F21" s="4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32"/>
      <c r="AF21" s="33"/>
    </row>
    <row r="22" spans="1:32" ht="14.4" x14ac:dyDescent="0.3">
      <c r="A22" s="76"/>
      <c r="B22" s="72" t="s">
        <v>105</v>
      </c>
      <c r="C22" s="74"/>
      <c r="D22" s="74">
        <f>SUM(D3:D21)</f>
        <v>12434</v>
      </c>
      <c r="E22" s="74">
        <f>SUM(E3:E21)</f>
        <v>149034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32"/>
      <c r="AF22" s="33"/>
    </row>
    <row r="23" spans="1:32" ht="14.4" x14ac:dyDescent="0.3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32"/>
      <c r="AF23" s="33"/>
    </row>
    <row r="24" spans="1:32" ht="14.4" x14ac:dyDescent="0.3">
      <c r="A24" s="76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32"/>
      <c r="AF24" s="33"/>
    </row>
    <row r="25" spans="1:32" ht="14.4" x14ac:dyDescent="0.3">
      <c r="A25" s="76"/>
      <c r="B25" s="2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32"/>
      <c r="AF25" s="33"/>
    </row>
    <row r="26" spans="1:32" ht="14.4" x14ac:dyDescent="0.3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32"/>
      <c r="AF26" s="33"/>
    </row>
    <row r="27" spans="1:32" ht="14.4" x14ac:dyDescent="0.3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32"/>
      <c r="AF27" s="33"/>
    </row>
    <row r="28" spans="1:32" ht="14.4" x14ac:dyDescent="0.3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32"/>
      <c r="AF28" s="33"/>
    </row>
    <row r="29" spans="1:32" ht="14.4" x14ac:dyDescent="0.3">
      <c r="A29" s="76"/>
      <c r="B29" s="27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32"/>
      <c r="AF29" s="33"/>
    </row>
    <row r="30" spans="1:32" ht="14.4" x14ac:dyDescent="0.3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32"/>
      <c r="AF30" s="33"/>
    </row>
    <row r="31" spans="1:32" ht="14.4" x14ac:dyDescent="0.3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32"/>
      <c r="AF31" s="33"/>
    </row>
    <row r="32" spans="1:32" ht="14.4" x14ac:dyDescent="0.3">
      <c r="A32" s="76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32"/>
      <c r="AF32" s="33"/>
    </row>
    <row r="33" spans="1:32" ht="14.4" x14ac:dyDescent="0.3">
      <c r="A33" s="76"/>
      <c r="B33" s="2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32"/>
      <c r="AF33" s="33"/>
    </row>
    <row r="34" spans="1:32" ht="14.4" x14ac:dyDescent="0.3">
      <c r="A34" s="76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32"/>
      <c r="AF34" s="33"/>
    </row>
    <row r="35" spans="1:32" ht="14.4" x14ac:dyDescent="0.3">
      <c r="A35" s="76"/>
      <c r="B35" s="1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32"/>
      <c r="AF35" s="33"/>
    </row>
    <row r="36" spans="1:32" ht="14.4" x14ac:dyDescent="0.3">
      <c r="A36" s="76"/>
      <c r="B36" s="1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32"/>
      <c r="AF36" s="33"/>
    </row>
    <row r="37" spans="1:32" ht="14.4" x14ac:dyDescent="0.3">
      <c r="A37" s="76"/>
      <c r="B37" s="1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32"/>
      <c r="AF37" s="33"/>
    </row>
    <row r="38" spans="1:32" ht="14.4" x14ac:dyDescent="0.3">
      <c r="A38" s="76"/>
      <c r="B38" s="27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32"/>
      <c r="AF38" s="33"/>
    </row>
    <row r="39" spans="1:32" ht="14.4" x14ac:dyDescent="0.3">
      <c r="A39" s="76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32"/>
      <c r="AF39" s="33"/>
    </row>
    <row r="40" spans="1:32" ht="14.4" x14ac:dyDescent="0.3">
      <c r="A40" s="76"/>
      <c r="B40" s="1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32"/>
      <c r="AF40" s="33"/>
    </row>
    <row r="41" spans="1:32" ht="14.4" x14ac:dyDescent="0.3">
      <c r="A41" s="76"/>
      <c r="B41" s="1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32"/>
      <c r="AF41" s="33"/>
    </row>
    <row r="42" spans="1:32" ht="14.4" x14ac:dyDescent="0.3">
      <c r="A42" s="76"/>
      <c r="B42" s="1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32"/>
      <c r="AF42" s="33"/>
    </row>
    <row r="43" spans="1:32" ht="14.4" x14ac:dyDescent="0.3">
      <c r="A43" s="76"/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32"/>
      <c r="AF43" s="33"/>
    </row>
    <row r="44" spans="1:32" ht="14.4" x14ac:dyDescent="0.3">
      <c r="A44" s="76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32"/>
      <c r="AF44" s="33"/>
    </row>
    <row r="45" spans="1:32" ht="14.4" x14ac:dyDescent="0.3">
      <c r="A45" s="76"/>
      <c r="B45" s="1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32"/>
      <c r="AF45" s="33"/>
    </row>
    <row r="46" spans="1:32" ht="14.4" x14ac:dyDescent="0.3">
      <c r="A46" s="36"/>
      <c r="B46" s="13"/>
      <c r="C46" s="3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32"/>
      <c r="AF46" s="33"/>
    </row>
    <row r="47" spans="1:32" ht="14.4" x14ac:dyDescent="0.3">
      <c r="B47" s="13"/>
      <c r="C47" s="3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0"/>
      <c r="T47" s="11"/>
      <c r="U47" s="11"/>
      <c r="V47" s="11"/>
      <c r="W47" s="11"/>
      <c r="X47" s="10"/>
      <c r="Y47" s="11"/>
      <c r="Z47" s="11"/>
      <c r="AA47" s="10"/>
      <c r="AB47" s="10"/>
      <c r="AC47" s="11"/>
      <c r="AD47" s="10"/>
      <c r="AE47" s="32"/>
      <c r="AF47" s="33"/>
    </row>
    <row r="48" spans="1:32" ht="14.4" x14ac:dyDescent="0.3">
      <c r="B48" s="1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0"/>
      <c r="Y48" s="11"/>
      <c r="Z48" s="11"/>
      <c r="AA48" s="10"/>
      <c r="AB48" s="10"/>
      <c r="AC48" s="11"/>
      <c r="AD48" s="10"/>
      <c r="AE48" s="32"/>
      <c r="AF48" s="11"/>
    </row>
    <row r="49" spans="2:37" ht="14.4" x14ac:dyDescent="0.3"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0"/>
      <c r="Y49" s="5"/>
      <c r="Z49" s="5"/>
      <c r="AA49" s="10"/>
      <c r="AB49" s="10"/>
      <c r="AC49" s="5"/>
      <c r="AD49" s="10"/>
      <c r="AE49" s="32"/>
      <c r="AF49" s="11"/>
    </row>
    <row r="50" spans="2:37" ht="14.4" x14ac:dyDescent="0.3"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0"/>
      <c r="Y50" s="5"/>
      <c r="Z50" s="5"/>
      <c r="AA50" s="10"/>
      <c r="AB50" s="10"/>
      <c r="AC50" s="5"/>
      <c r="AD50" s="10"/>
      <c r="AE50" s="32"/>
      <c r="AF50" s="11"/>
    </row>
    <row r="51" spans="2:37" ht="14.4" x14ac:dyDescent="0.3"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0"/>
      <c r="Y51" s="5"/>
      <c r="Z51" s="5"/>
      <c r="AA51" s="10"/>
      <c r="AB51" s="5"/>
      <c r="AC51" s="5"/>
      <c r="AD51" s="10"/>
      <c r="AE51" s="32"/>
      <c r="AF51" s="11"/>
    </row>
    <row r="52" spans="2:37" ht="14.4" x14ac:dyDescent="0.3"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0"/>
      <c r="Y52" s="5"/>
      <c r="Z52" s="5"/>
      <c r="AA52" s="10"/>
      <c r="AB52" s="5"/>
      <c r="AC52" s="5"/>
      <c r="AD52" s="10"/>
      <c r="AE52" s="32"/>
      <c r="AF52" s="11"/>
    </row>
    <row r="53" spans="2:37" ht="14.4" x14ac:dyDescent="0.3"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10">
        <v>260</v>
      </c>
      <c r="AB53" s="5"/>
      <c r="AC53" s="5"/>
      <c r="AD53" s="10">
        <v>260</v>
      </c>
      <c r="AE53" s="32">
        <f t="shared" ref="AE53:AE69" si="0">AVERAGE(C53:AD53)</f>
        <v>260</v>
      </c>
      <c r="AF53" s="11"/>
    </row>
    <row r="54" spans="2:37" ht="14.4" x14ac:dyDescent="0.3"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10">
        <v>646</v>
      </c>
      <c r="AB54" s="5"/>
      <c r="AC54" s="5"/>
      <c r="AD54" s="10">
        <v>646</v>
      </c>
      <c r="AE54" s="32">
        <f t="shared" si="0"/>
        <v>646</v>
      </c>
      <c r="AF54" s="11"/>
    </row>
    <row r="55" spans="2:37" ht="14.4" x14ac:dyDescent="0.3"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10">
        <v>306</v>
      </c>
      <c r="AB55" s="5"/>
      <c r="AC55" s="5"/>
      <c r="AD55" s="10">
        <v>306</v>
      </c>
      <c r="AE55" s="32">
        <f t="shared" si="0"/>
        <v>306</v>
      </c>
      <c r="AF55" s="11"/>
    </row>
    <row r="56" spans="2:37" ht="14.4" x14ac:dyDescent="0.3"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10">
        <v>248</v>
      </c>
      <c r="AB56" s="5"/>
      <c r="AC56" s="5"/>
      <c r="AD56" s="10">
        <v>248</v>
      </c>
      <c r="AE56" s="32">
        <f t="shared" si="0"/>
        <v>248</v>
      </c>
      <c r="AF56" s="11"/>
    </row>
    <row r="57" spans="2:37" ht="14.4" x14ac:dyDescent="0.3"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10">
        <v>45</v>
      </c>
      <c r="AB57" s="5"/>
      <c r="AC57" s="5"/>
      <c r="AD57" s="10">
        <v>45</v>
      </c>
      <c r="AE57" s="32">
        <f t="shared" si="0"/>
        <v>45</v>
      </c>
      <c r="AF57" s="11"/>
    </row>
    <row r="58" spans="2:37" ht="14.4" x14ac:dyDescent="0.3"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10">
        <v>75</v>
      </c>
      <c r="AB58" s="5"/>
      <c r="AC58" s="5"/>
      <c r="AD58" s="10">
        <v>75</v>
      </c>
      <c r="AE58" s="32">
        <f t="shared" si="0"/>
        <v>75</v>
      </c>
      <c r="AF58" s="11"/>
    </row>
    <row r="59" spans="2:37" ht="14.4" x14ac:dyDescent="0.3"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10">
        <v>1370</v>
      </c>
      <c r="Y59" s="5"/>
      <c r="Z59" s="5"/>
      <c r="AA59" s="10">
        <v>3000</v>
      </c>
      <c r="AB59" s="5"/>
      <c r="AC59" s="5"/>
      <c r="AD59" s="10">
        <v>3000</v>
      </c>
      <c r="AE59" s="32">
        <f t="shared" si="0"/>
        <v>2456.6666666666665</v>
      </c>
      <c r="AF59" s="11"/>
      <c r="AK59" s="9">
        <f>V69/30</f>
        <v>8285.5</v>
      </c>
    </row>
    <row r="60" spans="2:37" ht="14.4" x14ac:dyDescent="0.3"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10">
        <v>1209</v>
      </c>
      <c r="Y60" s="5"/>
      <c r="Z60" s="5"/>
      <c r="AA60" s="10">
        <v>2300</v>
      </c>
      <c r="AB60" s="5"/>
      <c r="AC60" s="5"/>
      <c r="AD60" s="10">
        <v>2300</v>
      </c>
      <c r="AE60" s="32">
        <f t="shared" si="0"/>
        <v>1936.3333333333333</v>
      </c>
      <c r="AF60" s="11"/>
    </row>
    <row r="61" spans="2:37" ht="14.4" x14ac:dyDescent="0.3"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10">
        <v>567</v>
      </c>
      <c r="Y61" s="5"/>
      <c r="Z61" s="5"/>
      <c r="AA61" s="10">
        <v>2000</v>
      </c>
      <c r="AB61" s="5"/>
      <c r="AC61" s="5"/>
      <c r="AD61" s="10">
        <v>2000</v>
      </c>
      <c r="AE61" s="32">
        <f t="shared" si="0"/>
        <v>1522.3333333333333</v>
      </c>
      <c r="AF61" s="11"/>
    </row>
    <row r="62" spans="2:37" ht="14.4" x14ac:dyDescent="0.3"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10">
        <v>29</v>
      </c>
      <c r="Y62" s="5"/>
      <c r="Z62" s="5"/>
      <c r="AA62" s="10">
        <v>55</v>
      </c>
      <c r="AB62" s="5"/>
      <c r="AC62" s="5"/>
      <c r="AD62" s="10">
        <v>55</v>
      </c>
      <c r="AE62" s="32">
        <f t="shared" si="0"/>
        <v>46.333333333333336</v>
      </c>
      <c r="AF62" s="11"/>
    </row>
    <row r="63" spans="2:37" ht="14.4" x14ac:dyDescent="0.3"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10">
        <v>164</v>
      </c>
      <c r="AB63" s="5"/>
      <c r="AC63" s="5"/>
      <c r="AD63" s="10">
        <v>164</v>
      </c>
      <c r="AE63" s="32">
        <f t="shared" si="0"/>
        <v>164</v>
      </c>
      <c r="AF63" s="11"/>
    </row>
    <row r="64" spans="2:37" ht="14.4" x14ac:dyDescent="0.3"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10">
        <v>155</v>
      </c>
      <c r="AB64" s="5"/>
      <c r="AC64" s="5"/>
      <c r="AD64" s="10">
        <v>155</v>
      </c>
      <c r="AE64" s="32">
        <f t="shared" si="0"/>
        <v>155</v>
      </c>
      <c r="AF64" s="11"/>
    </row>
    <row r="65" spans="2:32" ht="14.4" x14ac:dyDescent="0.3"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10">
        <v>120</v>
      </c>
      <c r="AB65" s="5"/>
      <c r="AC65" s="5"/>
      <c r="AD65" s="10">
        <v>120</v>
      </c>
      <c r="AE65" s="32">
        <f t="shared" si="0"/>
        <v>120</v>
      </c>
      <c r="AF65" s="11"/>
    </row>
    <row r="66" spans="2:32" ht="14.4" x14ac:dyDescent="0.3"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10">
        <v>94</v>
      </c>
      <c r="AB66" s="5"/>
      <c r="AC66" s="5"/>
      <c r="AD66" s="10">
        <v>94</v>
      </c>
      <c r="AE66" s="32">
        <f t="shared" si="0"/>
        <v>94</v>
      </c>
      <c r="AF66" s="11"/>
    </row>
    <row r="67" spans="2:32" ht="14.4" x14ac:dyDescent="0.3"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10">
        <v>120</v>
      </c>
      <c r="AB67" s="5"/>
      <c r="AC67" s="5"/>
      <c r="AD67" s="10">
        <v>120</v>
      </c>
      <c r="AE67" s="32">
        <f t="shared" si="0"/>
        <v>120</v>
      </c>
      <c r="AF67" s="11"/>
    </row>
    <row r="68" spans="2:32" ht="14.4" x14ac:dyDescent="0.3"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10">
        <v>5</v>
      </c>
      <c r="X68" s="10">
        <v>53</v>
      </c>
      <c r="Y68" s="5"/>
      <c r="Z68" s="5"/>
      <c r="AA68" s="10">
        <v>46</v>
      </c>
      <c r="AB68" s="11"/>
      <c r="AC68" s="5"/>
      <c r="AD68" s="10">
        <v>46</v>
      </c>
      <c r="AE68" s="32">
        <f t="shared" si="0"/>
        <v>37.5</v>
      </c>
      <c r="AF68" s="11"/>
    </row>
    <row r="69" spans="2:32" ht="14.4" x14ac:dyDescent="0.3">
      <c r="C69" s="34">
        <v>28201</v>
      </c>
      <c r="D69" s="11">
        <v>19607</v>
      </c>
      <c r="E69" s="11">
        <v>19000</v>
      </c>
      <c r="F69" s="11">
        <v>17077</v>
      </c>
      <c r="G69" s="11">
        <v>17239</v>
      </c>
      <c r="H69" s="11">
        <v>18558</v>
      </c>
      <c r="I69" s="11">
        <v>47315</v>
      </c>
      <c r="J69" s="11">
        <v>35620</v>
      </c>
      <c r="K69" s="11">
        <v>18200</v>
      </c>
      <c r="L69" s="11">
        <v>12724</v>
      </c>
      <c r="M69" s="11">
        <v>22090</v>
      </c>
      <c r="N69" s="11">
        <v>42728</v>
      </c>
      <c r="O69" s="11">
        <v>13544</v>
      </c>
      <c r="P69" s="38">
        <v>15047</v>
      </c>
      <c r="Q69" s="38">
        <v>19616</v>
      </c>
      <c r="R69" s="38">
        <v>45037</v>
      </c>
      <c r="S69" s="11">
        <v>55602</v>
      </c>
      <c r="T69" s="11">
        <v>76517</v>
      </c>
      <c r="U69" s="11">
        <v>80930</v>
      </c>
      <c r="V69" s="38">
        <v>248565</v>
      </c>
      <c r="W69" s="38">
        <v>88326</v>
      </c>
      <c r="X69" s="38">
        <v>86147</v>
      </c>
      <c r="Y69" s="38">
        <v>227990</v>
      </c>
      <c r="Z69" s="11">
        <v>60295</v>
      </c>
      <c r="AA69" s="11">
        <v>73929</v>
      </c>
      <c r="AB69" s="11">
        <v>42263</v>
      </c>
      <c r="AC69" s="11">
        <v>71112</v>
      </c>
      <c r="AD69" s="11">
        <v>112089</v>
      </c>
      <c r="AE69" s="32">
        <f t="shared" si="0"/>
        <v>57691.714285714283</v>
      </c>
      <c r="AF69" s="33">
        <f>MIN(C69:R69)</f>
        <v>12724</v>
      </c>
    </row>
    <row r="70" spans="2:32" ht="14.4" thickBot="1" x14ac:dyDescent="0.3">
      <c r="C70" s="31">
        <f>C69/30</f>
        <v>940.0333333333333</v>
      </c>
      <c r="D70" s="11">
        <f t="shared" ref="D70:AB70" si="1">D69/30</f>
        <v>653.56666666666672</v>
      </c>
      <c r="E70" s="11">
        <f t="shared" si="1"/>
        <v>633.33333333333337</v>
      </c>
      <c r="F70" s="11">
        <f t="shared" si="1"/>
        <v>569.23333333333335</v>
      </c>
      <c r="G70" s="11">
        <f t="shared" si="1"/>
        <v>574.63333333333333</v>
      </c>
      <c r="H70" s="11">
        <f t="shared" si="1"/>
        <v>618.6</v>
      </c>
      <c r="I70" s="11">
        <f t="shared" si="1"/>
        <v>1577.1666666666667</v>
      </c>
      <c r="J70" s="11">
        <f t="shared" si="1"/>
        <v>1187.3333333333333</v>
      </c>
      <c r="K70" s="11">
        <f t="shared" si="1"/>
        <v>606.66666666666663</v>
      </c>
      <c r="L70" s="11">
        <f t="shared" si="1"/>
        <v>424.13333333333333</v>
      </c>
      <c r="M70" s="11">
        <f t="shared" si="1"/>
        <v>736.33333333333337</v>
      </c>
      <c r="N70" s="11">
        <f t="shared" si="1"/>
        <v>1424.2666666666667</v>
      </c>
      <c r="O70" s="11">
        <f t="shared" si="1"/>
        <v>451.46666666666664</v>
      </c>
      <c r="P70" s="11">
        <f t="shared" si="1"/>
        <v>501.56666666666666</v>
      </c>
      <c r="Q70" s="11">
        <f t="shared" si="1"/>
        <v>653.86666666666667</v>
      </c>
      <c r="R70" s="11">
        <f>R69/30</f>
        <v>1501.2333333333333</v>
      </c>
      <c r="S70" s="11">
        <f t="shared" ref="S70" si="2">S69/30</f>
        <v>1853.4</v>
      </c>
      <c r="T70" s="11">
        <f t="shared" ref="T70:U70" si="3">T69/30</f>
        <v>2550.5666666666666</v>
      </c>
      <c r="U70" s="11">
        <f t="shared" si="3"/>
        <v>2697.6666666666665</v>
      </c>
      <c r="V70" s="11">
        <f>V69/30</f>
        <v>8285.5</v>
      </c>
      <c r="W70" s="11">
        <f>W69/30</f>
        <v>2944.2</v>
      </c>
      <c r="X70" s="11">
        <f>X69/30</f>
        <v>2871.5666666666666</v>
      </c>
      <c r="Y70" s="11">
        <v>2040</v>
      </c>
      <c r="Z70" s="11">
        <f t="shared" si="1"/>
        <v>2009.8333333333333</v>
      </c>
      <c r="AA70" s="11">
        <f t="shared" si="1"/>
        <v>2464.3000000000002</v>
      </c>
      <c r="AB70" s="11">
        <f t="shared" si="1"/>
        <v>1408.7666666666667</v>
      </c>
      <c r="AC70" s="11">
        <f t="shared" ref="AC70:AF70" si="4">AC69/30</f>
        <v>2370.4</v>
      </c>
      <c r="AD70" s="11">
        <v>3145</v>
      </c>
      <c r="AE70" s="11">
        <f t="shared" si="4"/>
        <v>1923.0571428571427</v>
      </c>
      <c r="AF70" s="11">
        <f t="shared" si="4"/>
        <v>424.13333333333333</v>
      </c>
    </row>
    <row r="71" spans="2:32" ht="14.4" thickTop="1" x14ac:dyDescent="0.25">
      <c r="AD71" s="39"/>
    </row>
    <row r="72" spans="2:32" x14ac:dyDescent="0.25">
      <c r="AD72" s="39"/>
    </row>
  </sheetData>
  <mergeCells count="2">
    <mergeCell ref="A2:A45"/>
    <mergeCell ref="C1:AF1"/>
  </mergeCells>
  <printOptions headings="1" gridLines="1"/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3" sqref="C3:E8"/>
    </sheetView>
  </sheetViews>
  <sheetFormatPr defaultRowHeight="13.2" x14ac:dyDescent="0.25"/>
  <cols>
    <col min="2" max="2" width="12.21875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3"/>
      <c r="C2" s="16"/>
      <c r="D2" s="16"/>
      <c r="E2" s="16"/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59</v>
      </c>
      <c r="C3" s="62">
        <v>9543</v>
      </c>
      <c r="D3" s="63">
        <v>732</v>
      </c>
      <c r="E3" s="62">
        <v>9543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60</v>
      </c>
      <c r="C4" s="62">
        <v>3789</v>
      </c>
      <c r="D4" s="64">
        <v>291</v>
      </c>
      <c r="E4" s="62">
        <v>3789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76"/>
      <c r="B5" s="54" t="s">
        <v>58</v>
      </c>
      <c r="C5" s="62">
        <v>4677</v>
      </c>
      <c r="D5" s="63">
        <v>390</v>
      </c>
      <c r="E5" s="62">
        <v>4677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76"/>
      <c r="B6" s="54" t="s">
        <v>107</v>
      </c>
      <c r="C6" s="62">
        <v>1259</v>
      </c>
      <c r="D6" s="63">
        <v>97</v>
      </c>
      <c r="E6" s="62">
        <v>1259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76"/>
      <c r="B7" s="54" t="s">
        <v>108</v>
      </c>
      <c r="C7" s="62">
        <v>1348</v>
      </c>
      <c r="D7" s="63">
        <v>104</v>
      </c>
      <c r="E7" s="62">
        <v>1348</v>
      </c>
      <c r="F7" s="47"/>
      <c r="G7" s="10"/>
      <c r="H7" s="10"/>
      <c r="I7" s="10"/>
      <c r="J7" s="10"/>
      <c r="K7" s="10"/>
      <c r="L7" s="10"/>
    </row>
    <row r="8" spans="1:12" ht="13.8" x14ac:dyDescent="0.25">
      <c r="A8" s="76"/>
      <c r="B8" s="27" t="s">
        <v>109</v>
      </c>
      <c r="C8" s="62"/>
      <c r="D8" s="66">
        <f>SUM(D2:D7)</f>
        <v>1614</v>
      </c>
      <c r="E8" s="66">
        <f>SUM(E3:E7)</f>
        <v>20616</v>
      </c>
      <c r="F8" s="10"/>
      <c r="G8" s="10"/>
      <c r="H8" s="10"/>
      <c r="I8" s="10"/>
      <c r="J8" s="10"/>
      <c r="K8" s="10"/>
      <c r="L8" s="10"/>
    </row>
    <row r="9" spans="1:12" ht="13.8" x14ac:dyDescent="0.25">
      <c r="A9" s="76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27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76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76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27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.8" x14ac:dyDescent="0.25">
      <c r="A32" s="76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" x14ac:dyDescent="0.25">
      <c r="A33" s="76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 s="76"/>
    </row>
    <row r="40" spans="1:1" x14ac:dyDescent="0.25">
      <c r="A40" s="76"/>
    </row>
    <row r="41" spans="1:1" x14ac:dyDescent="0.25">
      <c r="A41" s="76"/>
    </row>
    <row r="42" spans="1:1" x14ac:dyDescent="0.25">
      <c r="A42" s="76"/>
    </row>
    <row r="43" spans="1:1" x14ac:dyDescent="0.25">
      <c r="A43" s="76"/>
    </row>
    <row r="44" spans="1:1" x14ac:dyDescent="0.25">
      <c r="A44" s="76"/>
    </row>
  </sheetData>
  <mergeCells count="1">
    <mergeCell ref="A1:A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E17" sqref="E17"/>
    </sheetView>
  </sheetViews>
  <sheetFormatPr defaultRowHeight="13.2" x14ac:dyDescent="0.25"/>
  <cols>
    <col min="2" max="2" width="34.21875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4" t="s">
        <v>110</v>
      </c>
      <c r="C2" s="16"/>
      <c r="D2" s="62">
        <v>900</v>
      </c>
      <c r="E2" s="62">
        <v>10800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111</v>
      </c>
      <c r="C3" s="12"/>
      <c r="D3" s="63">
        <v>4000</v>
      </c>
      <c r="E3" s="62">
        <v>48000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112</v>
      </c>
      <c r="C4" s="12"/>
      <c r="D4" s="64">
        <v>610</v>
      </c>
      <c r="E4" s="62">
        <v>7320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76"/>
      <c r="B5" s="54" t="s">
        <v>113</v>
      </c>
      <c r="C5" s="12"/>
      <c r="D5" s="63">
        <v>4500</v>
      </c>
      <c r="E5" s="62">
        <v>54000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76"/>
      <c r="B6" s="54" t="s">
        <v>114</v>
      </c>
      <c r="C6" s="12"/>
      <c r="D6" s="63">
        <v>160</v>
      </c>
      <c r="E6" s="62">
        <v>1920</v>
      </c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76"/>
      <c r="B7" s="54"/>
      <c r="C7" s="12"/>
      <c r="D7" s="55"/>
      <c r="E7" s="16"/>
      <c r="F7" s="47"/>
      <c r="G7" s="10"/>
      <c r="H7" s="10"/>
      <c r="I7" s="10"/>
      <c r="J7" s="10"/>
      <c r="K7" s="10"/>
      <c r="L7" s="10"/>
    </row>
    <row r="8" spans="1:12" ht="14.4" thickBot="1" x14ac:dyDescent="0.3">
      <c r="A8" s="76"/>
      <c r="B8" s="58" t="s">
        <v>109</v>
      </c>
      <c r="C8" s="59"/>
      <c r="D8" s="60">
        <f>SUM(D2:D7)</f>
        <v>10170</v>
      </c>
      <c r="E8" s="61">
        <f>SUM(E3:E7)</f>
        <v>111240</v>
      </c>
      <c r="F8" s="47"/>
      <c r="G8" s="10"/>
      <c r="H8" s="10"/>
      <c r="I8" s="10"/>
      <c r="J8" s="10"/>
      <c r="K8" s="10"/>
      <c r="L8" s="10"/>
    </row>
    <row r="9" spans="1:12" ht="13.8" x14ac:dyDescent="0.25">
      <c r="A9" s="76"/>
      <c r="B9" s="56"/>
      <c r="C9" s="57"/>
      <c r="D9" s="57"/>
      <c r="E9" s="57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27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76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76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27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.8" x14ac:dyDescent="0.25">
      <c r="A32" s="76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" x14ac:dyDescent="0.25">
      <c r="A33" s="76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 s="76"/>
    </row>
    <row r="40" spans="1:1" x14ac:dyDescent="0.25">
      <c r="A40" s="76"/>
    </row>
    <row r="41" spans="1:1" x14ac:dyDescent="0.25">
      <c r="A41" s="76"/>
    </row>
    <row r="42" spans="1:1" x14ac:dyDescent="0.25">
      <c r="A42" s="76"/>
    </row>
    <row r="43" spans="1:1" x14ac:dyDescent="0.25">
      <c r="A43" s="76"/>
    </row>
    <row r="44" spans="1:1" x14ac:dyDescent="0.25">
      <c r="A44" s="76"/>
    </row>
  </sheetData>
  <mergeCells count="1">
    <mergeCell ref="A1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9" sqref="I9"/>
    </sheetView>
  </sheetViews>
  <sheetFormatPr defaultRowHeight="13.2" x14ac:dyDescent="0.25"/>
  <cols>
    <col min="2" max="2" width="31.44140625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4" t="s">
        <v>119</v>
      </c>
      <c r="C2" s="62">
        <v>36000</v>
      </c>
      <c r="D2" s="62">
        <v>3000</v>
      </c>
      <c r="E2" s="62">
        <v>36000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120</v>
      </c>
      <c r="C3" s="62">
        <v>33000</v>
      </c>
      <c r="D3" s="63">
        <v>2750</v>
      </c>
      <c r="E3" s="62">
        <v>33000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121</v>
      </c>
      <c r="C4" s="62">
        <v>66209</v>
      </c>
      <c r="D4" s="64">
        <v>5518</v>
      </c>
      <c r="E4" s="62">
        <v>66209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76"/>
      <c r="B5" s="54" t="s">
        <v>129</v>
      </c>
      <c r="C5" s="70">
        <v>23063</v>
      </c>
      <c r="D5" s="63">
        <v>1922</v>
      </c>
      <c r="E5" s="12">
        <v>23063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76"/>
      <c r="B6" s="71" t="s">
        <v>130</v>
      </c>
      <c r="C6" s="70">
        <v>47088</v>
      </c>
      <c r="D6" s="63">
        <v>3924</v>
      </c>
      <c r="E6" s="70">
        <v>47088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76"/>
      <c r="B7" s="46" t="s">
        <v>132</v>
      </c>
      <c r="C7" s="62">
        <v>28923</v>
      </c>
      <c r="D7" s="63">
        <v>2410</v>
      </c>
      <c r="E7" s="62">
        <v>28923</v>
      </c>
      <c r="F7" s="10"/>
      <c r="G7" s="10"/>
      <c r="H7" s="10"/>
      <c r="I7" s="10"/>
      <c r="J7" s="10"/>
      <c r="K7" s="10"/>
      <c r="L7" s="10"/>
    </row>
    <row r="8" spans="1:12" ht="13.8" x14ac:dyDescent="0.25">
      <c r="A8" s="76"/>
      <c r="B8" s="30" t="s">
        <v>34</v>
      </c>
      <c r="C8" s="30"/>
      <c r="D8" s="30">
        <f>SUM(D2:D7)</f>
        <v>19524</v>
      </c>
      <c r="E8" s="30">
        <f>SUM(E2:E7)</f>
        <v>234283</v>
      </c>
      <c r="F8" s="10"/>
      <c r="G8" s="10"/>
      <c r="H8" s="10"/>
      <c r="I8" s="10"/>
      <c r="J8" s="10"/>
      <c r="K8" s="10"/>
      <c r="L8" s="10"/>
    </row>
    <row r="9" spans="1:12" ht="13.8" x14ac:dyDescent="0.25">
      <c r="A9" s="76"/>
      <c r="B9" s="30"/>
      <c r="C9" s="30"/>
      <c r="D9" s="30"/>
      <c r="E9" s="30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30"/>
      <c r="C10" s="30"/>
      <c r="D10" s="30"/>
      <c r="E10" s="3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30"/>
      <c r="C11" s="30"/>
      <c r="D11" s="30"/>
      <c r="E11" s="3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30"/>
      <c r="C12" s="30"/>
      <c r="D12" s="30"/>
      <c r="E12" s="3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30"/>
      <c r="C13" s="30"/>
      <c r="D13" s="30"/>
      <c r="E13" s="3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30"/>
      <c r="C14" s="30"/>
      <c r="D14" s="30"/>
      <c r="E14" s="3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30"/>
      <c r="C15" s="30"/>
      <c r="D15" s="30"/>
      <c r="E15" s="3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30"/>
      <c r="C16" s="30"/>
      <c r="D16" s="30"/>
      <c r="E16" s="30"/>
      <c r="F16" s="10"/>
      <c r="G16" s="10"/>
      <c r="H16" s="10"/>
      <c r="I16" s="10"/>
      <c r="J16" s="10"/>
      <c r="K16" s="10"/>
      <c r="L16" s="10"/>
    </row>
    <row r="17" spans="1:12" ht="14.4" thickBot="1" x14ac:dyDescent="0.3">
      <c r="A17" s="76"/>
      <c r="B17" s="48"/>
      <c r="C17" s="48"/>
      <c r="D17" s="48"/>
      <c r="E17" s="48"/>
      <c r="F17" s="10"/>
      <c r="G17" s="10"/>
      <c r="H17" s="10"/>
      <c r="I17" s="10"/>
      <c r="J17" s="10"/>
      <c r="K17" s="10"/>
      <c r="L17" s="10"/>
    </row>
    <row r="18" spans="1:12" ht="14.4" thickBot="1" x14ac:dyDescent="0.3">
      <c r="A18" s="76"/>
      <c r="B18" s="58" t="s">
        <v>109</v>
      </c>
      <c r="C18" s="59"/>
      <c r="D18" s="60">
        <f>SUM(D2:D17)</f>
        <v>39048</v>
      </c>
      <c r="E18" s="61">
        <f>SUM(E3:E17)</f>
        <v>432566</v>
      </c>
      <c r="F18" s="47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56"/>
      <c r="C19" s="57"/>
      <c r="D19" s="57"/>
      <c r="E19" s="57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27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27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27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.8" x14ac:dyDescent="0.25">
      <c r="A32" s="76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3.8" x14ac:dyDescent="0.25">
      <c r="A33" s="76"/>
      <c r="B33" s="13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3.8" x14ac:dyDescent="0.25">
      <c r="A34" s="76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3.8" x14ac:dyDescent="0.25">
      <c r="A35" s="76"/>
      <c r="B35" s="27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3.8" x14ac:dyDescent="0.25">
      <c r="A36" s="76"/>
      <c r="B36" s="13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3.8" x14ac:dyDescent="0.25">
      <c r="A37" s="76"/>
      <c r="B37" s="13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3.8" x14ac:dyDescent="0.25">
      <c r="A38" s="76"/>
      <c r="B38" s="13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3.8" x14ac:dyDescent="0.25">
      <c r="A39" s="76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3.8" x14ac:dyDescent="0.25">
      <c r="A40" s="76"/>
      <c r="B40" s="13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3.8" x14ac:dyDescent="0.25">
      <c r="A41" s="76"/>
      <c r="B41" s="13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3.8" x14ac:dyDescent="0.25">
      <c r="A42" s="76"/>
      <c r="B42" s="13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76"/>
    </row>
    <row r="44" spans="1:12" x14ac:dyDescent="0.25">
      <c r="A44" s="76"/>
    </row>
  </sheetData>
  <mergeCells count="1">
    <mergeCell ref="A1:A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G5" sqref="G5"/>
    </sheetView>
  </sheetViews>
  <sheetFormatPr defaultRowHeight="13.2" x14ac:dyDescent="0.25"/>
  <cols>
    <col min="2" max="2" width="30.88671875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4" t="s">
        <v>122</v>
      </c>
      <c r="C2" s="16"/>
      <c r="D2" s="62">
        <v>280</v>
      </c>
      <c r="E2" s="62">
        <v>3360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123</v>
      </c>
      <c r="C3" s="12"/>
      <c r="D3" s="63">
        <v>1328</v>
      </c>
      <c r="E3" s="62">
        <v>15936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124</v>
      </c>
      <c r="C4" s="12"/>
      <c r="D4" s="64">
        <v>1312</v>
      </c>
      <c r="E4" s="62">
        <v>15744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76"/>
      <c r="B5" s="54" t="s">
        <v>125</v>
      </c>
      <c r="C5" s="12"/>
      <c r="D5" s="63">
        <v>526</v>
      </c>
      <c r="E5" s="62">
        <v>6314</v>
      </c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76"/>
      <c r="B6" s="54"/>
      <c r="C6" s="12"/>
      <c r="D6" s="63"/>
      <c r="E6" s="62"/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76"/>
      <c r="B7" s="58" t="s">
        <v>109</v>
      </c>
      <c r="C7" s="59"/>
      <c r="D7" s="60">
        <f>SUM(D2:D6)</f>
        <v>3446</v>
      </c>
      <c r="E7" s="61">
        <f>SUM(E3:E6)</f>
        <v>37994</v>
      </c>
      <c r="F7" s="47"/>
      <c r="G7" s="10"/>
      <c r="H7" s="10"/>
      <c r="I7" s="10"/>
      <c r="J7" s="10"/>
      <c r="K7" s="10"/>
      <c r="L7" s="10"/>
    </row>
    <row r="8" spans="1:12" ht="13.8" x14ac:dyDescent="0.25">
      <c r="A8" s="76"/>
      <c r="B8" s="56"/>
      <c r="C8" s="57"/>
      <c r="D8" s="57"/>
      <c r="E8" s="57"/>
      <c r="F8" s="10"/>
      <c r="G8" s="10"/>
      <c r="H8" s="10"/>
      <c r="I8" s="10"/>
      <c r="J8" s="10"/>
      <c r="K8" s="10"/>
      <c r="L8" s="10"/>
    </row>
    <row r="9" spans="1:12" ht="13.8" x14ac:dyDescent="0.25">
      <c r="A9" s="76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76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76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76"/>
    </row>
    <row r="33" spans="1:1" x14ac:dyDescent="0.25">
      <c r="A33" s="76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 s="76"/>
    </row>
    <row r="40" spans="1:1" x14ac:dyDescent="0.25">
      <c r="A40" s="76"/>
    </row>
    <row r="41" spans="1:1" x14ac:dyDescent="0.25">
      <c r="A41" s="76"/>
    </row>
    <row r="42" spans="1:1" x14ac:dyDescent="0.25">
      <c r="A42" s="76"/>
    </row>
    <row r="43" spans="1:1" x14ac:dyDescent="0.25">
      <c r="A43" s="76"/>
    </row>
    <row r="44" spans="1:1" x14ac:dyDescent="0.25">
      <c r="A44" s="76"/>
    </row>
  </sheetData>
  <mergeCells count="1">
    <mergeCell ref="A1:A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6" sqref="H6"/>
    </sheetView>
  </sheetViews>
  <sheetFormatPr defaultRowHeight="13.2" x14ac:dyDescent="0.25"/>
  <cols>
    <col min="2" max="2" width="29.21875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4" t="s">
        <v>126</v>
      </c>
      <c r="C2" s="16"/>
      <c r="D2" s="64">
        <v>3000</v>
      </c>
      <c r="E2" s="62">
        <v>36000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127</v>
      </c>
      <c r="C3" s="12"/>
      <c r="D3" s="63">
        <v>850</v>
      </c>
      <c r="E3" s="62">
        <v>10200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128</v>
      </c>
      <c r="C4" s="12"/>
      <c r="D4" s="64">
        <v>2100</v>
      </c>
      <c r="E4" s="62">
        <v>25200</v>
      </c>
      <c r="F4" s="47"/>
      <c r="G4" s="10"/>
      <c r="H4" s="10"/>
      <c r="I4" s="10"/>
      <c r="J4" s="10"/>
      <c r="K4" s="10"/>
      <c r="L4" s="10"/>
    </row>
    <row r="5" spans="1:12" ht="14.4" thickBot="1" x14ac:dyDescent="0.3">
      <c r="A5" s="76"/>
      <c r="B5" s="54"/>
      <c r="C5" s="12"/>
      <c r="D5" s="63"/>
      <c r="E5" s="62"/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76"/>
      <c r="B6" s="58" t="s">
        <v>109</v>
      </c>
      <c r="C6" s="59"/>
      <c r="D6" s="60">
        <v>5950</v>
      </c>
      <c r="E6" s="61">
        <v>35400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76"/>
      <c r="B7" s="56"/>
      <c r="C7" s="57"/>
      <c r="D7" s="57"/>
      <c r="E7" s="57"/>
      <c r="F7" s="10"/>
      <c r="G7" s="10"/>
      <c r="H7" s="10"/>
      <c r="I7" s="10"/>
      <c r="J7" s="10"/>
      <c r="K7" s="10"/>
      <c r="L7" s="10"/>
    </row>
    <row r="8" spans="1:12" ht="13.8" x14ac:dyDescent="0.25">
      <c r="A8" s="76"/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3.8" x14ac:dyDescent="0.25">
      <c r="A9" s="76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27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27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76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76"/>
      <c r="B18" s="27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27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5">
      <c r="A31" s="76"/>
    </row>
    <row r="32" spans="1:12" x14ac:dyDescent="0.25">
      <c r="A32" s="76"/>
    </row>
    <row r="33" spans="1:1" x14ac:dyDescent="0.25">
      <c r="A33" s="76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 s="76"/>
    </row>
    <row r="40" spans="1:1" x14ac:dyDescent="0.25">
      <c r="A40" s="76"/>
    </row>
    <row r="41" spans="1:1" x14ac:dyDescent="0.25">
      <c r="A41" s="76"/>
    </row>
    <row r="42" spans="1:1" x14ac:dyDescent="0.25">
      <c r="A42" s="76"/>
    </row>
    <row r="43" spans="1:1" x14ac:dyDescent="0.25">
      <c r="A43" s="76"/>
    </row>
    <row r="44" spans="1:1" x14ac:dyDescent="0.25">
      <c r="A44" s="76"/>
    </row>
  </sheetData>
  <mergeCells count="1">
    <mergeCell ref="A1:A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14" sqref="H14"/>
    </sheetView>
  </sheetViews>
  <sheetFormatPr defaultRowHeight="13.2" x14ac:dyDescent="0.25"/>
  <cols>
    <col min="2" max="2" width="40.33203125" bestFit="1" customWidth="1"/>
  </cols>
  <sheetData>
    <row r="1" spans="1:12" ht="115.8" x14ac:dyDescent="0.25">
      <c r="A1" s="75" t="s">
        <v>93</v>
      </c>
      <c r="B1" s="49" t="s">
        <v>106</v>
      </c>
      <c r="C1" s="50"/>
      <c r="D1" s="51" t="s">
        <v>92</v>
      </c>
      <c r="E1" s="52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76"/>
      <c r="B2" s="54" t="s">
        <v>115</v>
      </c>
      <c r="C2" s="16"/>
      <c r="D2" s="62">
        <v>720</v>
      </c>
      <c r="E2" s="62">
        <v>8640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76"/>
      <c r="B3" s="54" t="s">
        <v>117</v>
      </c>
      <c r="C3" s="12"/>
      <c r="D3" s="63">
        <v>989</v>
      </c>
      <c r="E3" s="62">
        <v>11868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76"/>
      <c r="B4" s="54" t="s">
        <v>118</v>
      </c>
      <c r="C4" s="12"/>
      <c r="D4" s="64">
        <v>968</v>
      </c>
      <c r="E4" s="62">
        <v>11616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76"/>
      <c r="B5" s="54" t="s">
        <v>116</v>
      </c>
      <c r="C5" s="12"/>
      <c r="D5" s="64">
        <v>167</v>
      </c>
      <c r="E5" s="62">
        <v>2004</v>
      </c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76"/>
      <c r="B6" s="54"/>
      <c r="C6" s="12"/>
      <c r="D6" s="63"/>
      <c r="E6" s="62"/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76"/>
      <c r="B7" s="58" t="s">
        <v>109</v>
      </c>
      <c r="C7" s="59"/>
      <c r="D7" s="60">
        <f>SUM(D2:D6)</f>
        <v>2844</v>
      </c>
      <c r="E7" s="61">
        <f>SUM(E3:E6)</f>
        <v>25488</v>
      </c>
      <c r="F7" s="47"/>
      <c r="G7" s="10"/>
      <c r="H7" s="10"/>
      <c r="I7" s="10"/>
      <c r="J7" s="10"/>
      <c r="K7" s="10"/>
      <c r="L7" s="10"/>
    </row>
    <row r="8" spans="1:12" ht="13.8" x14ac:dyDescent="0.25">
      <c r="A8" s="76"/>
      <c r="B8" s="56"/>
      <c r="C8" s="57"/>
      <c r="D8" s="57"/>
      <c r="E8" s="57"/>
      <c r="F8" s="10"/>
      <c r="G8" s="10"/>
      <c r="H8" s="10"/>
      <c r="I8" s="10"/>
      <c r="J8" s="10"/>
      <c r="K8" s="10"/>
      <c r="L8" s="10"/>
    </row>
    <row r="9" spans="1:12" ht="13.8" x14ac:dyDescent="0.25">
      <c r="A9" s="76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76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76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76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76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76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76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76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76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76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76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76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76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76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76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76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76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76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76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76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76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76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76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76"/>
    </row>
    <row r="33" spans="1:1" x14ac:dyDescent="0.25">
      <c r="A33" s="76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 s="76"/>
    </row>
    <row r="40" spans="1:1" x14ac:dyDescent="0.25">
      <c r="A40" s="76"/>
    </row>
    <row r="41" spans="1:1" x14ac:dyDescent="0.25">
      <c r="A41" s="76"/>
    </row>
    <row r="42" spans="1:1" x14ac:dyDescent="0.25">
      <c r="A42" s="76"/>
    </row>
    <row r="43" spans="1:1" x14ac:dyDescent="0.25">
      <c r="A43" s="76"/>
    </row>
    <row r="44" spans="1:1" x14ac:dyDescent="0.25">
      <c r="A44" s="76"/>
    </row>
  </sheetData>
  <mergeCells count="1">
    <mergeCell ref="A1:A4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workbookViewId="0">
      <selection activeCell="K7" sqref="K7"/>
    </sheetView>
  </sheetViews>
  <sheetFormatPr defaultColWidth="9.21875" defaultRowHeight="13.2" x14ac:dyDescent="0.25"/>
  <cols>
    <col min="1" max="16384" width="9.21875" style="24"/>
  </cols>
  <sheetData>
    <row r="1" spans="1:7" ht="13.8" x14ac:dyDescent="0.25">
      <c r="A1" s="14"/>
      <c r="B1" s="14">
        <v>24</v>
      </c>
      <c r="C1" s="14">
        <v>24</v>
      </c>
      <c r="D1" s="14">
        <v>24</v>
      </c>
      <c r="E1" s="14">
        <v>24</v>
      </c>
      <c r="F1" s="5">
        <v>24</v>
      </c>
      <c r="G1" s="14">
        <v>24</v>
      </c>
    </row>
    <row r="2" spans="1:7" ht="66.599999999999994" x14ac:dyDescent="0.25">
      <c r="A2" s="7"/>
      <c r="B2" s="1" t="s">
        <v>86</v>
      </c>
      <c r="C2" s="1" t="s">
        <v>90</v>
      </c>
      <c r="D2" s="1" t="s">
        <v>87</v>
      </c>
      <c r="E2" s="1" t="s">
        <v>89</v>
      </c>
      <c r="F2" s="23" t="s">
        <v>85</v>
      </c>
      <c r="G2" s="1" t="s">
        <v>88</v>
      </c>
    </row>
    <row r="3" spans="1:7" ht="13.8" x14ac:dyDescent="0.25">
      <c r="A3" s="16" t="s">
        <v>45</v>
      </c>
      <c r="B3" s="12"/>
      <c r="C3" s="12"/>
      <c r="D3" s="12"/>
      <c r="E3" s="12"/>
      <c r="F3" s="12"/>
      <c r="G3" s="12"/>
    </row>
    <row r="4" spans="1:7" ht="13.8" x14ac:dyDescent="0.25">
      <c r="A4" s="5" t="s">
        <v>0</v>
      </c>
      <c r="B4" s="5">
        <v>10239</v>
      </c>
      <c r="C4" s="5">
        <v>9483</v>
      </c>
      <c r="D4" s="5">
        <v>9823</v>
      </c>
      <c r="E4" s="5">
        <v>6631</v>
      </c>
      <c r="F4" s="5">
        <v>6000</v>
      </c>
      <c r="G4" s="5">
        <v>5200</v>
      </c>
    </row>
    <row r="5" spans="1:7" ht="13.8" x14ac:dyDescent="0.25">
      <c r="A5" s="5" t="s">
        <v>1</v>
      </c>
      <c r="B5" s="5">
        <v>10239</v>
      </c>
      <c r="C5" s="5">
        <v>9481</v>
      </c>
      <c r="D5" s="5">
        <v>9820</v>
      </c>
      <c r="E5" s="5">
        <v>6631</v>
      </c>
      <c r="F5" s="5">
        <v>6000</v>
      </c>
      <c r="G5" s="5">
        <v>5200</v>
      </c>
    </row>
    <row r="6" spans="1:7" ht="13.8" x14ac:dyDescent="0.25">
      <c r="A6" s="5" t="s">
        <v>2</v>
      </c>
      <c r="B6" s="5">
        <v>10239</v>
      </c>
      <c r="C6" s="5">
        <v>9750</v>
      </c>
      <c r="D6" s="5">
        <v>9942</v>
      </c>
      <c r="E6" s="5">
        <v>6631</v>
      </c>
      <c r="F6" s="5">
        <v>6000</v>
      </c>
      <c r="G6" s="5">
        <v>5200</v>
      </c>
    </row>
    <row r="7" spans="1:7" ht="13.8" x14ac:dyDescent="0.25">
      <c r="A7" s="5" t="s">
        <v>61</v>
      </c>
      <c r="B7" s="5">
        <v>10239</v>
      </c>
      <c r="C7" s="5">
        <v>9459</v>
      </c>
      <c r="D7" s="5">
        <v>9810</v>
      </c>
      <c r="E7" s="5">
        <v>6631</v>
      </c>
      <c r="F7" s="5">
        <v>6000</v>
      </c>
      <c r="G7" s="5">
        <v>5200</v>
      </c>
    </row>
    <row r="8" spans="1:7" ht="13.8" x14ac:dyDescent="0.25">
      <c r="A8" s="5" t="s">
        <v>3</v>
      </c>
      <c r="B8" s="5">
        <v>10239</v>
      </c>
      <c r="C8" s="5"/>
      <c r="D8" s="5"/>
      <c r="E8" s="5">
        <v>6631</v>
      </c>
      <c r="F8" s="5">
        <v>6000</v>
      </c>
      <c r="G8" s="5">
        <v>5200</v>
      </c>
    </row>
    <row r="9" spans="1:7" ht="13.8" x14ac:dyDescent="0.25">
      <c r="A9" s="5" t="s">
        <v>4</v>
      </c>
      <c r="B9" s="5">
        <v>10239</v>
      </c>
      <c r="C9" s="5">
        <v>10663</v>
      </c>
      <c r="D9" s="5">
        <v>10491</v>
      </c>
      <c r="E9" s="5">
        <v>6631</v>
      </c>
      <c r="F9" s="5">
        <v>6000</v>
      </c>
      <c r="G9" s="5">
        <v>5200</v>
      </c>
    </row>
    <row r="10" spans="1:7" ht="13.8" x14ac:dyDescent="0.25">
      <c r="A10" s="6" t="s">
        <v>46</v>
      </c>
      <c r="B10" s="5"/>
      <c r="C10" s="5"/>
      <c r="D10" s="5"/>
      <c r="E10" s="5"/>
      <c r="F10" s="5"/>
      <c r="G10" s="5"/>
    </row>
    <row r="11" spans="1:7" ht="13.8" x14ac:dyDescent="0.25">
      <c r="A11" s="5" t="s">
        <v>9</v>
      </c>
      <c r="B11" s="5">
        <v>6700</v>
      </c>
      <c r="C11" s="5">
        <v>6906</v>
      </c>
      <c r="D11" s="5">
        <v>6352</v>
      </c>
      <c r="E11" s="5">
        <v>3501</v>
      </c>
      <c r="F11" s="5">
        <v>3200</v>
      </c>
      <c r="G11" s="5">
        <v>4100</v>
      </c>
    </row>
    <row r="12" spans="1:7" ht="13.8" x14ac:dyDescent="0.25">
      <c r="A12" s="5" t="s">
        <v>10</v>
      </c>
      <c r="B12" s="5">
        <v>6700</v>
      </c>
      <c r="C12" s="5">
        <v>6601</v>
      </c>
      <c r="D12" s="5">
        <v>6146</v>
      </c>
      <c r="E12" s="5">
        <v>4373</v>
      </c>
      <c r="F12" s="5">
        <v>3200</v>
      </c>
      <c r="G12" s="5">
        <v>4100</v>
      </c>
    </row>
    <row r="13" spans="1:7" ht="13.8" x14ac:dyDescent="0.25">
      <c r="A13" s="5" t="s">
        <v>6</v>
      </c>
      <c r="B13" s="5">
        <v>6700</v>
      </c>
      <c r="C13" s="5">
        <v>6593</v>
      </c>
      <c r="D13" s="5">
        <v>6265</v>
      </c>
      <c r="E13" s="5">
        <v>3718</v>
      </c>
      <c r="F13" s="5">
        <v>3346</v>
      </c>
      <c r="G13" s="5">
        <v>4100</v>
      </c>
    </row>
    <row r="14" spans="1:7" ht="13.8" x14ac:dyDescent="0.25">
      <c r="A14" s="5" t="s">
        <v>7</v>
      </c>
      <c r="B14" s="5">
        <v>300</v>
      </c>
      <c r="C14" s="5"/>
      <c r="D14" s="5"/>
      <c r="E14" s="5">
        <v>3496</v>
      </c>
      <c r="F14" s="5">
        <v>520</v>
      </c>
      <c r="G14" s="5">
        <v>173</v>
      </c>
    </row>
    <row r="15" spans="1:7" ht="13.8" x14ac:dyDescent="0.25">
      <c r="A15" s="5" t="s">
        <v>18</v>
      </c>
      <c r="B15" s="5">
        <v>6700</v>
      </c>
      <c r="C15" s="5">
        <v>6460</v>
      </c>
      <c r="D15" s="5">
        <v>6138</v>
      </c>
      <c r="E15" s="5">
        <v>4826</v>
      </c>
      <c r="F15" s="5">
        <v>3200</v>
      </c>
      <c r="G15" s="5">
        <v>4100</v>
      </c>
    </row>
    <row r="16" spans="1:7" ht="13.8" x14ac:dyDescent="0.25">
      <c r="A16" s="5" t="s">
        <v>20</v>
      </c>
      <c r="B16" s="5">
        <v>127</v>
      </c>
      <c r="C16" s="5"/>
      <c r="D16" s="5"/>
      <c r="E16" s="5"/>
      <c r="F16" s="5"/>
      <c r="G16" s="5"/>
    </row>
    <row r="17" spans="1:7" ht="13.8" x14ac:dyDescent="0.25">
      <c r="A17" s="5" t="s">
        <v>19</v>
      </c>
      <c r="B17" s="5">
        <v>6700</v>
      </c>
      <c r="C17" s="5">
        <v>8214</v>
      </c>
      <c r="D17" s="5">
        <v>6470</v>
      </c>
      <c r="E17" s="5">
        <v>3493</v>
      </c>
      <c r="F17" s="5">
        <v>3500</v>
      </c>
      <c r="G17" s="5">
        <v>4900</v>
      </c>
    </row>
    <row r="18" spans="1:7" ht="13.8" x14ac:dyDescent="0.25">
      <c r="A18" s="5" t="s">
        <v>17</v>
      </c>
      <c r="B18" s="5">
        <v>6700</v>
      </c>
      <c r="C18" s="5">
        <v>6460</v>
      </c>
      <c r="D18" s="5">
        <v>6137</v>
      </c>
      <c r="E18" s="5">
        <v>3493</v>
      </c>
      <c r="F18" s="5">
        <v>3200</v>
      </c>
      <c r="G18" s="5">
        <v>4100</v>
      </c>
    </row>
    <row r="19" spans="1:7" ht="13.8" x14ac:dyDescent="0.25">
      <c r="A19" s="6" t="s">
        <v>50</v>
      </c>
      <c r="B19" s="5"/>
      <c r="C19" s="5"/>
      <c r="D19" s="5"/>
      <c r="E19" s="5"/>
      <c r="F19" s="5"/>
      <c r="G19" s="5"/>
    </row>
    <row r="20" spans="1:7" ht="13.8" x14ac:dyDescent="0.25">
      <c r="A20" s="5" t="s">
        <v>5</v>
      </c>
      <c r="B20" s="5">
        <v>1330</v>
      </c>
      <c r="C20" s="5">
        <v>1053</v>
      </c>
      <c r="D20" s="5">
        <v>4155</v>
      </c>
      <c r="E20" s="5">
        <v>299</v>
      </c>
      <c r="F20" s="5">
        <v>750</v>
      </c>
      <c r="G20" s="5">
        <v>220</v>
      </c>
    </row>
    <row r="21" spans="1:7" ht="13.8" x14ac:dyDescent="0.25">
      <c r="A21" s="5" t="s">
        <v>13</v>
      </c>
      <c r="B21" s="5"/>
      <c r="C21" s="5"/>
      <c r="D21" s="5"/>
      <c r="E21" s="5"/>
      <c r="F21" s="5"/>
      <c r="G21" s="5">
        <v>63</v>
      </c>
    </row>
    <row r="22" spans="1:7" ht="13.8" x14ac:dyDescent="0.25">
      <c r="A22" s="5" t="s">
        <v>15</v>
      </c>
      <c r="B22" s="5">
        <v>800</v>
      </c>
      <c r="C22" s="5">
        <v>550</v>
      </c>
      <c r="D22" s="5">
        <v>787</v>
      </c>
      <c r="E22" s="5">
        <v>377</v>
      </c>
      <c r="F22" s="5">
        <v>250</v>
      </c>
      <c r="G22" s="5">
        <v>140</v>
      </c>
    </row>
    <row r="23" spans="1:7" ht="13.8" x14ac:dyDescent="0.25">
      <c r="A23" s="5" t="s">
        <v>31</v>
      </c>
      <c r="B23" s="5">
        <v>54</v>
      </c>
      <c r="C23" s="5">
        <v>27</v>
      </c>
      <c r="D23" s="5">
        <v>221</v>
      </c>
      <c r="E23" s="5">
        <v>121</v>
      </c>
      <c r="F23" s="5"/>
      <c r="G23" s="5">
        <v>25</v>
      </c>
    </row>
    <row r="24" spans="1:7" ht="13.8" x14ac:dyDescent="0.25">
      <c r="A24" s="5" t="s">
        <v>14</v>
      </c>
      <c r="B24" s="5"/>
      <c r="C24" s="5"/>
      <c r="D24" s="5"/>
      <c r="E24" s="5"/>
      <c r="F24" s="5"/>
      <c r="G24" s="5"/>
    </row>
    <row r="25" spans="1:7" ht="13.8" x14ac:dyDescent="0.25">
      <c r="A25" s="5" t="s">
        <v>53</v>
      </c>
      <c r="B25" s="5">
        <v>185</v>
      </c>
      <c r="C25" s="5"/>
      <c r="D25" s="5"/>
      <c r="E25" s="5">
        <v>68</v>
      </c>
      <c r="F25" s="5">
        <v>250</v>
      </c>
      <c r="G25" s="5">
        <v>240</v>
      </c>
    </row>
    <row r="26" spans="1:7" ht="13.8" x14ac:dyDescent="0.25">
      <c r="A26" s="5" t="s">
        <v>8</v>
      </c>
      <c r="B26" s="5">
        <v>400</v>
      </c>
      <c r="C26" s="5"/>
      <c r="D26" s="5"/>
      <c r="E26" s="5"/>
      <c r="F26" s="5">
        <v>370</v>
      </c>
      <c r="G26" s="5">
        <v>75</v>
      </c>
    </row>
    <row r="27" spans="1:7" ht="13.8" x14ac:dyDescent="0.25">
      <c r="A27" s="5" t="s">
        <v>54</v>
      </c>
      <c r="B27" s="5"/>
      <c r="C27" s="5"/>
      <c r="D27" s="5"/>
      <c r="E27" s="5"/>
      <c r="F27" s="5"/>
      <c r="G27" s="5"/>
    </row>
    <row r="28" spans="1:7" ht="13.8" x14ac:dyDescent="0.25">
      <c r="A28" s="6" t="s">
        <v>49</v>
      </c>
      <c r="B28" s="5"/>
      <c r="C28" s="5"/>
      <c r="D28" s="5"/>
      <c r="E28" s="5"/>
      <c r="F28" s="5"/>
      <c r="G28" s="5"/>
    </row>
    <row r="29" spans="1:7" ht="13.8" x14ac:dyDescent="0.25">
      <c r="A29" s="5" t="s">
        <v>21</v>
      </c>
      <c r="B29" s="5">
        <v>1950</v>
      </c>
      <c r="C29" s="5">
        <v>2882</v>
      </c>
      <c r="D29" s="5">
        <v>723</v>
      </c>
      <c r="E29" s="5">
        <v>2457</v>
      </c>
      <c r="F29" s="5">
        <v>1300</v>
      </c>
      <c r="G29" s="5">
        <v>1200</v>
      </c>
    </row>
    <row r="30" spans="1:7" ht="13.8" x14ac:dyDescent="0.25">
      <c r="A30" s="5" t="s">
        <v>22</v>
      </c>
      <c r="B30" s="5">
        <v>1950</v>
      </c>
      <c r="C30" s="5">
        <v>2456</v>
      </c>
      <c r="D30" s="5">
        <v>634</v>
      </c>
      <c r="E30" s="5">
        <v>2466</v>
      </c>
      <c r="F30" s="5">
        <v>1300</v>
      </c>
      <c r="G30" s="5">
        <v>1200</v>
      </c>
    </row>
    <row r="31" spans="1:7" ht="13.8" x14ac:dyDescent="0.25">
      <c r="A31" s="5" t="s">
        <v>16</v>
      </c>
      <c r="B31" s="5">
        <v>1950</v>
      </c>
      <c r="C31" s="5">
        <v>2444</v>
      </c>
      <c r="D31" s="5">
        <v>701</v>
      </c>
      <c r="E31" s="5">
        <v>2442</v>
      </c>
      <c r="F31" s="5">
        <v>1300</v>
      </c>
      <c r="G31" s="5">
        <v>1200</v>
      </c>
    </row>
    <row r="32" spans="1:7" ht="13.8" x14ac:dyDescent="0.25">
      <c r="A32" s="6" t="s">
        <v>48</v>
      </c>
      <c r="B32" s="5"/>
      <c r="C32" s="5"/>
      <c r="D32" s="5"/>
      <c r="E32" s="5"/>
      <c r="F32" s="5"/>
      <c r="G32" s="5"/>
    </row>
    <row r="33" spans="1:7" ht="13.8" x14ac:dyDescent="0.25">
      <c r="A33" s="5" t="s">
        <v>12</v>
      </c>
      <c r="B33" s="5">
        <v>930</v>
      </c>
      <c r="C33" s="5">
        <v>822</v>
      </c>
      <c r="D33" s="5">
        <v>509</v>
      </c>
      <c r="E33" s="5">
        <v>472</v>
      </c>
      <c r="F33" s="5">
        <v>420</v>
      </c>
      <c r="G33" s="5">
        <v>900</v>
      </c>
    </row>
    <row r="34" spans="1:7" ht="13.8" x14ac:dyDescent="0.25">
      <c r="A34" s="5" t="s">
        <v>25</v>
      </c>
      <c r="B34" s="5">
        <v>930</v>
      </c>
      <c r="C34" s="5">
        <v>668</v>
      </c>
      <c r="D34" s="5">
        <v>53</v>
      </c>
      <c r="E34" s="5">
        <v>442</v>
      </c>
      <c r="F34" s="5">
        <v>380</v>
      </c>
      <c r="G34" s="5">
        <v>700</v>
      </c>
    </row>
    <row r="35" spans="1:7" ht="13.8" x14ac:dyDescent="0.25">
      <c r="A35" s="5" t="s">
        <v>36</v>
      </c>
      <c r="B35" s="5">
        <v>930</v>
      </c>
      <c r="C35" s="5">
        <v>1057</v>
      </c>
      <c r="D35" s="5">
        <v>321</v>
      </c>
      <c r="E35" s="5"/>
      <c r="F35" s="5">
        <v>370</v>
      </c>
      <c r="G35" s="5">
        <v>2</v>
      </c>
    </row>
    <row r="36" spans="1:7" ht="13.8" x14ac:dyDescent="0.25">
      <c r="A36" s="6" t="s">
        <v>47</v>
      </c>
      <c r="B36" s="5"/>
      <c r="C36" s="5"/>
      <c r="D36" s="5"/>
      <c r="E36" s="5"/>
      <c r="F36" s="5"/>
      <c r="G36" s="5"/>
    </row>
    <row r="37" spans="1:7" ht="13.8" x14ac:dyDescent="0.25">
      <c r="A37" s="5" t="s">
        <v>11</v>
      </c>
      <c r="B37" s="5"/>
      <c r="C37" s="5">
        <v>342</v>
      </c>
      <c r="D37" s="5">
        <v>443</v>
      </c>
      <c r="E37" s="5">
        <v>294</v>
      </c>
      <c r="F37" s="5">
        <v>500</v>
      </c>
      <c r="G37" s="5">
        <v>500</v>
      </c>
    </row>
    <row r="38" spans="1:7" ht="13.8" x14ac:dyDescent="0.25">
      <c r="A38" s="5" t="s">
        <v>24</v>
      </c>
      <c r="B38" s="5"/>
      <c r="C38" s="5">
        <v>1057</v>
      </c>
      <c r="D38" s="5">
        <v>321</v>
      </c>
      <c r="E38" s="5">
        <v>3497</v>
      </c>
      <c r="F38" s="5">
        <v>90</v>
      </c>
      <c r="G38" s="5">
        <v>340</v>
      </c>
    </row>
    <row r="39" spans="1:7" ht="13.8" x14ac:dyDescent="0.25">
      <c r="A39" s="5" t="s">
        <v>23</v>
      </c>
      <c r="B39" s="5"/>
      <c r="C39" s="5">
        <v>94</v>
      </c>
      <c r="D39" s="5">
        <v>634</v>
      </c>
      <c r="E39" s="5">
        <v>129</v>
      </c>
      <c r="F39" s="5">
        <v>420</v>
      </c>
      <c r="G39" s="5">
        <v>100</v>
      </c>
    </row>
    <row r="40" spans="1:7" ht="13.8" x14ac:dyDescent="0.25">
      <c r="A40" s="5" t="s">
        <v>40</v>
      </c>
      <c r="B40" s="5"/>
      <c r="C40" s="5"/>
      <c r="D40" s="5"/>
      <c r="E40" s="5"/>
      <c r="F40" s="5">
        <v>120</v>
      </c>
      <c r="G40" s="5"/>
    </row>
    <row r="41" spans="1:7" ht="13.8" x14ac:dyDescent="0.25">
      <c r="A41" s="6" t="s">
        <v>55</v>
      </c>
      <c r="B41" s="5"/>
      <c r="C41" s="5"/>
      <c r="D41" s="5"/>
      <c r="E41" s="5"/>
      <c r="F41" s="5"/>
      <c r="G41" s="5"/>
    </row>
    <row r="42" spans="1:7" ht="13.8" x14ac:dyDescent="0.25">
      <c r="A42" s="5" t="s">
        <v>55</v>
      </c>
      <c r="B42" s="5"/>
      <c r="C42" s="5"/>
      <c r="D42" s="5"/>
      <c r="E42" s="5"/>
      <c r="F42" s="5"/>
      <c r="G42" s="5"/>
    </row>
    <row r="43" spans="1:7" ht="13.8" x14ac:dyDescent="0.25">
      <c r="A43" s="6" t="s">
        <v>51</v>
      </c>
      <c r="B43" s="5"/>
      <c r="C43" s="5"/>
      <c r="D43" s="5"/>
      <c r="E43" s="5"/>
      <c r="F43" s="5"/>
      <c r="G43" s="5"/>
    </row>
    <row r="44" spans="1:7" ht="13.8" x14ac:dyDescent="0.25">
      <c r="A44" s="5" t="s">
        <v>38</v>
      </c>
      <c r="B44" s="5">
        <v>50</v>
      </c>
      <c r="C44" s="5"/>
      <c r="D44" s="5"/>
      <c r="E44" s="5"/>
      <c r="F44" s="5">
        <v>80</v>
      </c>
      <c r="G44" s="5"/>
    </row>
    <row r="45" spans="1:7" ht="13.8" x14ac:dyDescent="0.25">
      <c r="A45" s="5" t="s">
        <v>39</v>
      </c>
      <c r="B45" s="5"/>
      <c r="C45" s="5"/>
      <c r="D45" s="5"/>
      <c r="E45" s="5"/>
      <c r="F45" s="5"/>
      <c r="G45" s="5"/>
    </row>
    <row r="46" spans="1:7" ht="13.8" x14ac:dyDescent="0.25">
      <c r="A46" s="5" t="s">
        <v>26</v>
      </c>
      <c r="B46" s="5">
        <v>53</v>
      </c>
      <c r="C46" s="5"/>
      <c r="D46" s="5"/>
      <c r="E46" s="5"/>
      <c r="F46" s="5"/>
      <c r="G46" s="5"/>
    </row>
    <row r="47" spans="1:7" ht="13.8" x14ac:dyDescent="0.25">
      <c r="A47" s="5" t="s">
        <v>32</v>
      </c>
      <c r="B47" s="5">
        <v>12</v>
      </c>
      <c r="C47" s="5"/>
      <c r="D47" s="5"/>
      <c r="E47" s="5"/>
      <c r="F47" s="5"/>
      <c r="G47" s="5"/>
    </row>
    <row r="48" spans="1:7" ht="13.8" x14ac:dyDescent="0.25">
      <c r="A48" s="5" t="s">
        <v>30</v>
      </c>
      <c r="B48" s="5">
        <v>37</v>
      </c>
      <c r="C48" s="5"/>
      <c r="D48" s="5">
        <v>39</v>
      </c>
      <c r="E48" s="5"/>
      <c r="F48" s="5"/>
      <c r="G48" s="5"/>
    </row>
    <row r="49" spans="1:7" ht="13.8" x14ac:dyDescent="0.25">
      <c r="A49" s="5" t="s">
        <v>37</v>
      </c>
      <c r="B49" s="5"/>
      <c r="C49" s="5"/>
      <c r="D49" s="5"/>
      <c r="E49" s="5"/>
      <c r="F49" s="5"/>
      <c r="G49" s="5"/>
    </row>
    <row r="50" spans="1:7" ht="13.8" x14ac:dyDescent="0.25">
      <c r="A50" s="5" t="s">
        <v>27</v>
      </c>
      <c r="B50" s="5">
        <v>118</v>
      </c>
      <c r="C50" s="5"/>
      <c r="D50" s="5"/>
      <c r="E50" s="5"/>
      <c r="F50" s="5"/>
      <c r="G50" s="5"/>
    </row>
    <row r="51" spans="1:7" ht="13.8" x14ac:dyDescent="0.25">
      <c r="A51" s="5" t="s">
        <v>44</v>
      </c>
      <c r="B51" s="5"/>
      <c r="C51" s="5"/>
      <c r="D51" s="5"/>
      <c r="E51" s="5"/>
      <c r="F51" s="5"/>
      <c r="G51" s="5"/>
    </row>
    <row r="52" spans="1:7" ht="13.8" x14ac:dyDescent="0.25">
      <c r="A52" s="6" t="s">
        <v>52</v>
      </c>
      <c r="B52" s="5"/>
      <c r="C52" s="5"/>
      <c r="D52" s="5"/>
      <c r="E52" s="5"/>
      <c r="F52" s="5"/>
      <c r="G52" s="5"/>
    </row>
    <row r="53" spans="1:7" ht="13.8" x14ac:dyDescent="0.25">
      <c r="A53" s="5" t="s">
        <v>28</v>
      </c>
      <c r="B53" s="5">
        <v>400</v>
      </c>
      <c r="C53" s="5"/>
      <c r="D53" s="5"/>
      <c r="E53" s="5"/>
      <c r="F53" s="5">
        <v>400</v>
      </c>
      <c r="G53" s="5"/>
    </row>
    <row r="54" spans="1:7" ht="13.8" x14ac:dyDescent="0.25">
      <c r="A54" s="5" t="s">
        <v>43</v>
      </c>
      <c r="B54" s="5"/>
      <c r="C54" s="5"/>
      <c r="D54" s="5"/>
      <c r="E54" s="5"/>
      <c r="F54" s="5"/>
      <c r="G54" s="5"/>
    </row>
    <row r="55" spans="1:7" ht="13.8" x14ac:dyDescent="0.25">
      <c r="A55" s="5" t="s">
        <v>35</v>
      </c>
      <c r="B55" s="5"/>
      <c r="C55" s="5"/>
      <c r="D55" s="5"/>
      <c r="E55" s="5"/>
      <c r="F55" s="5"/>
      <c r="G55" s="5"/>
    </row>
    <row r="56" spans="1:7" ht="13.8" x14ac:dyDescent="0.25">
      <c r="A56" s="5" t="s">
        <v>29</v>
      </c>
      <c r="B56" s="5"/>
      <c r="C56" s="5"/>
      <c r="D56" s="5"/>
      <c r="E56" s="5"/>
      <c r="F56" s="5"/>
      <c r="G56" s="5"/>
    </row>
    <row r="57" spans="1:7" ht="13.8" x14ac:dyDescent="0.25">
      <c r="A57" s="5"/>
      <c r="B57" s="5"/>
      <c r="C57" s="5"/>
      <c r="D57" s="5"/>
      <c r="E57" s="5"/>
      <c r="F57" s="5"/>
      <c r="G57" s="5"/>
    </row>
    <row r="58" spans="1:7" ht="13.8" x14ac:dyDescent="0.25">
      <c r="A58" s="5" t="s">
        <v>56</v>
      </c>
      <c r="B58" s="5"/>
      <c r="C58" s="5"/>
      <c r="D58" s="5"/>
      <c r="E58" s="5"/>
      <c r="F58" s="5"/>
      <c r="G58" s="5"/>
    </row>
    <row r="59" spans="1:7" ht="13.8" x14ac:dyDescent="0.25">
      <c r="A59" s="9"/>
      <c r="B59" s="9"/>
      <c r="C59" s="9"/>
      <c r="D59" s="9"/>
      <c r="E59" s="9"/>
      <c r="F59" s="9"/>
      <c r="G59" s="9"/>
    </row>
    <row r="60" spans="1:7" ht="13.8" x14ac:dyDescent="0.25">
      <c r="A60" s="5" t="s">
        <v>34</v>
      </c>
      <c r="B60" s="5">
        <f>SUM(B3:B56)</f>
        <v>114140</v>
      </c>
      <c r="C60" s="5">
        <f>SUM(C4:C59)</f>
        <v>103522</v>
      </c>
      <c r="D60" s="5">
        <f>SUM(D4:D59)</f>
        <v>96935</v>
      </c>
      <c r="E60" s="5">
        <f>SUM(E3:E56)</f>
        <v>79750</v>
      </c>
      <c r="F60" s="5">
        <f>SUM(F3:F56)</f>
        <v>64466</v>
      </c>
      <c r="G60" s="5">
        <f>SUM(G3:G56)</f>
        <v>63678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CENTRAL MICRO </vt:lpstr>
      <vt:lpstr>KZN BLOOD CULTURE TENDER</vt:lpstr>
      <vt:lpstr>FREESTATE</vt:lpstr>
      <vt:lpstr>WESTERN-NORTHERN CAPE</vt:lpstr>
      <vt:lpstr>GAUTENG</vt:lpstr>
      <vt:lpstr>LIMPOPO-MPUMALANGA</vt:lpstr>
      <vt:lpstr>EASTERN CAPE</vt:lpstr>
      <vt:lpstr>NORTHWEST</vt:lpstr>
      <vt:lpstr>KZN CHEM LARGE</vt:lpstr>
      <vt:lpstr>'KZN BLOOD CULTURE TENDER'!Print_Area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Donald Mmope</cp:lastModifiedBy>
  <cp:lastPrinted>2023-07-13T10:09:32Z</cp:lastPrinted>
  <dcterms:created xsi:type="dcterms:W3CDTF">2011-06-22T13:55:55Z</dcterms:created>
  <dcterms:modified xsi:type="dcterms:W3CDTF">2023-09-13T08:17:41Z</dcterms:modified>
</cp:coreProperties>
</file>