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1012_Trompsburg Closure of Existing Solid Waste Site &amp; Construction of Waste Facility\3. Project Delivery\4. Procurement\Trompsburg\Second Re-tender\Bill of Quantites &amp; Estimate\"/>
    </mc:Choice>
  </mc:AlternateContent>
  <xr:revisionPtr revIDLastSave="0" documentId="13_ncr:81_{C7B9A5D1-B89D-4B74-A708-6CD5368B2E58}" xr6:coauthVersionLast="47" xr6:coauthVersionMax="47" xr10:uidLastSave="{00000000-0000-0000-0000-000000000000}"/>
  <bookViews>
    <workbookView xWindow="-28920" yWindow="-1155" windowWidth="29040" windowHeight="15840" xr2:uid="{00000000-000D-0000-FFFF-FFFF00000000}"/>
  </bookViews>
  <sheets>
    <sheet name="General" sheetId="1" r:id="rId1"/>
    <sheet name="Roads and Fencing" sheetId="2" r:id="rId2"/>
    <sheet name="Landfill Cell" sheetId="3" r:id="rId3"/>
    <sheet name="Leachate Pond" sheetId="4" r:id="rId4"/>
    <sheet name="Recycling Storage Area" sheetId="6" r:id="rId5"/>
    <sheet name="Acess Control Building" sheetId="7" r:id="rId6"/>
    <sheet name="SUMMARY" sheetId="5" r:id="rId7"/>
  </sheets>
  <definedNames>
    <definedName name="_xlnm.Print_Area" localSheetId="5">'Acess Control Building'!$A$1:$I$140</definedName>
    <definedName name="_xlnm.Print_Area" localSheetId="0">General!$A$1:$I$127</definedName>
    <definedName name="_xlnm.Print_Area" localSheetId="2">'Landfill Cell'!$A$1:$I$179</definedName>
    <definedName name="_xlnm.Print_Area" localSheetId="3">'Leachate Pond'!$A$1:$I$183</definedName>
    <definedName name="_xlnm.Print_Area" localSheetId="1">'Roads and Fencing'!$A$1:$I$67</definedName>
    <definedName name="_xlnm.Print_Area" localSheetId="6">SUMMARY!$A$1:$F$50</definedName>
    <definedName name="_xlnm.Print_Titles" localSheetId="3">'Leachate Pond'!$1:$5</definedName>
    <definedName name="Z_0EB5B30E_A986_444F_BEE4_BF2D09B6E61F_.wvu.Cols" localSheetId="0" hidden="1">General!$J:$J</definedName>
    <definedName name="Z_0EB5B30E_A986_444F_BEE4_BF2D09B6E61F_.wvu.PrintArea" localSheetId="0" hidden="1">General!$A$1:$I$251</definedName>
    <definedName name="Z_0EB5B30E_A986_444F_BEE4_BF2D09B6E61F_.wvu.PrintArea" localSheetId="2" hidden="1">'Landfill Cell'!$A$1:$I$244</definedName>
    <definedName name="Z_0EB5B30E_A986_444F_BEE4_BF2D09B6E61F_.wvu.PrintArea" localSheetId="3" hidden="1">'Leachate Pond'!$A$1:$I$241</definedName>
    <definedName name="Z_0EB5B30E_A986_444F_BEE4_BF2D09B6E61F_.wvu.PrintArea" localSheetId="1" hidden="1">'Roads and Fencing'!$A$1:$I$120</definedName>
    <definedName name="Z_0EB5B30E_A986_444F_BEE4_BF2D09B6E61F_.wvu.PrintArea" localSheetId="6" hidden="1">SUMMARY!$A$1:$F$50</definedName>
    <definedName name="Z_2D0589F9_8715_4848_90C2_96F1A45D636B_.wvu.PrintArea" localSheetId="0" hidden="1">General!$A$1:$I$251</definedName>
    <definedName name="Z_2D0589F9_8715_4848_90C2_96F1A45D636B_.wvu.PrintArea" localSheetId="2" hidden="1">'Landfill Cell'!$A$1:$I$244</definedName>
    <definedName name="Z_2D0589F9_8715_4848_90C2_96F1A45D636B_.wvu.PrintArea" localSheetId="3" hidden="1">'Leachate Pond'!$A$1:$I$241</definedName>
    <definedName name="Z_2D0589F9_8715_4848_90C2_96F1A45D636B_.wvu.PrintArea" localSheetId="1" hidden="1">'Roads and Fencing'!$A$1:$I$120</definedName>
    <definedName name="Z_2D0589F9_8715_4848_90C2_96F1A45D636B_.wvu.PrintArea" localSheetId="6" hidden="1">SUMMARY!$A$1:$F$50</definedName>
    <definedName name="Z_2D0589F9_8715_4848_90C2_96F1A45D636B_.wvu.PrintTitles" localSheetId="0" hidden="1">General!$14:$18</definedName>
    <definedName name="Z_2D0589F9_8715_4848_90C2_96F1A45D636B_.wvu.PrintTitles" localSheetId="2" hidden="1">'Landfill Cell'!$1:$5</definedName>
    <definedName name="Z_2D0589F9_8715_4848_90C2_96F1A45D636B_.wvu.PrintTitles" localSheetId="3" hidden="1">'Leachate Pond'!$1:$5</definedName>
    <definedName name="Z_2D0589F9_8715_4848_90C2_96F1A45D636B_.wvu.PrintTitles" localSheetId="1" hidden="1">'Roads and Fencing'!$1:$5</definedName>
    <definedName name="Z_5AE6871E_870B_47BF_9F14_DCBE3F307CF6_.wvu.PrintArea" localSheetId="5" hidden="1">'Acess Control Building'!$A$1:$I$285</definedName>
    <definedName name="Z_5AE6871E_870B_47BF_9F14_DCBE3F307CF6_.wvu.PrintArea" localSheetId="0" hidden="1">General!$A$1:$I$251</definedName>
    <definedName name="Z_5AE6871E_870B_47BF_9F14_DCBE3F307CF6_.wvu.PrintArea" localSheetId="2" hidden="1">'Landfill Cell'!$A$1:$I$244</definedName>
    <definedName name="Z_5AE6871E_870B_47BF_9F14_DCBE3F307CF6_.wvu.PrintArea" localSheetId="3" hidden="1">'Leachate Pond'!$A$1:$I$241</definedName>
    <definedName name="Z_5AE6871E_870B_47BF_9F14_DCBE3F307CF6_.wvu.PrintArea" localSheetId="1" hidden="1">'Roads and Fencing'!$A$1:$I$120</definedName>
    <definedName name="Z_5AE6871E_870B_47BF_9F14_DCBE3F307CF6_.wvu.PrintArea" localSheetId="6" hidden="1">SUMMARY!$A$1:$F$50</definedName>
    <definedName name="Z_5AE6871E_870B_47BF_9F14_DCBE3F307CF6_.wvu.PrintTitles" localSheetId="0" hidden="1">General!$14:$18</definedName>
    <definedName name="Z_5AE6871E_870B_47BF_9F14_DCBE3F307CF6_.wvu.PrintTitles" localSheetId="2" hidden="1">'Landfill Cell'!$1:$5</definedName>
    <definedName name="Z_5AE6871E_870B_47BF_9F14_DCBE3F307CF6_.wvu.PrintTitles" localSheetId="3" hidden="1">'Leachate Pond'!$1:$5</definedName>
    <definedName name="Z_5AE6871E_870B_47BF_9F14_DCBE3F307CF6_.wvu.PrintTitles" localSheetId="1" hidden="1">'Roads and Fencing'!$1:$5</definedName>
    <definedName name="Z_7269E097_1BF7_4772_8594_19B80D9CE7D4_.wvu.PrintArea" localSheetId="0" hidden="1">General!$A$1:$I$251</definedName>
    <definedName name="Z_7269E097_1BF7_4772_8594_19B80D9CE7D4_.wvu.PrintArea" localSheetId="2" hidden="1">'Landfill Cell'!$A$1:$I$244</definedName>
    <definedName name="Z_7269E097_1BF7_4772_8594_19B80D9CE7D4_.wvu.PrintArea" localSheetId="3" hidden="1">'Leachate Pond'!$A$1:$I$241</definedName>
    <definedName name="Z_7269E097_1BF7_4772_8594_19B80D9CE7D4_.wvu.PrintArea" localSheetId="1" hidden="1">'Roads and Fencing'!$A$1:$I$120</definedName>
    <definedName name="Z_7269E097_1BF7_4772_8594_19B80D9CE7D4_.wvu.PrintArea" localSheetId="6" hidden="1">SUMMARY!$A$1:$F$50</definedName>
    <definedName name="Z_7269E097_1BF7_4772_8594_19B80D9CE7D4_.wvu.PrintTitles" localSheetId="0" hidden="1">General!$14:$18</definedName>
    <definedName name="Z_7269E097_1BF7_4772_8594_19B80D9CE7D4_.wvu.PrintTitles" localSheetId="2" hidden="1">'Landfill Cell'!$1:$5</definedName>
    <definedName name="Z_7269E097_1BF7_4772_8594_19B80D9CE7D4_.wvu.PrintTitles" localSheetId="3" hidden="1">'Leachate Pond'!$1:$5</definedName>
    <definedName name="Z_7269E097_1BF7_4772_8594_19B80D9CE7D4_.wvu.PrintTitles" localSheetId="1" hidden="1">'Roads and Fencing'!$1:$5</definedName>
    <definedName name="Z_8455329F_CB19_4B1A_B90C_EBA1B6682D10_.wvu.PrintArea" localSheetId="5" hidden="1">'Acess Control Building'!$A$1:$I$285</definedName>
    <definedName name="Z_8455329F_CB19_4B1A_B90C_EBA1B6682D10_.wvu.PrintArea" localSheetId="0" hidden="1">General!$A$1:$I$251</definedName>
    <definedName name="Z_8455329F_CB19_4B1A_B90C_EBA1B6682D10_.wvu.PrintArea" localSheetId="2" hidden="1">'Landfill Cell'!$A$1:$I$244</definedName>
    <definedName name="Z_8455329F_CB19_4B1A_B90C_EBA1B6682D10_.wvu.PrintArea" localSheetId="3" hidden="1">'Leachate Pond'!$A$1:$I$241</definedName>
    <definedName name="Z_8455329F_CB19_4B1A_B90C_EBA1B6682D10_.wvu.PrintArea" localSheetId="1" hidden="1">'Roads and Fencing'!$A$1:$I$120</definedName>
    <definedName name="Z_8455329F_CB19_4B1A_B90C_EBA1B6682D10_.wvu.PrintArea" localSheetId="6" hidden="1">SUMMARY!$A$1:$F$50</definedName>
    <definedName name="Z_8455329F_CB19_4B1A_B90C_EBA1B6682D10_.wvu.PrintTitles" localSheetId="0" hidden="1">General!$14:$18</definedName>
    <definedName name="Z_8455329F_CB19_4B1A_B90C_EBA1B6682D10_.wvu.PrintTitles" localSheetId="2" hidden="1">'Landfill Cell'!$1:$5</definedName>
    <definedName name="Z_8455329F_CB19_4B1A_B90C_EBA1B6682D10_.wvu.PrintTitles" localSheetId="3" hidden="1">'Leachate Pond'!$1:$5</definedName>
    <definedName name="Z_8455329F_CB19_4B1A_B90C_EBA1B6682D10_.wvu.PrintTitles" localSheetId="1" hidden="1">'Roads and Fencing'!$1:$5</definedName>
    <definedName name="Z_8C06DBC4_277B_4C06_8E04_886D17C17669_.wvu.PrintArea" localSheetId="5" hidden="1">'Acess Control Building'!$A$1:$I$285</definedName>
    <definedName name="Z_8C06DBC4_277B_4C06_8E04_886D17C17669_.wvu.PrintArea" localSheetId="0" hidden="1">General!$A$1:$I$251</definedName>
    <definedName name="Z_8C06DBC4_277B_4C06_8E04_886D17C17669_.wvu.PrintArea" localSheetId="2" hidden="1">'Landfill Cell'!$A$1:$I$244</definedName>
    <definedName name="Z_8C06DBC4_277B_4C06_8E04_886D17C17669_.wvu.PrintArea" localSheetId="3" hidden="1">'Leachate Pond'!$A$1:$I$241</definedName>
    <definedName name="Z_8C06DBC4_277B_4C06_8E04_886D17C17669_.wvu.PrintArea" localSheetId="1" hidden="1">'Roads and Fencing'!$A$1:$I$120</definedName>
    <definedName name="Z_8C06DBC4_277B_4C06_8E04_886D17C17669_.wvu.PrintArea" localSheetId="6" hidden="1">SUMMARY!$A$1:$F$50</definedName>
    <definedName name="Z_8FF073D9_055F_4F34_B306_FB40E0157B7C_.wvu.PrintArea" localSheetId="0" hidden="1">General!$A$1:$I$251</definedName>
    <definedName name="Z_8FF073D9_055F_4F34_B306_FB40E0157B7C_.wvu.PrintArea" localSheetId="2" hidden="1">'Landfill Cell'!$A$1:$I$244</definedName>
    <definedName name="Z_8FF073D9_055F_4F34_B306_FB40E0157B7C_.wvu.PrintArea" localSheetId="3" hidden="1">'Leachate Pond'!$A$1:$I$241</definedName>
    <definedName name="Z_8FF073D9_055F_4F34_B306_FB40E0157B7C_.wvu.PrintArea" localSheetId="1" hidden="1">'Roads and Fencing'!$A$1:$I$120</definedName>
    <definedName name="Z_8FF073D9_055F_4F34_B306_FB40E0157B7C_.wvu.PrintArea" localSheetId="6" hidden="1">SUMMARY!$A$1:$F$50</definedName>
    <definedName name="Z_8FF073D9_055F_4F34_B306_FB40E0157B7C_.wvu.PrintTitles" localSheetId="0" hidden="1">General!$14:$18</definedName>
    <definedName name="Z_8FF073D9_055F_4F34_B306_FB40E0157B7C_.wvu.PrintTitles" localSheetId="2" hidden="1">'Landfill Cell'!$1:$5</definedName>
    <definedName name="Z_8FF073D9_055F_4F34_B306_FB40E0157B7C_.wvu.PrintTitles" localSheetId="3" hidden="1">'Leachate Pond'!$1:$5</definedName>
    <definedName name="Z_8FF073D9_055F_4F34_B306_FB40E0157B7C_.wvu.PrintTitles" localSheetId="1" hidden="1">'Roads and Fencing'!$1:$5</definedName>
    <definedName name="Z_9C4C01B2_F47D_4254_8993_2EF54272A013_.wvu.PrintArea" localSheetId="5" hidden="1">'Acess Control Building'!$A$1:$I$140</definedName>
    <definedName name="Z_9C4C01B2_F47D_4254_8993_2EF54272A013_.wvu.PrintArea" localSheetId="0" hidden="1">General!$A$1:$I$127</definedName>
    <definedName name="Z_9C4C01B2_F47D_4254_8993_2EF54272A013_.wvu.PrintArea" localSheetId="2" hidden="1">'Landfill Cell'!$A$1:$I$179</definedName>
    <definedName name="Z_9C4C01B2_F47D_4254_8993_2EF54272A013_.wvu.PrintArea" localSheetId="3" hidden="1">'Leachate Pond'!$A$1:$I$183</definedName>
    <definedName name="Z_9C4C01B2_F47D_4254_8993_2EF54272A013_.wvu.PrintArea" localSheetId="1" hidden="1">'Roads and Fencing'!$A$1:$I$67</definedName>
    <definedName name="Z_9C4C01B2_F47D_4254_8993_2EF54272A013_.wvu.PrintArea" localSheetId="6" hidden="1">SUMMARY!$A$1:$F$50</definedName>
    <definedName name="Z_9C4C01B2_F47D_4254_8993_2EF54272A013_.wvu.PrintTitles" localSheetId="3" hidden="1">'Leachate Pond'!$1:$5</definedName>
    <definedName name="Z_A8D1BE72_0DDD_4E54_A103_C13AA6078341_.wvu.PrintArea" localSheetId="5" hidden="1">'Acess Control Building'!$A$1:$I$285</definedName>
    <definedName name="Z_A8D1BE72_0DDD_4E54_A103_C13AA6078341_.wvu.PrintArea" localSheetId="0" hidden="1">General!$A$1:$I$251</definedName>
    <definedName name="Z_A8D1BE72_0DDD_4E54_A103_C13AA6078341_.wvu.PrintArea" localSheetId="2" hidden="1">'Landfill Cell'!$A$1:$I$244</definedName>
    <definedName name="Z_A8D1BE72_0DDD_4E54_A103_C13AA6078341_.wvu.PrintArea" localSheetId="3" hidden="1">'Leachate Pond'!$A$1:$I$241</definedName>
    <definedName name="Z_A8D1BE72_0DDD_4E54_A103_C13AA6078341_.wvu.PrintArea" localSheetId="1" hidden="1">'Roads and Fencing'!$A$1:$I$120</definedName>
    <definedName name="Z_A8D1BE72_0DDD_4E54_A103_C13AA6078341_.wvu.PrintArea" localSheetId="6" hidden="1">SUMMARY!$A$1:$F$50</definedName>
    <definedName name="Z_CFE8212C_D37D_4726_95FC_8498FA427A0A_.wvu.PrintArea" localSheetId="0" hidden="1">General!$A$1:$I$251</definedName>
    <definedName name="Z_CFE8212C_D37D_4726_95FC_8498FA427A0A_.wvu.PrintArea" localSheetId="2" hidden="1">'Landfill Cell'!$A$1:$I$244</definedName>
    <definedName name="Z_CFE8212C_D37D_4726_95FC_8498FA427A0A_.wvu.PrintArea" localSheetId="3" hidden="1">'Leachate Pond'!$A$1:$I$241</definedName>
    <definedName name="Z_CFE8212C_D37D_4726_95FC_8498FA427A0A_.wvu.PrintArea" localSheetId="1" hidden="1">'Roads and Fencing'!$A$1:$I$120</definedName>
    <definedName name="Z_CFE8212C_D37D_4726_95FC_8498FA427A0A_.wvu.PrintArea" localSheetId="6" hidden="1">SUMMARY!$A$1:$F$50</definedName>
    <definedName name="Z_CFE8212C_D37D_4726_95FC_8498FA427A0A_.wvu.PrintTitles" localSheetId="0" hidden="1">General!$14:$18</definedName>
    <definedName name="Z_CFE8212C_D37D_4726_95FC_8498FA427A0A_.wvu.PrintTitles" localSheetId="2" hidden="1">'Landfill Cell'!$1:$5</definedName>
    <definedName name="Z_CFE8212C_D37D_4726_95FC_8498FA427A0A_.wvu.PrintTitles" localSheetId="3" hidden="1">'Leachate Pond'!$1:$5</definedName>
    <definedName name="Z_CFE8212C_D37D_4726_95FC_8498FA427A0A_.wvu.PrintTitles" localSheetId="1" hidden="1">'Roads and Fencing'!$1:$5</definedName>
    <definedName name="Z_F3092659_5AD1_4F03_9901_38AF2FE7B43A_.wvu.PrintArea" localSheetId="5" hidden="1">'Acess Control Building'!$A$1:$I$285</definedName>
    <definedName name="Z_F3092659_5AD1_4F03_9901_38AF2FE7B43A_.wvu.PrintArea" localSheetId="0" hidden="1">General!$A$1:$I$251</definedName>
    <definedName name="Z_F3092659_5AD1_4F03_9901_38AF2FE7B43A_.wvu.PrintArea" localSheetId="2" hidden="1">'Landfill Cell'!$A$1:$I$244</definedName>
    <definedName name="Z_F3092659_5AD1_4F03_9901_38AF2FE7B43A_.wvu.PrintArea" localSheetId="3" hidden="1">'Leachate Pond'!$A$1:$I$241</definedName>
    <definedName name="Z_F3092659_5AD1_4F03_9901_38AF2FE7B43A_.wvu.PrintArea" localSheetId="1" hidden="1">'Roads and Fencing'!$A$1:$I$120</definedName>
    <definedName name="Z_F3092659_5AD1_4F03_9901_38AF2FE7B43A_.wvu.PrintArea" localSheetId="6" hidden="1">SUMMARY!$A$1:$F$50</definedName>
    <definedName name="Z_F5C46B42_94D7_4C37_BCCA_A66086762E2C_.wvu.PrintArea" localSheetId="5" hidden="1">'Acess Control Building'!$A$1:$I$139</definedName>
    <definedName name="Z_F5C46B42_94D7_4C37_BCCA_A66086762E2C_.wvu.PrintArea" localSheetId="0" hidden="1">General!$A$1:$I$186</definedName>
    <definedName name="Z_F5C46B42_94D7_4C37_BCCA_A66086762E2C_.wvu.PrintArea" localSheetId="2" hidden="1">'Landfill Cell'!$A$1:$I$178</definedName>
    <definedName name="Z_F5C46B42_94D7_4C37_BCCA_A66086762E2C_.wvu.PrintArea" localSheetId="3" hidden="1">'Leachate Pond'!$A$1:$I$182</definedName>
    <definedName name="Z_F5C46B42_94D7_4C37_BCCA_A66086762E2C_.wvu.PrintArea" localSheetId="1" hidden="1">'Roads and Fencing'!$A$1:$I$120</definedName>
    <definedName name="Z_F5C46B42_94D7_4C37_BCCA_A66086762E2C_.wvu.PrintArea" localSheetId="6" hidden="1">SUMMARY!$A$1:$F$50</definedName>
    <definedName name="Z_F5C46B42_94D7_4C37_BCCA_A66086762E2C_.wvu.PrintTitles" localSheetId="0" hidden="1">General!$14:$18</definedName>
    <definedName name="Z_F5C46B42_94D7_4C37_BCCA_A66086762E2C_.wvu.PrintTitles" localSheetId="2" hidden="1">'Landfill Cell'!$1:$5</definedName>
    <definedName name="Z_F5C46B42_94D7_4C37_BCCA_A66086762E2C_.wvu.PrintTitles" localSheetId="3" hidden="1">'Leachate Pond'!$1:$5</definedName>
    <definedName name="Z_F5C46B42_94D7_4C37_BCCA_A66086762E2C_.wvu.PrintTitles" localSheetId="1" hidden="1">'Roads and Fencing'!$1:$5</definedName>
  </definedNames>
  <calcPr calcId="191029"/>
  <customWorkbookViews>
    <customWorkbookView name="Stephen_EACES - Personal View" guid="{8C06DBC4-277B-4C06-8E04-886D17C17669}" mergeInterval="0" personalView="1" maximized="1" xWindow="-9" yWindow="-9" windowWidth="1938" windowHeight="1048" activeSheetId="1"/>
    <customWorkbookView name="Siphamandla Mntambo - Personal View" guid="{2D0589F9-8715-4848-90C2-96F1A45D636B}" mergeInterval="0" personalView="1" maximized="1" xWindow="-1928" yWindow="-8" windowWidth="1936" windowHeight="1056" activeSheetId="1"/>
    <customWorkbookView name="Lorna Taillard - Personal View" guid="{8FF073D9-055F-4F34-B306-FB40E0157B7C}" mergeInterval="0" personalView="1" maximized="1" windowWidth="1436" windowHeight="652" activeSheetId="1"/>
    <customWorkbookView name="Hayley Doyle-Thoresen - Personal View" guid="{7269E097-1BF7-4772-8594-19B80D9CE7D4}" mergeInterval="0" personalView="1" maximized="1" windowWidth="1436" windowHeight="652" activeSheetId="4" showComments="commIndAndComment"/>
    <customWorkbookView name="Aiden Bowers - Personal View" guid="{0EB5B30E-A986-444F-BEE4-BF2D09B6E61F}" mergeInterval="0" personalView="1" maximized="1" windowWidth="1916" windowHeight="858" activeSheetId="3"/>
    <customWorkbookView name="Kevin Dalton - Personal View" guid="{CFE8212C-D37D-4726-95FC-8498FA427A0A}" mergeInterval="0" personalView="1" maximized="1" windowWidth="1020" windowHeight="496" activeSheetId="1"/>
    <customWorkbookView name="Seani Pandelane - Personal View" guid="{5AE6871E-870B-47BF-9F14-DCBE3F307CF6}" mergeInterval="0" personalView="1" maximized="1" xWindow="-1929" yWindow="-1" windowWidth="1938" windowHeight="1048" activeSheetId="4"/>
    <customWorkbookView name="Nkholane Mabitsela - Personal View" guid="{F3092659-5AD1-4F03-9901-38AF2FE7B43A}" mergeInterval="0" personalView="1" maximized="1" xWindow="1358" yWindow="-325" windowWidth="1936" windowHeight="1056" activeSheetId="5"/>
    <customWorkbookView name="Ms. S.E Pandelane - Personal View" guid="{A8D1BE72-0DDD-4E54-A103-C13AA6078341}" mergeInterval="0" personalView="1" maximized="1" xWindow="-1928" yWindow="1" windowWidth="1936" windowHeight="1056" activeSheetId="5"/>
    <customWorkbookView name="EngAces Laptop - Personal View" guid="{8455329F-CB19-4B1A-B90C-EBA1B6682D10}" mergeInterval="0" personalView="1" xWindow="160" yWindow="160" windowWidth="1440" windowHeight="755" activeSheetId="7"/>
    <customWorkbookView name="Zethembiso L. Nkosi - Personal View" guid="{F5C46B42-94D7-4C37-BCCA-A66086762E2C}" mergeInterval="0" personalView="1" maximized="1" xWindow="-1928" yWindow="217" windowWidth="1936" windowHeight="1056" activeSheetId="5"/>
    <customWorkbookView name="User - Personal View" guid="{9C4C01B2-F47D-4254-8993-2EF54272A013}" mergeInterval="0" personalView="1" maximized="1" xWindow="-1928" yWindow="-77" windowWidth="1936" windowHeight="105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113" i="1" l="1"/>
  <c r="I77" i="4" l="1"/>
  <c r="I75" i="4"/>
  <c r="I60" i="4"/>
  <c r="I59" i="4"/>
  <c r="I40" i="4"/>
  <c r="I39" i="4"/>
  <c r="I38" i="4"/>
  <c r="I10" i="4"/>
  <c r="I9" i="4"/>
  <c r="I8" i="4"/>
  <c r="I7" i="4"/>
  <c r="I6" i="4"/>
  <c r="I93" i="3"/>
  <c r="I86" i="1"/>
  <c r="I84" i="1"/>
  <c r="I9" i="3" l="1"/>
  <c r="G96" i="1" l="1"/>
  <c r="C7" i="5" l="1"/>
  <c r="C6" i="5"/>
  <c r="C4" i="5"/>
  <c r="C2" i="5"/>
  <c r="A6" i="5"/>
  <c r="A2" i="5"/>
  <c r="G53" i="4" l="1"/>
  <c r="I8" i="3" l="1"/>
  <c r="I7" i="3"/>
  <c r="I6" i="3"/>
  <c r="I6" i="2"/>
  <c r="G91" i="1"/>
  <c r="G85" i="1"/>
  <c r="I19" i="1"/>
</calcChain>
</file>

<file path=xl/sharedStrings.xml><?xml version="1.0" encoding="utf-8"?>
<sst xmlns="http://schemas.openxmlformats.org/spreadsheetml/2006/main" count="975" uniqueCount="457">
  <si>
    <t>BILL OF QUANTITIES</t>
  </si>
  <si>
    <t>NB</t>
  </si>
  <si>
    <t>TENDERERS MUST COMPLETE THE BILL OF QUANTITIES IN BLACK INK</t>
  </si>
  <si>
    <t>PAYMENT</t>
  </si>
  <si>
    <t>REFERS</t>
  </si>
  <si>
    <t>ITEM</t>
  </si>
  <si>
    <t>DESCRIPTION</t>
  </si>
  <si>
    <t>UNIT</t>
  </si>
  <si>
    <t>QUAN-</t>
  </si>
  <si>
    <t>RATE</t>
  </si>
  <si>
    <t>AMOUNT</t>
  </si>
  <si>
    <t>TO</t>
  </si>
  <si>
    <t>NO</t>
  </si>
  <si>
    <t>TITY</t>
  </si>
  <si>
    <t>SABS</t>
  </si>
  <si>
    <t>110.00</t>
  </si>
  <si>
    <t>GENERAL</t>
  </si>
  <si>
    <t>1200 A</t>
  </si>
  <si>
    <t>110.01</t>
  </si>
  <si>
    <t>.01</t>
  </si>
  <si>
    <t>-</t>
  </si>
  <si>
    <t>8.3.1</t>
  </si>
  <si>
    <t>.02</t>
  </si>
  <si>
    <t>8.3.2</t>
  </si>
  <si>
    <t>charges</t>
  </si>
  <si>
    <t>110.02</t>
  </si>
  <si>
    <t>Scheduled time-related items:</t>
  </si>
  <si>
    <t xml:space="preserve">Time-related preliminary and general </t>
  </si>
  <si>
    <t>8.4.1</t>
  </si>
  <si>
    <t xml:space="preserve">charges </t>
  </si>
  <si>
    <t>110.04</t>
  </si>
  <si>
    <t>Prime Cost Sums:</t>
  </si>
  <si>
    <t>8.6</t>
  </si>
  <si>
    <t>PC Sum</t>
  </si>
  <si>
    <t xml:space="preserve">Charge required by Contractor on </t>
  </si>
  <si>
    <t>%</t>
  </si>
  <si>
    <t xml:space="preserve">Compliance with OHS Act and </t>
  </si>
  <si>
    <t>PSA 8.11</t>
  </si>
  <si>
    <t>Contract nameboards</t>
  </si>
  <si>
    <t>130.00</t>
  </si>
  <si>
    <t>SITE CLEARANCE</t>
  </si>
  <si>
    <t>1200 C</t>
  </si>
  <si>
    <t>PSC</t>
  </si>
  <si>
    <t>130.01</t>
  </si>
  <si>
    <t>Clear and grub:</t>
  </si>
  <si>
    <t>8.2.1</t>
  </si>
  <si>
    <t>Areas</t>
  </si>
  <si>
    <t>m²</t>
  </si>
  <si>
    <t>number</t>
  </si>
  <si>
    <t>m</t>
  </si>
  <si>
    <t>Carried forward</t>
  </si>
  <si>
    <t>Brought forward</t>
  </si>
  <si>
    <t/>
  </si>
  <si>
    <t>.04</t>
  </si>
  <si>
    <t>m³</t>
  </si>
  <si>
    <t>140.00</t>
  </si>
  <si>
    <t>EARTHWORKS</t>
  </si>
  <si>
    <t>1200 D</t>
  </si>
  <si>
    <t>PSD</t>
  </si>
  <si>
    <t>140.01</t>
  </si>
  <si>
    <t>Bulk excavation:</t>
  </si>
  <si>
    <t>.03</t>
  </si>
  <si>
    <t xml:space="preserve">Intermediate excavation  </t>
  </si>
  <si>
    <t xml:space="preserve">Hard rock excavation     </t>
  </si>
  <si>
    <t>140.02</t>
  </si>
  <si>
    <t>8.3.3</t>
  </si>
  <si>
    <t>PSDB</t>
  </si>
  <si>
    <t>Engineer:</t>
  </si>
  <si>
    <t xml:space="preserve">Backfill stabilized with 5% cement </t>
  </si>
  <si>
    <t>.05</t>
  </si>
  <si>
    <t>142.53</t>
  </si>
  <si>
    <t xml:space="preserve">Excavate and dispose of unsuitable </t>
  </si>
  <si>
    <t>material from trench bottom</t>
  </si>
  <si>
    <t>142.54</t>
  </si>
  <si>
    <t>Excavation ancillaries:</t>
  </si>
  <si>
    <t>Make up deficiency in backfill material:</t>
  </si>
  <si>
    <t>From other necessary excavations</t>
  </si>
  <si>
    <t>on Site</t>
  </si>
  <si>
    <t>147.00</t>
  </si>
  <si>
    <t>EARTHWORKS (ROADS, SUBGRADE)</t>
  </si>
  <si>
    <t>1200 DM</t>
  </si>
  <si>
    <t>PSDM</t>
  </si>
  <si>
    <t>147.02</t>
  </si>
  <si>
    <t xml:space="preserve">Roadbed preparation and compaction </t>
  </si>
  <si>
    <t>of material to:</t>
  </si>
  <si>
    <t>.06</t>
  </si>
  <si>
    <t>8.2.4</t>
  </si>
  <si>
    <t>146.04</t>
  </si>
  <si>
    <t>1200 DK</t>
  </si>
  <si>
    <t>147.01</t>
  </si>
  <si>
    <t>Preparation of Site:</t>
  </si>
  <si>
    <t xml:space="preserve">Removal of topsoil to a depth of </t>
  </si>
  <si>
    <t>maintenance thereof</t>
  </si>
  <si>
    <t>Treatment of roadbed:</t>
  </si>
  <si>
    <t xml:space="preserve">Minimum of 90% of modified </t>
  </si>
  <si>
    <t>AASHTO maximum density</t>
  </si>
  <si>
    <t>147.03</t>
  </si>
  <si>
    <t>Cut to fill:</t>
  </si>
  <si>
    <t>8.3.4</t>
  </si>
  <si>
    <t>8.3.5</t>
  </si>
  <si>
    <t>147.05</t>
  </si>
  <si>
    <t xml:space="preserve">Selected layer compacted to 93% of </t>
  </si>
  <si>
    <t xml:space="preserve">modified AASHTO maximum density      </t>
  </si>
  <si>
    <t>PA 12</t>
  </si>
  <si>
    <t>FENCING</t>
  </si>
  <si>
    <t>PA.01</t>
  </si>
  <si>
    <t xml:space="preserve">Supply and erection of new fencing </t>
  </si>
  <si>
    <t>PA.02</t>
  </si>
  <si>
    <t>New gates:</t>
  </si>
  <si>
    <t>As built surveys:</t>
  </si>
  <si>
    <t>Cost of as built surveys</t>
  </si>
  <si>
    <t>Charge required by Contractor on</t>
  </si>
  <si>
    <t>sub-item 110.04.03 above</t>
  </si>
  <si>
    <t>Sum</t>
  </si>
  <si>
    <t xml:space="preserve">150mm Thick Minimum of 93% of  </t>
  </si>
  <si>
    <t>SECTION 3: LANDFILL CELL</t>
  </si>
  <si>
    <t>SECTION 1: PRELIMINARY AND GENERAL</t>
  </si>
  <si>
    <t>SECTION 2: ROADS AND FENCING</t>
  </si>
  <si>
    <t>TOTAL SECTION 2 CARRIED TO SUMMARY</t>
  </si>
  <si>
    <t>TOTAL SECTION 1 CARRIED TO SUMMARY</t>
  </si>
  <si>
    <t>SECTION 3</t>
  </si>
  <si>
    <t>TOTAL SECTION 3 CARRIED TO SUMMARY</t>
  </si>
  <si>
    <t>SECTION 2</t>
  </si>
  <si>
    <t>SECTION 1</t>
  </si>
  <si>
    <t>Anchor Trench</t>
  </si>
  <si>
    <t>TOTAL SECTION 4 CARRIED TO SUMMARY</t>
  </si>
  <si>
    <t>SECTION 4: LEACHATE POND</t>
  </si>
  <si>
    <t>SECTION 4</t>
  </si>
  <si>
    <t>backfill or embankment, or dispose:</t>
  </si>
  <si>
    <t>Restricted excavation for anchor trench:</t>
  </si>
  <si>
    <t>Excavate for anchor trench as shown</t>
  </si>
  <si>
    <t>Remaining Leachate Pond Layerworks</t>
  </si>
  <si>
    <t xml:space="preserve">100 mm, and the stockpiling and </t>
  </si>
  <si>
    <t>8.2.3</t>
  </si>
  <si>
    <t>213.06</t>
  </si>
  <si>
    <t>Precast concrete manhole:</t>
  </si>
  <si>
    <t>1200 LD</t>
  </si>
  <si>
    <t xml:space="preserve">With SABS 558 type 2A cover and </t>
  </si>
  <si>
    <t>frame:</t>
  </si>
  <si>
    <t>213.00</t>
  </si>
  <si>
    <t>SEWERS</t>
  </si>
  <si>
    <t xml:space="preserve">Supply, lay, joint, bed as for flexible </t>
  </si>
  <si>
    <t xml:space="preserve">uPVC Class 34 pipes </t>
  </si>
  <si>
    <t>160mm dia</t>
  </si>
  <si>
    <t>213.03</t>
  </si>
  <si>
    <t>As shown on drawing number</t>
  </si>
  <si>
    <t>HDPE PN80 pipes</t>
  </si>
  <si>
    <t>110mm dia</t>
  </si>
  <si>
    <t xml:space="preserve">Supply, lay, joint, bed as for perforated </t>
  </si>
  <si>
    <t>Geosynthetics: Layerworks shown on</t>
  </si>
  <si>
    <t>Treatment of Landfill Cell: as shown on</t>
  </si>
  <si>
    <t xml:space="preserve">Treatment of Leachate Pond: as shown </t>
  </si>
  <si>
    <t>pipes as shown on drawing number</t>
  </si>
  <si>
    <t>Payment to be made by on net area i.e.</t>
  </si>
  <si>
    <t>Supply and install 1.5mm thick</t>
  </si>
  <si>
    <t>PSDK</t>
  </si>
  <si>
    <t>SUMMARY OF SCHEDULE OF QUANTITIES</t>
  </si>
  <si>
    <t>:</t>
  </si>
  <si>
    <t>PRELIMINARY AND GENERAL. . . . . . . . . . . . . . . . . . . . . . .  . . . . . . . . .. . . . . . . . . . . . . . . . . . . . . . .  . . . . . . . . .</t>
  </si>
  <si>
    <t>R</t>
  </si>
  <si>
    <t>TOTAL OF SCHEDULE OF QUANTITIES</t>
  </si>
  <si>
    <t>CALCULATION OF TENDER SUM</t>
  </si>
  <si>
    <t>TOTAL OF SCHEDULE OF QUANTITIES . . . . . . . . . . . . . . . . . . . . . . . . . . . . . . . . . . . . . . . . . . . . .</t>
  </si>
  <si>
    <t>CONTINGENCIES (10%)</t>
  </si>
  <si>
    <t>The Sum provided here is under the sole control of the Engineer and may be</t>
  </si>
  <si>
    <t>deducted in whole or in part . . . . . . . . . . . . . . . . . . . . . . . . . . . . . . . . . . . . . . . . . . . . . . . . . . . . .</t>
  </si>
  <si>
    <t>SUBTOTAL . . . . . . . . . . . . . . . . . . . . . . . . . . . . . . . . . . . . . . . . . . . . . . . . . . . . . . . . . . . . . . . . . . .</t>
  </si>
  <si>
    <t>VALUE-ADDED TAX (VAT)</t>
  </si>
  <si>
    <t>TENDER SUM CARRIED TO FORM OF TENDER</t>
  </si>
  <si>
    <t>SIGNED ON BEHALF OF TENDERER : . . . . . . . . . . . . . . . . . . . . . . . . . . . . . . . . . . . . . . . .</t>
  </si>
  <si>
    <t>LANDFILL CELL. . . . . . . . . . . . . . . . . . . . . . .  . . . . . . . . .</t>
  </si>
  <si>
    <t>LEACHATE POND. . . . . . . . . . . . . . . . . . . . . . . . . . . . . . . . . . . . . .</t>
  </si>
  <si>
    <t xml:space="preserve">on net area i.e. no overlaps will be </t>
  </si>
  <si>
    <t xml:space="preserve">measured. Contractor to make </t>
  </si>
  <si>
    <t xml:space="preserve">allowance for overlaps per guidance </t>
  </si>
  <si>
    <t>from manufacturer</t>
  </si>
  <si>
    <t xml:space="preserve">specifications. Payment to be made by </t>
  </si>
  <si>
    <t>density</t>
  </si>
  <si>
    <t xml:space="preserve">modified AASHTO maximum </t>
  </si>
  <si>
    <t>pipes on Class C Bedding and test</t>
  </si>
  <si>
    <t>pipeline:</t>
  </si>
  <si>
    <t>110.03</t>
  </si>
  <si>
    <t xml:space="preserve">Sums stated provisionally by the </t>
  </si>
  <si>
    <t>8.5.1</t>
  </si>
  <si>
    <t>Works executed by the Contractor:</t>
  </si>
  <si>
    <t>Prov</t>
  </si>
  <si>
    <t xml:space="preserve">HDPE Geomembrane </t>
  </si>
  <si>
    <t>to landfill cell</t>
  </si>
  <si>
    <t>to leachate pond</t>
  </si>
  <si>
    <t>Supply and install 2mm thick</t>
  </si>
  <si>
    <t>Excavate in all materials  and use for</t>
  </si>
  <si>
    <t xml:space="preserve">Necessary excavations to create </t>
  </si>
  <si>
    <t>Cut material from stockpile, spread</t>
  </si>
  <si>
    <t xml:space="preserve">and compact in a 200mm layer on </t>
  </si>
  <si>
    <t>existing (shaped) landfill site</t>
  </si>
  <si>
    <t xml:space="preserve"> embankment or backfill as ordered:</t>
  </si>
  <si>
    <t>8.3.14</t>
  </si>
  <si>
    <t xml:space="preserve">Extra over items 140.01.01.02 </t>
  </si>
  <si>
    <t>for temporary stockpiling</t>
  </si>
  <si>
    <t xml:space="preserve">thickness of 3.6mm, minimum mass </t>
  </si>
  <si>
    <r>
      <t>500 g/m</t>
    </r>
    <r>
      <rPr>
        <vertAlign val="superscript"/>
        <sz val="10"/>
        <rFont val="Arial"/>
        <family val="2"/>
      </rPr>
      <t>2</t>
    </r>
  </si>
  <si>
    <t>non-woven geofabric with minimum</t>
  </si>
  <si>
    <t xml:space="preserve">Geomembrane liner protection layer - </t>
  </si>
  <si>
    <t>Geofabric filtration layer - non-woven</t>
  </si>
  <si>
    <t xml:space="preserve">pipeline. Rate to include for pipe trench </t>
  </si>
  <si>
    <t>Construct pipe penetration complete</t>
  </si>
  <si>
    <t>as per Penetration Detail A on drawing</t>
  </si>
  <si>
    <t>Penetrations and Special Details</t>
  </si>
  <si>
    <t>Construct lining system sump detail</t>
  </si>
  <si>
    <t>Extra over items 140.01.01.01</t>
  </si>
  <si>
    <t>above for:</t>
  </si>
  <si>
    <t xml:space="preserve">liner GCL as per specification in </t>
  </si>
  <si>
    <t xml:space="preserve">PSDK 5.4. Installed to manufacturer's </t>
  </si>
  <si>
    <r>
      <t>m</t>
    </r>
    <r>
      <rPr>
        <vertAlign val="superscript"/>
        <sz val="10"/>
        <rFont val="Arial"/>
        <family val="2"/>
      </rPr>
      <t>3</t>
    </r>
  </si>
  <si>
    <t xml:space="preserve">150mm thick Continuously Graded </t>
  </si>
  <si>
    <t>ballast layer</t>
  </si>
  <si>
    <t xml:space="preserve">(38mm to 53mm) crushed stone </t>
  </si>
  <si>
    <t>8.2.8</t>
  </si>
  <si>
    <t>to falls</t>
  </si>
  <si>
    <t>to stockpile)</t>
  </si>
  <si>
    <t>new landfill cell (excavated material</t>
  </si>
  <si>
    <t>Cut and shape existing landfill site</t>
  </si>
  <si>
    <t>modified AASHTO maximum</t>
  </si>
  <si>
    <t>layers)</t>
  </si>
  <si>
    <r>
      <t>geofabric minimum 300 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(two </t>
    </r>
  </si>
  <si>
    <t xml:space="preserve">liner in 2 layers layers (GCL) GCL as </t>
  </si>
  <si>
    <t xml:space="preserve">to manufacturer's specifications. </t>
  </si>
  <si>
    <t xml:space="preserve">Contractor to make allowance for </t>
  </si>
  <si>
    <t xml:space="preserve">no overlaps will be measured. </t>
  </si>
  <si>
    <t>manufacturer.</t>
  </si>
  <si>
    <t xml:space="preserve">overlaps per guidance from </t>
  </si>
  <si>
    <t>and backfill</t>
  </si>
  <si>
    <t xml:space="preserve">excavation, lining, bedding, blanket </t>
  </si>
  <si>
    <t>Works executed by selected</t>
  </si>
  <si>
    <t>subcontractors:</t>
  </si>
  <si>
    <t>as per Sump Detail A on drawing</t>
  </si>
  <si>
    <t>Extra over items 140.01.01 for</t>
  </si>
  <si>
    <t>temporary stockpiling</t>
  </si>
  <si>
    <t>as per Sump Detail B on drawing</t>
  </si>
  <si>
    <t>Extra over items 140.01.01 above for:</t>
  </si>
  <si>
    <t xml:space="preserve"> </t>
  </si>
  <si>
    <t>200mm dia</t>
  </si>
  <si>
    <t>170.00</t>
  </si>
  <si>
    <t>CONCRETE (STRUCTURAL)</t>
  </si>
  <si>
    <t>1200 G</t>
  </si>
  <si>
    <t xml:space="preserve">Over 200 mm and up to 300 mm </t>
  </si>
  <si>
    <t>170.08</t>
  </si>
  <si>
    <t>High-tensile steel bars in the following:</t>
  </si>
  <si>
    <t>280 mm x 280 mm columns</t>
  </si>
  <si>
    <t>t</t>
  </si>
  <si>
    <t>8.4.3</t>
  </si>
  <si>
    <t>170.13</t>
  </si>
  <si>
    <t>Strength concrete:</t>
  </si>
  <si>
    <t>Class 30 MPa/19 mm concrete in:</t>
  </si>
  <si>
    <t>180.00</t>
  </si>
  <si>
    <t>STRUCTURAL STEELWORK</t>
  </si>
  <si>
    <t>1200 HB</t>
  </si>
  <si>
    <t>180.01</t>
  </si>
  <si>
    <t>Supply and fabrication of steelwork:</t>
  </si>
  <si>
    <t>Jointing by bolting:</t>
  </si>
  <si>
    <t>Roof sheeting as indicated in</t>
  </si>
  <si>
    <t>PD 10</t>
  </si>
  <si>
    <t>BUILDING WORK</t>
  </si>
  <si>
    <t>PD.01</t>
  </si>
  <si>
    <t>Brickwork:</t>
  </si>
  <si>
    <t>PD.05</t>
  </si>
  <si>
    <t>Structural timber:</t>
  </si>
  <si>
    <t xml:space="preserve">Roof trusses, rafters and purlins for </t>
  </si>
  <si>
    <t>PSA 8.16</t>
  </si>
  <si>
    <t>Structural pre-cast concrete</t>
  </si>
  <si>
    <t xml:space="preserve">Lintel 230mm x 75mm as shown on </t>
  </si>
  <si>
    <t xml:space="preserve">TOTAL SECTION 5 CARRIED TO SUMMARY </t>
  </si>
  <si>
    <t xml:space="preserve">440mm x 215mm x 190mm concrete </t>
  </si>
  <si>
    <t xml:space="preserve">blocks including plastering on external </t>
  </si>
  <si>
    <t>side of cages</t>
  </si>
  <si>
    <t xml:space="preserve">material complete </t>
  </si>
  <si>
    <t xml:space="preserve">in all materials, and use for </t>
  </si>
  <si>
    <t xml:space="preserve"> in all materials, and use for </t>
  </si>
  <si>
    <t xml:space="preserve">as shown on drawing number </t>
  </si>
  <si>
    <t xml:space="preserve">shown on Drawing number </t>
  </si>
  <si>
    <t>SECTION 5: RECYCLING STORAGE AREA</t>
  </si>
  <si>
    <t>SECTION 5</t>
  </si>
  <si>
    <t>RECYCLING STORAGE AREA. . . . . . . . . . . . . . . . . . . . . . . . . . . . . . . . . . . . . .</t>
  </si>
  <si>
    <t>CLIENT:</t>
  </si>
  <si>
    <t xml:space="preserve">KOPANONG LOCAL MUNICIPALITY </t>
  </si>
  <si>
    <t>CONTRACT NO:</t>
  </si>
  <si>
    <t>CONTRACT TITLE:</t>
  </si>
  <si>
    <t>SANS</t>
  </si>
  <si>
    <t>SCHEDULED FIXED-CHARGE AND</t>
  </si>
  <si>
    <t>VALUE-RELATED ITEMS</t>
  </si>
  <si>
    <t>SDA 8.3.1</t>
  </si>
  <si>
    <t>Fixed preliminary and general</t>
  </si>
  <si>
    <t>SDA 8.3.2</t>
  </si>
  <si>
    <t xml:space="preserve">Value related preliminary and </t>
  </si>
  <si>
    <t>general charges</t>
  </si>
  <si>
    <t>SDA</t>
  </si>
  <si>
    <t>Transportation for the Engineer</t>
  </si>
  <si>
    <t>subitem 110.03.01.04 above</t>
  </si>
  <si>
    <t>per specification SDDK5.5</t>
  </si>
  <si>
    <t>subitem 110.04.09 above</t>
  </si>
  <si>
    <t>SDA 8.9</t>
  </si>
  <si>
    <t>110.06</t>
  </si>
  <si>
    <t>Construction Regulations:</t>
  </si>
  <si>
    <t>sum</t>
  </si>
  <si>
    <t>SDA 8.10</t>
  </si>
  <si>
    <t>110.07</t>
  </si>
  <si>
    <t xml:space="preserve">Community Liaison and community </t>
  </si>
  <si>
    <t>relations</t>
  </si>
  <si>
    <t>Community Liaison Officer Cost</t>
  </si>
  <si>
    <t xml:space="preserve">Overheads, charges and profit on </t>
  </si>
  <si>
    <t>Project Steering Committee costs</t>
  </si>
  <si>
    <t>(R250 per member per sitting)</t>
  </si>
  <si>
    <t>SDDK</t>
  </si>
  <si>
    <t>per specification in SDDK 5.4. Installed</t>
  </si>
  <si>
    <t>SDC</t>
  </si>
  <si>
    <t>SDD</t>
  </si>
  <si>
    <t>SDDB</t>
  </si>
  <si>
    <t>SECTION 6</t>
  </si>
  <si>
    <t>ACCESS CONTROL BUILDING. . . . . . . . . . . . . . . . . . . . . . . . . . . . . . . . . . . . . .</t>
  </si>
  <si>
    <t>ROADS AND FENCING. . . . . . . . . . . . . . . . . . . . . . .  . . . . . . . . .. . . . . . . . . . . . . . . . . . . . . . .  . . . . . . . . .</t>
  </si>
  <si>
    <t>SECTION 6: ACCESS CONTROL BUILDING</t>
  </si>
  <si>
    <t>Plaster work:</t>
  </si>
  <si>
    <t xml:space="preserve">25 mm thick, wood-float finish     </t>
  </si>
  <si>
    <t xml:space="preserve">25 mm thick, steel-float finish    </t>
  </si>
  <si>
    <t>No.</t>
  </si>
  <si>
    <t>243.17</t>
  </si>
  <si>
    <t>Floor Coverings:</t>
  </si>
  <si>
    <t xml:space="preserve">Preparation of cement screeds and walls </t>
  </si>
  <si>
    <t>243.18</t>
  </si>
  <si>
    <t>Bathroom Fittings:</t>
  </si>
  <si>
    <t xml:space="preserve">Franke Chronos BS618 Grade 304 18/10 satin </t>
  </si>
  <si>
    <t>243.19</t>
  </si>
  <si>
    <t>Push Plates and Kicking Plates</t>
  </si>
  <si>
    <t>243.20</t>
  </si>
  <si>
    <t>Door Furniture</t>
  </si>
  <si>
    <t>Manufactured by "Union"</t>
  </si>
  <si>
    <t>243.22</t>
  </si>
  <si>
    <t>Tiling</t>
  </si>
  <si>
    <t>On walls</t>
  </si>
  <si>
    <t>On floors</t>
  </si>
  <si>
    <t>On skirtings</t>
  </si>
  <si>
    <t>243.24</t>
  </si>
  <si>
    <t>Taps, Valves</t>
  </si>
  <si>
    <t>Rough Brass</t>
  </si>
  <si>
    <t xml:space="preserve">"Cobra Watertech 373", or of equal approved </t>
  </si>
  <si>
    <t>243.25</t>
  </si>
  <si>
    <t>Fire Appliances</t>
  </si>
  <si>
    <t>243.26</t>
  </si>
  <si>
    <t>Mirrors</t>
  </si>
  <si>
    <t>243.29</t>
  </si>
  <si>
    <t>Miscellaneuos</t>
  </si>
  <si>
    <t xml:space="preserve">Plumbing </t>
  </si>
  <si>
    <t>Water Closet (WC) suites</t>
  </si>
  <si>
    <t>Wash Hand Basin (WHB)</t>
  </si>
  <si>
    <t>Ironmongery</t>
  </si>
  <si>
    <t>Hinge</t>
  </si>
  <si>
    <t>Lock, etc</t>
  </si>
  <si>
    <t>Handles, etc</t>
  </si>
  <si>
    <t>1012-CIV-DRG-204</t>
  </si>
  <si>
    <t>Drawing No 1012-CIV-DRG-204</t>
  </si>
  <si>
    <t xml:space="preserve">Male &amp; female Indicator Sign on 152x152x3mm </t>
  </si>
  <si>
    <t>plate-Code AL5066-06ASE12</t>
  </si>
  <si>
    <t xml:space="preserve">"Union" aluminium kick plate 200mm high x </t>
  </si>
  <si>
    <t>800mm wide x 2mm thick (AL5089-200W)</t>
  </si>
  <si>
    <t xml:space="preserve">"Buchel B1686", or of equal approved standard, </t>
  </si>
  <si>
    <t>cistern backrail</t>
  </si>
  <si>
    <t xml:space="preserve">19mm diameter stainless steel grab rail to door </t>
  </si>
  <si>
    <t>fixed inside</t>
  </si>
  <si>
    <t xml:space="preserve">Kimberley-Clark Professional MR3 satin finish </t>
  </si>
  <si>
    <t xml:space="preserve">stainless steel toilet tissue dispenser </t>
  </si>
  <si>
    <t>(Code SA426220), overall size 130x360mm high</t>
  </si>
  <si>
    <t xml:space="preserve">Stainless Steel soap dispenser (Code 359800), </t>
  </si>
  <si>
    <t>size 130 x 200 x 85mm deep, including replaceble</t>
  </si>
  <si>
    <t xml:space="preserve">1 litre polyethylene container, cylinder lock with </t>
  </si>
  <si>
    <t>standard Franke key, plugged and screwed to the</t>
  </si>
  <si>
    <t>wall with stainless steel screws</t>
  </si>
  <si>
    <t>Prepare cement screed to receive ceramic</t>
  </si>
  <si>
    <t xml:space="preserve">floor covering by applying 3mm thick Tal </t>
  </si>
  <si>
    <t xml:space="preserve">Screed master self levelling screed and </t>
  </si>
  <si>
    <t>smoothing compound</t>
  </si>
  <si>
    <t xml:space="preserve">200 x 200mm "Union", or of equal approved </t>
  </si>
  <si>
    <t xml:space="preserve">standard, white glazed wall tiles grouted with an </t>
  </si>
  <si>
    <t xml:space="preserve">approved grouting (allow a delivery purchase price </t>
  </si>
  <si>
    <t xml:space="preserve">of R180,00/ m² Vat excluded) </t>
  </si>
  <si>
    <t xml:space="preserve">"Cobra Stella 3306ST/EXT-15" or other approved </t>
  </si>
  <si>
    <t>wall tap with chrome plated flange plate</t>
  </si>
  <si>
    <t xml:space="preserve">standard, shower trap with chromium plated </t>
  </si>
  <si>
    <t>grating</t>
  </si>
  <si>
    <t xml:space="preserve">4.5kg Natex DCP Extinguisher (416mm height x </t>
  </si>
  <si>
    <t xml:space="preserve">181 mm degree) according to SANS 1151 </t>
  </si>
  <si>
    <t>requirements and installed in accordance with</t>
  </si>
  <si>
    <t>SANS 0105</t>
  </si>
  <si>
    <t xml:space="preserve">6mm silvered float glass copper backed mirror </t>
  </si>
  <si>
    <t xml:space="preserve">size 400 x 650mm with polished edges all round, </t>
  </si>
  <si>
    <t xml:space="preserve">plugged and screwed to wall with 40mm x No 8 </t>
  </si>
  <si>
    <t xml:space="preserve">brass screws with chromium plated domes </t>
  </si>
  <si>
    <t xml:space="preserve">screwed on and thick leather washers at back as </t>
  </si>
  <si>
    <t>distance pieces.</t>
  </si>
  <si>
    <t xml:space="preserve">TOTAL SECTION 6 CARRIED TO SUMMARY </t>
  </si>
  <si>
    <t>The tenderer shall add 15% of the subtotal for value-added tax . . . . . . . . . . . . . . . . . . . . . . . . .</t>
  </si>
  <si>
    <t>drawing number 1012-CIV-DRG-203d &amp;</t>
  </si>
  <si>
    <t>1012-CIV-DRG-203e</t>
  </si>
  <si>
    <t>drawing number 1012-CIV-DRG-203a</t>
  </si>
  <si>
    <t>1012-CIV-DRG-203a</t>
  </si>
  <si>
    <t>enclosed storage areas complete as</t>
  </si>
  <si>
    <t>SCHEDULED REINFORCEMENT ITEMS</t>
  </si>
  <si>
    <t>170.07</t>
  </si>
  <si>
    <t>Mild steel bars of diameter:</t>
  </si>
  <si>
    <t>Mesh Ref No.617</t>
  </si>
  <si>
    <t>1000 x 1000 x 200mm pad footings</t>
  </si>
  <si>
    <t>SCHEDULED CONCRETE ITEMS</t>
  </si>
  <si>
    <t>200mm thick floor slab</t>
  </si>
  <si>
    <t xml:space="preserve">TROMPSBURG : PERMITTING AND CLOSURE OF EXISTING </t>
  </si>
  <si>
    <t>DISPOSAL SITE AND CONSTRUCTION OF A NEW DISPOSAL SITE</t>
  </si>
  <si>
    <t>number 1012-CIV-DRG-203e</t>
  </si>
  <si>
    <t>1012-CIV-DRG-206</t>
  </si>
  <si>
    <t>Supply, Deliver and Erect</t>
  </si>
  <si>
    <t>drawing number 1012-CIV-DRG-203d</t>
  </si>
  <si>
    <t>on drawing number 1012-CIV-DRG-203d</t>
  </si>
  <si>
    <t>1012-CIV-DRG-203d</t>
  </si>
  <si>
    <t>Supply and Install JOJO Tank</t>
  </si>
  <si>
    <t>1000l jojo tank complete with all pipe fittings and valves</t>
  </si>
  <si>
    <t>243.30</t>
  </si>
  <si>
    <t>Telephone calls</t>
  </si>
  <si>
    <t>Clearvu pedestrian  gate</t>
  </si>
  <si>
    <t>2.1m High Fencing as per drawing</t>
  </si>
  <si>
    <t>month</t>
  </si>
  <si>
    <t>Health and Safety Representive (On site)</t>
  </si>
  <si>
    <t xml:space="preserve">subitem 110.07.01, 110.07.02 and </t>
  </si>
  <si>
    <t xml:space="preserve"> 110.07.03 above</t>
  </si>
  <si>
    <t>213.07</t>
  </si>
  <si>
    <t xml:space="preserve">8.2.5  </t>
  </si>
  <si>
    <t>170.01</t>
  </si>
  <si>
    <t>Rough:</t>
  </si>
  <si>
    <t>Plane Vertical formwork to:</t>
  </si>
  <si>
    <t xml:space="preserve">Narrow sections to footings and </t>
  </si>
  <si>
    <t>openings up to 600 mm high</t>
  </si>
  <si>
    <t>8.2.2</t>
  </si>
  <si>
    <t>170.02</t>
  </si>
  <si>
    <t>Smooth:</t>
  </si>
  <si>
    <t>Vertical formwork to:</t>
  </si>
  <si>
    <t>To columns</t>
  </si>
  <si>
    <t>PD.02</t>
  </si>
  <si>
    <t xml:space="preserve">Drilling, Testing and Equipping </t>
  </si>
  <si>
    <t xml:space="preserve">of borehole (include all relevant pipe </t>
  </si>
  <si>
    <t>fittings, casing, pump, valves etc.)</t>
  </si>
  <si>
    <t xml:space="preserve">Sum </t>
  </si>
  <si>
    <t xml:space="preserve">Install Geosynthetic Clay </t>
  </si>
  <si>
    <t xml:space="preserve">Roadbed preparation and </t>
  </si>
  <si>
    <t>compaction of material to:</t>
  </si>
  <si>
    <t xml:space="preserve">Clearvu single leaf Sliding gate as </t>
  </si>
  <si>
    <t>per drawing: 1012-CIV-DRG-207</t>
  </si>
  <si>
    <t xml:space="preserve">Compact to 90% of modified </t>
  </si>
  <si>
    <t xml:space="preserve">350 x 350mm approved standard, matt finish floor </t>
  </si>
  <si>
    <t xml:space="preserve">tiles grouted with an approved grouting (allow a </t>
  </si>
  <si>
    <t xml:space="preserve">deliverypurchase price of R190,00/ m² Vat excluded) </t>
  </si>
  <si>
    <t>KLP/MIG/FS1192/2021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</si>
</sst>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&quot;R&quot;#,##0.00_);\(&quot;R&quot;#,##0.00\)"/>
    <numFmt numFmtId="167" formatCode="_ * #,##0.00_ ;_ * \-#,##0.00_ ;_ * &quot;-&quot;??_ ;_ @_ "/>
    <numFmt numFmtId="168" formatCode="\$#,##0.00\ ;\(\$#,##0.00\)"/>
    <numFmt numFmtId="169" formatCode="#,##0.0"/>
    <numFmt numFmtId="170" formatCode="#,##0.000"/>
    <numFmt numFmtId="171" formatCode="_-&quot;R&quot;\ * #,##0.00_-;\-&quot;R&quot;\ * #,##0.00_-;_-&quot;R&quot;\ * &quot;-&quot;??_-;_-@_-"/>
    <numFmt numFmtId="172" formatCode="&quot;R&quot;#,##0_);\(&quot;R&quot;#,##0\)"/>
    <numFmt numFmtId="173" formatCode="_-* #,##0.0_-;\-* #,##0.0_-;_-* &quot;-&quot;??_-;_-@_-"/>
    <numFmt numFmtId="174" formatCode="&quot;R&quot;#,##0.00"/>
    <numFmt numFmtId="175" formatCode="_ [$R-1C09]\ * #,##0.00_ ;_ [$R-1C09]\ * \-#,##0.00_ ;_ [$R-1C09]\ * &quot;-&quot;??_ ;_ @_ "/>
  </numFmts>
  <fonts count="30" x14ac:knownFonts="1">
    <font>
      <sz val="10"/>
      <name val="Arial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0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Times New Roman"/>
      <family val="1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u/>
      <sz val="1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5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0" borderId="0"/>
    <xf numFmtId="3" fontId="3" fillId="0" borderId="0" applyFont="0" applyFill="0" applyBorder="0" applyAlignment="0" applyProtection="0"/>
    <xf numFmtId="0" fontId="5" fillId="0" borderId="0"/>
    <xf numFmtId="0" fontId="8" fillId="0" borderId="0"/>
    <xf numFmtId="164" fontId="11" fillId="0" borderId="0" applyFont="0" applyFill="0" applyBorder="0" applyAlignment="0" applyProtection="0"/>
    <xf numFmtId="0" fontId="14" fillId="0" borderId="0"/>
    <xf numFmtId="4" fontId="3" fillId="0" borderId="9" applyProtection="0"/>
    <xf numFmtId="168" fontId="3" fillId="0" borderId="9" applyProtection="0">
      <alignment horizontal="right"/>
    </xf>
    <xf numFmtId="9" fontId="3" fillId="0" borderId="9" applyProtection="0">
      <alignment horizontal="right"/>
    </xf>
    <xf numFmtId="3" fontId="3" fillId="0" borderId="8" applyProtection="0"/>
    <xf numFmtId="0" fontId="15" fillId="0" borderId="8"/>
    <xf numFmtId="169" fontId="3" fillId="0" borderId="9" applyProtection="0"/>
    <xf numFmtId="4" fontId="16" fillId="0" borderId="9" applyProtection="0"/>
    <xf numFmtId="170" fontId="3" fillId="0" borderId="9" applyProtection="0"/>
    <xf numFmtId="0" fontId="14" fillId="0" borderId="0" applyProtection="0"/>
    <xf numFmtId="2" fontId="14" fillId="0" borderId="0" applyProtection="0"/>
    <xf numFmtId="0" fontId="16" fillId="0" borderId="0" applyNumberFormat="0" applyFont="0" applyFill="0" applyBorder="0" applyAlignment="0" applyProtection="0">
      <protection locked="0"/>
    </xf>
    <xf numFmtId="0" fontId="17" fillId="0" borderId="0" applyProtection="0"/>
    <xf numFmtId="0" fontId="14" fillId="0" borderId="0"/>
    <xf numFmtId="3" fontId="3" fillId="0" borderId="8" applyProtection="0"/>
    <xf numFmtId="4" fontId="3" fillId="0" borderId="9" applyProtection="0"/>
    <xf numFmtId="0" fontId="17" fillId="0" borderId="0" applyProtection="0"/>
    <xf numFmtId="0" fontId="15" fillId="0" borderId="8"/>
    <xf numFmtId="9" fontId="3" fillId="0" borderId="9" applyProtection="0">
      <alignment horizontal="right"/>
    </xf>
    <xf numFmtId="168" fontId="3" fillId="0" borderId="9" applyProtection="0">
      <alignment horizontal="right"/>
    </xf>
    <xf numFmtId="3" fontId="3" fillId="0" borderId="8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3" fontId="3" fillId="0" borderId="8" applyProtection="0"/>
    <xf numFmtId="3" fontId="16" fillId="0" borderId="9" applyFill="0" applyAlignment="0" applyProtection="0"/>
    <xf numFmtId="0" fontId="13" fillId="0" borderId="0"/>
    <xf numFmtId="9" fontId="3" fillId="0" borderId="0" applyFont="0" applyFill="0" applyBorder="0" applyAlignment="0" applyProtection="0"/>
    <xf numFmtId="0" fontId="13" fillId="0" borderId="0"/>
    <xf numFmtId="0" fontId="18" fillId="0" borderId="0"/>
    <xf numFmtId="167" fontId="18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9" fillId="0" borderId="0"/>
    <xf numFmtId="44" fontId="2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/>
    <xf numFmtId="0" fontId="3" fillId="0" borderId="0"/>
  </cellStyleXfs>
  <cellXfs count="4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2" applyFont="1" applyBorder="1" applyAlignment="1">
      <alignment horizontal="center"/>
    </xf>
    <xf numFmtId="4" fontId="0" fillId="0" borderId="0" xfId="3" applyNumberFormat="1" applyFont="1" applyBorder="1"/>
    <xf numFmtId="43" fontId="0" fillId="0" borderId="0" xfId="2" applyFont="1" applyBorder="1" applyAlignment="1">
      <alignment horizontal="right"/>
    </xf>
    <xf numFmtId="165" fontId="0" fillId="0" borderId="0" xfId="2" applyNumberFormat="1" applyFont="1" applyBorder="1" applyAlignment="1">
      <alignment horizontal="right"/>
    </xf>
    <xf numFmtId="0" fontId="6" fillId="0" borderId="0" xfId="4" applyFont="1"/>
    <xf numFmtId="4" fontId="7" fillId="0" borderId="0" xfId="3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7" fillId="0" borderId="1" xfId="2" applyNumberFormat="1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" fontId="7" fillId="0" borderId="1" xfId="3" applyNumberFormat="1" applyFont="1" applyBorder="1" applyAlignment="1">
      <alignment horizontal="centerContinuous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165" fontId="7" fillId="0" borderId="3" xfId="2" applyNumberFormat="1" applyFont="1" applyBorder="1" applyAlignment="1">
      <alignment horizontal="center"/>
    </xf>
    <xf numFmtId="43" fontId="7" fillId="0" borderId="3" xfId="2" applyFont="1" applyBorder="1" applyAlignment="1">
      <alignment horizontal="center"/>
    </xf>
    <xf numFmtId="4" fontId="7" fillId="0" borderId="3" xfId="3" applyNumberFormat="1" applyFont="1" applyBorder="1" applyAlignment="1">
      <alignment horizontal="centerContinuous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65" fontId="7" fillId="0" borderId="4" xfId="2" applyNumberFormat="1" applyFont="1" applyBorder="1" applyAlignment="1">
      <alignment horizontal="center"/>
    </xf>
    <xf numFmtId="43" fontId="7" fillId="0" borderId="4" xfId="2" applyFont="1" applyBorder="1" applyAlignment="1">
      <alignment horizontal="right"/>
    </xf>
    <xf numFmtId="4" fontId="7" fillId="0" borderId="4" xfId="3" applyNumberFormat="1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65" fontId="0" fillId="0" borderId="3" xfId="2" applyNumberFormat="1" applyFont="1" applyBorder="1" applyAlignment="1">
      <alignment horizontal="right"/>
    </xf>
    <xf numFmtId="43" fontId="0" fillId="0" borderId="3" xfId="2" applyFont="1" applyBorder="1" applyAlignment="1">
      <alignment horizontal="right"/>
    </xf>
    <xf numFmtId="0" fontId="0" fillId="0" borderId="3" xfId="2" applyNumberFormat="1" applyFont="1" applyBorder="1" applyAlignment="1">
      <alignment horizontal="right"/>
    </xf>
    <xf numFmtId="4" fontId="0" fillId="0" borderId="3" xfId="3" applyNumberFormat="1" applyFont="1" applyBorder="1" applyAlignment="1" applyProtection="1">
      <alignment horizontal="right"/>
      <protection locked="0"/>
    </xf>
    <xf numFmtId="9" fontId="0" fillId="0" borderId="3" xfId="1" applyFont="1" applyBorder="1" applyAlignment="1">
      <alignment horizontal="right"/>
    </xf>
    <xf numFmtId="0" fontId="0" fillId="0" borderId="3" xfId="0" applyBorder="1" applyAlignment="1">
      <alignment vertical="top"/>
    </xf>
    <xf numFmtId="43" fontId="0" fillId="0" borderId="3" xfId="2" applyFont="1" applyBorder="1" applyAlignment="1">
      <alignment horizontal="right" vertical="top"/>
    </xf>
    <xf numFmtId="4" fontId="0" fillId="0" borderId="3" xfId="3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5" fontId="0" fillId="0" borderId="2" xfId="2" applyNumberFormat="1" applyFont="1" applyBorder="1" applyAlignment="1">
      <alignment horizontal="right"/>
    </xf>
    <xf numFmtId="43" fontId="0" fillId="0" borderId="2" xfId="2" applyFont="1" applyBorder="1" applyAlignment="1">
      <alignment horizontal="right"/>
    </xf>
    <xf numFmtId="4" fontId="0" fillId="0" borderId="1" xfId="3" applyNumberFormat="1" applyFont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5" fontId="0" fillId="0" borderId="5" xfId="2" applyNumberFormat="1" applyFont="1" applyBorder="1" applyAlignment="1">
      <alignment horizontal="right"/>
    </xf>
    <xf numFmtId="43" fontId="0" fillId="0" borderId="5" xfId="2" applyFont="1" applyBorder="1" applyAlignment="1">
      <alignment horizontal="right"/>
    </xf>
    <xf numFmtId="4" fontId="0" fillId="0" borderId="4" xfId="3" applyNumberFormat="1" applyFont="1" applyBorder="1"/>
    <xf numFmtId="165" fontId="0" fillId="0" borderId="0" xfId="2" applyNumberFormat="1" applyFont="1" applyAlignment="1">
      <alignment horizontal="right"/>
    </xf>
    <xf numFmtId="43" fontId="0" fillId="0" borderId="0" xfId="2" applyFont="1" applyAlignment="1">
      <alignment horizontal="right"/>
    </xf>
    <xf numFmtId="4" fontId="0" fillId="0" borderId="0" xfId="3" applyNumberFormat="1" applyFont="1"/>
    <xf numFmtId="165" fontId="0" fillId="0" borderId="0" xfId="0" applyNumberFormat="1"/>
    <xf numFmtId="4" fontId="0" fillId="0" borderId="0" xfId="0" applyNumberFormat="1"/>
    <xf numFmtId="165" fontId="3" fillId="0" borderId="0" xfId="2" applyNumberFormat="1" applyFont="1" applyAlignment="1">
      <alignment horizontal="right"/>
    </xf>
    <xf numFmtId="43" fontId="3" fillId="0" borderId="0" xfId="2" applyFont="1" applyAlignment="1">
      <alignment horizontal="right"/>
    </xf>
    <xf numFmtId="3" fontId="7" fillId="0" borderId="0" xfId="5" applyFont="1" applyAlignment="1">
      <alignment horizontal="right"/>
    </xf>
    <xf numFmtId="3" fontId="3" fillId="0" borderId="0" xfId="5" applyFont="1"/>
    <xf numFmtId="3" fontId="7" fillId="0" borderId="1" xfId="5" applyFont="1" applyBorder="1" applyAlignment="1">
      <alignment horizontal="centerContinuous"/>
    </xf>
    <xf numFmtId="3" fontId="7" fillId="0" borderId="3" xfId="5" applyFont="1" applyBorder="1" applyAlignment="1">
      <alignment horizontal="centerContinuous"/>
    </xf>
    <xf numFmtId="3" fontId="7" fillId="0" borderId="4" xfId="5" applyFont="1" applyBorder="1"/>
    <xf numFmtId="165" fontId="3" fillId="0" borderId="3" xfId="2" applyNumberFormat="1" applyFont="1" applyBorder="1" applyAlignment="1">
      <alignment horizontal="right"/>
    </xf>
    <xf numFmtId="43" fontId="3" fillId="0" borderId="3" xfId="2" applyFont="1" applyBorder="1" applyAlignment="1">
      <alignment horizontal="right"/>
    </xf>
    <xf numFmtId="4" fontId="3" fillId="0" borderId="3" xfId="5" applyNumberFormat="1" applyFont="1" applyBorder="1"/>
    <xf numFmtId="0" fontId="6" fillId="0" borderId="0" xfId="6" applyFont="1" applyAlignment="1">
      <alignment horizontal="left"/>
    </xf>
    <xf numFmtId="165" fontId="3" fillId="0" borderId="3" xfId="5" applyNumberFormat="1" applyFont="1" applyBorder="1" applyAlignment="1">
      <alignment horizontal="right"/>
    </xf>
    <xf numFmtId="4" fontId="3" fillId="0" borderId="3" xfId="5" applyNumberFormat="1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165" fontId="3" fillId="0" borderId="2" xfId="2" applyNumberFormat="1" applyFont="1" applyBorder="1" applyAlignment="1">
      <alignment horizontal="right"/>
    </xf>
    <xf numFmtId="43" fontId="3" fillId="0" borderId="2" xfId="2" applyFont="1" applyBorder="1" applyAlignment="1">
      <alignment horizontal="right"/>
    </xf>
    <xf numFmtId="3" fontId="3" fillId="0" borderId="1" xfId="5" applyFont="1" applyBorder="1" applyAlignment="1" applyProtection="1">
      <alignment horizontal="right"/>
      <protection locked="0"/>
    </xf>
    <xf numFmtId="165" fontId="3" fillId="0" borderId="0" xfId="2" applyNumberFormat="1" applyFont="1" applyBorder="1" applyAlignment="1">
      <alignment horizontal="right"/>
    </xf>
    <xf numFmtId="43" fontId="3" fillId="0" borderId="0" xfId="2" applyFont="1" applyBorder="1" applyAlignment="1">
      <alignment horizontal="right"/>
    </xf>
    <xf numFmtId="4" fontId="0" fillId="0" borderId="3" xfId="5" applyNumberFormat="1" applyFont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165" fontId="3" fillId="0" borderId="5" xfId="2" applyNumberFormat="1" applyFont="1" applyBorder="1" applyAlignment="1">
      <alignment horizontal="right"/>
    </xf>
    <xf numFmtId="43" fontId="3" fillId="0" borderId="5" xfId="2" applyFont="1" applyBorder="1" applyAlignment="1">
      <alignment horizontal="right"/>
    </xf>
    <xf numFmtId="4" fontId="3" fillId="0" borderId="4" xfId="5" applyNumberFormat="1" applyFont="1" applyBorder="1"/>
    <xf numFmtId="4" fontId="3" fillId="0" borderId="0" xfId="5" applyNumberFormat="1" applyFont="1" applyAlignment="1">
      <alignment horizontal="right"/>
    </xf>
    <xf numFmtId="4" fontId="7" fillId="0" borderId="0" xfId="5" applyNumberFormat="1" applyFont="1" applyAlignment="1">
      <alignment horizontal="right"/>
    </xf>
    <xf numFmtId="4" fontId="3" fillId="0" borderId="0" xfId="5" applyNumberFormat="1" applyFont="1"/>
    <xf numFmtId="4" fontId="7" fillId="0" borderId="1" xfId="5" applyNumberFormat="1" applyFont="1" applyBorder="1" applyAlignment="1">
      <alignment horizontal="centerContinuous"/>
    </xf>
    <xf numFmtId="4" fontId="7" fillId="0" borderId="3" xfId="5" applyNumberFormat="1" applyFont="1" applyBorder="1" applyAlignment="1">
      <alignment horizontal="centerContinuous"/>
    </xf>
    <xf numFmtId="4" fontId="7" fillId="0" borderId="4" xfId="5" applyNumberFormat="1" applyFont="1" applyBorder="1"/>
    <xf numFmtId="4" fontId="3" fillId="0" borderId="1" xfId="5" applyNumberFormat="1" applyFont="1" applyBorder="1" applyAlignment="1" applyProtection="1">
      <alignment horizontal="right"/>
      <protection locked="0"/>
    </xf>
    <xf numFmtId="4" fontId="3" fillId="0" borderId="0" xfId="5" applyNumberFormat="1" applyFont="1" applyBorder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3" xfId="5" applyFont="1" applyBorder="1" applyAlignment="1">
      <alignment horizontal="right"/>
    </xf>
    <xf numFmtId="0" fontId="10" fillId="0" borderId="0" xfId="0" applyFont="1" applyAlignment="1">
      <alignment horizontal="left"/>
    </xf>
    <xf numFmtId="0" fontId="3" fillId="0" borderId="0" xfId="0" quotePrefix="1" applyFont="1" applyAlignment="1">
      <alignment horizontal="left" vertical="top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3" fontId="3" fillId="0" borderId="3" xfId="5" applyFont="1" applyFill="1" applyBorder="1" applyAlignment="1">
      <alignment horizontal="right"/>
    </xf>
    <xf numFmtId="164" fontId="3" fillId="0" borderId="3" xfId="8" applyFont="1" applyFill="1" applyBorder="1" applyAlignment="1">
      <alignment horizontal="right"/>
    </xf>
    <xf numFmtId="0" fontId="7" fillId="0" borderId="0" xfId="0" applyFont="1"/>
    <xf numFmtId="0" fontId="12" fillId="0" borderId="0" xfId="0" applyFont="1"/>
    <xf numFmtId="165" fontId="3" fillId="0" borderId="3" xfId="5" applyNumberFormat="1" applyFont="1" applyFill="1" applyBorder="1" applyAlignment="1">
      <alignment horizontal="right"/>
    </xf>
    <xf numFmtId="43" fontId="3" fillId="0" borderId="3" xfId="2" applyFont="1" applyFill="1" applyBorder="1" applyAlignment="1">
      <alignment horizontal="right"/>
    </xf>
    <xf numFmtId="4" fontId="3" fillId="0" borderId="3" xfId="5" applyNumberFormat="1" applyFont="1" applyFill="1" applyBorder="1"/>
    <xf numFmtId="165" fontId="3" fillId="0" borderId="3" xfId="2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48" applyAlignment="1">
      <alignment horizontal="left"/>
    </xf>
    <xf numFmtId="0" fontId="7" fillId="0" borderId="3" xfId="48" applyFont="1" applyBorder="1" applyAlignment="1">
      <alignment horizontal="left"/>
    </xf>
    <xf numFmtId="0" fontId="3" fillId="0" borderId="3" xfId="48" applyBorder="1" applyAlignment="1">
      <alignment horizontal="left"/>
    </xf>
    <xf numFmtId="0" fontId="3" fillId="0" borderId="3" xfId="48" applyBorder="1" applyAlignment="1">
      <alignment horizontal="center"/>
    </xf>
    <xf numFmtId="0" fontId="7" fillId="0" borderId="6" xfId="48" applyFont="1" applyBorder="1" applyAlignment="1">
      <alignment horizontal="left"/>
    </xf>
    <xf numFmtId="49" fontId="7" fillId="0" borderId="3" xfId="48" applyNumberFormat="1" applyFont="1" applyBorder="1" applyAlignment="1">
      <alignment horizontal="left"/>
    </xf>
    <xf numFmtId="0" fontId="3" fillId="0" borderId="0" xfId="48"/>
    <xf numFmtId="0" fontId="3" fillId="0" borderId="0" xfId="48" quotePrefix="1" applyAlignment="1">
      <alignment horizontal="left"/>
    </xf>
    <xf numFmtId="166" fontId="0" fillId="0" borderId="3" xfId="3" quotePrefix="1" applyNumberFormat="1" applyFont="1" applyFill="1" applyBorder="1" applyAlignment="1" applyProtection="1">
      <alignment horizontal="right"/>
      <protection locked="0"/>
    </xf>
    <xf numFmtId="0" fontId="1" fillId="0" borderId="0" xfId="50" applyFont="1"/>
    <xf numFmtId="0" fontId="19" fillId="0" borderId="0" xfId="50"/>
    <xf numFmtId="0" fontId="3" fillId="0" borderId="0" xfId="0" applyFont="1" applyAlignment="1">
      <alignment horizontal="right"/>
    </xf>
    <xf numFmtId="0" fontId="20" fillId="0" borderId="0" xfId="0" applyFont="1"/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0" applyFont="1" applyAlignment="1">
      <alignment horizontal="left" vertical="top"/>
    </xf>
    <xf numFmtId="172" fontId="0" fillId="0" borderId="3" xfId="3" quotePrefix="1" applyNumberFormat="1" applyFont="1" applyFill="1" applyBorder="1" applyAlignment="1" applyProtection="1">
      <alignment horizontal="right"/>
      <protection locked="0"/>
    </xf>
    <xf numFmtId="2" fontId="7" fillId="0" borderId="3" xfId="0" applyNumberFormat="1" applyFont="1" applyBorder="1" applyAlignment="1">
      <alignment horizontal="left"/>
    </xf>
    <xf numFmtId="165" fontId="21" fillId="0" borderId="3" xfId="5" applyNumberFormat="1" applyFont="1" applyBorder="1" applyAlignment="1">
      <alignment horizontal="right"/>
    </xf>
    <xf numFmtId="49" fontId="3" fillId="0" borderId="0" xfId="0" quotePrefix="1" applyNumberFormat="1" applyFont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top"/>
    </xf>
    <xf numFmtId="164" fontId="23" fillId="0" borderId="1" xfId="8" applyFont="1" applyFill="1" applyBorder="1" applyAlignment="1">
      <alignment horizontal="right" vertical="top"/>
    </xf>
    <xf numFmtId="4" fontId="23" fillId="0" borderId="1" xfId="5" applyNumberFormat="1" applyFont="1" applyFill="1" applyBorder="1" applyAlignment="1">
      <alignment horizontal="centerContinuous" vertical="top"/>
    </xf>
    <xf numFmtId="0" fontId="23" fillId="0" borderId="3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3" xfId="0" applyFont="1" applyBorder="1" applyAlignment="1">
      <alignment horizontal="center" vertical="top"/>
    </xf>
    <xf numFmtId="164" fontId="23" fillId="0" borderId="3" xfId="8" applyFont="1" applyFill="1" applyBorder="1" applyAlignment="1">
      <alignment horizontal="center" vertical="top"/>
    </xf>
    <xf numFmtId="4" fontId="23" fillId="0" borderId="3" xfId="5" applyNumberFormat="1" applyFont="1" applyFill="1" applyBorder="1" applyAlignment="1">
      <alignment horizontal="centerContinuous" vertical="top"/>
    </xf>
    <xf numFmtId="0" fontId="23" fillId="0" borderId="4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23" fillId="0" borderId="4" xfId="0" applyFont="1" applyBorder="1" applyAlignment="1">
      <alignment horizontal="center" vertical="top"/>
    </xf>
    <xf numFmtId="164" fontId="23" fillId="0" borderId="4" xfId="8" applyFont="1" applyFill="1" applyBorder="1" applyAlignment="1">
      <alignment horizontal="center" vertical="top"/>
    </xf>
    <xf numFmtId="164" fontId="23" fillId="0" borderId="4" xfId="8" applyFont="1" applyFill="1" applyBorder="1" applyAlignment="1">
      <alignment horizontal="right" vertical="top"/>
    </xf>
    <xf numFmtId="4" fontId="23" fillId="0" borderId="4" xfId="5" applyNumberFormat="1" applyFont="1" applyFill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3" fontId="4" fillId="0" borderId="3" xfId="5" applyFont="1" applyFill="1" applyBorder="1" applyAlignment="1">
      <alignment horizontal="right" vertical="top"/>
    </xf>
    <xf numFmtId="164" fontId="4" fillId="0" borderId="3" xfId="8" applyFont="1" applyFill="1" applyBorder="1" applyAlignment="1">
      <alignment horizontal="right" vertical="top"/>
    </xf>
    <xf numFmtId="4" fontId="4" fillId="0" borderId="3" xfId="5" applyNumberFormat="1" applyFont="1" applyFill="1" applyBorder="1" applyAlignment="1">
      <alignment vertical="top"/>
    </xf>
    <xf numFmtId="0" fontId="24" fillId="0" borderId="3" xfId="0" applyFont="1" applyBorder="1" applyAlignment="1">
      <alignment horizontal="left" vertical="top"/>
    </xf>
    <xf numFmtId="0" fontId="25" fillId="0" borderId="0" xfId="6" applyFont="1" applyAlignment="1">
      <alignment horizontal="left" vertical="top"/>
    </xf>
    <xf numFmtId="0" fontId="24" fillId="0" borderId="0" xfId="0" applyFont="1" applyAlignment="1">
      <alignment horizontal="left" vertical="top"/>
    </xf>
    <xf numFmtId="164" fontId="4" fillId="0" borderId="3" xfId="8" applyFont="1" applyBorder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0" fontId="24" fillId="0" borderId="3" xfId="0" applyFont="1" applyBorder="1" applyAlignment="1">
      <alignment horizontal="center" vertical="top"/>
    </xf>
    <xf numFmtId="4" fontId="4" fillId="0" borderId="3" xfId="5" applyNumberFormat="1" applyFont="1" applyBorder="1" applyAlignment="1">
      <alignment vertical="top"/>
    </xf>
    <xf numFmtId="3" fontId="4" fillId="0" borderId="3" xfId="5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horizontal="left" vertical="top"/>
    </xf>
    <xf numFmtId="169" fontId="4" fillId="0" borderId="3" xfId="5" applyNumberFormat="1" applyFont="1" applyFill="1" applyBorder="1" applyAlignment="1">
      <alignment horizontal="right" vertical="top"/>
    </xf>
    <xf numFmtId="3" fontId="26" fillId="0" borderId="3" xfId="5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164" fontId="4" fillId="0" borderId="2" xfId="8" applyFont="1" applyFill="1" applyBorder="1" applyAlignment="1">
      <alignment horizontal="right" vertical="top"/>
    </xf>
    <xf numFmtId="4" fontId="4" fillId="0" borderId="1" xfId="5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center" vertical="top"/>
    </xf>
    <xf numFmtId="164" fontId="4" fillId="0" borderId="0" xfId="8" applyFont="1" applyFill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164" fontId="4" fillId="0" borderId="5" xfId="8" applyFont="1" applyFill="1" applyBorder="1" applyAlignment="1">
      <alignment horizontal="right" vertical="top"/>
    </xf>
    <xf numFmtId="4" fontId="4" fillId="0" borderId="4" xfId="5" applyNumberFormat="1" applyFont="1" applyFill="1" applyBorder="1" applyAlignment="1">
      <alignment vertical="top"/>
    </xf>
    <xf numFmtId="165" fontId="3" fillId="0" borderId="0" xfId="2" applyNumberFormat="1" applyFont="1" applyFill="1" applyAlignment="1">
      <alignment horizontal="right"/>
    </xf>
    <xf numFmtId="0" fontId="2" fillId="0" borderId="0" xfId="0" applyFont="1"/>
    <xf numFmtId="165" fontId="3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0" fontId="3" fillId="0" borderId="3" xfId="0" applyFont="1" applyBorder="1"/>
    <xf numFmtId="0" fontId="27" fillId="0" borderId="0" xfId="0" applyFont="1" applyAlignment="1">
      <alignment horizontal="left"/>
    </xf>
    <xf numFmtId="0" fontId="3" fillId="0" borderId="3" xfId="2" applyNumberFormat="1" applyFont="1" applyFill="1" applyBorder="1" applyAlignment="1">
      <alignment horizontal="right"/>
    </xf>
    <xf numFmtId="4" fontId="3" fillId="0" borderId="3" xfId="5" applyNumberFormat="1" applyFont="1" applyFill="1" applyBorder="1" applyAlignment="1" applyProtection="1">
      <alignment horizontal="right"/>
      <protection locked="0"/>
    </xf>
    <xf numFmtId="166" fontId="3" fillId="0" borderId="3" xfId="5" quotePrefix="1" applyNumberFormat="1" applyFont="1" applyFill="1" applyBorder="1" applyAlignment="1" applyProtection="1">
      <alignment horizontal="right"/>
      <protection locked="0"/>
    </xf>
    <xf numFmtId="9" fontId="3" fillId="0" borderId="3" xfId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165" fontId="3" fillId="0" borderId="3" xfId="52" applyNumberFormat="1" applyFont="1" applyFill="1" applyBorder="1" applyAlignment="1">
      <alignment horizontal="center"/>
    </xf>
    <xf numFmtId="174" fontId="0" fillId="0" borderId="3" xfId="3" quotePrefix="1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5" fontId="3" fillId="0" borderId="2" xfId="2" applyNumberFormat="1" applyFont="1" applyFill="1" applyBorder="1" applyAlignment="1">
      <alignment horizontal="right"/>
    </xf>
    <xf numFmtId="43" fontId="3" fillId="0" borderId="2" xfId="2" applyFont="1" applyFill="1" applyBorder="1" applyAlignment="1">
      <alignment horizontal="right"/>
    </xf>
    <xf numFmtId="4" fontId="3" fillId="0" borderId="1" xfId="5" applyNumberFormat="1" applyFont="1" applyFill="1" applyBorder="1" applyAlignment="1" applyProtection="1">
      <alignment horizontal="right"/>
      <protection locked="0"/>
    </xf>
    <xf numFmtId="43" fontId="3" fillId="0" borderId="0" xfId="2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5" fontId="3" fillId="0" borderId="5" xfId="2" applyNumberFormat="1" applyFont="1" applyFill="1" applyBorder="1" applyAlignment="1">
      <alignment horizontal="right"/>
    </xf>
    <xf numFmtId="43" fontId="3" fillId="0" borderId="5" xfId="2" applyFont="1" applyFill="1" applyBorder="1" applyAlignment="1">
      <alignment horizontal="right"/>
    </xf>
    <xf numFmtId="4" fontId="3" fillId="0" borderId="4" xfId="5" applyNumberFormat="1" applyFont="1" applyFill="1" applyBorder="1" applyAlignment="1">
      <alignment horizontal="right"/>
    </xf>
    <xf numFmtId="4" fontId="7" fillId="0" borderId="0" xfId="5" applyNumberFormat="1" applyFont="1" applyFill="1" applyBorder="1" applyAlignment="1">
      <alignment horizontal="right"/>
    </xf>
    <xf numFmtId="43" fontId="3" fillId="0" borderId="0" xfId="2" applyFont="1" applyFill="1" applyAlignment="1">
      <alignment horizontal="right"/>
    </xf>
    <xf numFmtId="4" fontId="3" fillId="0" borderId="0" xfId="5" applyNumberFormat="1" applyFont="1" applyFill="1" applyAlignment="1">
      <alignment horizontal="right"/>
    </xf>
    <xf numFmtId="165" fontId="7" fillId="0" borderId="1" xfId="2" applyNumberFormat="1" applyFont="1" applyFill="1" applyBorder="1" applyAlignment="1">
      <alignment horizontal="right"/>
    </xf>
    <xf numFmtId="43" fontId="7" fillId="0" borderId="1" xfId="2" applyFont="1" applyFill="1" applyBorder="1" applyAlignment="1">
      <alignment horizontal="right"/>
    </xf>
    <xf numFmtId="4" fontId="7" fillId="0" borderId="1" xfId="5" applyNumberFormat="1" applyFont="1" applyFill="1" applyBorder="1" applyAlignment="1">
      <alignment horizontal="right"/>
    </xf>
    <xf numFmtId="165" fontId="7" fillId="0" borderId="3" xfId="2" applyNumberFormat="1" applyFont="1" applyFill="1" applyBorder="1" applyAlignment="1">
      <alignment horizontal="center"/>
    </xf>
    <xf numFmtId="43" fontId="7" fillId="0" borderId="3" xfId="2" applyFont="1" applyFill="1" applyBorder="1" applyAlignment="1">
      <alignment horizontal="center"/>
    </xf>
    <xf numFmtId="4" fontId="7" fillId="0" borderId="3" xfId="5" applyNumberFormat="1" applyFont="1" applyFill="1" applyBorder="1" applyAlignment="1">
      <alignment horizontal="center"/>
    </xf>
    <xf numFmtId="165" fontId="7" fillId="0" borderId="4" xfId="2" applyNumberFormat="1" applyFont="1" applyFill="1" applyBorder="1" applyAlignment="1">
      <alignment horizontal="center"/>
    </xf>
    <xf numFmtId="43" fontId="7" fillId="0" borderId="4" xfId="2" applyFont="1" applyFill="1" applyBorder="1" applyAlignment="1">
      <alignment horizontal="right"/>
    </xf>
    <xf numFmtId="4" fontId="7" fillId="0" borderId="4" xfId="5" applyNumberFormat="1" applyFont="1" applyFill="1" applyBorder="1" applyAlignment="1">
      <alignment horizontal="right"/>
    </xf>
    <xf numFmtId="4" fontId="3" fillId="0" borderId="3" xfId="5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3" fillId="0" borderId="3" xfId="53" applyBorder="1" applyAlignment="1">
      <alignment horizontal="left"/>
    </xf>
    <xf numFmtId="0" fontId="3" fillId="0" borderId="0" xfId="0" quotePrefix="1" applyFont="1" applyProtection="1">
      <protection locked="0"/>
    </xf>
    <xf numFmtId="2" fontId="3" fillId="0" borderId="3" xfId="53" applyNumberForma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0" fontId="3" fillId="0" borderId="0" xfId="0" applyFont="1" applyProtection="1">
      <protection locked="0"/>
    </xf>
    <xf numFmtId="2" fontId="7" fillId="0" borderId="3" xfId="53" applyNumberFormat="1" applyFont="1" applyBorder="1" applyAlignment="1">
      <alignment horizontal="left"/>
    </xf>
    <xf numFmtId="174" fontId="3" fillId="0" borderId="3" xfId="5" quotePrefix="1" applyNumberFormat="1" applyFont="1" applyFill="1" applyBorder="1" applyAlignment="1" applyProtection="1">
      <alignment horizontal="right"/>
      <protection locked="0"/>
    </xf>
    <xf numFmtId="0" fontId="3" fillId="0" borderId="3" xfId="44" applyBorder="1" applyAlignment="1">
      <alignment horizontal="left"/>
    </xf>
    <xf numFmtId="0" fontId="3" fillId="0" borderId="0" xfId="44" applyAlignment="1">
      <alignment horizontal="left"/>
    </xf>
    <xf numFmtId="0" fontId="3" fillId="0" borderId="3" xfId="44" applyBorder="1" applyAlignment="1">
      <alignment horizontal="center"/>
    </xf>
    <xf numFmtId="0" fontId="3" fillId="0" borderId="0" xfId="44"/>
    <xf numFmtId="0" fontId="7" fillId="0" borderId="3" xfId="44" applyFont="1" applyBorder="1" applyAlignment="1">
      <alignment horizontal="left"/>
    </xf>
    <xf numFmtId="0" fontId="7" fillId="0" borderId="0" xfId="44" applyFont="1" applyAlignment="1">
      <alignment horizontal="left"/>
    </xf>
    <xf numFmtId="4" fontId="3" fillId="0" borderId="3" xfId="33" applyNumberFormat="1" applyBorder="1"/>
    <xf numFmtId="0" fontId="3" fillId="0" borderId="6" xfId="44" applyBorder="1" applyAlignment="1">
      <alignment horizontal="center"/>
    </xf>
    <xf numFmtId="0" fontId="28" fillId="0" borderId="0" xfId="44" applyFont="1" applyAlignment="1">
      <alignment horizontal="left"/>
    </xf>
    <xf numFmtId="0" fontId="28" fillId="0" borderId="3" xfId="44" applyFont="1" applyBorder="1" applyAlignment="1">
      <alignment horizontal="center"/>
    </xf>
    <xf numFmtId="3" fontId="28" fillId="0" borderId="3" xfId="5" applyFont="1" applyFill="1" applyBorder="1" applyAlignment="1">
      <alignment horizontal="right"/>
    </xf>
    <xf numFmtId="43" fontId="28" fillId="0" borderId="3" xfId="2" applyFont="1" applyFill="1" applyBorder="1" applyAlignment="1">
      <alignment horizontal="right"/>
    </xf>
    <xf numFmtId="4" fontId="28" fillId="0" borderId="3" xfId="5" applyNumberFormat="1" applyFont="1" applyFill="1" applyBorder="1"/>
    <xf numFmtId="0" fontId="3" fillId="0" borderId="1" xfId="44" applyBorder="1" applyAlignment="1">
      <alignment horizontal="left"/>
    </xf>
    <xf numFmtId="0" fontId="3" fillId="0" borderId="2" xfId="44" applyBorder="1" applyAlignment="1">
      <alignment horizontal="left"/>
    </xf>
    <xf numFmtId="0" fontId="3" fillId="0" borderId="2" xfId="44" applyBorder="1" applyAlignment="1">
      <alignment horizontal="center"/>
    </xf>
    <xf numFmtId="0" fontId="3" fillId="0" borderId="0" xfId="44" applyAlignment="1">
      <alignment horizontal="center"/>
    </xf>
    <xf numFmtId="4" fontId="0" fillId="0" borderId="3" xfId="5" applyNumberFormat="1" applyFont="1" applyFill="1" applyBorder="1" applyAlignment="1" applyProtection="1">
      <alignment horizontal="right"/>
      <protection locked="0"/>
    </xf>
    <xf numFmtId="0" fontId="3" fillId="0" borderId="4" xfId="44" applyBorder="1" applyAlignment="1">
      <alignment horizontal="left"/>
    </xf>
    <xf numFmtId="0" fontId="3" fillId="0" borderId="5" xfId="44" applyBorder="1" applyAlignment="1">
      <alignment horizontal="left"/>
    </xf>
    <xf numFmtId="0" fontId="3" fillId="0" borderId="5" xfId="44" applyBorder="1" applyAlignment="1">
      <alignment horizontal="center"/>
    </xf>
    <xf numFmtId="4" fontId="3" fillId="0" borderId="4" xfId="5" applyNumberFormat="1" applyFont="1" applyFill="1" applyBorder="1"/>
    <xf numFmtId="3" fontId="7" fillId="0" borderId="0" xfId="5" applyFont="1" applyFill="1" applyAlignment="1">
      <alignment horizontal="right"/>
    </xf>
    <xf numFmtId="4" fontId="3" fillId="0" borderId="0" xfId="5" applyNumberFormat="1" applyFont="1" applyFill="1"/>
    <xf numFmtId="0" fontId="7" fillId="0" borderId="1" xfId="44" applyFont="1" applyBorder="1" applyAlignment="1">
      <alignment horizontal="left"/>
    </xf>
    <xf numFmtId="0" fontId="7" fillId="0" borderId="2" xfId="44" applyFont="1" applyBorder="1" applyAlignment="1">
      <alignment horizontal="left"/>
    </xf>
    <xf numFmtId="0" fontId="7" fillId="0" borderId="1" xfId="44" applyFont="1" applyBorder="1" applyAlignment="1">
      <alignment horizontal="center"/>
    </xf>
    <xf numFmtId="0" fontId="7" fillId="0" borderId="1" xfId="44" applyFont="1" applyBorder="1" applyAlignment="1">
      <alignment horizontal="right"/>
    </xf>
    <xf numFmtId="4" fontId="7" fillId="0" borderId="1" xfId="44" applyNumberFormat="1" applyFont="1" applyBorder="1" applyAlignment="1">
      <alignment horizontal="left"/>
    </xf>
    <xf numFmtId="0" fontId="7" fillId="0" borderId="3" xfId="44" applyFont="1" applyBorder="1" applyAlignment="1">
      <alignment horizontal="center"/>
    </xf>
    <xf numFmtId="4" fontId="7" fillId="0" borderId="3" xfId="5" applyNumberFormat="1" applyFont="1" applyFill="1" applyBorder="1" applyAlignment="1">
      <alignment horizontal="centerContinuous"/>
    </xf>
    <xf numFmtId="0" fontId="7" fillId="0" borderId="4" xfId="44" applyFont="1" applyBorder="1" applyAlignment="1">
      <alignment horizontal="left"/>
    </xf>
    <xf numFmtId="0" fontId="7" fillId="0" borderId="5" xfId="44" applyFont="1" applyBorder="1" applyAlignment="1">
      <alignment horizontal="left"/>
    </xf>
    <xf numFmtId="0" fontId="7" fillId="0" borderId="4" xfId="44" applyFont="1" applyBorder="1" applyAlignment="1">
      <alignment horizontal="center"/>
    </xf>
    <xf numFmtId="43" fontId="7" fillId="0" borderId="4" xfId="2" applyFont="1" applyFill="1" applyBorder="1" applyAlignment="1">
      <alignment horizontal="center"/>
    </xf>
    <xf numFmtId="4" fontId="7" fillId="0" borderId="4" xfId="5" applyNumberFormat="1" applyFont="1" applyFill="1" applyBorder="1"/>
    <xf numFmtId="4" fontId="3" fillId="0" borderId="4" xfId="44" applyNumberFormat="1" applyBorder="1" applyAlignment="1">
      <alignment horizontal="left"/>
    </xf>
    <xf numFmtId="4" fontId="3" fillId="0" borderId="3" xfId="44" applyNumberFormat="1" applyBorder="1" applyAlignment="1">
      <alignment horizontal="left"/>
    </xf>
    <xf numFmtId="0" fontId="2" fillId="0" borderId="0" xfId="44" applyFont="1" applyAlignment="1">
      <alignment horizontal="left"/>
    </xf>
    <xf numFmtId="4" fontId="3" fillId="0" borderId="0" xfId="5" applyNumberFormat="1" applyFont="1" applyFill="1" applyBorder="1"/>
    <xf numFmtId="1" fontId="3" fillId="0" borderId="3" xfId="2" applyNumberFormat="1" applyFont="1" applyFill="1" applyBorder="1" applyAlignment="1">
      <alignment horizontal="right"/>
    </xf>
    <xf numFmtId="1" fontId="3" fillId="0" borderId="3" xfId="5" applyNumberFormat="1" applyFont="1" applyFill="1" applyBorder="1" applyAlignment="1">
      <alignment horizontal="right"/>
    </xf>
    <xf numFmtId="0" fontId="28" fillId="0" borderId="3" xfId="44" applyFont="1" applyBorder="1" applyAlignment="1">
      <alignment horizontal="left"/>
    </xf>
    <xf numFmtId="0" fontId="29" fillId="0" borderId="3" xfId="44" applyFont="1" applyBorder="1" applyAlignment="1">
      <alignment horizontal="left"/>
    </xf>
    <xf numFmtId="4" fontId="28" fillId="0" borderId="3" xfId="44" applyNumberFormat="1" applyFont="1" applyBorder="1" applyAlignment="1">
      <alignment horizontal="left"/>
    </xf>
    <xf numFmtId="0" fontId="28" fillId="0" borderId="0" xfId="44" applyFont="1"/>
    <xf numFmtId="0" fontId="28" fillId="0" borderId="6" xfId="44" applyFont="1" applyBorder="1"/>
    <xf numFmtId="4" fontId="7" fillId="0" borderId="0" xfId="5" applyNumberFormat="1" applyFont="1" applyAlignment="1">
      <alignment horizontal="left"/>
    </xf>
    <xf numFmtId="4" fontId="3" fillId="0" borderId="3" xfId="44" applyNumberFormat="1" applyBorder="1" applyAlignment="1">
      <alignment horizontal="right"/>
    </xf>
    <xf numFmtId="0" fontId="27" fillId="0" borderId="0" xfId="7" applyFont="1" applyAlignment="1">
      <alignment horizontal="left"/>
    </xf>
    <xf numFmtId="0" fontId="4" fillId="0" borderId="6" xfId="0" applyFont="1" applyBorder="1" applyAlignment="1">
      <alignment horizontal="left" vertical="top"/>
    </xf>
    <xf numFmtId="43" fontId="4" fillId="0" borderId="7" xfId="5" applyNumberFormat="1" applyFont="1" applyBorder="1" applyAlignment="1">
      <alignment horizontal="right" vertical="top"/>
    </xf>
    <xf numFmtId="0" fontId="27" fillId="0" borderId="0" xfId="54" applyFont="1" applyAlignment="1">
      <alignment horizontal="left"/>
    </xf>
    <xf numFmtId="165" fontId="4" fillId="0" borderId="7" xfId="5" applyNumberFormat="1" applyFont="1" applyBorder="1" applyAlignment="1">
      <alignment horizontal="right" vertical="top"/>
    </xf>
    <xf numFmtId="3" fontId="4" fillId="0" borderId="7" xfId="5" applyFont="1" applyBorder="1" applyAlignment="1">
      <alignment horizontal="right" vertical="top"/>
    </xf>
    <xf numFmtId="165" fontId="4" fillId="0" borderId="7" xfId="51" applyNumberFormat="1" applyFont="1" applyBorder="1" applyAlignment="1">
      <alignment horizontal="right" vertical="top"/>
    </xf>
    <xf numFmtId="0" fontId="24" fillId="0" borderId="6" xfId="0" applyFont="1" applyBorder="1" applyAlignment="1">
      <alignment horizontal="left" vertical="top"/>
    </xf>
    <xf numFmtId="43" fontId="4" fillId="0" borderId="7" xfId="5" applyNumberFormat="1" applyFont="1" applyFill="1" applyBorder="1" applyAlignment="1">
      <alignment horizontal="right" vertical="top"/>
    </xf>
    <xf numFmtId="43" fontId="4" fillId="0" borderId="0" xfId="5" applyNumberFormat="1" applyFont="1" applyFill="1" applyBorder="1" applyAlignment="1">
      <alignment horizontal="right" vertical="top"/>
    </xf>
    <xf numFmtId="165" fontId="4" fillId="0" borderId="3" xfId="51" applyNumberFormat="1" applyFont="1" applyFill="1" applyBorder="1" applyAlignment="1">
      <alignment horizontal="right" vertical="top"/>
    </xf>
    <xf numFmtId="0" fontId="0" fillId="0" borderId="0" xfId="0" quotePrefix="1"/>
    <xf numFmtId="165" fontId="4" fillId="0" borderId="3" xfId="5" applyNumberFormat="1" applyFont="1" applyFill="1" applyBorder="1" applyAlignment="1">
      <alignment horizontal="right" vertical="top"/>
    </xf>
    <xf numFmtId="0" fontId="7" fillId="0" borderId="3" xfId="44" quotePrefix="1" applyFont="1" applyBorder="1" applyAlignment="1">
      <alignment horizontal="left"/>
    </xf>
    <xf numFmtId="0" fontId="3" fillId="0" borderId="6" xfId="0" applyFont="1" applyBorder="1"/>
    <xf numFmtId="4" fontId="3" fillId="0" borderId="2" xfId="5" applyNumberFormat="1" applyFont="1" applyBorder="1"/>
    <xf numFmtId="4" fontId="7" fillId="0" borderId="0" xfId="5" applyNumberFormat="1" applyFont="1" applyBorder="1" applyAlignment="1">
      <alignment horizontal="right"/>
    </xf>
    <xf numFmtId="173" fontId="4" fillId="0" borderId="7" xfId="5" applyNumberFormat="1" applyFont="1" applyBorder="1" applyAlignment="1">
      <alignment horizontal="right" vertical="top"/>
    </xf>
    <xf numFmtId="165" fontId="4" fillId="0" borderId="7" xfId="51" applyNumberFormat="1" applyFont="1" applyFill="1" applyBorder="1" applyAlignment="1">
      <alignment horizontal="right" vertical="top"/>
    </xf>
    <xf numFmtId="0" fontId="0" fillId="0" borderId="3" xfId="51" applyNumberFormat="1" applyFont="1" applyFill="1" applyBorder="1" applyAlignment="1" applyProtection="1">
      <alignment horizontal="right"/>
    </xf>
    <xf numFmtId="165" fontId="7" fillId="0" borderId="3" xfId="2" applyNumberFormat="1" applyFont="1" applyBorder="1" applyAlignment="1">
      <alignment horizontal="right"/>
    </xf>
    <xf numFmtId="165" fontId="7" fillId="0" borderId="4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44" fontId="3" fillId="0" borderId="3" xfId="2" applyNumberFormat="1" applyFont="1" applyFill="1" applyBorder="1" applyAlignment="1">
      <alignment horizontal="right"/>
    </xf>
    <xf numFmtId="44" fontId="3" fillId="0" borderId="3" xfId="33" applyNumberFormat="1" applyBorder="1"/>
    <xf numFmtId="44" fontId="3" fillId="0" borderId="3" xfId="5" applyNumberFormat="1" applyFont="1" applyFill="1" applyBorder="1"/>
    <xf numFmtId="44" fontId="3" fillId="0" borderId="3" xfId="5" applyNumberFormat="1" applyFont="1" applyFill="1" applyBorder="1" applyAlignment="1">
      <alignment horizontal="right"/>
    </xf>
    <xf numFmtId="44" fontId="0" fillId="0" borderId="3" xfId="5" applyNumberFormat="1" applyFont="1" applyFill="1" applyBorder="1" applyAlignment="1" applyProtection="1">
      <alignment horizontal="right"/>
      <protection locked="0"/>
    </xf>
    <xf numFmtId="4" fontId="3" fillId="0" borderId="0" xfId="5" applyNumberFormat="1" applyFont="1" applyFill="1" applyBorder="1" applyAlignment="1">
      <alignment horizontal="right"/>
    </xf>
    <xf numFmtId="165" fontId="0" fillId="0" borderId="3" xfId="0" applyNumberFormat="1" applyBorder="1"/>
    <xf numFmtId="4" fontId="0" fillId="0" borderId="3" xfId="0" applyNumberFormat="1" applyBorder="1"/>
    <xf numFmtId="0" fontId="7" fillId="0" borderId="0" xfId="0" applyFont="1" applyProtection="1">
      <protection locked="0"/>
    </xf>
    <xf numFmtId="9" fontId="3" fillId="0" borderId="0" xfId="1" applyFont="1" applyFill="1" applyBorder="1" applyAlignment="1">
      <alignment horizontal="right"/>
    </xf>
    <xf numFmtId="43" fontId="3" fillId="0" borderId="4" xfId="2" applyFont="1" applyFill="1" applyBorder="1" applyAlignment="1">
      <alignment horizontal="right"/>
    </xf>
    <xf numFmtId="164" fontId="3" fillId="0" borderId="3" xfId="8" applyFont="1" applyBorder="1" applyAlignment="1">
      <alignment horizontal="right"/>
    </xf>
    <xf numFmtId="43" fontId="0" fillId="0" borderId="0" xfId="0" applyNumberFormat="1"/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center"/>
    </xf>
    <xf numFmtId="43" fontId="3" fillId="2" borderId="3" xfId="2" applyFont="1" applyFill="1" applyBorder="1" applyAlignment="1">
      <alignment horizontal="right"/>
    </xf>
    <xf numFmtId="4" fontId="3" fillId="2" borderId="3" xfId="5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3" fillId="2" borderId="0" xfId="0" applyFont="1" applyFill="1"/>
    <xf numFmtId="165" fontId="21" fillId="0" borderId="3" xfId="5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2" applyNumberFormat="1" applyFont="1" applyFill="1" applyBorder="1" applyAlignment="1">
      <alignment horizontal="right"/>
    </xf>
    <xf numFmtId="43" fontId="7" fillId="0" borderId="0" xfId="2" applyFon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center"/>
    </xf>
    <xf numFmtId="43" fontId="7" fillId="0" borderId="0" xfId="2" applyFont="1" applyFill="1" applyBorder="1" applyAlignment="1">
      <alignment horizontal="center"/>
    </xf>
    <xf numFmtId="4" fontId="7" fillId="0" borderId="0" xfId="5" applyNumberFormat="1" applyFont="1" applyFill="1" applyBorder="1" applyAlignment="1">
      <alignment horizontal="center"/>
    </xf>
    <xf numFmtId="4" fontId="3" fillId="0" borderId="0" xfId="5" applyNumberFormat="1" applyFont="1" applyBorder="1" applyAlignment="1" applyProtection="1">
      <alignment horizontal="right"/>
      <protection locked="0"/>
    </xf>
    <xf numFmtId="0" fontId="3" fillId="0" borderId="0" xfId="48" applyAlignment="1">
      <alignment horizontal="center"/>
    </xf>
    <xf numFmtId="165" fontId="3" fillId="0" borderId="0" xfId="5" applyNumberFormat="1" applyFont="1" applyFill="1" applyBorder="1" applyAlignment="1">
      <alignment horizontal="right"/>
    </xf>
    <xf numFmtId="0" fontId="7" fillId="0" borderId="0" xfId="48" applyFont="1" applyAlignment="1">
      <alignment horizontal="left"/>
    </xf>
    <xf numFmtId="0" fontId="3" fillId="0" borderId="1" xfId="0" applyFont="1" applyBorder="1"/>
    <xf numFmtId="165" fontId="3" fillId="0" borderId="1" xfId="2" applyNumberFormat="1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0" fontId="3" fillId="0" borderId="4" xfId="48" applyBorder="1" applyAlignment="1">
      <alignment horizontal="center"/>
    </xf>
    <xf numFmtId="165" fontId="3" fillId="0" borderId="4" xfId="2" applyNumberFormat="1" applyFont="1" applyBorder="1" applyAlignment="1">
      <alignment horizontal="right"/>
    </xf>
    <xf numFmtId="43" fontId="3" fillId="0" borderId="4" xfId="2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74" fontId="0" fillId="0" borderId="4" xfId="3" quotePrefix="1" applyNumberFormat="1" applyFont="1" applyFill="1" applyBorder="1" applyAlignment="1" applyProtection="1">
      <alignment horizontal="right"/>
      <protection locked="0"/>
    </xf>
    <xf numFmtId="9" fontId="3" fillId="0" borderId="4" xfId="1" applyFont="1" applyFill="1" applyBorder="1" applyAlignment="1">
      <alignment horizontal="right"/>
    </xf>
    <xf numFmtId="0" fontId="3" fillId="0" borderId="4" xfId="0" applyFont="1" applyBorder="1"/>
    <xf numFmtId="0" fontId="3" fillId="0" borderId="3" xfId="44" applyBorder="1" applyAlignment="1">
      <alignment vertical="top" wrapText="1"/>
    </xf>
    <xf numFmtId="0" fontId="10" fillId="0" borderId="3" xfId="0" applyFont="1" applyBorder="1" applyAlignment="1">
      <alignment horizontal="center" vertical="top"/>
    </xf>
    <xf numFmtId="165" fontId="3" fillId="0" borderId="3" xfId="5" applyNumberFormat="1" applyFont="1" applyBorder="1" applyAlignment="1">
      <alignment horizontal="right" vertical="top"/>
    </xf>
    <xf numFmtId="164" fontId="3" fillId="0" borderId="3" xfId="8" applyFont="1" applyBorder="1" applyAlignment="1">
      <alignment horizontal="right" vertical="top"/>
    </xf>
    <xf numFmtId="4" fontId="3" fillId="0" borderId="3" xfId="5" applyNumberFormat="1" applyFont="1" applyBorder="1" applyAlignment="1">
      <alignment vertical="top"/>
    </xf>
    <xf numFmtId="165" fontId="3" fillId="0" borderId="0" xfId="5" applyNumberFormat="1" applyFont="1" applyBorder="1" applyAlignment="1">
      <alignment horizontal="right" vertical="top"/>
    </xf>
    <xf numFmtId="0" fontId="3" fillId="0" borderId="3" xfId="44" applyBorder="1" applyAlignment="1">
      <alignment horizontal="center" vertical="center"/>
    </xf>
    <xf numFmtId="4" fontId="3" fillId="0" borderId="3" xfId="44" applyNumberFormat="1" applyBorder="1" applyAlignment="1">
      <alignment horizontal="right" vertical="top"/>
    </xf>
    <xf numFmtId="175" fontId="3" fillId="0" borderId="3" xfId="45" applyNumberFormat="1" applyFont="1" applyBorder="1" applyAlignment="1">
      <alignment horizontal="right" wrapText="1"/>
    </xf>
    <xf numFmtId="0" fontId="3" fillId="0" borderId="7" xfId="44" applyBorder="1" applyAlignment="1">
      <alignment vertical="top" wrapText="1"/>
    </xf>
    <xf numFmtId="165" fontId="3" fillId="0" borderId="7" xfId="5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center" wrapText="1"/>
    </xf>
    <xf numFmtId="0" fontId="3" fillId="0" borderId="0" xfId="44" applyAlignment="1">
      <alignment vertical="top" wrapText="1"/>
    </xf>
    <xf numFmtId="0" fontId="3" fillId="0" borderId="3" xfId="44" applyBorder="1" applyAlignment="1">
      <alignment horizontal="center" vertical="center" wrapText="1"/>
    </xf>
    <xf numFmtId="4" fontId="3" fillId="0" borderId="3" xfId="44" applyNumberFormat="1" applyBorder="1" applyAlignment="1">
      <alignment horizontal="right" vertical="top" wrapText="1"/>
    </xf>
    <xf numFmtId="175" fontId="3" fillId="0" borderId="3" xfId="45" applyNumberFormat="1" applyBorder="1" applyAlignment="1">
      <alignment horizontal="right" wrapText="1"/>
    </xf>
    <xf numFmtId="0" fontId="7" fillId="0" borderId="3" xfId="0" applyFont="1" applyBorder="1" applyAlignment="1">
      <alignment horizontal="left" vertical="top"/>
    </xf>
    <xf numFmtId="0" fontId="3" fillId="0" borderId="1" xfId="48" applyBorder="1" applyAlignment="1">
      <alignment horizontal="left"/>
    </xf>
    <xf numFmtId="49" fontId="7" fillId="0" borderId="1" xfId="48" applyNumberFormat="1" applyFont="1" applyBorder="1" applyAlignment="1">
      <alignment horizontal="left"/>
    </xf>
    <xf numFmtId="3" fontId="3" fillId="0" borderId="1" xfId="5" applyFont="1" applyFill="1" applyBorder="1" applyAlignment="1">
      <alignment horizontal="right"/>
    </xf>
    <xf numFmtId="164" fontId="3" fillId="0" borderId="1" xfId="8" applyFont="1" applyFill="1" applyBorder="1" applyAlignment="1">
      <alignment horizontal="right"/>
    </xf>
    <xf numFmtId="4" fontId="3" fillId="0" borderId="1" xfId="5" applyNumberFormat="1" applyFont="1" applyFill="1" applyBorder="1"/>
    <xf numFmtId="3" fontId="7" fillId="0" borderId="0" xfId="5" applyFont="1" applyFill="1" applyBorder="1" applyAlignment="1">
      <alignment horizontal="right"/>
    </xf>
    <xf numFmtId="0" fontId="7" fillId="0" borderId="0" xfId="44" applyFont="1" applyAlignment="1">
      <alignment horizontal="center"/>
    </xf>
    <xf numFmtId="0" fontId="7" fillId="0" borderId="0" xfId="44" applyFont="1" applyAlignment="1">
      <alignment horizontal="right"/>
    </xf>
    <xf numFmtId="4" fontId="7" fillId="0" borderId="0" xfId="44" applyNumberFormat="1" applyFont="1" applyAlignment="1">
      <alignment horizontal="left"/>
    </xf>
    <xf numFmtId="4" fontId="7" fillId="0" borderId="0" xfId="5" applyNumberFormat="1" applyFont="1" applyFill="1" applyBorder="1" applyAlignment="1">
      <alignment horizontal="centerContinuous"/>
    </xf>
    <xf numFmtId="4" fontId="7" fillId="0" borderId="0" xfId="5" applyNumberFormat="1" applyFont="1" applyFill="1" applyBorder="1"/>
    <xf numFmtId="4" fontId="3" fillId="0" borderId="0" xfId="5" applyNumberFormat="1" applyFont="1" applyFill="1" applyBorder="1" applyAlignment="1" applyProtection="1">
      <alignment horizontal="right"/>
      <protection locked="0"/>
    </xf>
    <xf numFmtId="4" fontId="3" fillId="0" borderId="0" xfId="44" applyNumberFormat="1" applyAlignment="1">
      <alignment horizontal="left"/>
    </xf>
    <xf numFmtId="3" fontId="3" fillId="0" borderId="0" xfId="5" applyFont="1" applyFill="1" applyBorder="1" applyAlignment="1">
      <alignment horizontal="right"/>
    </xf>
    <xf numFmtId="0" fontId="28" fillId="0" borderId="0" xfId="44" applyFont="1" applyAlignment="1">
      <alignment horizontal="center"/>
    </xf>
    <xf numFmtId="3" fontId="28" fillId="0" borderId="0" xfId="5" applyFont="1" applyFill="1" applyBorder="1" applyAlignment="1">
      <alignment horizontal="right"/>
    </xf>
    <xf numFmtId="43" fontId="28" fillId="0" borderId="0" xfId="2" applyFont="1" applyFill="1" applyBorder="1" applyAlignment="1">
      <alignment horizontal="right"/>
    </xf>
    <xf numFmtId="4" fontId="28" fillId="0" borderId="0" xfId="44" applyNumberFormat="1" applyFont="1" applyAlignment="1">
      <alignment horizontal="right"/>
    </xf>
    <xf numFmtId="4" fontId="28" fillId="0" borderId="0" xfId="5" applyNumberFormat="1" applyFont="1" applyFill="1" applyBorder="1"/>
    <xf numFmtId="4" fontId="3" fillId="0" borderId="0" xfId="33" applyNumberFormat="1" applyBorder="1"/>
    <xf numFmtId="4" fontId="0" fillId="0" borderId="0" xfId="5" applyNumberFormat="1" applyFont="1" applyFill="1" applyBorder="1" applyAlignment="1" applyProtection="1">
      <alignment horizontal="right"/>
      <protection locked="0"/>
    </xf>
    <xf numFmtId="0" fontId="24" fillId="0" borderId="0" xfId="0" applyFont="1" applyAlignment="1">
      <alignment horizontal="center" vertical="top"/>
    </xf>
    <xf numFmtId="3" fontId="4" fillId="0" borderId="0" xfId="5" applyFont="1" applyFill="1" applyBorder="1" applyAlignment="1">
      <alignment horizontal="right" vertical="top"/>
    </xf>
    <xf numFmtId="165" fontId="4" fillId="0" borderId="0" xfId="5" applyNumberFormat="1" applyFont="1" applyBorder="1" applyAlignment="1">
      <alignment horizontal="right" vertical="top"/>
    </xf>
    <xf numFmtId="43" fontId="4" fillId="0" borderId="0" xfId="5" applyNumberFormat="1" applyFont="1" applyBorder="1" applyAlignment="1">
      <alignment horizontal="right" vertical="top"/>
    </xf>
    <xf numFmtId="0" fontId="3" fillId="0" borderId="1" xfId="44" applyBorder="1" applyAlignment="1">
      <alignment horizontal="center"/>
    </xf>
    <xf numFmtId="0" fontId="3" fillId="0" borderId="3" xfId="44" applyBorder="1"/>
    <xf numFmtId="0" fontId="28" fillId="0" borderId="3" xfId="44" applyFont="1" applyBorder="1"/>
    <xf numFmtId="0" fontId="28" fillId="0" borderId="4" xfId="44" applyFont="1" applyBorder="1" applyAlignment="1">
      <alignment horizontal="center"/>
    </xf>
    <xf numFmtId="3" fontId="28" fillId="0" borderId="4" xfId="5" applyFont="1" applyFill="1" applyBorder="1" applyAlignment="1">
      <alignment horizontal="right"/>
    </xf>
    <xf numFmtId="4" fontId="3" fillId="0" borderId="4" xfId="33" applyNumberFormat="1" applyBorder="1"/>
    <xf numFmtId="165" fontId="3" fillId="0" borderId="1" xfId="5" applyNumberFormat="1" applyFont="1" applyFill="1" applyBorder="1" applyAlignment="1">
      <alignment horizontal="right"/>
    </xf>
    <xf numFmtId="0" fontId="0" fillId="0" borderId="1" xfId="0" applyBorder="1"/>
    <xf numFmtId="174" fontId="0" fillId="0" borderId="1" xfId="3" quotePrefix="1" applyNumberFormat="1" applyFont="1" applyFill="1" applyBorder="1" applyAlignment="1" applyProtection="1">
      <alignment horizontal="right"/>
      <protection locked="0"/>
    </xf>
    <xf numFmtId="4" fontId="0" fillId="0" borderId="0" xfId="3" applyNumberFormat="1" applyFont="1" applyBorder="1" applyAlignment="1" applyProtection="1">
      <alignment horizontal="right"/>
      <protection locked="0"/>
    </xf>
    <xf numFmtId="174" fontId="3" fillId="0" borderId="0" xfId="5" quotePrefix="1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>
      <alignment horizontal="left"/>
    </xf>
    <xf numFmtId="165" fontId="0" fillId="0" borderId="1" xfId="2" applyNumberFormat="1" applyFont="1" applyBorder="1" applyAlignment="1">
      <alignment horizontal="right"/>
    </xf>
    <xf numFmtId="43" fontId="0" fillId="0" borderId="1" xfId="2" applyFont="1" applyBorder="1" applyAlignment="1">
      <alignment horizontal="right"/>
    </xf>
    <xf numFmtId="4" fontId="0" fillId="0" borderId="1" xfId="3" applyNumberFormat="1" applyFont="1" applyBorder="1"/>
    <xf numFmtId="165" fontId="0" fillId="0" borderId="4" xfId="2" applyNumberFormat="1" applyFont="1" applyBorder="1" applyAlignment="1">
      <alignment horizontal="right"/>
    </xf>
    <xf numFmtId="43" fontId="0" fillId="0" borderId="4" xfId="2" applyFont="1" applyBorder="1" applyAlignment="1">
      <alignment horizontal="right"/>
    </xf>
    <xf numFmtId="4" fontId="0" fillId="0" borderId="4" xfId="3" applyNumberFormat="1" applyFont="1" applyBorder="1" applyAlignment="1" applyProtection="1">
      <alignment horizontal="right"/>
      <protection locked="0"/>
    </xf>
    <xf numFmtId="165" fontId="7" fillId="0" borderId="0" xfId="2" applyNumberFormat="1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" fontId="7" fillId="0" borderId="0" xfId="5" applyNumberFormat="1" applyFont="1" applyBorder="1" applyAlignment="1">
      <alignment horizontal="centerContinuous"/>
    </xf>
    <xf numFmtId="165" fontId="7" fillId="0" borderId="0" xfId="2" applyNumberFormat="1" applyFont="1" applyBorder="1" applyAlignment="1">
      <alignment horizontal="center"/>
    </xf>
    <xf numFmtId="43" fontId="7" fillId="0" borderId="0" xfId="2" applyFont="1" applyBorder="1" applyAlignment="1">
      <alignment horizontal="center"/>
    </xf>
    <xf numFmtId="4" fontId="7" fillId="0" borderId="0" xfId="5" applyNumberFormat="1" applyFont="1" applyBorder="1"/>
    <xf numFmtId="49" fontId="7" fillId="0" borderId="0" xfId="48" applyNumberFormat="1" applyFont="1" applyAlignment="1">
      <alignment horizontal="left"/>
    </xf>
    <xf numFmtId="164" fontId="3" fillId="0" borderId="0" xfId="8" applyFont="1" applyFill="1" applyBorder="1" applyAlignment="1">
      <alignment horizontal="right"/>
    </xf>
    <xf numFmtId="165" fontId="3" fillId="0" borderId="0" xfId="5" applyNumberFormat="1" applyFon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43" fontId="3" fillId="0" borderId="1" xfId="2" applyFont="1" applyBorder="1" applyAlignment="1">
      <alignment horizontal="right"/>
    </xf>
    <xf numFmtId="4" fontId="3" fillId="0" borderId="1" xfId="5" applyNumberFormat="1" applyFont="1" applyBorder="1"/>
    <xf numFmtId="165" fontId="3" fillId="0" borderId="4" xfId="5" applyNumberFormat="1" applyFont="1" applyFill="1" applyBorder="1" applyAlignment="1">
      <alignment horizontal="right"/>
    </xf>
    <xf numFmtId="4" fontId="0" fillId="0" borderId="0" xfId="3" applyNumberFormat="1" applyFont="1" applyBorder="1" applyAlignment="1">
      <alignment vertical="top"/>
    </xf>
    <xf numFmtId="166" fontId="3" fillId="0" borderId="0" xfId="5" quotePrefix="1" applyNumberFormat="1" applyFont="1" applyFill="1" applyBorder="1" applyAlignment="1" applyProtection="1">
      <alignment horizontal="right"/>
      <protection locked="0"/>
    </xf>
    <xf numFmtId="2" fontId="3" fillId="0" borderId="0" xfId="53" applyNumberFormat="1" applyAlignment="1">
      <alignment horizontal="left"/>
    </xf>
    <xf numFmtId="0" fontId="7" fillId="0" borderId="0" xfId="0" quotePrefix="1" applyFont="1" applyAlignment="1">
      <alignment horizontal="left"/>
    </xf>
    <xf numFmtId="0" fontId="3" fillId="0" borderId="5" xfId="0" applyFont="1" applyBorder="1"/>
    <xf numFmtId="0" fontId="0" fillId="0" borderId="5" xfId="0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right"/>
    </xf>
    <xf numFmtId="3" fontId="3" fillId="0" borderId="3" xfId="5" applyFont="1" applyFill="1" applyBorder="1" applyAlignment="1">
      <alignment horizontal="right" vertical="top"/>
    </xf>
    <xf numFmtId="164" fontId="3" fillId="0" borderId="3" xfId="8" applyFont="1" applyFill="1" applyBorder="1" applyAlignment="1">
      <alignment horizontal="right" vertical="top"/>
    </xf>
    <xf numFmtId="4" fontId="3" fillId="0" borderId="3" xfId="5" applyNumberFormat="1" applyFont="1" applyFill="1" applyBorder="1" applyAlignment="1">
      <alignment vertical="top"/>
    </xf>
    <xf numFmtId="3" fontId="3" fillId="0" borderId="3" xfId="5" applyFont="1" applyBorder="1" applyAlignment="1">
      <alignment horizontal="right" vertical="top"/>
    </xf>
    <xf numFmtId="169" fontId="3" fillId="0" borderId="3" xfId="5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3" fillId="0" borderId="0" xfId="44" applyAlignment="1">
      <alignment vertical="top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5" fontId="3" fillId="0" borderId="3" xfId="8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4" fontId="10" fillId="0" borderId="3" xfId="5" applyNumberFormat="1" applyFont="1" applyFill="1" applyBorder="1" applyAlignment="1" applyProtection="1">
      <alignment horizontal="right" vertical="top"/>
      <protection locked="0"/>
    </xf>
    <xf numFmtId="0" fontId="0" fillId="0" borderId="7" xfId="0" applyBorder="1" applyAlignment="1">
      <alignment horizontal="left"/>
    </xf>
  </cellXfs>
  <cellStyles count="55">
    <cellStyle name="Comma" xfId="8" builtinId="3"/>
    <cellStyle name="Comma 2" xfId="2" xr:uid="{00000000-0005-0000-0000-000001000000}"/>
    <cellStyle name="Comma 2 2" xfId="24" xr:uid="{00000000-0005-0000-0000-000002000000}"/>
    <cellStyle name="Comma 3" xfId="30" xr:uid="{00000000-0005-0000-0000-000003000000}"/>
    <cellStyle name="Comma 4" xfId="39" xr:uid="{00000000-0005-0000-0000-000004000000}"/>
    <cellStyle name="Comma 5" xfId="41" xr:uid="{00000000-0005-0000-0000-000005000000}"/>
    <cellStyle name="Comma 6" xfId="10" xr:uid="{00000000-0005-0000-0000-000006000000}"/>
    <cellStyle name="Comma0" xfId="5" xr:uid="{00000000-0005-0000-0000-000007000000}"/>
    <cellStyle name="Comma0 2" xfId="3" xr:uid="{00000000-0005-0000-0000-000008000000}"/>
    <cellStyle name="Comma0 2 2" xfId="33" xr:uid="{00000000-0005-0000-0000-000009000000}"/>
    <cellStyle name="Comma0 2 3" xfId="23" xr:uid="{00000000-0005-0000-0000-00000A000000}"/>
    <cellStyle name="Comma0 3" xfId="29" xr:uid="{00000000-0005-0000-0000-00000B000000}"/>
    <cellStyle name="Comma0 4" xfId="42" xr:uid="{00000000-0005-0000-0000-00000C000000}"/>
    <cellStyle name="Comma0 5" xfId="13" xr:uid="{00000000-0005-0000-0000-00000D000000}"/>
    <cellStyle name="Comma0_COLTO-B1" xfId="34" xr:uid="{00000000-0005-0000-0000-00000E000000}"/>
    <cellStyle name="Comma0_SABS-E2" xfId="52" xr:uid="{00000000-0005-0000-0000-00000F000000}"/>
    <cellStyle name="Comma1" xfId="15" xr:uid="{00000000-0005-0000-0000-000010000000}"/>
    <cellStyle name="Comma2" xfId="16" xr:uid="{00000000-0005-0000-0000-000011000000}"/>
    <cellStyle name="Comma3" xfId="17" xr:uid="{00000000-0005-0000-0000-000012000000}"/>
    <cellStyle name="Currency" xfId="51" builtinId="4"/>
    <cellStyle name="Currency 2" xfId="28" xr:uid="{00000000-0005-0000-0000-000014000000}"/>
    <cellStyle name="Currency 3" xfId="45" xr:uid="{00000000-0005-0000-0000-000015000000}"/>
    <cellStyle name="Currency 4" xfId="11" xr:uid="{00000000-0005-0000-0000-000016000000}"/>
    <cellStyle name="Date" xfId="18" xr:uid="{00000000-0005-0000-0000-000017000000}"/>
    <cellStyle name="Fixed" xfId="19" xr:uid="{00000000-0005-0000-0000-000018000000}"/>
    <cellStyle name="HEADING1" xfId="20" xr:uid="{00000000-0005-0000-0000-000019000000}"/>
    <cellStyle name="HEADING2" xfId="21" xr:uid="{00000000-0005-0000-0000-00001A000000}"/>
    <cellStyle name="HEADING2 2" xfId="25" xr:uid="{00000000-0005-0000-0000-00001B000000}"/>
    <cellStyle name="Normal" xfId="0" builtinId="0"/>
    <cellStyle name="Normal 12" xfId="54" xr:uid="{00000000-0005-0000-0000-00001D000000}"/>
    <cellStyle name="Normal 15" xfId="37" xr:uid="{00000000-0005-0000-0000-00001E000000}"/>
    <cellStyle name="Normal 2" xfId="22" xr:uid="{00000000-0005-0000-0000-00001F000000}"/>
    <cellStyle name="Normal 2 2" xfId="44" xr:uid="{00000000-0005-0000-0000-000020000000}"/>
    <cellStyle name="Normal 3" xfId="32" xr:uid="{00000000-0005-0000-0000-000021000000}"/>
    <cellStyle name="Normal 3 2" xfId="35" xr:uid="{00000000-0005-0000-0000-000022000000}"/>
    <cellStyle name="Normal 4" xfId="38" xr:uid="{00000000-0005-0000-0000-000023000000}"/>
    <cellStyle name="Normal 4 2" xfId="43" xr:uid="{00000000-0005-0000-0000-000024000000}"/>
    <cellStyle name="Normal 5" xfId="40" xr:uid="{00000000-0005-0000-0000-000025000000}"/>
    <cellStyle name="Normal 6" xfId="46" xr:uid="{00000000-0005-0000-0000-000026000000}"/>
    <cellStyle name="Normal 6 2" xfId="48" xr:uid="{00000000-0005-0000-0000-000027000000}"/>
    <cellStyle name="Normal 7" xfId="9" xr:uid="{00000000-0005-0000-0000-000028000000}"/>
    <cellStyle name="Normal 8" xfId="50" xr:uid="{00000000-0005-0000-0000-000029000000}"/>
    <cellStyle name="Normal_SABS-E2" xfId="53" xr:uid="{00000000-0005-0000-0000-00002A000000}"/>
    <cellStyle name="OPSKRIF" xfId="6" xr:uid="{00000000-0005-0000-0000-00002B000000}"/>
    <cellStyle name="OPSKRIF 2" xfId="4" xr:uid="{00000000-0005-0000-0000-00002C000000}"/>
    <cellStyle name="OPSKRIFTE" xfId="7" xr:uid="{00000000-0005-0000-0000-00002D000000}"/>
    <cellStyle name="or" xfId="14" xr:uid="{00000000-0005-0000-0000-00002E000000}"/>
    <cellStyle name="or 2" xfId="26" xr:uid="{00000000-0005-0000-0000-00002F000000}"/>
    <cellStyle name="Percent" xfId="1" builtinId="5"/>
    <cellStyle name="Percent 2" xfId="27" xr:uid="{00000000-0005-0000-0000-000031000000}"/>
    <cellStyle name="Percent 3" xfId="36" xr:uid="{00000000-0005-0000-0000-000032000000}"/>
    <cellStyle name="Percent 4" xfId="31" xr:uid="{00000000-0005-0000-0000-000033000000}"/>
    <cellStyle name="Percent 5" xfId="47" xr:uid="{00000000-0005-0000-0000-000034000000}"/>
    <cellStyle name="Percent 5 2" xfId="49" xr:uid="{00000000-0005-0000-0000-000035000000}"/>
    <cellStyle name="Percent 6" xfId="12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1.xml"/><Relationship Id="rId97" Type="http://schemas.openxmlformats.org/officeDocument/2006/relationships/revisionLog" Target="revisionLog5.xml"/><Relationship Id="rId92" Type="http://schemas.openxmlformats.org/officeDocument/2006/relationships/revisionLog" Target="revisionLog11.xml"/><Relationship Id="rId91" Type="http://schemas.openxmlformats.org/officeDocument/2006/relationships/revisionLog" Target="revisionLog10.xml"/><Relationship Id="rId96" Type="http://schemas.openxmlformats.org/officeDocument/2006/relationships/revisionLog" Target="revisionLog4.xml"/><Relationship Id="rId90" Type="http://schemas.openxmlformats.org/officeDocument/2006/relationships/revisionLog" Target="revisionLog9.xml"/><Relationship Id="rId95" Type="http://schemas.openxmlformats.org/officeDocument/2006/relationships/revisionLog" Target="revisionLog3.xml"/><Relationship Id="rId9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7672C0-8F54-42D1-9445-5A96D4DE0037}" diskRevisions="1" revisionId="9025" version="4">
  <header guid="{FF83A015-01F1-49DC-90DF-3FB5688832E8}" dateTime="2024-04-24T20:37:32" maxSheetId="8" userName="Zethembiso L. Nkosi" r:id="rId90">
    <sheetIdMap count="7">
      <sheetId val="1"/>
      <sheetId val="2"/>
      <sheetId val="3"/>
      <sheetId val="4"/>
      <sheetId val="6"/>
      <sheetId val="7"/>
      <sheetId val="5"/>
    </sheetIdMap>
  </header>
  <header guid="{B5B382B6-E074-4B72-A1F0-BFED4355E7DB}" dateTime="2024-04-24T22:36:24" maxSheetId="8" userName="User" r:id="rId91" minRId="8537" maxRId="8654">
    <sheetIdMap count="7">
      <sheetId val="1"/>
      <sheetId val="2"/>
      <sheetId val="3"/>
      <sheetId val="4"/>
      <sheetId val="6"/>
      <sheetId val="7"/>
      <sheetId val="5"/>
    </sheetIdMap>
  </header>
  <header guid="{67392301-C954-437F-B3D4-BAF5321C1A6E}" dateTime="2024-04-24T22:54:14" maxSheetId="8" userName="User" r:id="rId92" minRId="8655" maxRId="8722">
    <sheetIdMap count="7">
      <sheetId val="1"/>
      <sheetId val="2"/>
      <sheetId val="3"/>
      <sheetId val="4"/>
      <sheetId val="6"/>
      <sheetId val="7"/>
      <sheetId val="5"/>
    </sheetIdMap>
  </header>
  <header guid="{4CD1640A-A65B-4FC8-A909-55B4F31F55B0}" dateTime="2024-04-25T09:10:53" maxSheetId="8" userName="User" r:id="rId93" minRId="8730">
    <sheetIdMap count="7">
      <sheetId val="1"/>
      <sheetId val="2"/>
      <sheetId val="3"/>
      <sheetId val="4"/>
      <sheetId val="6"/>
      <sheetId val="7"/>
      <sheetId val="5"/>
    </sheetIdMap>
  </header>
  <header guid="{165F6A3A-4FE1-434C-95EC-A9B63CC599DD}" dateTime="2024-04-25T09:14:35" maxSheetId="8" userName="User" r:id="rId94" minRId="8731">
    <sheetIdMap count="7">
      <sheetId val="1"/>
      <sheetId val="2"/>
      <sheetId val="3"/>
      <sheetId val="4"/>
      <sheetId val="6"/>
      <sheetId val="7"/>
      <sheetId val="5"/>
    </sheetIdMap>
  </header>
  <header guid="{5D910910-DE2B-4A35-BA79-527E890D7ABF}" dateTime="2024-04-25T09:19:07" maxSheetId="8" userName="User" r:id="rId95" minRId="8739" maxRId="9016">
    <sheetIdMap count="7">
      <sheetId val="1"/>
      <sheetId val="2"/>
      <sheetId val="3"/>
      <sheetId val="4"/>
      <sheetId val="6"/>
      <sheetId val="7"/>
      <sheetId val="5"/>
    </sheetIdMap>
  </header>
  <header guid="{51BA068F-9FDD-4E83-BB9A-269C750B7CE5}" dateTime="2024-04-25T09:20:06" maxSheetId="8" userName="User" r:id="rId96">
    <sheetIdMap count="7">
      <sheetId val="1"/>
      <sheetId val="2"/>
      <sheetId val="3"/>
      <sheetId val="4"/>
      <sheetId val="6"/>
      <sheetId val="7"/>
      <sheetId val="5"/>
    </sheetIdMap>
  </header>
  <header guid="{577672C0-8F54-42D1-9445-5A96D4DE0037}" dateTime="2024-04-25T11:33:29" maxSheetId="8" userName="User" r:id="rId97" minRId="9024" maxRId="9025">
    <sheetIdMap count="7">
      <sheetId val="1"/>
      <sheetId val="2"/>
      <sheetId val="3"/>
      <sheetId val="4"/>
      <sheetId val="6"/>
      <sheetId val="7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0" sId="1">
    <oc r="C4" t="inlineStr">
      <is>
        <t>MIG/FS1192/SW/17/19</t>
      </is>
    </oc>
    <nc r="C4" t="inlineStr">
      <is>
        <t>KLP/MIG/FS1192/2021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7" sId="4">
    <oc r="E22" t="inlineStr">
      <is>
        <t xml:space="preserve">Hard rock excavation     </t>
      </is>
    </oc>
    <nc r="E22" t="inlineStr">
      <is>
        <t xml:space="preserve">Intermediate excavation  </t>
      </is>
    </nc>
  </rcc>
  <rcc rId="8538" sId="4" odxf="1" dxf="1" numFmtId="34">
    <oc r="H22">
      <v>600</v>
    </oc>
    <nc r="H22">
      <v>245</v>
    </nc>
    <odxf/>
    <ndxf/>
  </rcc>
  <rcc rId="8539" sId="4" numFmtId="34">
    <oc r="G22">
      <v>0</v>
    </oc>
    <nc r="G22">
      <v>100</v>
    </nc>
  </rcc>
  <rcc rId="8540" sId="5">
    <oc r="F24">
      <f>SUM(F11:F22)</f>
    </oc>
    <nc r="F24">
      <f>SUM(F11:F22)</f>
    </nc>
  </rcc>
  <rcc rId="8541" sId="3">
    <oc r="D76" t="inlineStr">
      <is>
        <t xml:space="preserve">Geomembrane liner protection layer - </t>
      </is>
    </oc>
    <nc r="D76"/>
  </rcc>
  <rcc rId="8542" sId="3">
    <oc r="F76" t="inlineStr">
      <is>
        <t>m²</t>
      </is>
    </oc>
    <nc r="F76"/>
  </rcc>
  <rcc rId="8543" sId="3" numFmtId="34">
    <oc r="G76">
      <v>0</v>
    </oc>
    <nc r="G76"/>
  </rcc>
  <rcc rId="8544" sId="3" numFmtId="34">
    <oc r="H76">
      <v>80</v>
    </oc>
    <nc r="H76"/>
  </rcc>
  <rcc rId="8545" sId="3">
    <oc r="I76">
      <f>IF(OR(AND(G76="Prov",H76="Sum"),(H76="PC Sum")),". . . . . . . . .00",IF(ISERR(G76*H76),"",IF(G76*H76=0,"",ROUND(G76*H76,2))))</f>
    </oc>
    <nc r="I76"/>
  </rcc>
  <rcc rId="8546" sId="3">
    <oc r="D77" t="inlineStr">
      <is>
        <t>non-woven geofabric with minimum</t>
      </is>
    </oc>
    <nc r="D77"/>
  </rcc>
  <rcc rId="8547" sId="3">
    <oc r="D78" t="inlineStr">
      <is>
        <t xml:space="preserve">thickness of 3.6mm, minimum mass </t>
      </is>
    </oc>
    <nc r="D78"/>
  </rcc>
  <rcc rId="8548" sId="3">
    <oc r="D79" t="inlineStr">
      <is>
        <r>
          <t>500 g/m</t>
        </r>
        <r>
          <rPr>
            <vertAlign val="superscript"/>
            <sz val="10"/>
            <rFont val="Arial"/>
            <family val="2"/>
          </rPr>
          <t>2</t>
        </r>
      </is>
    </oc>
    <nc r="D79"/>
  </rcc>
  <rfmt sheetId="3" sqref="D76:D78" start="0" length="0">
    <dxf>
      <border>
        <right/>
      </border>
    </dxf>
  </rfmt>
  <rcc rId="8549" sId="3" odxf="1" dxf="1" quotePrefix="1">
    <oc r="C81" t="inlineStr">
      <is>
        <t>.02</t>
      </is>
    </oc>
    <nc r="C81" t="inlineStr">
      <is>
        <t>.01</t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family val="2"/>
        <scheme val="none"/>
      </font>
    </ndxf>
  </rcc>
  <rcc rId="8550" sId="3" quotePrefix="1">
    <oc r="C85" t="inlineStr">
      <is>
        <t>.03</t>
      </is>
    </oc>
    <nc r="C85" t="inlineStr">
      <is>
        <t>.02</t>
      </is>
    </nc>
  </rcc>
  <rcc rId="8551" sId="3">
    <oc r="C76" t="inlineStr">
      <is>
        <t>.01</t>
      </is>
    </oc>
    <nc r="C76"/>
  </rcc>
  <rm rId="8552" sheetId="3" source="A81:I105" destination="A76:I100" sourceSheetId="3">
    <rfmt sheetId="3" sqref="A76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76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76" start="0" length="0">
      <dxf>
        <alignment horizontal="left" vertical="top"/>
      </dxf>
    </rfmt>
    <rfmt sheetId="3" sqref="D76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E76" start="0" length="0">
      <dxf>
        <font>
          <sz val="10"/>
          <color auto="1"/>
          <name val="Arial"/>
          <family val="2"/>
          <scheme val="none"/>
        </font>
        <alignment horizontal="center" vertical="top"/>
      </dxf>
    </rfmt>
    <rfmt sheetId="3" sqref="F76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76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76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76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77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77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77" start="0" length="0">
      <dxf>
        <alignment horizontal="left" vertical="top"/>
      </dxf>
    </rfmt>
    <rfmt sheetId="3" sqref="D77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E77" start="0" length="0">
      <dxf>
        <alignment horizontal="center" vertical="top"/>
      </dxf>
    </rfmt>
    <rfmt sheetId="3" sqref="F7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77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77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77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78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78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78" start="0" length="0">
      <dxf>
        <alignment horizontal="left" vertical="top"/>
      </dxf>
    </rfmt>
    <rfmt sheetId="3" sqref="D7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F7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78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78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78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3" sqref="A79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79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79" start="0" length="0">
      <dxf>
        <alignment horizontal="left" vertical="top"/>
      </dxf>
    </rfmt>
    <rfmt sheetId="3" sqref="D79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F7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7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7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79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3" sqref="A80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80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80" start="0" length="0">
      <dxf>
        <alignment horizontal="left" vertical="top"/>
      </dxf>
    </rfmt>
    <rfmt sheetId="3" sqref="D80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F8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80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80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80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</rm>
  <rm rId="8553" sheetId="3" source="A127:I137" destination="A102:I112" sourceSheetId="3">
    <rfmt sheetId="3" sqref="G102" start="0" length="0">
      <dxf>
        <numFmt numFmtId="165" formatCode="_-* #,##0_-;\-* #,##0_-;_-* &quot;-&quot;??_-;_-@_-"/>
      </dxf>
    </rfmt>
    <rfmt sheetId="3" sqref="I102" start="0" length="0">
      <dxf>
        <numFmt numFmtId="4" formatCode="#,##0.00"/>
      </dxf>
    </rfmt>
    <rfmt sheetId="3" sqref="G103" start="0" length="0">
      <dxf>
        <numFmt numFmtId="165" formatCode="_-* #,##0_-;\-* #,##0_-;_-* &quot;-&quot;??_-;_-@_-"/>
      </dxf>
    </rfmt>
    <rfmt sheetId="3" sqref="I103" start="0" length="0">
      <dxf>
        <numFmt numFmtId="4" formatCode="#,##0.00"/>
      </dxf>
    </rfmt>
    <rfmt sheetId="3" sqref="G104" start="0" length="0">
      <dxf>
        <numFmt numFmtId="165" formatCode="_-* #,##0_-;\-* #,##0_-;_-* &quot;-&quot;??_-;_-@_-"/>
      </dxf>
    </rfmt>
    <rfmt sheetId="3" sqref="I104" start="0" length="0">
      <dxf>
        <numFmt numFmtId="4" formatCode="#,##0.00"/>
      </dxf>
    </rfmt>
    <rfmt sheetId="3" sqref="G105" start="0" length="0">
      <dxf>
        <numFmt numFmtId="165" formatCode="_-* #,##0_-;\-* #,##0_-;_-* &quot;-&quot;??_-;_-@_-"/>
      </dxf>
    </rfmt>
    <rfmt sheetId="3" sqref="I105" start="0" length="0">
      <dxf>
        <numFmt numFmtId="4" formatCode="#,##0.00"/>
      </dxf>
    </rfmt>
    <rfmt sheetId="3" sqref="A106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106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F10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06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06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06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0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0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0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07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07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0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0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0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0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08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0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0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0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0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0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09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0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0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1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1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1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10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10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1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1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1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1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11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11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11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3" sqref="A1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112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112" start="0" length="0">
      <dxf>
        <alignment horizontal="left" vertical="top"/>
      </dxf>
    </rfmt>
    <rfmt sheetId="3" sqref="D11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E11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3" sqref="F112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11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11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112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m>
  <rm rId="8554" sheetId="3" source="A139:I157" destination="A127:I145" sourceSheetId="3">
    <rfmt sheetId="3" sqref="G127" start="0" length="0">
      <dxf>
        <numFmt numFmtId="165" formatCode="_-* #,##0_-;\-* #,##0_-;_-* &quot;-&quot;??_-;_-@_-"/>
      </dxf>
    </rfmt>
    <rfmt sheetId="3" sqref="I127" start="0" length="0">
      <dxf>
        <numFmt numFmtId="4" formatCode="#,##0.00"/>
      </dxf>
    </rfmt>
    <rfmt sheetId="3" sqref="G128" start="0" length="0">
      <dxf>
        <numFmt numFmtId="165" formatCode="_-* #,##0_-;\-* #,##0_-;_-* &quot;-&quot;??_-;_-@_-"/>
      </dxf>
    </rfmt>
    <rfmt sheetId="3" sqref="I128" start="0" length="0">
      <dxf>
        <numFmt numFmtId="4" formatCode="#,##0.00"/>
      </dxf>
    </rfmt>
    <rfmt sheetId="3" sqref="G129" start="0" length="0">
      <dxf>
        <numFmt numFmtId="165" formatCode="_-* #,##0_-;\-* #,##0_-;_-* &quot;-&quot;??_-;_-@_-"/>
      </dxf>
    </rfmt>
    <rfmt sheetId="3" sqref="I129" start="0" length="0">
      <dxf>
        <numFmt numFmtId="4" formatCode="#,##0.00"/>
      </dxf>
    </rfmt>
    <rfmt sheetId="3" sqref="G130" start="0" length="0">
      <dxf>
        <numFmt numFmtId="165" formatCode="_-* #,##0_-;\-* #,##0_-;_-* &quot;-&quot;??_-;_-@_-"/>
      </dxf>
    </rfmt>
    <rfmt sheetId="3" sqref="I130" start="0" length="0">
      <dxf>
        <numFmt numFmtId="4" formatCode="#,##0.00"/>
      </dxf>
    </rfmt>
    <rfmt sheetId="3" sqref="G131" start="0" length="0">
      <dxf>
        <numFmt numFmtId="165" formatCode="_-* #,##0_-;\-* #,##0_-;_-* &quot;-&quot;??_-;_-@_-"/>
      </dxf>
    </rfmt>
    <rfmt sheetId="3" sqref="I131" start="0" length="0">
      <dxf>
        <numFmt numFmtId="4" formatCode="#,##0.00"/>
      </dxf>
    </rfmt>
    <rfmt sheetId="3" sqref="G132" start="0" length="0">
      <dxf>
        <numFmt numFmtId="165" formatCode="_-* #,##0_-;\-* #,##0_-;_-* &quot;-&quot;??_-;_-@_-"/>
      </dxf>
    </rfmt>
    <rfmt sheetId="3" sqref="I132" start="0" length="0">
      <dxf>
        <numFmt numFmtId="4" formatCode="#,##0.00"/>
      </dxf>
    </rfmt>
    <rfmt sheetId="3" sqref="G133" start="0" length="0">
      <dxf>
        <numFmt numFmtId="165" formatCode="_-* #,##0_-;\-* #,##0_-;_-* &quot;-&quot;??_-;_-@_-"/>
      </dxf>
    </rfmt>
    <rfmt sheetId="3" sqref="I133" start="0" length="0">
      <dxf>
        <numFmt numFmtId="4" formatCode="#,##0.00"/>
      </dxf>
    </rfmt>
    <rfmt sheetId="3" sqref="G134" start="0" length="0">
      <dxf>
        <numFmt numFmtId="165" formatCode="_-* #,##0_-;\-* #,##0_-;_-* &quot;-&quot;??_-;_-@_-"/>
      </dxf>
    </rfmt>
    <rfmt sheetId="3" sqref="I134" start="0" length="0">
      <dxf>
        <numFmt numFmtId="4" formatCode="#,##0.00"/>
      </dxf>
    </rfmt>
    <rfmt sheetId="3" sqref="G135" start="0" length="0">
      <dxf>
        <numFmt numFmtId="165" formatCode="_-* #,##0_-;\-* #,##0_-;_-* &quot;-&quot;??_-;_-@_-"/>
      </dxf>
    </rfmt>
    <rfmt sheetId="3" sqref="I135" start="0" length="0">
      <dxf>
        <numFmt numFmtId="4" formatCode="#,##0.00"/>
      </dxf>
    </rfmt>
    <rfmt sheetId="3" sqref="G136" start="0" length="0">
      <dxf>
        <numFmt numFmtId="165" formatCode="_-* #,##0_-;\-* #,##0_-;_-* &quot;-&quot;??_-;_-@_-"/>
      </dxf>
    </rfmt>
    <rfmt sheetId="3" sqref="I136" start="0" length="0">
      <dxf>
        <numFmt numFmtId="4" formatCode="#,##0.00"/>
      </dxf>
    </rfmt>
    <rfmt sheetId="3" sqref="G137" start="0" length="0">
      <dxf>
        <numFmt numFmtId="165" formatCode="_-* #,##0_-;\-* #,##0_-;_-* &quot;-&quot;??_-;_-@_-"/>
      </dxf>
    </rfmt>
    <rfmt sheetId="3" sqref="I137" start="0" length="0">
      <dxf>
        <numFmt numFmtId="4" formatCode="#,##0.00"/>
      </dxf>
    </rfmt>
    <rfmt sheetId="3" sqref="A13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B13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F13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G138" start="0" length="0">
      <dxf>
        <numFmt numFmtId="165" formatCode="_-* #,##0_-;\-* #,##0_-;_-* &quot;-&quot;??_-;_-@_-"/>
        <border outline="0">
          <left style="thin">
            <color indexed="64"/>
          </left>
          <right style="thin">
            <color indexed="64"/>
          </right>
        </border>
      </dxf>
    </rfmt>
    <rfmt sheetId="3" sqref="H13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3" sqref="I13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m>
  <rfmt sheetId="3" sqref="A129:A158" start="0" length="0">
    <dxf>
      <border>
        <left style="thin">
          <color auto="1"/>
        </left>
      </border>
    </dxf>
  </rfmt>
  <rfmt sheetId="3" sqref="B129:B158" start="0" length="0">
    <dxf>
      <border>
        <right style="thin">
          <color auto="1"/>
        </right>
      </border>
    </dxf>
  </rfmt>
  <rfmt sheetId="3" sqref="F127:F161" start="0" length="0">
    <dxf>
      <border>
        <left style="thin">
          <color auto="1"/>
        </left>
      </border>
    </dxf>
  </rfmt>
  <rfmt sheetId="3" sqref="I127:I161" start="0" length="0">
    <dxf>
      <border>
        <right style="thin">
          <color auto="1"/>
        </right>
      </border>
    </dxf>
  </rfmt>
  <rfmt sheetId="3" sqref="F68:F113" start="0" length="0">
    <dxf>
      <border>
        <left style="thin">
          <color indexed="64"/>
        </left>
      </border>
    </dxf>
  </rfmt>
  <rfmt sheetId="3" sqref="I68:I113" start="0" length="0">
    <dxf>
      <border>
        <right style="thin">
          <color indexed="64"/>
        </right>
      </border>
    </dxf>
  </rfmt>
  <rfmt sheetId="3" sqref="A68:A113" start="0" length="0">
    <dxf>
      <border>
        <left style="thin">
          <color indexed="64"/>
        </left>
      </border>
    </dxf>
  </rfmt>
  <rfmt sheetId="3" sqref="B68:B113" start="0" length="0">
    <dxf>
      <border>
        <right style="thin">
          <color indexed="64"/>
        </right>
      </border>
    </dxf>
  </rfmt>
  <rcc rId="8555" sId="1" quotePrefix="1">
    <oc r="C82" t="inlineStr">
      <is>
        <t>.03</t>
      </is>
    </oc>
    <nc r="C82" t="inlineStr">
      <is>
        <t>.01</t>
      </is>
    </nc>
  </rcc>
  <rcc rId="8556" sId="1" quotePrefix="1">
    <oc r="C85" t="inlineStr">
      <is>
        <t>.04</t>
      </is>
    </oc>
    <nc r="C85" t="inlineStr">
      <is>
        <t>.02</t>
      </is>
    </nc>
  </rcc>
  <rcc rId="8557" sId="1" odxf="1" quotePrefix="1">
    <oc r="C88" t="inlineStr">
      <is>
        <t>.09</t>
      </is>
    </oc>
    <nc r="C88" t="inlineStr">
      <is>
        <t>.03</t>
      </is>
    </nc>
    <odxf/>
  </rcc>
  <rcc rId="8558" sId="1" odxf="1" quotePrefix="1">
    <oc r="C90" t="inlineStr">
      <is>
        <t>.10</t>
      </is>
    </oc>
    <nc r="C90" t="inlineStr">
      <is>
        <t>.04</t>
      </is>
    </nc>
    <odxf/>
  </rcc>
  <rcc rId="8559" sId="1" quotePrefix="1">
    <oc r="C93" t="inlineStr">
      <is>
        <t>.11</t>
      </is>
    </oc>
    <nc r="C93" t="inlineStr">
      <is>
        <t>.05</t>
      </is>
    </nc>
  </rcc>
  <rcc rId="8560" sId="1" quotePrefix="1">
    <oc r="C95" t="inlineStr">
      <is>
        <t>.12</t>
      </is>
    </oc>
    <nc r="C95" t="inlineStr">
      <is>
        <t>.06</t>
      </is>
    </nc>
  </rcc>
  <rcc rId="8561" sId="1">
    <oc r="A98" t="inlineStr">
      <is>
        <t>SDA</t>
      </is>
    </oc>
    <nc r="A98"/>
  </rcc>
  <rcc rId="8562" sId="1">
    <oc r="B98" t="inlineStr">
      <is>
        <t>110.05</t>
      </is>
    </oc>
    <nc r="B98"/>
  </rcc>
  <rcc rId="8563" sId="1">
    <oc r="C98" t="inlineStr">
      <is>
        <t>Daywork (Provisional)</t>
      </is>
    </oc>
    <nc r="C98"/>
  </rcc>
  <rcc rId="8564" sId="1">
    <oc r="A99" t="inlineStr">
      <is>
        <t>8.7</t>
      </is>
    </oc>
    <nc r="A99"/>
  </rcc>
  <rcc rId="8565" sId="1">
    <oc r="C100" t="inlineStr">
      <is>
        <t>.01</t>
      </is>
    </oc>
    <nc r="C100"/>
  </rcc>
  <rcc rId="8566" sId="1">
    <oc r="D100" t="inlineStr">
      <is>
        <t>Labour</t>
      </is>
    </oc>
    <nc r="D100"/>
  </rcc>
  <rcc rId="8567" sId="1">
    <oc r="I100">
      <f>IF(OR(AND(G100="Prov",H100="Sum"),(H100="PC Sum")),". . . . . . . . .00",IF(ISERR(G100*H100),"",IF(G100*H100=0,"",ROUND(G100*H100,2))))</f>
    </oc>
    <nc r="I100"/>
  </rcc>
  <rcc rId="8568" sId="1">
    <oc r="D102" t="inlineStr">
      <is>
        <t>.01</t>
      </is>
    </oc>
    <nc r="D102"/>
  </rcc>
  <rcc rId="8569" sId="1">
    <oc r="E102" t="inlineStr">
      <is>
        <t>Skilled labour</t>
      </is>
    </oc>
    <nc r="E102"/>
  </rcc>
  <rcc rId="8570" sId="1">
    <oc r="F102" t="inlineStr">
      <is>
        <t>h</t>
      </is>
    </oc>
    <nc r="F102"/>
  </rcc>
  <rcc rId="8571" sId="1" numFmtId="34">
    <oc r="G102">
      <v>0</v>
    </oc>
    <nc r="G102"/>
  </rcc>
  <rcc rId="8572" sId="1" numFmtId="34">
    <oc r="H102">
      <v>67</v>
    </oc>
    <nc r="H102"/>
  </rcc>
  <rcc rId="8573" sId="1">
    <oc r="I102">
      <f>IF(OR(AND(G102="Prov",H102="Sum"),(H102="PC Sum")),". . . . . . . . .00",IF(ISERR(G102*H102),"",IF(G102*H102=0,"",ROUND(G102*H102,2))))</f>
    </oc>
    <nc r="I102"/>
  </rcc>
  <rcc rId="8574" sId="1">
    <oc r="D104" t="inlineStr">
      <is>
        <t>.02</t>
      </is>
    </oc>
    <nc r="D104"/>
  </rcc>
  <rcc rId="8575" sId="1">
    <oc r="E104" t="inlineStr">
      <is>
        <t>Semi-skilled labour</t>
      </is>
    </oc>
    <nc r="E104"/>
  </rcc>
  <rcc rId="8576" sId="1">
    <oc r="F104" t="inlineStr">
      <is>
        <t>h</t>
      </is>
    </oc>
    <nc r="F104"/>
  </rcc>
  <rcc rId="8577" sId="1" numFmtId="34">
    <oc r="G104">
      <v>0</v>
    </oc>
    <nc r="G104"/>
  </rcc>
  <rcc rId="8578" sId="1" numFmtId="34">
    <oc r="H104">
      <v>42</v>
    </oc>
    <nc r="H104"/>
  </rcc>
  <rcc rId="8579" sId="1">
    <oc r="I104">
      <f>IF(OR(AND(G104="Prov",H104="Sum"),(H104="PC Sum")),". . . . . . . . .00",IF(ISERR(G104*H104),"",IF(G104*H104=0,"",ROUND(G104*H104,2))))</f>
    </oc>
    <nc r="I104"/>
  </rcc>
  <rcc rId="8580" sId="1">
    <oc r="D106" t="inlineStr">
      <is>
        <t>.03</t>
      </is>
    </oc>
    <nc r="D106"/>
  </rcc>
  <rcc rId="8581" sId="1">
    <oc r="E106" t="inlineStr">
      <is>
        <t>Unskilled labour</t>
      </is>
    </oc>
    <nc r="E106"/>
  </rcc>
  <rcc rId="8582" sId="1">
    <oc r="F106" t="inlineStr">
      <is>
        <t>h</t>
      </is>
    </oc>
    <nc r="F106"/>
  </rcc>
  <rcc rId="8583" sId="1" numFmtId="34">
    <oc r="G106">
      <v>0</v>
    </oc>
    <nc r="G106"/>
  </rcc>
  <rcc rId="8584" sId="1" numFmtId="34">
    <oc r="H106">
      <v>27.8</v>
    </oc>
    <nc r="H106"/>
  </rcc>
  <rcc rId="8585" sId="1">
    <oc r="I106">
      <f>IF(OR(AND(G106="Prov",H106="Sum"),(H106="PC Sum")),". . . . . . . . .00",IF(ISERR(G106*H106),"",IF(G106*H106=0,"",ROUND(G106*H106,2))))</f>
    </oc>
    <nc r="I106"/>
  </rcc>
  <rcc rId="8586" sId="1">
    <oc r="C108" t="inlineStr">
      <is>
        <t>.02</t>
      </is>
    </oc>
    <nc r="C108"/>
  </rcc>
  <rcc rId="8587" sId="1">
    <oc r="D108" t="inlineStr">
      <is>
        <t>Materials</t>
      </is>
    </oc>
    <nc r="D108"/>
  </rcc>
  <rcc rId="8588" sId="1">
    <oc r="D110" t="inlineStr">
      <is>
        <t>.01</t>
      </is>
    </oc>
    <nc r="D110"/>
  </rcc>
  <rcc rId="8589" sId="1">
    <oc r="E110" t="inlineStr">
      <is>
        <t>Allow for all-inclusive materials</t>
      </is>
    </oc>
    <nc r="E110"/>
  </rcc>
  <rcc rId="8590" sId="1">
    <oc r="E111" t="inlineStr">
      <is>
        <t>actually used</t>
      </is>
    </oc>
    <nc r="E111"/>
  </rcc>
  <rcc rId="8591" sId="1">
    <oc r="F111" t="inlineStr">
      <is>
        <t>-</t>
      </is>
    </oc>
    <nc r="F111"/>
  </rcc>
  <rcc rId="8592" sId="1">
    <oc r="G111" t="inlineStr">
      <is>
        <t>-</t>
      </is>
    </oc>
    <nc r="G111"/>
  </rcc>
  <rcc rId="8593" sId="1">
    <oc r="H111" t="inlineStr">
      <is>
        <t>PC Sum</t>
      </is>
    </oc>
    <nc r="H111"/>
  </rcc>
  <rcc rId="8594" sId="1" numFmtId="11">
    <oc r="I111">
      <v>0</v>
    </oc>
    <nc r="I111"/>
  </rcc>
  <rcc rId="8595" sId="1">
    <oc r="D113" t="inlineStr">
      <is>
        <t>.02</t>
      </is>
    </oc>
    <nc r="D113"/>
  </rcc>
  <rcc rId="8596" sId="1">
    <oc r="E113" t="inlineStr">
      <is>
        <t xml:space="preserve">Charge required by Contractor on </t>
      </is>
    </oc>
    <nc r="E113"/>
  </rcc>
  <rcc rId="8597" sId="1">
    <oc r="E114" t="inlineStr">
      <is>
        <t xml:space="preserve">subitem 110.05.02.01 above </t>
      </is>
    </oc>
    <nc r="E114"/>
  </rcc>
  <rcc rId="8598" sId="1">
    <oc r="F114" t="inlineStr">
      <is>
        <t>%</t>
      </is>
    </oc>
    <nc r="F114"/>
  </rcc>
  <rcc rId="8599" sId="1">
    <oc r="G114">
      <f>I111</f>
    </oc>
    <nc r="G114"/>
  </rcc>
  <rcc rId="8600" sId="1" numFmtId="13">
    <oc r="H114">
      <v>0.1</v>
    </oc>
    <nc r="H114"/>
  </rcc>
  <rcc rId="8601" sId="1">
    <oc r="I114">
      <f>IF(OR(AND(G114="Prov",H114="Sum"),(H114="PC Sum")),". . . . . . . . .00",IF(ISERR(G114*H114),"",IF(G114*H114=0,"",ROUND(G114*H114,2))))</f>
    </oc>
    <nc r="I114"/>
  </rcc>
  <rcc rId="8602" sId="1">
    <oc r="A130" t="inlineStr">
      <is>
        <t>SDA</t>
      </is>
    </oc>
    <nc r="A130"/>
  </rcc>
  <rcc rId="8603" sId="1">
    <oc r="C130" t="inlineStr">
      <is>
        <t>.03</t>
      </is>
    </oc>
    <nc r="C130"/>
  </rcc>
  <rcc rId="8604" sId="1">
    <oc r="D130" t="inlineStr">
      <is>
        <t>Contractor's own Plant</t>
      </is>
    </oc>
    <nc r="D130"/>
  </rcc>
  <rcc rId="8605" sId="1">
    <oc r="A131" t="inlineStr">
      <is>
        <t>8.7</t>
      </is>
    </oc>
    <nc r="A131"/>
  </rcc>
  <rcc rId="8606" sId="1">
    <oc r="D132" t="inlineStr">
      <is>
        <t>.01</t>
      </is>
    </oc>
    <nc r="D132"/>
  </rcc>
  <rcc rId="8607" sId="1">
    <oc r="E132" t="inlineStr">
      <is>
        <t>Allow for all-inclusive cost of using</t>
      </is>
    </oc>
    <nc r="E132"/>
  </rcc>
  <rcc rId="8608" sId="1">
    <oc r="E133" t="inlineStr">
      <is>
        <t>Contractor's own plant on Site</t>
      </is>
    </oc>
    <nc r="E133"/>
  </rcc>
  <rcc rId="8609" sId="1">
    <oc r="F133" t="inlineStr">
      <is>
        <t>-</t>
      </is>
    </oc>
    <nc r="F133"/>
  </rcc>
  <rcc rId="8610" sId="1">
    <oc r="G133" t="inlineStr">
      <is>
        <t>-</t>
      </is>
    </oc>
    <nc r="G133"/>
  </rcc>
  <rcc rId="8611" sId="1">
    <oc r="H133" t="inlineStr">
      <is>
        <t>PC Sum</t>
      </is>
    </oc>
    <nc r="H133"/>
  </rcc>
  <rcc rId="8612" sId="1" numFmtId="11">
    <oc r="I133">
      <v>0</v>
    </oc>
    <nc r="I133"/>
  </rcc>
  <rcc rId="8613" sId="1">
    <oc r="D135" t="inlineStr">
      <is>
        <t>.02</t>
      </is>
    </oc>
    <nc r="D135"/>
  </rcc>
  <rcc rId="8614" sId="1">
    <oc r="E135" t="inlineStr">
      <is>
        <t xml:space="preserve">Charge required by Contractor on </t>
      </is>
    </oc>
    <nc r="E135"/>
  </rcc>
  <rcc rId="8615" sId="1">
    <oc r="E136" t="inlineStr">
      <is>
        <t xml:space="preserve">subitem 110.05.03.01 above </t>
      </is>
    </oc>
    <nc r="E136"/>
  </rcc>
  <rcc rId="8616" sId="1">
    <oc r="F136" t="inlineStr">
      <is>
        <t>%</t>
      </is>
    </oc>
    <nc r="F136"/>
  </rcc>
  <rcc rId="8617" sId="1">
    <oc r="G136">
      <f>I133</f>
    </oc>
    <nc r="G136"/>
  </rcc>
  <rcc rId="8618" sId="1" numFmtId="13">
    <oc r="H136">
      <v>0.1</v>
    </oc>
    <nc r="H136"/>
  </rcc>
  <rcc rId="8619" sId="1">
    <oc r="I136">
      <f>IF(OR(AND(G136="Prov",H136="Sum"),(H136="PC Sum")),". . . . . . . . .00",IF(ISERR(G136*H136),"",IF(G136*H136=0,"",ROUND(G136*H136,2))))</f>
    </oc>
    <nc r="I136"/>
  </rcc>
  <rcc rId="8620" sId="1">
    <oc r="C138" t="inlineStr">
      <is>
        <t>.04</t>
      </is>
    </oc>
    <nc r="C138"/>
  </rcc>
  <rcc rId="8621" sId="1">
    <oc r="D138" t="inlineStr">
      <is>
        <t>Plant hired by the Contractor</t>
      </is>
    </oc>
    <nc r="D138"/>
  </rcc>
  <rcc rId="8622" sId="1">
    <oc r="D140" t="inlineStr">
      <is>
        <t>.01</t>
      </is>
    </oc>
    <nc r="D140"/>
  </rcc>
  <rcc rId="8623" sId="1">
    <oc r="E140" t="inlineStr">
      <is>
        <t>Allow for net cost of hired plant</t>
      </is>
    </oc>
    <nc r="E140"/>
  </rcc>
  <rcc rId="8624" sId="1">
    <oc r="F140" t="inlineStr">
      <is>
        <t>-</t>
      </is>
    </oc>
    <nc r="F140"/>
  </rcc>
  <rcc rId="8625" sId="1">
    <oc r="G140" t="inlineStr">
      <is>
        <t>-</t>
      </is>
    </oc>
    <nc r="G140"/>
  </rcc>
  <rcc rId="8626" sId="1">
    <oc r="H140" t="inlineStr">
      <is>
        <t>PC Sum</t>
      </is>
    </oc>
    <nc r="H140"/>
  </rcc>
  <rcc rId="8627" sId="1" numFmtId="11">
    <oc r="I140">
      <v>0</v>
    </oc>
    <nc r="I140"/>
  </rcc>
  <rcc rId="8628" sId="1">
    <oc r="D142" t="inlineStr">
      <is>
        <t>.02</t>
      </is>
    </oc>
    <nc r="D142"/>
  </rcc>
  <rcc rId="8629" sId="1">
    <oc r="E142" t="inlineStr">
      <is>
        <t xml:space="preserve">Charge required by Contractor on </t>
      </is>
    </oc>
    <nc r="E142"/>
  </rcc>
  <rcc rId="8630" sId="1">
    <oc r="E143" t="inlineStr">
      <is>
        <t xml:space="preserve">subitem 110.05.04.01 above </t>
      </is>
    </oc>
    <nc r="E143"/>
  </rcc>
  <rcc rId="8631" sId="1">
    <oc r="F143" t="inlineStr">
      <is>
        <t>%</t>
      </is>
    </oc>
    <nc r="F143"/>
  </rcc>
  <rcc rId="8632" sId="1">
    <oc r="G143">
      <f>I140</f>
    </oc>
    <nc r="G143"/>
  </rcc>
  <rcc rId="8633" sId="1" numFmtId="13">
    <oc r="H143">
      <v>0.1</v>
    </oc>
    <nc r="H143"/>
  </rcc>
  <rcc rId="8634" sId="1">
    <oc r="I143">
      <f>IF(OR(AND(G143="Prov",H143="Sum"),(H143="PC Sum")),". . . . . . . . .00",IF(ISERR(G143*H143),"",IF(G143*H143=0,"",ROUND(G143*H143,2))))</f>
    </oc>
    <nc r="I143"/>
  </rcc>
  <rm rId="8635" sheetId="1" source="A145:I160" destination="A98:I113" sourceSheetId="1">
    <rfmt sheetId="1" sqref="A98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9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9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9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9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98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98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98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9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99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B9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9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99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99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99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9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9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99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00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0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D10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E100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0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0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0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0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101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1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1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1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1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1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1" start="0" length="0">
      <dxf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A102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2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2" start="0" length="0">
      <dxf>
        <numFmt numFmtId="172" formatCode="&quot;R&quot;#,##0_);\(&quot;R&quot;#,##0\)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03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3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3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3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3" start="0" length="0">
      <dxf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A104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4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4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4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4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4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4" start="0" length="0">
      <dxf>
        <numFmt numFmtId="172" formatCode="&quot;R&quot;#,##0_);\(&quot;R&quot;#,##0\)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05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5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5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5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5" start="0" length="0">
      <dxf>
        <numFmt numFmtId="172" formatCode="&quot;R&quot;#,##0_);\(&quot;R&quot;#,##0\)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06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6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6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6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6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6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6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6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6" start="0" length="0">
      <dxf>
        <numFmt numFmtId="172" formatCode="&quot;R&quot;#,##0_);\(&quot;R&quot;#,##0\)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07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7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7" start="0" length="0">
      <dxf>
        <font>
          <sz val="10"/>
          <color auto="1"/>
          <name val="Arial"/>
          <family val="2"/>
          <scheme val="none"/>
        </font>
      </dxf>
    </rfmt>
    <rfmt sheetId="1" sqref="D107" start="0" length="0">
      <dxf>
        <font>
          <sz val="10"/>
          <color auto="1"/>
          <name val="Arial"/>
          <family val="2"/>
          <scheme val="none"/>
        </font>
      </dxf>
    </rfmt>
    <rfmt sheetId="1" sqref="E107" start="0" length="0">
      <dxf>
        <font>
          <sz val="10"/>
          <color auto="1"/>
          <name val="Arial"/>
          <family val="2"/>
          <scheme val="none"/>
        </font>
      </dxf>
    </rfmt>
    <rfmt sheetId="1" sqref="F107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G107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H107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I107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A108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D10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E10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8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8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8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8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109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0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0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09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09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09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0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0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09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110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1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1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10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0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0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10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10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10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111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1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1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11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1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1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11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11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11" start="0" length="0">
      <dxf>
        <font>
          <sz val="10"/>
          <color auto="1"/>
          <name val="Arial"/>
          <family val="2"/>
          <scheme val="none"/>
        </font>
        <numFmt numFmtId="174" formatCode="&quot;R&quot;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qref="A112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1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1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1" sqref="D11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2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2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1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1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12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1" sqref="A113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1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1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D11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3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13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H113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13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m>
  <rm rId="8636" sheetId="1" source="A162:I162" destination="A115:I115" sourceSheetId="1">
    <rfmt sheetId="1" sqref="A115" start="0" length="0">
      <dxf>
        <font>
          <sz val="10"/>
          <color auto="1"/>
          <name val="Arial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B11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qref="C11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D11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5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1" s="1" sqref="G115" start="0" length="0">
      <dxf>
        <numFmt numFmtId="174" formatCode="&quot;R&quot;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dxf>
    </rfmt>
    <rfmt sheetId="1" s="1" sqref="H115" start="0" length="0">
      <dxf>
        <font>
          <sz val="10"/>
          <color auto="1"/>
          <name val="Arial"/>
          <family val="2"/>
          <scheme val="none"/>
        </font>
        <numFmt numFmtId="13" formatCode="0%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1" s="1" sqref="I115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m>
  <rm rId="8637" sheetId="1" source="A180:I182" destination="A117:I119" sourceSheetId="1">
    <undo index="65535" exp="ref" v="1" dr="I118" r="I127" sId="1"/>
    <undo index="65535" exp="area" ref3D="1" dr="$A$1:$I$182" dn="Z_F5C46B42_94D7_4C37_BCCA_A66086762E2C_.wvu.PrintArea" sId="1"/>
    <rfmt sheetId="1" sqref="A117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B117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1" sqref="C117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1" sqref="D117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1" sqref="E117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1" sqref="F117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top style="thin">
            <color indexed="64"/>
          </top>
        </border>
      </dxf>
    </rfmt>
    <rfmt sheetId="1" s="1" sqref="G117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top style="thin">
            <color indexed="64"/>
          </top>
        </border>
      </dxf>
    </rfmt>
    <rfmt sheetId="1" s="1" sqref="H117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top style="thin">
            <color indexed="64"/>
          </top>
        </border>
      </dxf>
    </rfmt>
    <rfmt sheetId="1" s="1" sqref="I117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dxf>
    </rfmt>
    <rcc rId="0" sId="1" dxf="1">
      <nc r="A118" t="inlineStr">
        <is>
          <t>SECTION 1</t>
        </is>
      </nc>
      <n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B118" t="inlineStr">
        <is>
          <t>Carried forward</t>
        </is>
      </nc>
      <ndxf>
        <font>
          <sz val="10"/>
          <color auto="1"/>
          <name val="Arial"/>
          <family val="2"/>
          <scheme val="none"/>
        </font>
        <alignment horizontal="left" vertical="top"/>
      </ndxf>
    </rcc>
    <rfmt sheetId="1" sqref="C11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D11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E118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1" sqref="F118" start="0" length="0">
      <dxf>
        <font>
          <sz val="10"/>
          <color auto="1"/>
          <name val="Arial"/>
          <family val="2"/>
          <scheme val="none"/>
        </font>
        <alignment horizontal="center" vertical="top"/>
      </dxf>
    </rfmt>
    <rfmt sheetId="1" s="1" sqref="G118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</dxf>
    </rfmt>
    <rfmt sheetId="1" s="1" sqref="H118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</dxf>
    </rfmt>
    <rcc rId="0" sId="1" s="1" dxf="1">
      <nc r="I118">
        <f>SUM(I71:I117)</f>
      </nc>
      <n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ndxf>
    </rcc>
    <rfmt sheetId="1" sqref="A119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19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1" sqref="C119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1" sqref="D119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1" sqref="E119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1" sqref="F119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bottom style="thin">
            <color indexed="64"/>
          </bottom>
        </border>
      </dxf>
    </rfmt>
    <rfmt sheetId="1" s="1" sqref="G11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bottom style="thin">
            <color indexed="64"/>
          </bottom>
        </border>
      </dxf>
    </rfmt>
    <rfmt sheetId="1" s="1" sqref="H11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bottom style="thin">
            <color indexed="64"/>
          </bottom>
        </border>
      </dxf>
    </rfmt>
    <rfmt sheetId="1" s="1" sqref="I119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m>
  <rcc rId="8638" sId="1">
    <oc r="I118">
      <f>SUM(I126:I179)</f>
    </oc>
    <nc r="I118">
      <f>SUM(I71:I116)</f>
    </nc>
  </rcc>
  <rfmt sheetId="1" sqref="A121:A184" start="0" length="0">
    <dxf>
      <border>
        <left/>
      </border>
    </dxf>
  </rfmt>
  <rfmt sheetId="1" sqref="I121:I184" start="0" length="0">
    <dxf>
      <border>
        <right/>
      </border>
    </dxf>
  </rfmt>
  <rcc rId="8639" sId="1">
    <oc r="I121" t="inlineStr">
      <is>
        <t>SECTION 1: PRELIMINARY AND GENERAL</t>
      </is>
    </oc>
    <nc r="I121"/>
  </rcc>
  <rcc rId="8640" sId="1">
    <oc r="A123" t="inlineStr">
      <is>
        <t>PAYMENT</t>
      </is>
    </oc>
    <nc r="A123"/>
  </rcc>
  <rcc rId="8641" sId="1">
    <oc r="A124" t="inlineStr">
      <is>
        <t>REFERS</t>
      </is>
    </oc>
    <nc r="A124"/>
  </rcc>
  <rcc rId="8642" sId="1">
    <oc r="B124" t="inlineStr">
      <is>
        <t>ITEM</t>
      </is>
    </oc>
    <nc r="B124"/>
  </rcc>
  <rcc rId="8643" sId="1">
    <oc r="E124" t="inlineStr">
      <is>
        <t>DESCRIPTION</t>
      </is>
    </oc>
    <nc r="E124"/>
  </rcc>
  <rcc rId="8644" sId="1">
    <oc r="F124" t="inlineStr">
      <is>
        <t>UNIT</t>
      </is>
    </oc>
    <nc r="F124"/>
  </rcc>
  <rcc rId="8645" sId="1">
    <oc r="G124" t="inlineStr">
      <is>
        <t>QUAN-</t>
      </is>
    </oc>
    <nc r="G124"/>
  </rcc>
  <rcc rId="8646" sId="1">
    <oc r="H124" t="inlineStr">
      <is>
        <t>RATE</t>
      </is>
    </oc>
    <nc r="H124"/>
  </rcc>
  <rcc rId="8647" sId="1">
    <oc r="I124" t="inlineStr">
      <is>
        <t>AMOUNT</t>
      </is>
    </oc>
    <nc r="I124"/>
  </rcc>
  <rcc rId="8648" sId="1">
    <oc r="A125" t="inlineStr">
      <is>
        <t>TO</t>
      </is>
    </oc>
    <nc r="A125"/>
  </rcc>
  <rcc rId="8649" sId="1">
    <oc r="B125" t="inlineStr">
      <is>
        <t>NO</t>
      </is>
    </oc>
    <nc r="B125"/>
  </rcc>
  <rcc rId="8650" sId="1">
    <oc r="G125" t="inlineStr">
      <is>
        <t>TITY</t>
      </is>
    </oc>
    <nc r="G125"/>
  </rcc>
  <rcc rId="8651" sId="1">
    <oc r="C127" t="inlineStr">
      <is>
        <t>Brought forward</t>
      </is>
    </oc>
    <nc r="C127"/>
  </rcc>
  <rcc rId="8652" sId="1">
    <oc r="I127">
      <f>#REF!</f>
    </oc>
    <nc r="I127"/>
  </rcc>
  <rcc rId="8653" sId="1" quotePrefix="1">
    <oc r="C26" t="inlineStr">
      <is>
        <t>0.1</t>
      </is>
    </oc>
    <nc r="C26" t="inlineStr">
      <is>
        <t>.01</t>
      </is>
    </nc>
  </rcc>
  <rcc rId="8654" sId="1" quotePrefix="1">
    <oc r="C29" t="inlineStr">
      <is>
        <t>0.2</t>
      </is>
    </oc>
    <nc r="C29" t="inlineStr">
      <is>
        <t>.02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55" sId="3" ref="A54:XFD54" action="deleteRow">
    <undo index="65535" exp="area" dr="I7:I54" r="I57" sId="3"/>
    <rfmt sheetId="3" xfDxf="1" sqref="A54:XFD54" start="0" length="0"/>
    <rfmt sheetId="3" sqref="A54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54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54" start="0" length="0">
      <dxf>
        <alignment horizontal="left" vertical="top"/>
      </dxf>
    </rfmt>
    <rfmt sheetId="3" sqref="D54" start="0" length="0">
      <dxf>
        <alignment horizontal="left" vertical="top"/>
      </dxf>
    </rfmt>
    <rfmt sheetId="3" sqref="E54" start="0" length="0">
      <dxf>
        <alignment horizontal="left" vertical="top"/>
      </dxf>
    </rfmt>
    <rfmt sheetId="3" sqref="F5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5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5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I54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rc>
  <rrc rId="8656" sId="1" ref="A116:XFD116" action="insertRow">
    <undo index="65535" exp="area" ref3D="1" dr="$J$1:$J$1048576" dn="Z_0EB5B30E_A986_444F_BEE4_BF2D09B6E61F_.wvu.Cols" sId="1"/>
  </rrc>
  <rrc rId="8657" sId="1" ref="A116:XFD117" action="insertRow">
    <undo index="65535" exp="area" ref3D="1" dr="$J$1:$J$1048576" dn="Z_0EB5B30E_A986_444F_BEE4_BF2D09B6E61F_.wvu.Cols" sId="1"/>
  </rrc>
  <rrc rId="8658" sId="1" ref="A116:XFD119" action="insertRow">
    <undo index="65535" exp="area" ref3D="1" dr="$J$1:$J$1048576" dn="Z_0EB5B30E_A986_444F_BEE4_BF2D09B6E61F_.wvu.Cols" sId="1"/>
  </rrc>
  <rcc rId="8659" sId="2">
    <oc r="D27" t="inlineStr">
      <is>
        <t xml:space="preserve">Roadbed preparation and compaction </t>
      </is>
    </oc>
    <nc r="D27" t="inlineStr">
      <is>
        <t xml:space="preserve">Roadbed preparation and </t>
      </is>
    </nc>
  </rcc>
  <rcc rId="8660" sId="2">
    <oc r="D28" t="inlineStr">
      <is>
        <t>of material to:</t>
      </is>
    </oc>
    <nc r="D28" t="inlineStr">
      <is>
        <t>compaction of material to:</t>
      </is>
    </nc>
  </rcc>
  <rcc rId="8661" sId="2">
    <oc r="D75" t="inlineStr">
      <is>
        <t xml:space="preserve">Clearvu single leaf Sliding gate as per </t>
      </is>
    </oc>
    <nc r="D75" t="inlineStr">
      <is>
        <t xml:space="preserve">Clearvu single leaf Sliding gate as </t>
      </is>
    </nc>
  </rcc>
  <rcc rId="8662" sId="2">
    <oc r="D76" t="inlineStr">
      <is>
        <t>drawing: 1012-CIV-DRG-207</t>
      </is>
    </oc>
    <nc r="D76" t="inlineStr">
      <is>
        <t>per drawing: 1012-CIV-DRG-207</t>
      </is>
    </nc>
  </rcc>
  <rcc rId="8663" sId="2">
    <oc r="D35" t="inlineStr">
      <is>
        <t>Compact to 90% of modified AASHTO</t>
      </is>
    </oc>
    <nc r="D35" t="inlineStr">
      <is>
        <t xml:space="preserve">Compact to 90% of modified </t>
      </is>
    </nc>
  </rcc>
  <rcc rId="8664" sId="2">
    <oc r="D36" t="inlineStr">
      <is>
        <t>maximum density</t>
      </is>
    </oc>
    <nc r="D36" t="inlineStr">
      <is>
        <t>AASHTO maximum density</t>
      </is>
    </nc>
  </rcc>
  <rrc rId="8665" sId="2" ref="A40:XFD45" action="insertRow"/>
  <rrc rId="8666" sId="2" ref="A41:XFD48" action="insertRow"/>
  <rm rId="8667" sheetId="2" source="A76:I90" destination="A41:I55" sourceSheetId="2">
    <rfmt sheetId="2" sqref="A41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1" start="0" length="0">
      <dxf>
        <alignment horizontal="left" vertical="top"/>
      </dxf>
    </rfmt>
    <rfmt sheetId="2" sqref="F4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1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1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1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2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2" start="0" length="0">
      <dxf>
        <alignment horizontal="left" vertical="top"/>
      </dxf>
    </rfmt>
    <rfmt sheetId="2" sqref="F4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2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3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3" start="0" length="0">
      <dxf>
        <alignment horizontal="left" vertical="top"/>
      </dxf>
    </rfmt>
    <rfmt sheetId="2" sqref="F4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3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3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3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4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4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4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4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4" start="0" length="0">
      <dxf>
        <alignment horizontal="left" vertical="top"/>
      </dxf>
    </rfmt>
    <rfmt sheetId="2" sqref="F4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4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5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5" start="0" length="0">
      <dxf>
        <alignment horizontal="left" vertical="top"/>
      </dxf>
    </rfmt>
    <rfmt sheetId="2" sqref="F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5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5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5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6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6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6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6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6" start="0" length="0">
      <dxf>
        <alignment horizontal="left" vertical="top"/>
      </dxf>
    </rfmt>
    <rfmt sheetId="2" sqref="F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6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6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6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7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7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7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7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7" start="0" length="0">
      <dxf>
        <alignment horizontal="left" vertical="top"/>
      </dxf>
    </rfmt>
    <rfmt sheetId="2" sqref="F4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7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7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7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8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8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8" start="0" length="0">
      <dxf>
        <alignment horizontal="left" vertical="top"/>
      </dxf>
    </rfmt>
    <rfmt sheetId="2" sqref="F4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8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8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8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49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4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4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49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49" start="0" length="0">
      <dxf>
        <alignment horizontal="left" vertical="top"/>
      </dxf>
    </rfmt>
    <rfmt sheetId="2" sqref="F4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4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4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49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50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50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50" start="0" length="0">
      <dxf>
        <alignment horizontal="left" vertical="top"/>
      </dxf>
    </rfmt>
    <rfmt sheetId="2" sqref="F5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0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0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50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51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51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51" start="0" length="0">
      <dxf>
        <alignment horizontal="left" vertical="top"/>
      </dxf>
    </rfmt>
    <rfmt sheetId="2" sqref="F5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1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1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51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52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52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52" start="0" length="0">
      <dxf>
        <alignment horizontal="left" vertical="top"/>
      </dxf>
    </rfmt>
    <rfmt sheetId="2" sqref="F5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52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53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53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53" start="0" length="0">
      <dxf>
        <alignment horizontal="left" vertical="top"/>
      </dxf>
    </rfmt>
    <rfmt sheetId="2" sqref="F5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3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3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53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  <rfmt sheetId="2" sqref="A54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4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4" start="0" length="0">
      <dxf>
        <alignment horizontal="left" vertical="top"/>
      </dxf>
    </rfmt>
    <rfmt sheetId="2" sqref="D54" start="0" length="0">
      <dxf>
        <alignment horizontal="left" vertical="top"/>
      </dxf>
    </rfmt>
    <rfmt sheetId="2" sqref="E54" start="0" length="0">
      <dxf>
        <alignment horizontal="left" vertical="top"/>
      </dxf>
    </rfmt>
    <rfmt sheetId="2" sqref="F5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cc rId="0" sId="2" s="1" dxf="1">
      <nc r="I54">
        <f>IF(OR(AND(G54="Prov",H54="Sum"),(H54="PC Sum")),". . . . . . . . .00",IF(ISERR(G54*H54),"",IF(G54*H54=0,"",ROUND(G54*H54,2))))</f>
      </nc>
      <n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ndxf>
    </rcc>
    <rfmt sheetId="2" sqref="A55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B5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qref="C5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D55" start="0" length="0">
      <dxf>
        <font>
          <b/>
          <sz val="10"/>
          <color auto="1"/>
          <name val="Arial"/>
          <family val="2"/>
          <scheme val="none"/>
        </font>
        <alignment horizontal="left" vertical="top"/>
      </dxf>
    </rfmt>
    <rfmt sheetId="2" sqref="E55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2" sqref="F55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2" s="1" sqref="G55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H55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2" s="1" sqref="I55" start="0" length="0">
      <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m>
  <rm rId="8668" sheetId="2" source="A119:I121" destination="A62:I64" sourceSheetId="2">
    <undo index="65535" exp="ref" v="1" dr="I63" r="I73" sId="2"/>
    <undo index="65535" exp="area" ref3D="1" dr="$A$1:$I$121" dn="Z_F5C46B42_94D7_4C37_BCCA_A66086762E2C_.wvu.PrintArea" sId="2"/>
    <undo index="65535" exp="area" ref3D="1" dr="$A$1:$I$121" dn="Z_A8D1BE72_0DDD_4E54_A103_C13AA6078341_.wvu.PrintArea" sId="2"/>
    <undo index="65535" exp="area" ref3D="1" dr="$A$1:$I$121" dn="Z_CFE8212C_D37D_4726_95FC_8498FA427A0A_.wvu.PrintArea" sId="2"/>
    <undo index="65535" exp="area" ref3D="1" dr="$A$1:$I$121" dn="Z_9C4C01B2_F47D_4254_8993_2EF54272A013_.wvu.PrintArea" sId="2"/>
    <undo index="65535" exp="area" ref3D="1" dr="$A$1:$I$121" dn="Z_F3092659_5AD1_4F03_9901_38AF2FE7B43A_.wvu.PrintArea" sId="2"/>
    <undo index="65535" exp="area" ref3D="1" dr="$A$1:$I$121" dn="Z_8C06DBC4_277B_4C06_8E04_886D17C17669_.wvu.PrintArea" sId="2"/>
    <undo index="65535" exp="area" ref3D="1" dr="$A$1:$I$121" dn="Z_8455329F_CB19_4B1A_B90C_EBA1B6682D10_.wvu.PrintArea" sId="2"/>
    <undo index="65535" exp="area" ref3D="1" dr="$A$1:$I$121" dn="Z_7269E097_1BF7_4772_8594_19B80D9CE7D4_.wvu.PrintArea" sId="2"/>
    <undo index="65535" exp="area" ref3D="1" dr="$A$1:$I$121" dn="Z_8FF073D9_055F_4F34_B306_FB40E0157B7C_.wvu.PrintArea" sId="2"/>
    <undo index="65535" exp="area" ref3D="1" dr="$A$1:$I$121" dn="Print_Area" sId="2"/>
    <undo index="65535" exp="area" ref3D="1" dr="$A$1:$I$121" dn="Z_0EB5B30E_A986_444F_BEE4_BF2D09B6E61F_.wvu.PrintArea" sId="2"/>
    <undo index="65535" exp="area" ref3D="1" dr="$A$1:$I$121" dn="Z_5AE6871E_870B_47BF_9F14_DCBE3F307CF6_.wvu.PrintArea" sId="2"/>
    <undo index="65535" exp="area" ref3D="1" dr="$A$1:$I$121" dn="Z_2D0589F9_8715_4848_90C2_96F1A45D636B_.wvu.PrintArea" sId="2"/>
    <rfmt sheetId="2" sqref="A62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2" sqref="B62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2" sqref="C62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2" sqref="D62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2" sqref="E62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top style="thin">
            <color indexed="64"/>
          </top>
        </border>
      </dxf>
    </rfmt>
    <rfmt sheetId="2" sqref="F62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top style="thin">
            <color indexed="64"/>
          </top>
        </border>
      </dxf>
    </rfmt>
    <rfmt sheetId="2" s="1" sqref="G62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top style="thin">
            <color indexed="64"/>
          </top>
        </border>
      </dxf>
    </rfmt>
    <rfmt sheetId="2" s="1" sqref="H62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top style="thin">
            <color indexed="64"/>
          </top>
        </border>
      </dxf>
    </rfmt>
    <rfmt sheetId="2" s="1" sqref="I62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dxf>
    </rfmt>
    <rcc rId="0" sId="2" dxf="1">
      <nc r="A63" t="inlineStr">
        <is>
          <t>SECTION 2</t>
        </is>
      </nc>
      <n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ndxf>
    </rcc>
    <rcc rId="0" sId="2" dxf="1">
      <nc r="B63" t="inlineStr">
        <is>
          <t>Carried forward</t>
        </is>
      </nc>
      <ndxf>
        <font>
          <sz val="10"/>
          <color auto="1"/>
          <name val="Arial"/>
          <family val="2"/>
          <scheme val="none"/>
        </font>
        <alignment horizontal="left" vertical="top"/>
      </ndxf>
    </rcc>
    <rfmt sheetId="2" sqref="C6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2" sqref="D6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2" sqref="E63" start="0" length="0">
      <dxf>
        <font>
          <sz val="10"/>
          <color auto="1"/>
          <name val="Arial"/>
          <family val="2"/>
          <scheme val="none"/>
        </font>
        <alignment horizontal="left" vertical="top"/>
      </dxf>
    </rfmt>
    <rfmt sheetId="2" sqref="F63" start="0" length="0">
      <dxf>
        <font>
          <sz val="10"/>
          <color auto="1"/>
          <name val="Arial"/>
          <family val="2"/>
          <scheme val="none"/>
        </font>
        <alignment horizontal="center" vertical="top"/>
      </dxf>
    </rfmt>
    <rfmt sheetId="2" s="1" sqref="G63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</dxf>
    </rfmt>
    <rfmt sheetId="2" s="1" sqref="H63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</dxf>
    </rfmt>
    <rcc rId="0" sId="2" s="1" dxf="1">
      <nc r="I63">
        <f>SUM(I13:I62)</f>
      </nc>
      <n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</border>
        <protection locked="0"/>
      </ndxf>
    </rcc>
    <rfmt sheetId="2" sqref="A64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B64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2" sqref="C64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2" sqref="D64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2" sqref="E64" start="0" length="0">
      <dxf>
        <font>
          <sz val="10"/>
          <color auto="1"/>
          <name val="Arial"/>
          <family val="2"/>
          <scheme val="none"/>
        </font>
        <alignment horizontal="left" vertical="top"/>
        <border outline="0">
          <bottom style="thin">
            <color indexed="64"/>
          </bottom>
        </border>
      </dxf>
    </rfmt>
    <rfmt sheetId="2" sqref="F64" start="0" length="0">
      <dxf>
        <font>
          <sz val="10"/>
          <color auto="1"/>
          <name val="Arial"/>
          <family val="2"/>
          <scheme val="none"/>
        </font>
        <alignment horizontal="center" vertical="top"/>
        <border outline="0">
          <bottom style="thin">
            <color indexed="64"/>
          </bottom>
        </border>
      </dxf>
    </rfmt>
    <rfmt sheetId="2" s="1" sqref="G6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bottom style="thin">
            <color indexed="64"/>
          </bottom>
        </border>
      </dxf>
    </rfmt>
    <rfmt sheetId="2" s="1" sqref="H6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bottom style="thin">
            <color indexed="64"/>
          </bottom>
        </border>
      </dxf>
    </rfmt>
    <rfmt sheetId="2" s="1" sqref="I64" start="0" length="0">
      <dxf>
        <font>
          <sz val="10"/>
          <color auto="1"/>
          <name val="Arial"/>
          <family val="2"/>
          <scheme val="none"/>
        </font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m>
  <rcc rId="8669" sId="2">
    <oc r="I63">
      <f>SUM(I73:I118)</f>
    </oc>
    <nc r="I63">
      <f>SUM(I6:I61)</f>
    </nc>
  </rcc>
  <rcc rId="8670" sId="2">
    <oc r="I67" t="inlineStr">
      <is>
        <t>SECTION 2: ROADS AND FENCING</t>
      </is>
    </oc>
    <nc r="I67"/>
  </rcc>
  <rcc rId="8671" sId="2">
    <oc r="A69" t="inlineStr">
      <is>
        <t>PAYMENT</t>
      </is>
    </oc>
    <nc r="A69"/>
  </rcc>
  <rcc rId="8672" sId="2">
    <oc r="A70" t="inlineStr">
      <is>
        <t>REFERS</t>
      </is>
    </oc>
    <nc r="A70"/>
  </rcc>
  <rcc rId="8673" sId="2">
    <oc r="B70" t="inlineStr">
      <is>
        <t>ITEM</t>
      </is>
    </oc>
    <nc r="B70"/>
  </rcc>
  <rcc rId="8674" sId="2">
    <oc r="E70" t="inlineStr">
      <is>
        <t>DESCRIPTION</t>
      </is>
    </oc>
    <nc r="E70"/>
  </rcc>
  <rcc rId="8675" sId="2">
    <oc r="F70" t="inlineStr">
      <is>
        <t>UNIT</t>
      </is>
    </oc>
    <nc r="F70"/>
  </rcc>
  <rcc rId="8676" sId="2">
    <oc r="G70" t="inlineStr">
      <is>
        <t>QUAN-</t>
      </is>
    </oc>
    <nc r="G70"/>
  </rcc>
  <rcc rId="8677" sId="2">
    <oc r="H70" t="inlineStr">
      <is>
        <t>RATE</t>
      </is>
    </oc>
    <nc r="H70"/>
  </rcc>
  <rcc rId="8678" sId="2">
    <oc r="I70" t="inlineStr">
      <is>
        <t>AMOUNT</t>
      </is>
    </oc>
    <nc r="I70"/>
  </rcc>
  <rcc rId="8679" sId="2">
    <oc r="A71" t="inlineStr">
      <is>
        <t>TO</t>
      </is>
    </oc>
    <nc r="A71"/>
  </rcc>
  <rcc rId="8680" sId="2">
    <oc r="B71" t="inlineStr">
      <is>
        <t>NO</t>
      </is>
    </oc>
    <nc r="B71"/>
  </rcc>
  <rcc rId="8681" sId="2">
    <oc r="G71" t="inlineStr">
      <is>
        <t>TITY</t>
      </is>
    </oc>
    <nc r="G71"/>
  </rcc>
  <rcc rId="8682" sId="2">
    <oc r="C73" t="inlineStr">
      <is>
        <t>Brought forward</t>
      </is>
    </oc>
    <nc r="C73"/>
  </rcc>
  <rcc rId="8683" sId="2">
    <oc r="I73">
      <f>#REF!</f>
    </oc>
    <nc r="I73"/>
  </rcc>
  <rcc rId="8684" sId="2">
    <oc r="I112">
      <f>IF(OR(AND(G112="Prov",H112="Sum"),(H112="PC Sum")),". . . . . . . . .00",IF(ISERR(G112*H112),"",IF(G112*H112=0,"",ROUND(G112*H112,2))))</f>
    </oc>
    <nc r="I112"/>
  </rcc>
  <rcc rId="8685" sId="2">
    <oc r="I113">
      <f>IF(OR(AND(G113="Prov",H113="Sum"),(H113="PC Sum")),". . . . . . . . .00",IF(ISERR(G113*H113),"",IF(G113*H113=0,"",ROUND(G113*H113,2))))</f>
    </oc>
    <nc r="I113"/>
  </rcc>
  <rcc rId="8686" sId="2">
    <oc r="I114">
      <f>IF(OR(AND(G114="Prov",H114="Sum"),(H114="PC Sum")),". . . . . . . . .00",IF(ISERR(G114*H114),"",IF(G114*H114=0,"",ROUND(G114*H114,2))))</f>
    </oc>
    <nc r="I114"/>
  </rcc>
  <rcc rId="8687" sId="2">
    <oc r="I115">
      <f>IF(OR(AND(G115="Prov",H115="Sum"),(H115="PC Sum")),". . . . . . . . .00",IF(ISERR(G115*H115),"",IF(G115*H115=0,"",ROUND(G115*H115,2))))</f>
    </oc>
    <nc r="I115"/>
  </rcc>
  <rcc rId="8688" sId="2">
    <oc r="I116">
      <f>IF(OR(AND(G116="Prov",H116="Sum"),(H116="PC Sum")),". . . . . . . . .00",IF(ISERR(G116*H116),"",IF(G116*H116=0,"",ROUND(G116*H116,2))))</f>
    </oc>
    <nc r="I116"/>
  </rcc>
  <rcc rId="8689" sId="2">
    <oc r="I117">
      <f>IF(OR(AND(G117="Prov",H117="Sum"),(H117="PC Sum")),". . . . . . . . .00",IF(ISERR(G117*H117),"",IF(G117*H117=0,"",ROUND(G117*H117,2))))</f>
    </oc>
    <nc r="I117"/>
  </rcc>
  <rcc rId="8690" sId="2">
    <oc r="I118">
      <f>IF(OR(AND(G118="Prov",H118="Sum"),(H118="PC Sum")),". . . . . . . . .00",IF(ISERR(G118*H118),"",IF(G118*H118=0,"",ROUND(G118*H118,2))))</f>
    </oc>
    <nc r="I118"/>
  </rcc>
  <rfmt sheetId="2" sqref="A66:A121" start="0" length="0">
    <dxf>
      <border>
        <left/>
      </border>
    </dxf>
  </rfmt>
  <rfmt sheetId="2" sqref="I66:I121" start="0" length="0">
    <dxf>
      <border>
        <right/>
      </border>
    </dxf>
  </rfmt>
  <rrc rId="8691" sId="2" ref="A56:XFD57" action="insertRow"/>
  <rfmt sheetId="3" sqref="A58:A60" start="0" length="0">
    <dxf>
      <border>
        <left/>
      </border>
    </dxf>
  </rfmt>
  <rfmt sheetId="3" sqref="A1:A2" start="0" length="0">
    <dxf>
      <border>
        <left/>
      </border>
    </dxf>
  </rfmt>
  <rfmt sheetId="3" sqref="A116:A118" start="0" length="0">
    <dxf>
      <border>
        <left/>
      </border>
    </dxf>
  </rfmt>
  <rfmt sheetId="3" sqref="E26" start="0" length="0">
    <dxf>
      <alignment horizontal="general" vertical="bottom"/>
    </dxf>
  </rfmt>
  <rfmt sheetId="3" sqref="E23" start="0" length="0">
    <dxf>
      <alignment horizontal="general" vertical="bottom"/>
    </dxf>
  </rfmt>
  <rrc rId="8692" sId="3" ref="A9:XFD9" action="deleteRow">
    <rfmt sheetId="3" xfDxf="1" sqref="A9:XFD9" start="0" length="0"/>
    <rfmt sheetId="3" sqref="A9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B9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qref="C9" start="0" length="0">
      <dxf>
        <alignment horizontal="left" vertical="top"/>
      </dxf>
    </rfmt>
    <rfmt sheetId="3" sqref="D9" start="0" length="0">
      <dxf>
        <alignment horizontal="left" vertical="top"/>
      </dxf>
    </rfmt>
    <rfmt sheetId="3" sqref="E9" start="0" length="0">
      <dxf>
        <alignment horizontal="left" vertical="top"/>
      </dxf>
    </rfmt>
    <rfmt sheetId="3" sqref="F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3" s="1" sqref="G9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3" s="1" sqref="H9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cc rId="0" sId="3" s="1" dxf="1">
      <nc r="I9">
        <f>IF(OR(AND(G9="Prov",H9="Sum"),(H9="PC Sum")),". . . . . . . . .00",IF(ISERR(G9*H9),"",IF(G9*H9=0,"",ROUND(G9*H9,2))))</f>
      </nc>
      <ndxf>
        <font>
          <sz val="10"/>
          <color auto="1"/>
          <name val="Arial"/>
          <family val="2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</border>
      </ndxf>
    </rcc>
  </rrc>
  <rrc rId="8693" sId="3" ref="A52:XFD52" action="insertRow"/>
  <rrc rId="8694" sId="3" ref="A148:XFD150" action="insertRow"/>
  <rrc rId="8695" sId="3" ref="A149:XFD153" action="insertRow"/>
  <rrc rId="8696" sId="4" ref="A124:XFD124" action="deleteRow">
    <rfmt sheetId="4" xfDxf="1" sqref="A124:XFD124" start="0" length="0"/>
    <rfmt sheetId="4" sqref="A124" start="0" length="0">
      <dxf>
        <alignment horizontal="left" vertical="top"/>
      </dxf>
    </rfmt>
    <rfmt sheetId="4" sqref="B124" start="0" length="0">
      <dxf>
        <alignment horizontal="left" vertical="top"/>
      </dxf>
    </rfmt>
    <rfmt sheetId="4" sqref="C124" start="0" length="0">
      <dxf>
        <alignment horizontal="left" vertical="top"/>
      </dxf>
    </rfmt>
    <rfmt sheetId="4" sqref="D124" start="0" length="0">
      <dxf>
        <alignment horizontal="left" vertical="top"/>
      </dxf>
    </rfmt>
    <rfmt sheetId="4" sqref="E124" start="0" length="0">
      <dxf>
        <alignment horizontal="left" vertical="top"/>
      </dxf>
    </rfmt>
    <rfmt sheetId="4" sqref="F124" start="0" length="0">
      <dxf>
        <alignment horizontal="center" vertical="top"/>
      </dxf>
    </rfmt>
    <rfmt sheetId="4" s="1" sqref="G124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</dxf>
    </rfmt>
    <rfmt sheetId="4" s="1" sqref="H124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</dxf>
    </rfmt>
    <rfmt sheetId="4" s="1" sqref="I124" start="0" length="0">
      <dxf>
        <font>
          <sz val="10"/>
          <color auto="1"/>
          <name val="Arial"/>
          <family val="2"/>
          <scheme val="none"/>
        </font>
        <numFmt numFmtId="4" formatCode="#,##0.00"/>
      </dxf>
    </rfmt>
    <rfmt sheetId="4" s="1" sqref="J124" start="0" length="0">
      <dxf>
        <font>
          <sz val="10"/>
          <color auto="1"/>
          <name val="Arial"/>
          <family val="2"/>
          <scheme val="none"/>
        </font>
        <numFmt numFmtId="4" formatCode="#,##0.00"/>
      </dxf>
    </rfmt>
  </rrc>
  <rrc rId="8697" sId="4" ref="A65:XFD65" action="deleteRow">
    <rfmt sheetId="4" xfDxf="1" sqref="A65:XFD65" start="0" length="0"/>
    <rfmt sheetId="4" sqref="A65" start="0" length="0">
      <dxf>
        <alignment horizontal="left" vertical="top"/>
      </dxf>
    </rfmt>
    <rfmt sheetId="4" sqref="B65" start="0" length="0">
      <dxf>
        <alignment horizontal="left" vertical="top"/>
      </dxf>
    </rfmt>
    <rfmt sheetId="4" sqref="C65" start="0" length="0">
      <dxf>
        <alignment horizontal="left" vertical="top"/>
      </dxf>
    </rfmt>
    <rfmt sheetId="4" sqref="D65" start="0" length="0">
      <dxf>
        <alignment horizontal="left" vertical="top"/>
      </dxf>
    </rfmt>
    <rfmt sheetId="4" sqref="E65" start="0" length="0">
      <dxf>
        <alignment horizontal="left" vertical="top"/>
      </dxf>
    </rfmt>
    <rfmt sheetId="4" sqref="F65" start="0" length="0">
      <dxf>
        <alignment horizontal="center" vertical="top"/>
      </dxf>
    </rfmt>
    <rfmt sheetId="4" s="1" sqref="G65" start="0" length="0">
      <dxf>
        <font>
          <sz val="10"/>
          <color auto="1"/>
          <name val="Arial"/>
          <family val="2"/>
          <scheme val="none"/>
        </font>
        <numFmt numFmtId="165" formatCode="_-* #,##0_-;\-* #,##0_-;_-* &quot;-&quot;??_-;_-@_-"/>
        <alignment horizontal="right"/>
      </dxf>
    </rfmt>
    <rfmt sheetId="4" s="1" sqref="H65" start="0" length="0">
      <dxf>
        <font>
          <sz val="10"/>
          <color auto="1"/>
          <name val="Arial"/>
          <family val="2"/>
          <scheme val="none"/>
        </font>
        <numFmt numFmtId="35" formatCode="_-* #,##0.00_-;\-* #,##0.00_-;_-* &quot;-&quot;??_-;_-@_-"/>
        <alignment horizontal="right"/>
      </dxf>
    </rfmt>
    <rfmt sheetId="4" s="1" sqref="I65" start="0" length="0">
      <dxf>
        <font>
          <sz val="10"/>
          <color auto="1"/>
          <name val="Arial"/>
          <family val="2"/>
          <scheme val="none"/>
        </font>
        <numFmt numFmtId="4" formatCode="#,##0.00"/>
      </dxf>
    </rfmt>
  </rrc>
  <rrc rId="8698" sId="4" ref="A65:XFD65" action="insertRow"/>
  <rrc rId="8699" sId="4" ref="A124:XFD124" action="insertRow"/>
  <rcc rId="8700" sId="6">
    <nc r="F99" t="inlineStr">
      <is>
        <t>m</t>
      </is>
    </nc>
  </rcc>
  <rcc rId="8701" sId="6" numFmtId="4">
    <nc r="G99">
      <v>10</v>
    </nc>
  </rcc>
  <rcc rId="8702" sId="6" numFmtId="34">
    <nc r="H99">
      <v>255</v>
    </nc>
  </rcc>
  <rcc rId="8703" sId="6">
    <nc r="I99">
      <f>IF(OR(AND(G99="Prov",H99="Sum"),(H99="PC Sum")),". . . . . . . . .00",IF(ISERR(G99*H99),"",IF(G99*H99=0,"",ROUND(G99*H99,2))))</f>
    </nc>
  </rcc>
  <rcc rId="8704" sId="6">
    <oc r="F100" t="inlineStr">
      <is>
        <t>m</t>
      </is>
    </oc>
    <nc r="F100"/>
  </rcc>
  <rcc rId="8705" sId="6" numFmtId="4">
    <oc r="G100">
      <v>10</v>
    </oc>
    <nc r="G100"/>
  </rcc>
  <rcc rId="8706" sId="6" numFmtId="34">
    <oc r="H100">
      <v>255</v>
    </oc>
    <nc r="H100"/>
  </rcc>
  <rcc rId="8707" sId="6">
    <oc r="I100">
      <f>IF(OR(AND(G100="Prov",H100="Sum"),(H100="PC Sum")),". . . . . . . . .00",IF(ISERR(G100*H100),"",IF(G100*H100=0,"",ROUND(G100*H100,2))))</f>
    </oc>
    <nc r="I100"/>
  </rcc>
  <rm rId="8708" sheetId="6" source="A81:I99" destination="A89:I107" sourceSheetId="6">
    <rfmt sheetId="6" sqref="A100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0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0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0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0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0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0" start="0" length="0">
      <dxf>
        <font>
          <sz val="9"/>
          <color auto="1"/>
          <name val="Arial"/>
          <family val="2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0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0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1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1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1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1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1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1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1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1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1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2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2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2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2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2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2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2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2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2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3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3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3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3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3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3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3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3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3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4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4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4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4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4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4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4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4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4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5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5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5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5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5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5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5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5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5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6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6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6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6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6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6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6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6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6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A107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107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107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107" start="0" length="0">
      <dxf>
        <font>
          <sz val="9"/>
          <color auto="1"/>
          <name val="Arial"/>
          <family val="2"/>
          <scheme val="none"/>
        </font>
        <numFmt numFmtId="30" formatCode="@"/>
        <alignment horizontal="left" vertical="top"/>
      </dxf>
    </rfmt>
    <rfmt sheetId="6" sqref="E107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107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107" start="0" length="0">
      <dxf>
        <font>
          <sz val="9"/>
          <color auto="1"/>
          <name val="Arial"/>
          <family val="2"/>
          <scheme val="none"/>
        </font>
        <numFmt numFmtId="169" formatCode="#,##0.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107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107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</rm>
  <rm rId="8709" sheetId="6" source="A59:I65" destination="A81:I87" sourceSheetId="6">
    <rfmt sheetId="6" sqref="F81" start="0" length="0">
      <dxf>
        <alignment horizontal="center" vertical="top"/>
      </dxf>
    </rfmt>
    <rfmt sheetId="6" sqref="G81" start="0" length="0">
      <dxf>
        <alignment horizontal="right" vertical="top"/>
      </dxf>
    </rfmt>
    <rfmt sheetId="6" sqref="F82" start="0" length="0">
      <dxf>
        <alignment horizontal="center" vertical="top"/>
      </dxf>
    </rfmt>
    <rfmt sheetId="6" sqref="G82" start="0" length="0">
      <dxf>
        <alignment horizontal="right" vertical="top"/>
      </dxf>
    </rfmt>
    <rfmt sheetId="6" sqref="F83" start="0" length="0">
      <dxf>
        <alignment horizontal="center" vertical="top"/>
      </dxf>
    </rfmt>
    <rfmt sheetId="6" sqref="G83" start="0" length="0">
      <dxf>
        <alignment horizontal="right" vertical="top"/>
      </dxf>
    </rfmt>
    <rfmt sheetId="6" sqref="F84" start="0" length="0">
      <dxf>
        <alignment horizontal="center" vertical="top"/>
      </dxf>
    </rfmt>
    <rfmt sheetId="6" sqref="G84" start="0" length="0">
      <dxf>
        <alignment horizontal="right" vertical="top"/>
      </dxf>
    </rfmt>
    <rfmt sheetId="6" sqref="F85" start="0" length="0">
      <dxf>
        <alignment horizontal="center" vertical="top"/>
      </dxf>
    </rfmt>
    <rfmt sheetId="6" sqref="G85" start="0" length="0">
      <dxf>
        <alignment horizontal="right" vertical="top"/>
      </dxf>
    </rfmt>
    <rfmt sheetId="6" sqref="F86" start="0" length="0">
      <dxf>
        <alignment horizontal="center" vertical="top"/>
      </dxf>
    </rfmt>
    <rfmt sheetId="6" sqref="G86" start="0" length="0">
      <dxf>
        <alignment horizontal="right" vertical="top"/>
      </dxf>
    </rfmt>
    <rfmt sheetId="6" sqref="F87" start="0" length="0">
      <dxf>
        <alignment horizontal="center" vertical="top"/>
      </dxf>
    </rfmt>
    <rfmt sheetId="6" sqref="G87" start="0" length="0">
      <dxf>
        <alignment horizontal="right" vertical="top"/>
      </dxf>
    </rfmt>
  </rm>
  <rrc rId="8710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1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2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3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4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5" sId="6" ref="A59:XFD59" action="deleteRow">
    <rfmt sheetId="6" xfDxf="1" sqref="A59:XFD59" start="0" length="0"/>
    <rfmt sheetId="6" sqref="F59" start="0" length="0">
      <dxf>
        <alignment horizontal="center" vertical="top"/>
      </dxf>
    </rfmt>
    <rfmt sheetId="6" sqref="G59" start="0" length="0">
      <dxf>
        <alignment horizontal="right" vertical="top"/>
      </dxf>
    </rfmt>
  </rrc>
  <rrc rId="8716" sId="6" ref="A58:XFD58" action="deleteRow">
    <rfmt sheetId="6" xfDxf="1" sqref="A58:XFD58" start="0" length="0"/>
    <rfmt sheetId="6" sqref="A58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B58" start="0" length="0">
      <dxf>
        <font>
          <sz val="9"/>
          <color auto="1"/>
          <name val="Arial"/>
          <family val="2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qref="C58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D58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E58" start="0" length="0">
      <dxf>
        <font>
          <sz val="9"/>
          <color auto="1"/>
          <name val="Arial"/>
          <family val="2"/>
          <scheme val="none"/>
        </font>
        <alignment horizontal="left" vertical="top"/>
      </dxf>
    </rfmt>
    <rfmt sheetId="6" sqref="F58" start="0" length="0">
      <dxf>
        <font>
          <sz val="9"/>
          <color auto="1"/>
          <name val="Arial"/>
          <family val="2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G58" start="0" length="0">
      <dxf>
        <font>
          <sz val="9"/>
          <color auto="1"/>
          <name val="Arial"/>
          <family val="2"/>
          <scheme val="none"/>
        </font>
        <numFmt numFmtId="3" formatCode="#,##0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H58" start="0" length="0">
      <dxf>
        <font>
          <sz val="9"/>
          <color auto="1"/>
          <name val="Arial"/>
          <family val="2"/>
          <scheme val="none"/>
        </font>
        <numFmt numFmtId="164" formatCode="_(* #,##0.00_);_(* \(#,##0.00\);_(* &quot;-&quot;??_);_(@_)"/>
        <alignment horizontal="right" vertical="top"/>
        <border outline="0">
          <left style="thin">
            <color indexed="64"/>
          </left>
          <right style="thin">
            <color indexed="64"/>
          </right>
        </border>
      </dxf>
    </rfmt>
    <rfmt sheetId="6" s="1" sqref="I58" start="0" length="0">
      <dxf>
        <font>
          <sz val="9"/>
          <color auto="1"/>
          <name val="Arial"/>
          <family val="2"/>
          <scheme val="none"/>
        </font>
        <numFmt numFmtId="4" formatCode="#,##0.00"/>
        <alignment vertical="top"/>
        <border outline="0">
          <left style="thin">
            <color indexed="64"/>
          </left>
          <right style="thin">
            <color indexed="64"/>
          </right>
        </border>
      </dxf>
    </rfmt>
  </rrc>
  <rrc rId="8717" sId="6" ref="A58:XFD58" action="deleteRow">
    <rfmt sheetId="6" xfDxf="1" sqref="A58:XFD58" start="0" length="0"/>
    <rfmt sheetId="6" sqref="F58" start="0" length="0">
      <dxf>
        <alignment horizontal="center" vertical="top"/>
      </dxf>
    </rfmt>
    <rfmt sheetId="6" sqref="G58" start="0" length="0">
      <dxf>
        <alignment horizontal="right" vertical="top"/>
      </dxf>
    </rfmt>
  </rrc>
  <rfmt sheetId="6" sqref="G4:G5">
    <dxf>
      <alignment horizontal="center"/>
    </dxf>
  </rfmt>
  <rfmt sheetId="6" sqref="A72:A103" start="0" length="0">
    <dxf>
      <border>
        <left style="thin">
          <color indexed="64"/>
        </left>
      </border>
    </dxf>
  </rfmt>
  <rfmt sheetId="6" sqref="B72:B103" start="0" length="0">
    <dxf>
      <border>
        <right style="thin">
          <color indexed="64"/>
        </right>
      </border>
    </dxf>
  </rfmt>
  <rfmt sheetId="6" sqref="F72:F103" start="0" length="0">
    <dxf>
      <border>
        <left style="thin">
          <color indexed="64"/>
        </left>
      </border>
    </dxf>
  </rfmt>
  <rfmt sheetId="6" sqref="I72:I103" start="0" length="0">
    <dxf>
      <border>
        <right style="thin">
          <color indexed="64"/>
        </right>
      </border>
    </dxf>
  </rfmt>
  <rcc rId="8718" sId="6">
    <oc r="I119">
      <f>SUM(I69:I115)</f>
    </oc>
    <nc r="I119">
      <f>SUM(I69:I115)</f>
    </nc>
  </rcc>
  <rfmt sheetId="6" sqref="F77:I101" start="0" length="2147483647">
    <dxf>
      <font>
        <sz val="10"/>
      </font>
    </dxf>
  </rfmt>
  <rfmt sheetId="6" sqref="E4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6" sqref="D4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6" sqref="C41:D41" start="0" length="2147483647">
    <dxf>
      <font>
        <sz val="10"/>
      </font>
    </dxf>
  </rfmt>
  <rfmt sheetId="6" sqref="C33:E35" start="0" length="2147483647">
    <dxf>
      <font>
        <sz val="10"/>
      </font>
    </dxf>
  </rfmt>
  <rfmt sheetId="6" sqref="C12:E17" start="0" length="2147483647">
    <dxf>
      <font>
        <sz val="10"/>
      </font>
    </dxf>
  </rfmt>
  <rfmt sheetId="6" sqref="C54:I57" start="0" length="2147483647">
    <dxf>
      <font>
        <sz val="10"/>
      </font>
    </dxf>
  </rfmt>
  <rfmt sheetId="6" sqref="C77:I79" start="0" length="2147483647">
    <dxf>
      <font>
        <sz val="10"/>
      </font>
    </dxf>
  </rfmt>
  <rfmt sheetId="6" sqref="C91:I94" start="0" length="2147483647">
    <dxf>
      <font>
        <sz val="10"/>
      </font>
    </dxf>
  </rfmt>
  <rfmt sheetId="6" sqref="C98:I99" start="0" length="2147483647">
    <dxf>
      <font>
        <sz val="10"/>
      </font>
    </dxf>
  </rfmt>
  <rfmt sheetId="6" sqref="I119" start="0" length="2147483647">
    <dxf>
      <font>
        <sz val="10"/>
      </font>
    </dxf>
  </rfmt>
  <rrc rId="8719" sId="7" ref="A67:XFD67" action="deleteRow">
    <rfmt sheetId="7" xfDxf="1" s="1" sqref="A67:XFD6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Arial"/>
          <family val="2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7" sqref="A67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7" sqref="B67" start="0" length="0">
      <dxf>
        <alignment horizontal="left" vertical="top"/>
        <border outline="0">
          <left style="thin">
            <color indexed="64"/>
          </left>
          <right style="thin">
            <color indexed="64"/>
          </right>
        </border>
      </dxf>
    </rfmt>
    <rfmt sheetId="7" sqref="C67" start="0" length="0">
      <dxf>
        <alignment horizontal="left" vertical="top"/>
      </dxf>
    </rfmt>
    <rfmt sheetId="7" sqref="D67" start="0" length="0">
      <dxf>
        <alignment horizontal="left" vertical="top"/>
      </dxf>
    </rfmt>
    <rfmt sheetId="7" sqref="E67" start="0" length="0">
      <dxf>
        <alignment horizontal="left" vertical="top"/>
      </dxf>
    </rfmt>
    <rfmt sheetId="7" sqref="F6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</border>
      </dxf>
    </rfmt>
    <rfmt sheetId="7" s="1" sqref="G67" start="0" length="0">
      <dxf>
        <numFmt numFmtId="3" formatCode="#,##0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7" s="1" sqref="H67" start="0" length="0">
      <dxf>
        <numFmt numFmtId="35" formatCode="_-* #,##0.00_-;\-* #,##0.00_-;_-* &quot;-&quot;??_-;_-@_-"/>
        <alignment horizontal="right"/>
        <border outline="0">
          <left style="thin">
            <color indexed="64"/>
          </left>
          <right style="thin">
            <color indexed="64"/>
          </right>
        </border>
      </dxf>
    </rfmt>
    <rfmt sheetId="7" s="1" sqref="I6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</border>
      </dxf>
    </rfmt>
  </rrc>
  <rcc rId="8720" sId="7">
    <oc r="D59" t="inlineStr">
      <is>
        <t>350 x 350mm approved standard, matt finish floor tiles</t>
      </is>
    </oc>
    <nc r="D59" t="inlineStr">
      <is>
        <t xml:space="preserve">350 x 350mm approved standard, matt finish floor </t>
      </is>
    </nc>
  </rcc>
  <rcc rId="8721" sId="7">
    <oc r="D60" t="inlineStr">
      <is>
        <t>grouted with an approved grouting (allow a delivery</t>
      </is>
    </oc>
    <nc r="D60" t="inlineStr">
      <is>
        <t xml:space="preserve">tiles grouted with an approved grouting (allow a </t>
      </is>
    </nc>
  </rcc>
  <rcc rId="8722" sId="7">
    <oc r="D61" t="inlineStr">
      <is>
        <t xml:space="preserve">purchase price of R190,00/ m² Vat excluded) </t>
      </is>
    </oc>
    <nc r="D61" t="inlineStr">
      <is>
        <t xml:space="preserve">deliverypurchase price of R190,00/ m² Vat excluded) </t>
      </is>
    </nc>
  </rcc>
  <rcv guid="{9C4C01B2-F47D-4254-8993-2EF54272A013}" action="delete"/>
  <rdn rId="0" localSheetId="1" customView="1" name="Z_9C4C01B2_F47D_4254_8993_2EF54272A013_.wvu.PrintArea" hidden="1" oldHidden="1">
    <formula>General!$A$1:$I$127</formula>
    <oldFormula>General!$A$1:$I$190</oldFormula>
  </rdn>
  <rdn rId="0" localSheetId="2" customView="1" name="Z_9C4C01B2_F47D_4254_8993_2EF54272A013_.wvu.PrintArea" hidden="1" oldHidden="1">
    <formula>'Roads and Fencing'!$A$1:$I$67</formula>
    <oldFormula>'Roads and Fencing'!$A$1:$I$120</oldFormula>
  </rdn>
  <rdn rId="0" localSheetId="3" customView="1" name="Z_9C4C01B2_F47D_4254_8993_2EF54272A013_.wvu.PrintArea" hidden="1" oldHidden="1">
    <formula>Landfill!$A$1:$I$179</formula>
    <oldFormula>Landfill!$A$1:$I$179</oldFormula>
  </rdn>
  <rdn rId="0" localSheetId="4" customView="1" name="Z_9C4C01B2_F47D_4254_8993_2EF54272A013_.wvu.PrintArea" hidden="1" oldHidden="1">
    <formula>'Leachate Pond'!$A$1:$I$183</formula>
    <oldFormula>'Leachate Pond'!$A$1:$I$183</oldFormula>
  </rdn>
  <rdn rId="0" localSheetId="4" customView="1" name="Z_9C4C01B2_F47D_4254_8993_2EF54272A013_.wvu.PrintTitles" hidden="1" oldHidden="1">
    <formula>'Leachate Pond'!$1:$5</formula>
    <oldFormula>'Leachate Pond'!$1:$5</oldFormula>
  </rdn>
  <rdn rId="0" localSheetId="7" customView="1" name="Z_9C4C01B2_F47D_4254_8993_2EF54272A013_.wvu.PrintArea" hidden="1" oldHidden="1">
    <formula>'ACCESS CONTROL BUILDING'!$A$1:$I$140</formula>
    <oldFormula>'ACCESS CONTROL BUILDING'!$A$1:$I$140</oldFormula>
  </rdn>
  <rdn rId="0" localSheetId="5" customView="1" name="Z_9C4C01B2_F47D_4254_8993_2EF54272A013_.wvu.PrintArea" hidden="1" oldHidden="1">
    <formula>SUMMARY!$A$1:$F$50</formula>
    <oldFormula>SUMMARY!$A$1:$F$50</oldFormula>
  </rdn>
  <rcv guid="{9C4C01B2-F47D-4254-8993-2EF54272A01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1" sId="1" numFmtId="34">
    <oc r="G53">
      <v>5500</v>
    </oc>
    <nc r="G53">
      <v>6440</v>
    </nc>
  </rcc>
  <rcv guid="{9C4C01B2-F47D-4254-8993-2EF54272A013}" action="delete"/>
  <rdn rId="0" localSheetId="1" customView="1" name="Z_9C4C01B2_F47D_4254_8993_2EF54272A013_.wvu.PrintArea" hidden="1" oldHidden="1">
    <formula>General!$A$1:$I$127</formula>
    <oldFormula>General!$A$1:$I$127</oldFormula>
  </rdn>
  <rdn rId="0" localSheetId="2" customView="1" name="Z_9C4C01B2_F47D_4254_8993_2EF54272A013_.wvu.PrintArea" hidden="1" oldHidden="1">
    <formula>'Roads and Fencing'!$A$1:$I$67</formula>
    <oldFormula>'Roads and Fencing'!$A$1:$I$67</oldFormula>
  </rdn>
  <rdn rId="0" localSheetId="3" customView="1" name="Z_9C4C01B2_F47D_4254_8993_2EF54272A013_.wvu.PrintArea" hidden="1" oldHidden="1">
    <formula>Landfill!$A$1:$I$179</formula>
    <oldFormula>Landfill!$A$1:$I$179</oldFormula>
  </rdn>
  <rdn rId="0" localSheetId="4" customView="1" name="Z_9C4C01B2_F47D_4254_8993_2EF54272A013_.wvu.PrintArea" hidden="1" oldHidden="1">
    <formula>'Leachate Pond'!$A$1:$I$183</formula>
    <oldFormula>'Leachate Pond'!$A$1:$I$183</oldFormula>
  </rdn>
  <rdn rId="0" localSheetId="4" customView="1" name="Z_9C4C01B2_F47D_4254_8993_2EF54272A013_.wvu.PrintTitles" hidden="1" oldHidden="1">
    <formula>'Leachate Pond'!$1:$5</formula>
    <oldFormula>'Leachate Pond'!$1:$5</oldFormula>
  </rdn>
  <rdn rId="0" localSheetId="7" customView="1" name="Z_9C4C01B2_F47D_4254_8993_2EF54272A013_.wvu.PrintArea" hidden="1" oldHidden="1">
    <formula>'ACCESS CONTROL BUILDING'!$A$1:$I$140</formula>
    <oldFormula>'ACCESS CONTROL BUILDING'!$A$1:$I$140</oldFormula>
  </rdn>
  <rdn rId="0" localSheetId="5" customView="1" name="Z_9C4C01B2_F47D_4254_8993_2EF54272A013_.wvu.PrintArea" hidden="1" oldHidden="1">
    <formula>SUMMARY!$A$1:$F$50</formula>
    <oldFormula>SUMMARY!$A$1:$F$50</oldFormula>
  </rdn>
  <rcv guid="{9C4C01B2-F47D-4254-8993-2EF54272A01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9" sId="1">
    <oc r="I24" t="inlineStr">
      <is>
        <t/>
      </is>
    </oc>
    <nc r="I24"/>
  </rcc>
  <rcc rId="8740" sId="1" numFmtId="4">
    <oc r="I27">
      <v>22145</v>
    </oc>
    <nc r="I27"/>
  </rcc>
  <rcc rId="8741" sId="1" numFmtId="4">
    <oc r="I30">
      <v>7800</v>
    </oc>
    <nc r="I30"/>
  </rcc>
  <rcc rId="8742" sId="1">
    <oc r="I33" t="inlineStr">
      <is>
        <t/>
      </is>
    </oc>
    <nc r="I33"/>
  </rcc>
  <rcc rId="8743" sId="1">
    <oc r="I34" t="inlineStr">
      <is>
        <t/>
      </is>
    </oc>
    <nc r="I34"/>
  </rcc>
  <rcc rId="8744" sId="1">
    <oc r="I35" t="inlineStr">
      <is>
        <t/>
      </is>
    </oc>
    <nc r="I35"/>
  </rcc>
  <rcc rId="8745" sId="1" numFmtId="4">
    <oc r="I36">
      <v>33570.629999999997</v>
    </oc>
    <nc r="I36"/>
  </rcc>
  <rcc rId="8746" sId="1" numFmtId="13">
    <oc r="H47">
      <v>0.1</v>
    </oc>
    <nc r="H47"/>
  </rcc>
  <rcc rId="8747" sId="1">
    <oc r="I47">
      <f>G47*H47</f>
    </oc>
    <nc r="I47"/>
  </rcc>
  <rcc rId="8748" sId="1">
    <oc r="H53">
      <v>42</v>
    </oc>
    <nc r="H53"/>
  </rcc>
  <rcc rId="8749" sId="1">
    <oc r="I53">
      <f>H53*G53</f>
    </oc>
    <nc r="I53"/>
  </rcc>
  <rcc rId="8750" sId="1">
    <oc r="I63">
      <f>SUM(I20:I62)</f>
    </oc>
    <nc r="I63"/>
  </rcc>
  <rcc rId="8751" sId="1">
    <oc r="I72">
      <f>I63</f>
    </oc>
    <nc r="I72"/>
  </rcc>
  <rcc rId="8752" sId="1">
    <oc r="H75">
      <v>55</v>
    </oc>
    <nc r="H75"/>
  </rcc>
  <rcc rId="8753" sId="1">
    <oc r="I75">
      <f>H75*G75</f>
    </oc>
    <nc r="I75"/>
  </rcc>
  <rcc rId="8754" sId="1" numFmtId="13">
    <oc r="H85">
      <v>0.1</v>
    </oc>
    <nc r="H85"/>
  </rcc>
  <rcc rId="8755" sId="1">
    <oc r="I85">
      <f>IF(OR(AND(G85="Prov",H85="Sum"),(H85="PC Sum")),". . . . . . . . .00",IF(ISERR(G85*H85),"",IF(G85*H85=0,"",ROUND(G85*H85,2))))</f>
    </oc>
    <nc r="I85"/>
  </rcc>
  <rcc rId="8756" sId="1" numFmtId="13">
    <oc r="H91">
      <v>0.15</v>
    </oc>
    <nc r="H91"/>
  </rcc>
  <rcc rId="8757" sId="1">
    <oc r="I91">
      <f>IF(OR(AND(G91="Prov",H91="Sum"),(H91="PC Sum")),". . . . . . . . .00",IF(ISERR(G91*H91),"",IF(G91*H91=0,"",ROUND(G91*H91,2))))</f>
    </oc>
    <nc r="I91"/>
  </rcc>
  <rcc rId="8758" sId="1" numFmtId="13">
    <oc r="H96">
      <v>0.1</v>
    </oc>
    <nc r="H96"/>
  </rcc>
  <rcc rId="8759" sId="1">
    <oc r="I96">
      <f>IF(OR(AND(G96="Prov",H96="Sum"),(H96="PC Sum")),". . . . . . . . .00",IF(ISERR(G96*H96),"",IF(G96*H96=0,"",ROUND(G96*H96,2))))</f>
    </oc>
    <nc r="I96"/>
  </rcc>
  <rcc rId="8760" sId="1" numFmtId="4">
    <oc r="I99">
      <v>19250</v>
    </oc>
    <nc r="I99"/>
  </rcc>
  <rcc rId="8761" sId="1" numFmtId="34">
    <oc r="G104">
      <v>3</v>
    </oc>
    <nc r="G104"/>
  </rcc>
  <rcc rId="8762" sId="1">
    <oc r="I104">
      <f>G104*H104</f>
    </oc>
    <nc r="I104"/>
  </rcc>
  <rcc rId="8763" sId="1" numFmtId="13">
    <oc r="H113">
      <v>0.1</v>
    </oc>
    <nc r="H113"/>
  </rcc>
  <rcc rId="8764" sId="1">
    <oc r="I113">
      <f>IF(OR(AND(G113="Prov",H113="Sum"),(H113="PC Sum")),". . . . . . . . .00",IF(ISERR(G113*H113),"",IF(G113*H113=0,"",ROUND(G113*H113,2))))</f>
    </oc>
    <nc r="I113"/>
  </rcc>
  <rcc rId="8765" sId="1" numFmtId="4">
    <oc r="I115">
      <v>15000</v>
    </oc>
    <nc r="I115"/>
  </rcc>
  <rcc rId="8766" sId="1">
    <oc r="I125">
      <f>SUM(I71:I123)</f>
    </oc>
    <nc r="I125"/>
  </rcc>
  <rcc rId="8767" sId="2" numFmtId="34">
    <oc r="H13">
      <v>18</v>
    </oc>
    <nc r="H13"/>
  </rcc>
  <rcc rId="8768" sId="2">
    <oc r="I13">
      <f>IF(OR(AND(G13="Prov",H13="Sum"),(H13="PC Sum")),". . . . . . . . .00",IF(ISERR(G13*H13),"",IF(G13*H13=0,"",ROUND(G13*H13,2))))</f>
    </oc>
    <nc r="I13"/>
  </rcc>
  <rcc rId="8769" sId="2">
    <oc r="I15">
      <f>IF(OR(AND(G15="Prov",H15="Sum"),(H15="PC Sum")),". . . . . . . . .00",IF(ISERR(G15*H15),"",IF(G15*H15=0,"",ROUND(G15*H15,2))))</f>
    </oc>
    <nc r="I15"/>
  </rcc>
  <rcc rId="8770" sId="2">
    <oc r="I16">
      <f>IF(OR(AND(G16="Prov",H16="Sum"),(H16="PC Sum")),". . . . . . . . .00",IF(ISERR(G16*H16),"",IF(G16*H16=0,"",ROUND(G16*H16,2))))</f>
    </oc>
    <nc r="I16"/>
  </rcc>
  <rcc rId="8771" sId="2">
    <oc r="I17">
      <f>IF(OR(AND(G17="Prov",H17="Sum"),(H17="PC Sum")),". . . . . . . . .00",IF(ISERR(G17*H17),"",IF(G17*H17=0,"",ROUND(G17*H17,2))))</f>
    </oc>
    <nc r="I17"/>
  </rcc>
  <rcc rId="8772" sId="2">
    <oc r="I18">
      <f>IF(OR(AND(G18="Prov",H18="Sum"),(H18="PC Sum")),". . . . . . . . .00",IF(ISERR(G18*H18),"",IF(G18*H18=0,"",ROUND(G18*H18,2))))</f>
    </oc>
    <nc r="I18"/>
  </rcc>
  <rcc rId="8773" sId="2">
    <oc r="I19">
      <f>IF(OR(AND(G19="Prov",H19="Sum"),(H19="PC Sum")),". . . . . . . . .00",IF(ISERR(G19*H19),"",IF(G19*H19=0,"",ROUND(G19*H19,2))))</f>
    </oc>
    <nc r="I19"/>
  </rcc>
  <rcc rId="8774" sId="2">
    <oc r="I20">
      <f>IF(OR(AND(G20="Prov",H20="Sum"),(H20="PC Sum")),". . . . . . . . .00",IF(ISERR(G20*H20),"",IF(G20*H20=0,"",ROUND(G20*H20,2))))</f>
    </oc>
    <nc r="I20"/>
  </rcc>
  <rcc rId="8775" sId="2" numFmtId="34">
    <oc r="H21">
      <v>50</v>
    </oc>
    <nc r="H21"/>
  </rcc>
  <rcc rId="8776" sId="2">
    <oc r="I21">
      <f>IF(OR(AND(G21="Prov",H21="Sum"),(H21="PC Sum")),". . . . . . . . .00",IF(ISERR(G21*H21),"",IF(G21*H21=0,"",ROUND(G21*H21,2))))</f>
    </oc>
    <nc r="I21"/>
  </rcc>
  <rcc rId="8777" sId="2">
    <oc r="I22">
      <f>IF(OR(AND(G22="Prov",H22="Sum"),(H22="PC Sum")),". . . . . . . . .00",IF(ISERR(G22*H22),"",IF(G22*H22=0,"",ROUND(G22*H22,2))))</f>
    </oc>
    <nc r="I22"/>
  </rcc>
  <rcc rId="8778" sId="2">
    <oc r="I23">
      <f>IF(OR(AND(G23="Prov",H23="Sum"),(H23="PC Sum")),". . . . . . . . .00",IF(ISERR(G23*H23),"",IF(G23*H23=0,"",ROUND(G23*H23,2))))</f>
    </oc>
    <nc r="I23"/>
  </rcc>
  <rcc rId="8779" sId="2">
    <oc r="I24">
      <f>IF(OR(AND(G24="Prov",H24="Sum"),(H24="PC Sum")),". . . . . . . . .00",IF(ISERR(G24*H24),"",IF(G24*H24=0,"",ROUND(G24*H24,2))))</f>
    </oc>
    <nc r="I24"/>
  </rcc>
  <rcc rId="8780" sId="2">
    <oc r="I25">
      <f>IF(OR(AND(G25="Prov",H25="Sum"),(H25="PC Sum")),". . . . . . . . .00",IF(ISERR(G25*H25),"",IF(G25*H25=0,"",ROUND(G25*H25,2))))</f>
    </oc>
    <nc r="I25"/>
  </rcc>
  <rcc rId="8781" sId="2">
    <oc r="I26">
      <f>IF(OR(AND(G26="Prov",H26="Sum"),(H26="PC Sum")),". . . . . . . . .00",IF(ISERR(G26*H26),"",IF(G26*H26=0,"",ROUND(G26*H26,2))))</f>
    </oc>
    <nc r="I26"/>
  </rcc>
  <rcc rId="8782" sId="2">
    <oc r="I27">
      <f>IF(OR(AND(G27="Prov",H27="Sum"),(H27="PC Sum")),". . . . . . . . .00",IF(ISERR(G27*H27),"",IF(G27*H27=0,"",ROUND(G27*H27,2))))</f>
    </oc>
    <nc r="I27"/>
  </rcc>
  <rcc rId="8783" sId="2">
    <oc r="I28">
      <f>IF(OR(AND(G28="Prov",H28="Sum"),(H28="PC Sum")),". . . . . . . . .00",IF(ISERR(G28*H28),"",IF(G28*H28=0,"",ROUND(G28*H28,2))))</f>
    </oc>
    <nc r="I28"/>
  </rcc>
  <rcc rId="8784" sId="2">
    <oc r="I29">
      <f>IF(OR(AND(G29="Prov",H29="Sum"),(H29="PC Sum")),". . . . . . . . .00",IF(ISERR(G29*H29),"",IF(G29*H29=0,"",ROUND(G29*H29,2))))</f>
    </oc>
    <nc r="I29"/>
  </rcc>
  <rcc rId="8785" sId="2" numFmtId="34">
    <oc r="H30">
      <v>55</v>
    </oc>
    <nc r="H30"/>
  </rcc>
  <rcc rId="8786" sId="2">
    <oc r="I30">
      <f>IF(OR(AND(G30="Prov",H30="Sum"),(H30="PC Sum")),". . . . . . . . .00",IF(ISERR(G30*H30),"",IF(G30*H30=0,"",ROUND(G30*H30,2))))</f>
    </oc>
    <nc r="I30"/>
  </rcc>
  <rcc rId="8787" sId="2">
    <oc r="I31">
      <f>IF(OR(AND(G31="Prov",H31="Sum"),(H31="PC Sum")),". . . . . . . . .00",IF(ISERR(G31*H31),"",IF(G31*H31=0,"",ROUND(G31*H31,2))))</f>
    </oc>
    <nc r="I31"/>
  </rcc>
  <rcc rId="8788" sId="2">
    <oc r="I33">
      <f>IF(OR(AND(G33="Prov",H33="Sum"),(H33="PC Sum")),". . . . . . . . .00",IF(ISERR(G33*H33),"",IF(G33*H33=0,"",ROUND(G33*H33,2))))</f>
    </oc>
    <nc r="I33"/>
  </rcc>
  <rcc rId="8789" sId="2">
    <oc r="I34">
      <f>IF(OR(AND(G34="Prov",H34="Sum"),(H34="PC Sum")),". . . . . . . . .00",IF(ISERR(G34*H34),"",IF(G34*H34=0,"",ROUND(G34*H34,2))))</f>
    </oc>
    <nc r="I34"/>
  </rcc>
  <rcc rId="8790" sId="2" numFmtId="34">
    <oc r="H35">
      <v>120</v>
    </oc>
    <nc r="H35"/>
  </rcc>
  <rcc rId="8791" sId="2">
    <oc r="I35">
      <f>IF(OR(AND(G35="Prov",H35="Sum"),(H35="PC Sum")),". . . . . . . . .00",IF(ISERR(G35*H35),"",IF(G35*H35=0,"",ROUND(G35*H35,2))))</f>
    </oc>
    <nc r="I35"/>
  </rcc>
  <rcc rId="8792" sId="2">
    <oc r="I36">
      <f>IF(OR(AND(G36="Prov",H36="Sum"),(H36="PC Sum")),". . . . . . . . .00",IF(ISERR(G36*H36),"",IF(G36*H36=0,"",ROUND(G36*H36,2))))</f>
    </oc>
    <nc r="I36"/>
  </rcc>
  <rcc rId="8793" sId="2">
    <oc r="I37">
      <f>IF(OR(AND(G37="Prov",H37="Sum"),(H37="PC Sum")),". . . . . . . . .00",IF(ISERR(G37*H37),"",IF(G37*H37=0,"",ROUND(G37*H37,2))))</f>
    </oc>
    <nc r="I37"/>
  </rcc>
  <rcc rId="8794" sId="2" numFmtId="34">
    <oc r="H38">
      <v>60</v>
    </oc>
    <nc r="H38"/>
  </rcc>
  <rcc rId="8795" sId="2">
    <oc r="I38">
      <f>IF(OR(AND(G38="Prov",H38="Sum"),(H38="PC Sum")),". . . . . . . . .00",IF(ISERR(G38*H38),"",IF(G38*H38=0,"",ROUND(G38*H38,2))))</f>
    </oc>
    <nc r="I38"/>
  </rcc>
  <rcc rId="8796" sId="2">
    <oc r="I39">
      <f>IF(OR(AND(G39="Prov",H39="Sum"),(H39="PC Sum")),". . . . . . . . .00",IF(ISERR(G39*H39),"",IF(G39*H39=0,"",ROUND(G39*H39,2))))</f>
    </oc>
    <nc r="I39"/>
  </rcc>
  <rcc rId="8797" sId="2">
    <oc r="I41">
      <f>IF(OR(AND(G41="Prov",H41="Sum"),(H41="PC Sum")),". . . . . . . . .00",IF(ISERR(G41*H41),"",IF(G41*H41=0,"",ROUND(G41*H41,2))))</f>
    </oc>
    <nc r="I41"/>
  </rcc>
  <rcc rId="8798" sId="2">
    <oc r="I42">
      <f>IF(OR(AND(G42="Prov",H42="Sum"),(H42="PC Sum")),". . . . . . . . .00",IF(ISERR(G42*H42),"",IF(G42*H42=0,"",ROUND(G42*H42,2))))</f>
    </oc>
    <nc r="I42"/>
  </rcc>
  <rcc rId="8799" sId="2">
    <oc r="I43">
      <f>IF(OR(AND(G43="Prov",H43="Sum"),(H43="PC Sum")),". . . . . . . . .00",IF(ISERR(G43*H43),"",IF(G43*H43=0,"",ROUND(G43*H43,2))))</f>
    </oc>
    <nc r="I43"/>
  </rcc>
  <rcc rId="8800" sId="2">
    <oc r="I44">
      <f>IF(OR(AND(G44="Prov",H44="Sum"),(H44="PC Sum")),". . . . . . . . .00",IF(ISERR(G44*H44),"",IF(G44*H44=0,"",ROUND(G44*H44,2))))</f>
    </oc>
    <nc r="I44"/>
  </rcc>
  <rcc rId="8801" sId="2">
    <oc r="I46">
      <f>IF(OR(AND(G46="Prov",H46="Sum"),(H46="PC Sum")),". . . . . . . . .00",IF(ISERR(G46*H46),"",IF(G46*H46=0,"",ROUND(G46*H46,2))))</f>
    </oc>
    <nc r="I46"/>
  </rcc>
  <rcc rId="8802" sId="2" numFmtId="34">
    <oc r="H47">
      <v>625</v>
    </oc>
    <nc r="H47"/>
  </rcc>
  <rcc rId="8803" sId="2">
    <oc r="I47">
      <f>IF(OR(AND(G47="Prov",H47="Sum"),(H47="PC Sum")),". . . . . . . . .00",IF(ISERR(G47*H47),"",IF(G47*H47=0,"",ROUND(G47*H47,2))))</f>
    </oc>
    <nc r="I47"/>
  </rcc>
  <rcc rId="8804" sId="2">
    <oc r="I49">
      <f>IF(OR(AND(G49="Prov",H49="Sum"),(H49="PC Sum")),". . . . . . . . .00",IF(ISERR(G49*H49),"",IF(G49*H49=0,"",ROUND(G49*H49,2))))</f>
    </oc>
    <nc r="I49"/>
  </rcc>
  <rcc rId="8805" sId="2">
    <oc r="I50">
      <f>IF(OR(AND(G50="Prov",H50="Sum"),(H50="PC Sum")),". . . . . . . . .00",IF(ISERR(G50*H50),"",IF(G50*H50=0,"",ROUND(G50*H50,2))))</f>
    </oc>
    <nc r="I50"/>
  </rcc>
  <rcc rId="8806" sId="2">
    <oc r="I51">
      <f>IF(OR(AND(G51="Prov",H51="Sum"),(H51="PC Sum")),". . . . . . . . .00",IF(ISERR(G51*H51),"",IF(G51*H51=0,"",ROUND(G51*H51,2))))</f>
    </oc>
    <nc r="I51"/>
  </rcc>
  <rcc rId="8807" sId="2" numFmtId="34">
    <oc r="H52">
      <v>10000</v>
    </oc>
    <nc r="H52"/>
  </rcc>
  <rcc rId="8808" sId="2">
    <oc r="I52">
      <f>IF(OR(AND(G52="Prov",H52="Sum"),(H52="PC Sum")),". . . . . . . . .00",IF(ISERR(G52*H52),"",IF(G52*H52=0,"",ROUND(G52*H52,2))))</f>
    </oc>
    <nc r="I52"/>
  </rcc>
  <rcc rId="8809" sId="2">
    <oc r="I53">
      <f>IF(OR(AND(G53="Prov",H53="Sum"),(H53="PC Sum")),". . . . . . . . .00",IF(ISERR(G53*H53),"",IF(G53*H53=0,"",ROUND(G53*H53,2))))</f>
    </oc>
    <nc r="I53"/>
  </rcc>
  <rcc rId="8810" sId="2" numFmtId="34">
    <oc r="H54">
      <v>32000</v>
    </oc>
    <nc r="H54"/>
  </rcc>
  <rcc rId="8811" sId="2">
    <oc r="I54">
      <f>IF(OR(AND(G54="Prov",H54="Sum"),(H54="PC Sum")),". . . . . . . . .00",IF(ISERR(G54*H54),"",IF(G54*H54=0,"",ROUND(G54*H54,2))))</f>
    </oc>
    <nc r="I54"/>
  </rcc>
  <rcc rId="8812" sId="2">
    <oc r="I55">
      <f>IF(OR(AND(G55="Prov",H55="Sum"),(H55="PC Sum")),". . . . . . . . .00",IF(ISERR(G55*H55),"",IF(G55*H55=0,"",ROUND(G55*H55,2))))</f>
    </oc>
    <nc r="I55"/>
  </rcc>
  <rcc rId="8813" sId="2">
    <oc r="I65">
      <f>SUM(I6:I63)</f>
    </oc>
    <nc r="I65"/>
  </rcc>
  <rcc rId="8814" sId="3" numFmtId="34">
    <oc r="H12">
      <v>10</v>
    </oc>
    <nc r="H12"/>
  </rcc>
  <rcc rId="8815" sId="3">
    <oc r="I12">
      <f>IF(OR(AND(G12="Prov",H12="Sum"),(H12="PC Sum")),". . . . . . . . .00",IF(ISERR(G12*H12),"",IF(G12*H12=0,"",ROUND(G12*H12,2))))</f>
    </oc>
    <nc r="I12"/>
  </rcc>
  <rcc rId="8816" sId="3">
    <oc r="I13">
      <f>IF(OR(AND(G13="Prov",H13="Sum"),(H13="PC Sum")),". . . . . . . . .00",IF(ISERR(G13*H13),"",IF(G13*H13=0,"",ROUND(G13*H13,2))))</f>
    </oc>
    <nc r="I13"/>
  </rcc>
  <rcc rId="8817" sId="3">
    <oc r="I15">
      <f>IF(OR(AND(G15="Prov",H15="Sum"),(H15="PC Sum")),". . . . . . . . .00",IF(ISERR(G15*H15),"",IF(G15*H15=0,"",ROUND(G15*H15,2))))</f>
    </oc>
    <nc r="I15"/>
  </rcc>
  <rcc rId="8818" sId="3">
    <oc r="I19">
      <f>IF(OR(AND(G19="Prov",H19="Sum"),(H19="PC Sum")),". . . . . . . . .00",IF(ISERR(G19*H19),"",IF(G19*H19=0,"",ROUND(G19*H19,2))))</f>
    </oc>
    <nc r="I19"/>
  </rcc>
  <rcc rId="8819" sId="3">
    <oc r="I20">
      <f>IF(OR(AND(G20="Prov",H20="Sum"),(H20="PC Sum")),". . . . . . . . .00",IF(ISERR(G20*H20),"",IF(G20*H20=0,"",ROUND(G20*H20,2))))</f>
    </oc>
    <nc r="I20"/>
  </rcc>
  <rcc rId="8820" sId="3">
    <oc r="I21">
      <f>IF(OR(AND(G21="Prov",H21="Sum"),(H21="PC Sum")),". . . . . . . . .00",IF(ISERR(G21*H21),"",IF(G21*H21=0,"",ROUND(G21*H21,2))))</f>
    </oc>
    <nc r="I21"/>
  </rcc>
  <rcc rId="8821" sId="3">
    <oc r="I22">
      <f>IF(OR(AND(G22="Prov",H22="Sum"),(H22="PC Sum")),". . . . . . . . .00",IF(ISERR(G22*H22),"",IF(G22*H22=0,"",ROUND(G22*H22,2))))</f>
    </oc>
    <nc r="I22"/>
  </rcc>
  <rcc rId="8822" sId="3" numFmtId="34">
    <oc r="H23">
      <v>18</v>
    </oc>
    <nc r="H23"/>
  </rcc>
  <rcc rId="8823" sId="3">
    <oc r="I23">
      <f>IF(OR(AND(G23="Prov",H23="Sum"),(H23="PC Sum")),". . . . . . . . .00",IF(ISERR(G23*H23),"",IF(G23*H23=0,"",ROUND(G23*H23,2))))</f>
    </oc>
    <nc r="I23"/>
  </rcc>
  <rcc rId="8824" sId="3">
    <oc r="I24">
      <f>IF(OR(AND(G24="Prov",H24="Sum"),(H24="PC Sum")),". . . . . . . . .00",IF(ISERR(G24*H24),"",IF(G24*H24=0,"",ROUND(G24*H24,2))))</f>
    </oc>
    <nc r="I24"/>
  </rcc>
  <rcc rId="8825" sId="3">
    <oc r="I25">
      <f>IF(OR(AND(G25="Prov",H25="Sum"),(H25="PC Sum")),". . . . . . . . .00",IF(ISERR(G25*H25),"",IF(G25*H25=0,"",ROUND(G25*H25,2))))</f>
    </oc>
    <nc r="I25"/>
  </rcc>
  <rcc rId="8826" sId="3" numFmtId="34">
    <oc r="H26">
      <v>50</v>
    </oc>
    <nc r="H26"/>
  </rcc>
  <rcc rId="8827" sId="3">
    <oc r="I26">
      <f>IF(OR(AND(G26="Prov",H26="Sum"),(H26="PC Sum")),". . . . . . . . .00",IF(ISERR(G26*H26),"",IF(G26*H26=0,"",ROUND(G26*H26,2))))</f>
    </oc>
    <nc r="I26"/>
  </rcc>
  <rcc rId="8828" sId="3" numFmtId="34">
    <oc r="H30">
      <v>50</v>
    </oc>
    <nc r="H30"/>
  </rcc>
  <rcc rId="8829" sId="3">
    <oc r="I30">
      <f>IF(OR(AND(G30="Prov",H30="Sum"),(H30="PC Sum")),". . . . . . . . .00",IF(ISERR(G30*H30),"",IF(G30*H30=0,"",ROUND(G30*H30,2))))</f>
    </oc>
    <nc r="I30"/>
  </rcc>
  <rcc rId="8830" sId="3" numFmtId="34">
    <oc r="H36">
      <v>245</v>
    </oc>
    <nc r="H36"/>
  </rcc>
  <rcc rId="8831" sId="3">
    <oc r="I36">
      <f>IF(OR(AND(G36="Prov",H36="Sum"),(H36="PC Sum")),". . . . . . . . .00",IF(ISERR(G36*H36),"",IF(G36*H36=0,"",ROUND(G36*H36,2))))</f>
    </oc>
    <nc r="I36"/>
  </rcc>
  <rcc rId="8832" sId="3" numFmtId="34">
    <oc r="H38">
      <v>600</v>
    </oc>
    <nc r="H38"/>
  </rcc>
  <rcc rId="8833" sId="3">
    <oc r="I38">
      <f>IF(OR(AND(G38="Prov",H38="Sum"),(H38="PC Sum")),". . . . . . . . .00",IF(ISERR(G38*H38),"",IF(G38*H38=0,"",ROUND(G38*H38,2))))</f>
    </oc>
    <nc r="I38"/>
  </rcc>
  <rcc rId="8834" sId="3">
    <oc r="I41">
      <f>IF(OR(AND(G46="Prov",H40="Sum"),(H40="PC Sum")),". . . . . . . . .00",IF(ISERR(G46*H40),"",IF(G46*H40=0,"",ROUND(G46*H40,2))))</f>
    </oc>
    <nc r="I41"/>
  </rcc>
  <rcc rId="8835" sId="3">
    <oc r="I42">
      <f>IF(OR(AND(G47="Prov",H40="Sum"),(H40="PC Sum")),". . . . . . . . .00",IF(ISERR(G47*H40),"",IF(G47*H40=0,"",ROUND(G47*H40,2))))</f>
    </oc>
    <nc r="I42"/>
  </rcc>
  <rcc rId="8836" sId="3">
    <oc r="I44">
      <f>IF(OR(AND(G49="Prov",H42="Sum"),(H42="PC Sum")),". . . . . . . . .00",IF(ISERR(G49*H42),"",IF(G49*H42=0,"",ROUND(G49*H42,2))))</f>
    </oc>
    <nc r="I44"/>
  </rcc>
  <rcc rId="8837" sId="3">
    <oc r="I45">
      <f>IF(OR(AND(G50="Prov",H43="Sum"),(H43="PC Sum")),". . . . . . . . .00",IF(ISERR(G50*H43),"",IF(G50*H43=0,"",ROUND(G50*H43,2))))</f>
    </oc>
    <nc r="I45"/>
  </rcc>
  <rcc rId="8838" sId="3" numFmtId="34">
    <oc r="H46">
      <v>108</v>
    </oc>
    <nc r="H46"/>
  </rcc>
  <rcc rId="8839" sId="3">
    <oc r="I46">
      <f>IF(OR(AND(G46="Prov",H46="Sum"),(H46="PC Sum")),". . . . . . . . .00",IF(ISERR(G46*H46),"",IF(G46*H46=0,"",ROUND(G46*H46,2))))</f>
    </oc>
    <nc r="I46"/>
  </rcc>
  <rcc rId="8840" sId="3" numFmtId="34">
    <oc r="H48">
      <v>142</v>
    </oc>
    <nc r="H48"/>
  </rcc>
  <rcc rId="8841" sId="3">
    <oc r="I48">
      <f>IF(OR(AND(G48="Prov",H48="Sum"),(H48="PC Sum")),". . . . . . . . .00",IF(ISERR(G48*H48),"",IF(G48*H48=0,"",ROUND(G48*H48,2))))</f>
    </oc>
    <nc r="I48"/>
  </rcc>
  <rcc rId="8842" sId="3" numFmtId="34">
    <oc r="H50">
      <v>10</v>
    </oc>
    <nc r="H50"/>
  </rcc>
  <rcc rId="8843" sId="3">
    <oc r="I50">
      <f>IF(OR(AND(G50="Prov",H50="Sum"),(H50="PC Sum")),". . . . . . . . .00",IF(ISERR(G50*H50),"",IF(G50*H50=0,"",ROUND(G50*H50,2))))</f>
    </oc>
    <nc r="I50"/>
  </rcc>
  <rcc rId="8844" sId="3">
    <oc r="I56">
      <f>SUM(I7:I53)</f>
    </oc>
    <nc r="I56"/>
  </rcc>
  <rcc rId="8845" sId="3">
    <oc r="I65">
      <f>I56</f>
    </oc>
    <nc r="I65"/>
  </rcc>
  <rcc rId="8846" sId="3" numFmtId="34">
    <oc r="H68">
      <v>58</v>
    </oc>
    <nc r="H68"/>
  </rcc>
  <rcc rId="8847" sId="3">
    <oc r="I68">
      <f>IF(OR(AND(G68="Prov",H68="Sum"),(H68="PC Sum")),". . . . . . . . .00",IF(ISERR(G68*H68),"",IF(G68*H68=0,"",ROUND(G68*H68,2))))</f>
    </oc>
    <nc r="I68"/>
  </rcc>
  <rcc rId="8848" sId="3" numFmtId="34">
    <oc r="H75">
      <v>55</v>
    </oc>
    <nc r="H75"/>
  </rcc>
  <rcc rId="8849" sId="3">
    <oc r="I75">
      <f>IF(OR(AND(G75="Prov",H75="Sum"),(H75="PC Sum")),". . . . . . . . .00",IF(ISERR(G75*H75),"",IF(G75*H75=0,"",ROUND(G75*H75,2))))</f>
    </oc>
    <nc r="I75"/>
  </rcc>
  <rcc rId="8850" sId="3">
    <oc r="H79">
      <f>60*30%</f>
    </oc>
    <nc r="H79"/>
  </rcc>
  <rcc rId="8851" sId="3">
    <oc r="I79">
      <f>IF(OR(AND(G79="Prov",H79="Sum"),(H79="PC Sum")),". . . . . . . . .00",IF(ISERR(G79*H79),"",IF(G79*H79=0,"",ROUND(G79*H79,2))))</f>
    </oc>
    <nc r="I79"/>
  </rcc>
  <rcc rId="8852" sId="3" numFmtId="34">
    <oc r="H97">
      <v>30</v>
    </oc>
    <nc r="H97"/>
  </rcc>
  <rcc rId="8853" sId="3">
    <oc r="I97">
      <f>IF(OR(AND(G97="Prov",H97="Sum"),(H97="PC Sum")),". . . . . . . . .00",IF(ISERR(G97*H97),"",IF(G97*H97=0,"",ROUND(G97*H97,2))))</f>
    </oc>
    <nc r="I97"/>
  </rcc>
  <rcc rId="8854" sId="3" numFmtId="34">
    <oc r="H111">
      <v>315</v>
    </oc>
    <nc r="H111"/>
  </rcc>
  <rcc rId="8855" sId="3">
    <oc r="I111">
      <f>IF(OR(AND(G111="Prov",H111="Sum"),(H111="PC Sum")),". . . . . . . . .00",IF(ISERR(G111*H111),"",IF(G111*H111=0,"",ROUND(G111*H111,2))))</f>
    </oc>
    <nc r="I111"/>
  </rcc>
  <rcc rId="8856" sId="3">
    <oc r="I114">
      <f>SUM(I64:I112)</f>
    </oc>
    <nc r="I114"/>
  </rcc>
  <rcc rId="8857" sId="3">
    <oc r="I123">
      <f>I114</f>
    </oc>
    <nc r="I123"/>
  </rcc>
  <rcc rId="8858" sId="3" numFmtId="34">
    <oc r="H132">
      <v>138</v>
    </oc>
    <nc r="H132"/>
  </rcc>
  <rcc rId="8859" sId="3">
    <oc r="I132">
      <f>IF(OR(AND(G132="Prov",H132="Sum"),(H132="PC Sum")),". . . . . . . . .00",IF(ISERR(G132*H132),"",IF(G132*H132=0,"",ROUND(G132*H132,2))))</f>
    </oc>
    <nc r="I132"/>
  </rcc>
  <rcc rId="8860" sId="3" numFmtId="34">
    <oc r="H134">
      <v>265</v>
    </oc>
    <nc r="H134"/>
  </rcc>
  <rcc rId="8861" sId="3">
    <oc r="I134">
      <f>IF(OR(AND(G134="Prov",H134="Sum"),(H134="PC Sum")),". . . . . . . . .00",IF(ISERR(G134*H134),"",IF(G134*H134=0,"",ROUND(G134*H134,2))))</f>
    </oc>
    <nc r="I134"/>
  </rcc>
  <rcc rId="8862" sId="3" numFmtId="4">
    <oc r="I140">
      <v>22000</v>
    </oc>
    <nc r="I140"/>
  </rcc>
  <rcc rId="8863" sId="3" numFmtId="4">
    <oc r="I144">
      <v>36000</v>
    </oc>
    <nc r="I144"/>
  </rcc>
  <rcc rId="8864" sId="3">
    <oc r="I177">
      <f>SUM(I122:I176)</f>
    </oc>
    <nc r="I177"/>
  </rcc>
  <rcc rId="8865" sId="4">
    <oc r="I11">
      <f>IF(OR(AND(G11="Prov",H11="Sum"),(H11="PC Sum")),". . . . . . . . .00",IF(ISERR(G11*H11),"",IF(G11*H11=0,"",ROUND(G11*H11,2))))</f>
    </oc>
    <nc r="I11"/>
  </rcc>
  <rcc rId="8866" sId="4" numFmtId="34">
    <oc r="H12">
      <v>5.5</v>
    </oc>
    <nc r="H12"/>
  </rcc>
  <rcc rId="8867" sId="4">
    <oc r="I12">
      <f>IF(OR(AND(G12="Prov",H12="Sum"),(H12="PC Sum")),". . . . . . . . .00",IF(ISERR(G12*H12),"",IF(G12*H12=0,"",ROUND(G12*H12,2))))</f>
    </oc>
    <nc r="I12"/>
  </rcc>
  <rcc rId="8868" sId="4">
    <oc r="I13">
      <f>IF(OR(AND(G13="Prov",H13="Sum"),(H13="PC Sum")),". . . . . . . . .00",IF(ISERR(G13*H13),"",IF(G13*H13=0,"",ROUND(G13*H13,2))))</f>
    </oc>
    <nc r="I13"/>
  </rcc>
  <rcc rId="8869" sId="4">
    <oc r="I14">
      <f>IF(OR(AND(G14="Prov",H14="Sum"),(H14="PC Sum")),". . . . . . . . .00",IF(ISERR(G14*H14),"",IF(G14*H14=0,"",ROUND(G14*H14,2))))</f>
    </oc>
    <nc r="I14"/>
  </rcc>
  <rcc rId="8870" sId="4">
    <oc r="I15">
      <f>IF(OR(AND(G15="Prov",H15="Sum"),(H15="PC Sum")),". . . . . . . . .00",IF(ISERR(G15*H15),"",IF(G15*H15=0,"",ROUND(G15*H15,2))))</f>
    </oc>
    <nc r="I15"/>
  </rcc>
  <rcc rId="8871" sId="4">
    <oc r="I16">
      <f>IF(OR(AND(G16="Prov",H16="Sum"),(H16="PC Sum")),". . . . . . . . .00",IF(ISERR(G16*H16),"",IF(G16*H16=0,"",ROUND(G16*H16,2))))</f>
    </oc>
    <nc r="I16"/>
  </rcc>
  <rcc rId="8872" sId="4">
    <oc r="I17">
      <f>IF(OR(AND(G17="Prov",H17="Sum"),(H17="PC Sum")),". . . . . . . . .00",IF(ISERR(G17*H17),"",IF(G17*H17=0,"",ROUND(G17*H17,2))))</f>
    </oc>
    <nc r="I17"/>
  </rcc>
  <rcc rId="8873" sId="4">
    <oc r="I18">
      <f>IF(OR(AND(G18="Prov",H18="Sum"),(H18="PC Sum")),". . . . . . . . .00",IF(ISERR(G18*H18),"",IF(G18*H18=0,"",ROUND(G18*H18,2))))</f>
    </oc>
    <nc r="I18"/>
  </rcc>
  <rcc rId="8874" sId="4">
    <oc r="I19">
      <f>IF(OR(AND(G19="Prov",H19="Sum"),(H19="PC Sum")),". . . . . . . . .00",IF(ISERR(G19*H19),"",IF(G19*H19=0,"",ROUND(G19*H19,2))))</f>
    </oc>
    <nc r="I19"/>
  </rcc>
  <rcc rId="8875" sId="4">
    <oc r="I20">
      <f>IF(OR(AND(G20="Prov",H20="Sum"),(H20="PC Sum")),". . . . . . . . .00",IF(ISERR(G20*H20),"",IF(G20*H20=0,"",ROUND(G20*H20,2))))</f>
    </oc>
    <nc r="I20"/>
  </rcc>
  <rcc rId="8876" sId="4">
    <oc r="I21">
      <f>IF(OR(AND(G21="Prov",H21="Sum"),(H21="PC Sum")),". . . . . . . . .00",IF(ISERR(G21*H21),"",IF(G21*H21=0,"",ROUND(G21*H21,2))))</f>
    </oc>
    <nc r="I21"/>
  </rcc>
  <rcc rId="8877" sId="4" numFmtId="34">
    <oc r="H22">
      <v>245</v>
    </oc>
    <nc r="H22"/>
  </rcc>
  <rcc rId="8878" sId="4">
    <oc r="I22">
      <f>IF(OR(AND(G22="Prov",H22="Sum"),(H22="PC Sum")),". . . . . . . . .00",IF(ISERR(G22*H22),"",IF(G22*H22=0,"",ROUND(G22*H22,2))))</f>
    </oc>
    <nc r="I22"/>
  </rcc>
  <rcc rId="8879" sId="4">
    <oc r="I23">
      <f>IF(OR(AND(G23="Prov",H23="Sum"),(H23="PC Sum")),". . . . . . . . .00",IF(ISERR(G23*H23),"",IF(G23*H23=0,"",ROUND(G23*H23,2))))</f>
    </oc>
    <nc r="I23"/>
  </rcc>
  <rcc rId="8880" sId="4">
    <oc r="I24">
      <f>IF(OR(AND(G24="Prov",H24="Sum"),(H24="PC Sum")),". . . . . . . . .00",IF(ISERR(G24*H24),"",IF(G24*H24=0,"",ROUND(G24*H24,2))))</f>
    </oc>
    <nc r="I24"/>
  </rcc>
  <rcc rId="8881" sId="4">
    <oc r="I25">
      <f>IF(OR(AND(G25="Prov",H25="Sum"),(H25="PC Sum")),". . . . . . . . .00",IF(ISERR(G25*H25),"",IF(G25*H25=0,"",ROUND(G25*H25,2))))</f>
    </oc>
    <nc r="I25"/>
  </rcc>
  <rcc rId="8882" sId="4">
    <oc r="I26">
      <f>IF(OR(AND(G26="Prov",H26="Sum"),(H26="PC Sum")),". . . . . . . . .00",IF(ISERR(G26*H26),"",IF(G26*H26=0,"",ROUND(G26*H26,2))))</f>
    </oc>
    <nc r="I26"/>
  </rcc>
  <rcc rId="8883" sId="4">
    <oc r="I28">
      <f>IF(OR(AND(G28="Prov",H28="Sum"),(H28="PC Sum")),". . . . . . . . .00",IF(ISERR(G28*H28),"",IF(G28*H28=0,"",ROUND(G28*H28,2))))</f>
    </oc>
    <nc r="I28"/>
  </rcc>
  <rcc rId="8884" sId="4">
    <oc r="I29">
      <f>IF(OR(AND(G29="Prov",H29="Sum"),(H29="PC Sum")),". . . . . . . . .00",IF(ISERR(G29*H29),"",IF(G29*H29=0,"",ROUND(G29*H29,2))))</f>
    </oc>
    <nc r="I29"/>
  </rcc>
  <rcc rId="8885" sId="4">
    <oc r="I30">
      <f>IF(OR(AND(G30="Prov",H30="Sum"),(H30="PC Sum")),". . . . . . . . .00",IF(ISERR(G30*H30),"",IF(G30*H30=0,"",ROUND(G30*H30,2))))</f>
    </oc>
    <nc r="I30"/>
  </rcc>
  <rcc rId="8886" sId="4" numFmtId="34">
    <oc r="H31">
      <v>55</v>
    </oc>
    <nc r="H31"/>
  </rcc>
  <rcc rId="8887" sId="4">
    <oc r="I31">
      <f>IF(OR(AND(G31="Prov",H31="Sum"),(H31="PC Sum")),". . . . . . . . .00",IF(ISERR(G31*H31),"",IF(G31*H31=0,"",ROUND(G31*H31,2))))</f>
    </oc>
    <nc r="I31"/>
  </rcc>
  <rcc rId="8888" sId="4">
    <oc r="I32">
      <f>IF(OR(AND(G32="Prov",H32="Sum"),(H32="PC Sum")),". . . . . . . . .00",IF(ISERR(G32*H32),"",IF(G32*H32=0,"",ROUND(G32*H32,2))))</f>
    </oc>
    <nc r="I32"/>
  </rcc>
  <rcc rId="8889" sId="4" numFmtId="34">
    <oc r="H33">
      <v>600</v>
    </oc>
    <nc r="H33"/>
  </rcc>
  <rcc rId="8890" sId="4">
    <oc r="I33">
      <f>IF(OR(AND(G33="Prov",H33="Sum"),(H33="PC Sum")),". . . . . . . . .00",IF(ISERR(G33*H33),"",IF(G33*H33=0,"",ROUND(G33*H33,2))))</f>
    </oc>
    <nc r="I33"/>
  </rcc>
  <rcc rId="8891" sId="4" numFmtId="34">
    <oc r="H35">
      <v>22</v>
    </oc>
    <nc r="H35"/>
  </rcc>
  <rcc rId="8892" sId="4">
    <oc r="I35">
      <f>IF(OR(AND(G35="Prov",H35="Sum"),(H35="PC Sum")),". . . . . . . . .00",IF(ISERR(G35*H35),"",IF(G35*H35=0,"",ROUND(G35*H35,2))))</f>
    </oc>
    <nc r="I35"/>
  </rcc>
  <rcc rId="8893" sId="4">
    <oc r="I41">
      <f>IF(OR(AND(G41="Prov",H41="Sum"),(H41="PC Sum")),". . . . . . . . .00",IF(ISERR(G41*H41),"",IF(G41*H41=0,"",ROUND(G41*H41,2))))</f>
    </oc>
    <nc r="I41"/>
  </rcc>
  <rcc rId="8894" sId="4" numFmtId="34">
    <oc r="H42">
      <v>40</v>
    </oc>
    <nc r="H42"/>
  </rcc>
  <rcc rId="8895" sId="4">
    <oc r="I42">
      <f>IF(OR(AND(G42="Prov",H42="Sum"),(H42="PC Sum")),". . . . . . . . .00",IF(ISERR(G42*H42),"",IF(G42*H42=0,"",ROUND(G42*H42,2))))</f>
    </oc>
    <nc r="I42"/>
  </rcc>
  <rcc rId="8896" sId="4">
    <oc r="I45">
      <f>IF(OR(AND(G45="Prov",H45="Sum"),(H45="PC Sum")),". . . . . . . . .00",IF(ISERR(G45*H45),"",IF(G45*H45=0,"",ROUND(G45*H45,2))))</f>
    </oc>
    <nc r="I45"/>
  </rcc>
  <rcc rId="8897" sId="4">
    <oc r="I47">
      <f>IF(OR(AND(G47="Prov",H47="Sum"),(H47="PC Sum")),". . . . . . . . .00",IF(ISERR(G47*H47),"",IF(G47*H47=0,"",ROUND(G47*H47,2))))</f>
    </oc>
    <nc r="I47"/>
  </rcc>
  <rcc rId="8898" sId="4" numFmtId="34">
    <oc r="H48">
      <v>50</v>
    </oc>
    <nc r="H48"/>
  </rcc>
  <rcc rId="8899" sId="4">
    <oc r="I48">
      <f>IF(OR(AND(G48="Prov",H48="Sum"),(H48="PC Sum")),". . . . . . . . .00",IF(ISERR(G48*H48),"",IF(G48*H48=0,"",ROUND(G48*H48,2))))</f>
    </oc>
    <nc r="I48"/>
  </rcc>
  <rcc rId="8900" sId="4">
    <oc r="I49">
      <f>IF(OR(AND(G49="Prov",H49="Sum"),(H49="PC Sum")),". . . . . . . . .00",IF(ISERR(G49*H49),"",IF(G49*H49=0,"",ROUND(G49*H49,2))))</f>
    </oc>
    <nc r="I49"/>
  </rcc>
  <rcc rId="8901" sId="4">
    <oc r="H53">
      <f>55*0.3</f>
    </oc>
    <nc r="H53"/>
  </rcc>
  <rcc rId="8902" sId="4">
    <oc r="I53">
      <f>IF(OR(AND(G53="Prov",H53="Sum"),(H53="PC Sum")),". . . . . . . . .00",IF(ISERR(G53*H53),"",IF(G53*H53=0,"",ROUND(G53*H53,2))))</f>
    </oc>
    <nc r="I53"/>
  </rcc>
  <rcc rId="8903" sId="4">
    <oc r="I58">
      <f>IF(OR(AND(G58="Prov",H58="Sum"),(H58="PC Sum")),". . . . . . . . .00",IF(ISERR(G58*H58),"",IF(G58*H58=0,"",ROUND(G58*H58,2))))</f>
    </oc>
    <nc r="I58"/>
  </rcc>
  <rcc rId="8904" sId="4">
    <oc r="I63">
      <f>SUM(I11:I52)</f>
    </oc>
    <nc r="I63"/>
  </rcc>
  <rcc rId="8905" sId="4">
    <oc r="I72">
      <f>I63</f>
    </oc>
    <nc r="I72"/>
  </rcc>
  <rcc rId="8906" sId="4">
    <oc r="I82">
      <f>IF(OR(AND(G82="Prov",H82="Sum"),(H82="PC Sum")),". . . . . . . . .00",IF(ISERR(G82*H82),"",IF(G82*H82=0,"",ROUND(G82*H82,2))))</f>
    </oc>
    <nc r="I82"/>
  </rcc>
  <rcc rId="8907" sId="4">
    <oc r="I83">
      <f>IF(OR(AND(G83="Prov",H83="Sum"),(H83="PC Sum")),". . . . . . . . .00",IF(ISERR(G83*H83),"",IF(G83*H83=0,"",ROUND(G83*H83,2))))</f>
    </oc>
    <nc r="I83"/>
  </rcc>
  <rcc rId="8908" sId="4" numFmtId="34">
    <oc r="H84">
      <v>30</v>
    </oc>
    <nc r="H84"/>
  </rcc>
  <rcc rId="8909" sId="4">
    <oc r="I84">
      <f>IF(OR(AND(G84="Prov",H84="Sum"),(H84="PC Sum")),". . . . . . . . .00",IF(ISERR(G84*H84),"",IF(G84*H84=0,"",ROUND(G84*H84,2))))</f>
    </oc>
    <nc r="I84"/>
  </rcc>
  <rcc rId="8910" sId="4">
    <oc r="I90">
      <f>IF(OR(AND(G90="Prov",H90="Sum"),(H90="PC Sum")),". . . . . . . . .00",IF(ISERR(G90*H90),"",IF(G90*H90=0,"",ROUND(G90*H90,2))))</f>
    </oc>
    <nc r="I90"/>
  </rcc>
  <rcc rId="8911" sId="4" numFmtId="34">
    <oc r="H92">
      <v>550</v>
    </oc>
    <nc r="H92"/>
  </rcc>
  <rcc rId="8912" sId="4">
    <oc r="I92">
      <f>IF(OR(AND(G92="Prov",H92="Sum"),(H92="PC Sum")),". . . . . . . . .00",IF(ISERR(G92*H92),"",IF(G92*H92=0,"",ROUND(G92*H92,2))))</f>
    </oc>
    <nc r="I92"/>
  </rcc>
  <rcc rId="8913" sId="4" numFmtId="34">
    <oc r="H105">
      <v>365</v>
    </oc>
    <nc r="H105"/>
  </rcc>
  <rcc rId="8914" sId="4">
    <oc r="I105">
      <f>IF(OR(AND(G105="Prov",H105="Sum"),(H105="PC Sum")),". . . . . . . . .00",IF(ISERR(G105*H105),"",IF(G105*H105=0,"",ROUND(G105*H105,2))))</f>
    </oc>
    <nc r="I105"/>
  </rcc>
  <rcc rId="8915" sId="4" numFmtId="34">
    <oc r="H107">
      <v>242</v>
    </oc>
    <nc r="H107"/>
  </rcc>
  <rcc rId="8916" sId="4">
    <oc r="I107">
      <f>IF(OR(AND(G107="Prov",H107="Sum"),(H107="PC Sum")),". . . . . . . . .00",IF(ISERR(G107*H107),"",IF(G107*H107=0,"",ROUND(G107*H107,2))))</f>
    </oc>
    <nc r="I107"/>
  </rcc>
  <rcc rId="8917" sId="4" numFmtId="34">
    <oc r="H115">
      <v>372</v>
    </oc>
    <nc r="H115"/>
  </rcc>
  <rcc rId="8918" sId="4">
    <oc r="I115">
      <f>IF(OR(AND(G115="Prov",H115="Sum"),(H115="PC Sum")),". . . . . . . . .00",IF(ISERR(G115*H115),"",IF(G115*H115=0,"",ROUND(G115*H115,2))))</f>
    </oc>
    <nc r="I115"/>
  </rcc>
  <rcc rId="8919" sId="4">
    <oc r="I122">
      <f>SUM(I72:I119)</f>
    </oc>
    <nc r="I122"/>
  </rcc>
  <rcc rId="8920" sId="4">
    <oc r="I131">
      <f>I122</f>
    </oc>
    <nc r="I131"/>
  </rcc>
  <rcc rId="8921" sId="4" numFmtId="34">
    <oc r="H140">
      <v>15000</v>
    </oc>
    <nc r="H140"/>
  </rcc>
  <rcc rId="8922" sId="4">
    <oc r="I140">
      <f>IF(OR(AND(G140="Prov",H140="Sum"),(H140="PC Sum")),". . . . . . . . .00",IF(ISERR(G140*H140),"",IF(G140*H140=0,"",ROUND(G140*H140,2))))</f>
    </oc>
    <nc r="I140"/>
  </rcc>
  <rcc rId="8923" sId="4" numFmtId="4">
    <oc r="I147">
      <v>36000</v>
    </oc>
    <nc r="I147"/>
  </rcc>
  <rcc rId="8924" sId="6" numFmtId="34">
    <oc r="H14">
      <v>398</v>
    </oc>
    <nc r="H14"/>
  </rcc>
  <rcc rId="8925" sId="6">
    <oc r="I14">
      <f>IF(OR(AND(G14="Prov",H14="Sum"),(H14="PC Sum")),". . . . . . . . .00",IF(ISERR(G14*H14),"",IF(G14*H14=0,"",ROUND(G14*H14,2))))</f>
    </oc>
    <nc r="I14"/>
  </rcc>
  <rcc rId="8926" sId="6" numFmtId="4">
    <oc r="H17">
      <v>325</v>
    </oc>
    <nc r="H17"/>
  </rcc>
  <rcc rId="8927" sId="6">
    <oc r="I17">
      <f>H17*G17</f>
    </oc>
    <nc r="I17"/>
  </rcc>
  <rcc rId="8928" sId="6" numFmtId="4">
    <oc r="H23">
      <v>331</v>
    </oc>
    <nc r="H23"/>
  </rcc>
  <rcc rId="8929" sId="6">
    <oc r="I23">
      <f>H23*G23</f>
    </oc>
    <nc r="I23"/>
  </rcc>
  <rcc rId="8930" sId="6" numFmtId="34">
    <oc r="H29">
      <v>70</v>
    </oc>
    <nc r="H29"/>
  </rcc>
  <rcc rId="8931" sId="6">
    <oc r="I29">
      <f>G29*H29</f>
    </oc>
    <nc r="I29"/>
  </rcc>
  <rcc rId="8932" sId="6" numFmtId="34">
    <oc r="H33">
      <v>16500</v>
    </oc>
    <nc r="H33"/>
  </rcc>
  <rcc rId="8933" sId="6">
    <oc r="I33">
      <f>G33*H33</f>
    </oc>
    <nc r="I33"/>
  </rcc>
  <rcc rId="8934" sId="6" numFmtId="34">
    <oc r="H35">
      <v>16500</v>
    </oc>
    <nc r="H35"/>
  </rcc>
  <rcc rId="8935" sId="6">
    <oc r="I35">
      <f>G35*H35</f>
    </oc>
    <nc r="I35"/>
  </rcc>
  <rcc rId="8936" sId="6" numFmtId="34">
    <oc r="H43">
      <v>3600</v>
    </oc>
    <nc r="H43"/>
  </rcc>
  <rcc rId="8937" sId="6">
    <oc r="I43">
      <f>G43*H43</f>
    </oc>
    <nc r="I43"/>
  </rcc>
  <rcc rId="8938" sId="6" numFmtId="34">
    <oc r="H45">
      <v>3200</v>
    </oc>
    <nc r="H45"/>
  </rcc>
  <rcc rId="8939" sId="6">
    <oc r="I45">
      <f>G45*H45</f>
    </oc>
    <nc r="I45"/>
  </rcc>
  <rcc rId="8940" sId="6" numFmtId="34">
    <oc r="H47">
      <v>3200</v>
    </oc>
    <nc r="H47"/>
  </rcc>
  <rcc rId="8941" sId="6">
    <oc r="I47">
      <f>G47*H47</f>
    </oc>
    <nc r="I47"/>
  </rcc>
  <rcc rId="8942" sId="6" numFmtId="34">
    <oc r="H57">
      <v>269</v>
    </oc>
    <nc r="H57"/>
  </rcc>
  <rcc rId="8943" sId="6">
    <oc r="I57">
      <f>IF(OR(AND(G57="Prov",H57="Sum"),(H57="PC Sum")),". . . . . . . . .00",IF(ISERR(G57*H57),"",IF(G57*H57=0,"",ROUND(G57*H57,2))))</f>
    </oc>
    <nc r="I57"/>
  </rcc>
  <rcc rId="8944" sId="6">
    <oc r="I61">
      <f>SUM(I6:I58)</f>
    </oc>
    <nc r="I61"/>
  </rcc>
  <rcc rId="8945" sId="6">
    <oc r="H79">
      <v>388</v>
    </oc>
    <nc r="H79"/>
  </rcc>
  <rcc rId="8946" sId="6">
    <oc r="I79">
      <f>IF(OR(AND(G79="Prov",H79="Sum"),(H79="PC Sum")),". . . . . . . . .00",IF(ISERR(G79*H79),"",IF(G79*H79=0,"",ROUND(G79*H79,2))))</f>
    </oc>
    <nc r="I79"/>
  </rcc>
  <rcc rId="8947" sId="6" numFmtId="34">
    <oc r="H83">
      <v>80</v>
    </oc>
    <nc r="H83"/>
  </rcc>
  <rcc rId="8948" sId="6">
    <oc r="I83">
      <f>IF(OR(AND(G83="Prov",H83="Sum"),(H83="PC Sum")),". . . . . . . . .00",IF(ISERR(G83*H83),"",IF(G83*H83=0,"",ROUND(G83*H83,2))))</f>
    </oc>
    <nc r="I83"/>
  </rcc>
  <rcc rId="8949" sId="6">
    <oc r="I84">
      <f>IF(OR(AND(G84="Prov",H84="Sum"),(H84="PC Sum")),". . . . . . . . .00",IF(ISERR(G84*H84),"",IF(G84*H84=0,"",ROUND(G84*H84,2))))</f>
    </oc>
    <nc r="I84"/>
  </rcc>
  <rcc rId="8950" sId="6" numFmtId="34">
    <oc r="H85">
      <v>80</v>
    </oc>
    <nc r="H85"/>
  </rcc>
  <rcc rId="8951" sId="6">
    <oc r="I85">
      <f>IF(OR(AND(G85="Prov",H85="Sum"),(H85="PC Sum")),". . . . . . . . .00",IF(ISERR(G85*H85),"",IF(G85*H85=0,"",ROUND(G85*H85,2))))</f>
    </oc>
    <nc r="I85"/>
  </rcc>
  <rcc rId="8952" sId="6" numFmtId="34">
    <oc r="H94">
      <v>28000</v>
    </oc>
    <nc r="H94"/>
  </rcc>
  <rcc rId="8953" sId="6">
    <oc r="I94">
      <f>IF(OR(AND(G94="Prov",H94="Sum"),(H94="PC Sum")),". . . . . . . . .00",IF(ISERR(G94*H94),"",IF(G94*H94=0,"",ROUND(G94*H94,2))))</f>
    </oc>
    <nc r="I94"/>
  </rcc>
  <rcc rId="8954" sId="6" numFmtId="34">
    <oc r="H99">
      <v>255</v>
    </oc>
    <nc r="H99"/>
  </rcc>
  <rcc rId="8955" sId="6">
    <oc r="I99">
      <f>IF(OR(AND(G99="Prov",H99="Sum"),(H99="PC Sum")),". . . . . . . . .00",IF(ISERR(G99*H99),"",IF(G99*H99=0,"",ROUND(G99*H99,2))))</f>
    </oc>
    <nc r="I99"/>
  </rcc>
  <rcc rId="8956" sId="6">
    <oc r="I119">
      <f>SUM(I69:I115)</f>
    </oc>
    <nc r="I119"/>
  </rcc>
  <rcc rId="8957" sId="6">
    <oc r="I70">
      <f>I61</f>
    </oc>
    <nc r="I70"/>
  </rcc>
  <rcc rId="8958" sId="4">
    <oc r="I181">
      <f>SUM(I130:I179)</f>
    </oc>
    <nc r="I181"/>
  </rcc>
  <rcc rId="8959" sId="7" numFmtId="34">
    <oc r="H85">
      <v>438</v>
    </oc>
    <nc r="H85"/>
  </rcc>
  <rcc rId="8960" sId="7">
    <oc r="I85">
      <f>IF(OR(AND(G85="Prov",H85="Sum"),(H85="PC Sum")),". . . . . . . . .00",IF(ISERR(G85*H85),"",IF(G85*H85=0,"",ROUND(G85*H85,2))))</f>
    </oc>
    <nc r="I85"/>
  </rcc>
  <rcc rId="8961" sId="7" numFmtId="34">
    <oc r="H91">
      <v>562</v>
    </oc>
    <nc r="H91"/>
  </rcc>
  <rcc rId="8962" sId="7">
    <oc r="I91">
      <f>IF(OR(AND(G91="Prov",H91="Sum"),(H91="PC Sum")),". . . . . . . . .00",IF(ISERR(G91*H91),"",IF(G91*H91=0,"",ROUND(G91*H91,2))))</f>
    </oc>
    <nc r="I91"/>
  </rcc>
  <rcc rId="8963" sId="7" numFmtId="34">
    <oc r="H98">
      <v>650</v>
    </oc>
    <nc r="H98"/>
  </rcc>
  <rcc rId="8964" sId="7">
    <oc r="I98">
      <f>IF(OR(AND(G98="Prov",H98="Sum"),(H98="PC Sum")),". . . . . . . . .00",IF(ISERR(G98*H98),"",IF(G98*H98=0,"",ROUND(G98*H98,2))))</f>
    </oc>
    <nc r="I98"/>
  </rcc>
  <rcc rId="8965" sId="7" numFmtId="34">
    <oc r="H107">
      <v>750</v>
    </oc>
    <nc r="H107"/>
  </rcc>
  <rcc rId="8966" sId="7">
    <oc r="I107">
      <f>IF(OR(AND(G107="Prov",H107="Sum"),(H107="PC Sum")),". . . . . . . . .00",IF(ISERR(G107*H107),"",IF(G107*H107=0,"",ROUND(G107*H107,2))))</f>
    </oc>
    <nc r="I107"/>
  </rcc>
  <rcc rId="8967" sId="7" numFmtId="34">
    <oc r="H113">
      <v>2900</v>
    </oc>
    <nc r="H113"/>
  </rcc>
  <rcc rId="8968" sId="7">
    <oc r="I113">
      <f>IF(OR(AND(G113="Prov",H113="Sum"),(H113="PC Sum")),". . . . . . . . .00",IF(ISERR(G113*H113),"",IF(G113*H113=0,"",ROUND(G113*H113,2))))</f>
    </oc>
    <nc r="I113"/>
  </rcc>
  <rcc rId="8969" sId="7" numFmtId="34">
    <oc r="H115">
      <v>800</v>
    </oc>
    <nc r="H115"/>
  </rcc>
  <rcc rId="8970" sId="7">
    <oc r="I115">
      <f>IF(OR(AND(G115="Prov",H115="Sum"),(H115="PC Sum")),". . . . . . . . .00",IF(ISERR(G115*H115),"",IF(G115*H115=0,"",ROUND(G115*H115,2))))</f>
    </oc>
    <nc r="I115"/>
  </rcc>
  <rcc rId="8971" sId="7" numFmtId="34">
    <oc r="H119">
      <v>50</v>
    </oc>
    <nc r="H119"/>
  </rcc>
  <rcc rId="8972" sId="7">
    <oc r="I119">
      <f>IF(OR(AND(G119="Prov",H119="Sum"),(H119="PC Sum")),". . . . . . . . .00",IF(ISERR(G119*H119),"",IF(G119*H119=0,"",ROUND(G119*H119,2))))</f>
    </oc>
    <nc r="I119"/>
  </rcc>
  <rcc rId="8973" sId="7" numFmtId="34">
    <oc r="H121">
      <v>100</v>
    </oc>
    <nc r="H121"/>
  </rcc>
  <rcc rId="8974" sId="7">
    <oc r="I121">
      <f>IF(OR(AND(G121="Prov",H121="Sum"),(H121="PC Sum")),". . . . . . . . .00",IF(ISERR(G121*H121),"",IF(G121*H121=0,"",ROUND(G121*H121,2))))</f>
    </oc>
    <nc r="I121"/>
  </rcc>
  <rcc rId="8975" sId="7" numFmtId="34">
    <oc r="H123">
      <v>400</v>
    </oc>
    <nc r="H123"/>
  </rcc>
  <rcc rId="8976" sId="7">
    <oc r="I123">
      <f>IF(OR(AND(G123="Prov",H123="Sum"),(H123="PC Sum")),". . . . . . . . .00",IF(ISERR(G123*H123),"",IF(G123*H123=0,"",ROUND(G123*H123,2))))</f>
    </oc>
    <nc r="I123"/>
  </rcc>
  <rcc rId="8977" sId="7" numFmtId="34">
    <oc r="H127">
      <v>22000</v>
    </oc>
    <nc r="H127"/>
  </rcc>
  <rcc rId="8978" sId="7">
    <oc r="I127">
      <f>IF(OR(AND(G127="Prov",H127="Sum"),(H127="PC Sum")),". . . . . . . . .00",IF(ISERR(G127*H127),"",IF(G127*H127=0,"",ROUND(G127*H127,2))))</f>
    </oc>
    <nc r="I127"/>
  </rcc>
  <rcc rId="8979" sId="7">
    <oc r="I79">
      <f>I70</f>
    </oc>
    <nc r="I79"/>
  </rcc>
  <rcc rId="8980" sId="7">
    <oc r="I70">
      <f>SUM(I10:I67)</f>
    </oc>
    <nc r="I70"/>
  </rcc>
  <rcc rId="8981" sId="7" numFmtId="34">
    <oc r="H19">
      <v>800</v>
    </oc>
    <nc r="H19"/>
  </rcc>
  <rcc rId="8982" sId="7">
    <oc r="I19">
      <f>IF(OR(AND(G19="Prov",H19="Sum"),(H19="PC Sum")),". . . . . . . . .00",IF(ISERR(G19*H19),"",IF(G19*H19=0,"",ROUND(G19*H19,2))))</f>
    </oc>
    <nc r="I19"/>
  </rcc>
  <rcc rId="8983" sId="7" numFmtId="34">
    <oc r="H22">
      <v>1200</v>
    </oc>
    <nc r="H22"/>
  </rcc>
  <rcc rId="8984" sId="7">
    <oc r="I22">
      <f>IF(OR(AND(G22="Prov",H22="Sum"),(H22="PC Sum")),". . . . . . . . .00",IF(ISERR(G22*H22),"",IF(G22*H22=0,"",ROUND(G22*H22,2))))</f>
    </oc>
    <nc r="I22"/>
  </rcc>
  <rcc rId="8985" sId="7">
    <oc r="I25">
      <f>IF(OR(AND(G25="Prov",H25="Sum"),(H25="PC Sum")),". . . . . . . . .00",IF(ISERR(G25*H25),"",IF(G25*H25=0,"",ROUND(G25*H25,2))))</f>
    </oc>
    <nc r="I25"/>
  </rcc>
  <rcc rId="8986" sId="7" numFmtId="34">
    <oc r="H26">
      <v>7500</v>
    </oc>
    <nc r="H26"/>
  </rcc>
  <rcc rId="8987" sId="7">
    <oc r="I26">
      <f>IF(OR(AND(G26="Prov",H26="Sum"),(H26="PC Sum")),". . . . . . . . .00",IF(ISERR(G26*H26),"",IF(G26*H26=0,"",ROUND(G26*H26,2))))</f>
    </oc>
    <nc r="I26"/>
  </rcc>
  <rcc rId="8988" sId="7">
    <oc r="I27">
      <f>IF(OR(AND(G27="Prov",H27="Sum"),(H27="PC Sum")),". . . . . . . . .00",IF(ISERR(G27*H27),"",IF(G27*H27=0,"",ROUND(G27*H27,2))))</f>
    </oc>
    <nc r="I27"/>
  </rcc>
  <rcc rId="8989" sId="7" numFmtId="34">
    <oc r="H33">
      <v>3800</v>
    </oc>
    <nc r="H33"/>
  </rcc>
  <rcc rId="8990" sId="7">
    <oc r="I33">
      <f>IF(OR(AND(G33="Prov",H33="Sum"),(H33="PC Sum")),". . . . . . . . .00",IF(ISERR(G33*H33),"",IF(G33*H33=0,"",ROUND(G33*H33,2))))</f>
    </oc>
    <nc r="I33"/>
  </rcc>
  <rcc rId="8991" sId="7" numFmtId="34">
    <oc r="H38">
      <v>600</v>
    </oc>
    <nc r="H38"/>
  </rcc>
  <rcc rId="8992" sId="7">
    <oc r="I38">
      <f>IF(OR(AND(G38="Prov",H38="Sum"),(H38="PC Sum")),". . . . . . . . .00",IF(ISERR(G38*H38),"",IF(G38*H38=0,"",ROUND(G38*H38,2))))</f>
    </oc>
    <nc r="I38"/>
  </rcc>
  <rcc rId="8993" sId="7">
    <oc r="I39">
      <f>IF(OR(AND(G39="Prov",H39="Sum"),(H39="PC Sum")),". . . . . . . . .00",IF(ISERR(G39*H39),"",IF(G39*H39=0,"",ROUND(G39*H39,2))))</f>
    </oc>
    <nc r="I39"/>
  </rcc>
  <rcc rId="8994" sId="7" numFmtId="34">
    <oc r="H45">
      <v>650</v>
    </oc>
    <nc r="H45"/>
  </rcc>
  <rcc rId="8995" sId="7">
    <oc r="I45">
      <f>IF(OR(AND(G45="Prov",H45="Sum"),(H45="PC Sum")),". . . . . . . . .00",IF(ISERR(G45*H45),"",IF(G45*H45=0,"",ROUND(G45*H45,2))))</f>
    </oc>
    <nc r="I45"/>
  </rcc>
  <rcc rId="8996" sId="7" numFmtId="34">
    <oc r="H55">
      <v>375</v>
    </oc>
    <nc r="H55"/>
  </rcc>
  <rcc rId="8997" sId="7">
    <oc r="I55">
      <f>IF(OR(AND(G55="Prov",H55="Sum"),(H55="PC Sum")),". . . . . . . . .00",IF(ISERR(G55*H55),"",IF(G55*H55=0,"",ROUND(G55*H55,2))))</f>
    </oc>
    <nc r="I55"/>
  </rcc>
  <rcc rId="8998" sId="7" numFmtId="34">
    <oc r="H63">
      <v>295</v>
    </oc>
    <nc r="H63"/>
  </rcc>
  <rcc rId="8999" sId="7">
    <oc r="I63">
      <f>IF(OR(AND(G63="Prov",H63="Sum"),(H63="PC Sum")),". . . . . . . . .00",IF(ISERR(G63*H63),"",IF(G63*H63=0,"",ROUND(G63*H63,2))))</f>
    </oc>
    <nc r="I63"/>
  </rcc>
  <rcc rId="9000" sId="7" numFmtId="34">
    <oc r="H65">
      <v>295</v>
    </oc>
    <nc r="H65"/>
  </rcc>
  <rcc rId="9001" sId="7">
    <oc r="I65">
      <f>IF(OR(AND(G65="Prov",H65="Sum"),(H65="PC Sum")),". . . . . . . . .00",IF(ISERR(G65*H65),"",IF(G65*H65=0,"",ROUND(G65*H65,2))))</f>
    </oc>
    <nc r="I65"/>
  </rcc>
  <rcc rId="9002" sId="7" numFmtId="34">
    <oc r="H14">
      <v>585</v>
    </oc>
    <nc r="H14"/>
  </rcc>
  <rcc rId="9003" sId="7">
    <oc r="I14">
      <f>IF(OR(AND(G14="Prov",H14="Sum"),(H14="PC Sum")),". . . . . . . . .00",IF(ISERR(G14*H14),"",IF(G14*H14=0,"",ROUND(G14*H14,2))))</f>
    </oc>
    <nc r="I14"/>
  </rcc>
  <rcc rId="9004" sId="7">
    <oc r="I138">
      <f>SUM(I78:I137)</f>
    </oc>
    <nc r="I138"/>
  </rcc>
  <rcc rId="9005" sId="5">
    <oc r="F11">
      <f>General!I125</f>
    </oc>
    <nc r="F11"/>
  </rcc>
  <rcc rId="9006" sId="5">
    <oc r="F13">
      <f>'Roads and Fencing'!I65</f>
    </oc>
    <nc r="F13"/>
  </rcc>
  <rcc rId="9007" sId="5">
    <oc r="F15">
      <f>Landfill!I177</f>
    </oc>
    <nc r="F15"/>
  </rcc>
  <rcc rId="9008" sId="5">
    <oc r="F17">
      <f>'Leachate Pond'!I181</f>
    </oc>
    <nc r="F17"/>
  </rcc>
  <rcc rId="9009" sId="5">
    <oc r="F19">
      <f>'Recycling Storage Area'!I119</f>
    </oc>
    <nc r="F19"/>
  </rcc>
  <rcc rId="9010" sId="5">
    <oc r="F21">
      <f>'ACCESS CONTROL BUILDING'!I138</f>
    </oc>
    <nc r="F21"/>
  </rcc>
  <rcc rId="9011" sId="5">
    <oc r="F24">
      <f>SUM(F11:F22)</f>
    </oc>
    <nc r="F24"/>
  </rcc>
  <rcc rId="9012" sId="5">
    <oc r="F31">
      <f>F24</f>
    </oc>
    <nc r="F31"/>
  </rcc>
  <rcc rId="9013" sId="5">
    <oc r="F35">
      <f>10%*F31</f>
    </oc>
    <nc r="F35"/>
  </rcc>
  <rcc rId="9014" sId="5">
    <oc r="F38">
      <f>F31+F35</f>
    </oc>
    <nc r="F38"/>
  </rcc>
  <rcc rId="9015" sId="5">
    <oc r="F43">
      <f>15%*F38</f>
    </oc>
    <nc r="F43"/>
  </rcc>
  <rcc rId="9016" sId="5">
    <oc r="F46">
      <f>F38+F43</f>
    </oc>
    <nc r="F46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4C01B2-F47D-4254-8993-2EF54272A013}" action="delete"/>
  <rdn rId="0" localSheetId="1" customView="1" name="Z_9C4C01B2_F47D_4254_8993_2EF54272A013_.wvu.PrintArea" hidden="1" oldHidden="1">
    <formula>General!$A$1:$I$127</formula>
    <oldFormula>General!$A$1:$I$127</oldFormula>
  </rdn>
  <rdn rId="0" localSheetId="2" customView="1" name="Z_9C4C01B2_F47D_4254_8993_2EF54272A013_.wvu.PrintArea" hidden="1" oldHidden="1">
    <formula>'Roads and Fencing'!$A$1:$I$67</formula>
    <oldFormula>'Roads and Fencing'!$A$1:$I$67</oldFormula>
  </rdn>
  <rdn rId="0" localSheetId="3" customView="1" name="Z_9C4C01B2_F47D_4254_8993_2EF54272A013_.wvu.PrintArea" hidden="1" oldHidden="1">
    <formula>Landfill!$A$1:$I$179</formula>
    <oldFormula>Landfill!$A$1:$I$179</oldFormula>
  </rdn>
  <rdn rId="0" localSheetId="4" customView="1" name="Z_9C4C01B2_F47D_4254_8993_2EF54272A013_.wvu.PrintArea" hidden="1" oldHidden="1">
    <formula>'Leachate Pond'!$A$1:$I$183</formula>
    <oldFormula>'Leachate Pond'!$A$1:$I$183</oldFormula>
  </rdn>
  <rdn rId="0" localSheetId="4" customView="1" name="Z_9C4C01B2_F47D_4254_8993_2EF54272A013_.wvu.PrintTitles" hidden="1" oldHidden="1">
    <formula>'Leachate Pond'!$1:$5</formula>
    <oldFormula>'Leachate Pond'!$1:$5</oldFormula>
  </rdn>
  <rdn rId="0" localSheetId="7" customView="1" name="Z_9C4C01B2_F47D_4254_8993_2EF54272A013_.wvu.PrintArea" hidden="1" oldHidden="1">
    <formula>'ACCESS CONTROL BUILDING'!$A$1:$I$140</formula>
    <oldFormula>'ACCESS CONTROL BUILDING'!$A$1:$I$140</oldFormula>
  </rdn>
  <rdn rId="0" localSheetId="5" customView="1" name="Z_9C4C01B2_F47D_4254_8993_2EF54272A013_.wvu.PrintArea" hidden="1" oldHidden="1">
    <formula>SUMMARY!$A$1:$F$50</formula>
    <oldFormula>SUMMARY!$A$1:$F$50</oldFormula>
  </rdn>
  <rcv guid="{9C4C01B2-F47D-4254-8993-2EF54272A01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9024" sheetId="3" oldName="[Bill of Quantities.xlsx]Landfill" newName="[Bill of Quantities.xlsx]Landfill Cell"/>
  <rsnm rId="9025" sheetId="7" oldName="[Bill of Quantities.xlsx]ACCESS CONTROL BUILDING" newName="[Bill of Quantities.xlsx]Acess Control Building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5C46B42-94D7-4C37-BCCA-A66086762E2C}" action="delete"/>
  <rdn rId="0" localSheetId="1" customView="1" name="Z_F5C46B42_94D7_4C37_BCCA_A66086762E2C_.wvu.PrintArea" hidden="1" oldHidden="1">
    <formula>General!$A$1:$I$182</formula>
    <oldFormula>General!$A$1:$I$244</oldFormula>
  </rdn>
  <rdn rId="0" localSheetId="1" customView="1" name="Z_F5C46B42_94D7_4C37_BCCA_A66086762E2C_.wvu.PrintTitles" hidden="1" oldHidden="1">
    <formula>General!$14:$18</formula>
    <oldFormula>General!$14:$18</oldFormula>
  </rdn>
  <rdn rId="0" localSheetId="2" customView="1" name="Z_F5C46B42_94D7_4C37_BCCA_A66086762E2C_.wvu.PrintArea" hidden="1" oldHidden="1">
    <formula>'Roads and Fencing'!$A$1:$I$107</formula>
    <oldFormula>'Roads and Fencing'!$A$1:$I$107</oldFormula>
  </rdn>
  <rdn rId="0" localSheetId="2" customView="1" name="Z_F5C46B42_94D7_4C37_BCCA_A66086762E2C_.wvu.PrintTitles" hidden="1" oldHidden="1">
    <formula>'Roads and Fencing'!$1:$5</formula>
    <oldFormula>'Roads and Fencing'!$1:$5</oldFormula>
  </rdn>
  <rdn rId="0" localSheetId="3" customView="1" name="Z_F5C46B42_94D7_4C37_BCCA_A66086762E2C_.wvu.PrintArea" hidden="1" oldHidden="1">
    <formula>Landfill!$A$1:$I$171</formula>
    <oldFormula>Landfill!$A$1:$I$237</oldFormula>
  </rdn>
  <rdn rId="0" localSheetId="3" customView="1" name="Z_F5C46B42_94D7_4C37_BCCA_A66086762E2C_.wvu.PrintTitles" hidden="1" oldHidden="1">
    <formula>Landfill!$1:$5</formula>
    <oldFormula>Landfill!$1:$5</oldFormula>
  </rdn>
  <rdn rId="0" localSheetId="4" customView="1" name="Z_F5C46B42_94D7_4C37_BCCA_A66086762E2C_.wvu.PrintArea" hidden="1" oldHidden="1">
    <formula>'Leachate Pond'!$A$1:$I$182</formula>
    <oldFormula>'Leachate Pond'!$A$1:$I$241</oldFormula>
  </rdn>
  <rdn rId="0" localSheetId="4" customView="1" name="Z_F5C46B42_94D7_4C37_BCCA_A66086762E2C_.wvu.PrintTitles" hidden="1" oldHidden="1">
    <formula>'Leachate Pond'!$1:$5</formula>
    <oldFormula>'Leachate Pond'!$1:$5</oldFormula>
  </rdn>
  <rdn rId="0" localSheetId="7" customView="1" name="Z_F5C46B42_94D7_4C37_BCCA_A66086762E2C_.wvu.PrintArea" hidden="1" oldHidden="1">
    <formula>'ACCESS CONTROL BUILDING'!$A$1:$I$140</formula>
    <oldFormula>'ACCESS CONTROL BUILDING'!$A$1:$I$286</oldFormula>
  </rdn>
  <rdn rId="0" localSheetId="5" customView="1" name="Z_F5C46B42_94D7_4C37_BCCA_A66086762E2C_.wvu.PrintArea" hidden="1" oldHidden="1">
    <formula>SUMMARY!$A$1:$F$50</formula>
    <oldFormula>SUMMARY!$A$1:$F$50</oldFormula>
  </rdn>
  <rcv guid="{F5C46B42-94D7-4C37-BCCA-A66086762E2C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13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12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1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5"/>
  <sheetViews>
    <sheetView tabSelected="1" view="pageBreakPreview" topLeftCell="A7" zoomScaleNormal="100" zoomScaleSheetLayoutView="85" workbookViewId="0">
      <selection activeCell="O5" sqref="O5"/>
    </sheetView>
  </sheetViews>
  <sheetFormatPr defaultRowHeight="13.2" x14ac:dyDescent="0.25"/>
  <cols>
    <col min="1" max="1" width="10.5546875" customWidth="1"/>
    <col min="2" max="2" width="6.5546875" customWidth="1"/>
    <col min="3" max="4" width="3.5546875" customWidth="1"/>
    <col min="5" max="5" width="31.109375" customWidth="1"/>
    <col min="6" max="6" width="6.5546875" customWidth="1"/>
    <col min="7" max="7" width="12.109375" style="59" bestFit="1" customWidth="1"/>
    <col min="8" max="8" width="10.6640625" customWidth="1"/>
    <col min="9" max="9" width="15.44140625" style="60" customWidth="1"/>
    <col min="10" max="10" width="9.109375" customWidth="1"/>
    <col min="11" max="11" width="5.5546875" customWidth="1"/>
    <col min="12" max="12" width="0.109375" customWidth="1"/>
  </cols>
  <sheetData>
    <row r="1" spans="1:9" ht="12" customHeight="1" x14ac:dyDescent="0.25">
      <c r="A1" s="129"/>
      <c r="B1" s="93"/>
      <c r="C1" s="93"/>
      <c r="D1" s="93"/>
      <c r="E1" s="93"/>
      <c r="F1" s="129"/>
      <c r="G1" s="187"/>
      <c r="H1" s="1"/>
      <c r="I1" s="1"/>
    </row>
    <row r="2" spans="1:9" ht="12" customHeight="1" x14ac:dyDescent="0.25">
      <c r="A2" s="188" t="s">
        <v>283</v>
      </c>
      <c r="B2" s="93"/>
      <c r="C2" s="93" t="s">
        <v>284</v>
      </c>
      <c r="D2" s="93"/>
      <c r="E2" s="93"/>
      <c r="F2" s="129"/>
      <c r="G2" s="189"/>
      <c r="H2" s="5"/>
      <c r="I2" s="6"/>
    </row>
    <row r="3" spans="1:9" ht="12" customHeight="1" x14ac:dyDescent="0.25">
      <c r="A3" s="1"/>
      <c r="B3" s="93"/>
      <c r="C3" s="93"/>
      <c r="D3" s="93"/>
      <c r="E3" s="93"/>
      <c r="F3" s="129"/>
      <c r="G3" s="190"/>
      <c r="H3" s="7"/>
      <c r="I3" s="6"/>
    </row>
    <row r="4" spans="1:9" ht="12" customHeight="1" x14ac:dyDescent="0.25">
      <c r="A4" s="1" t="s">
        <v>285</v>
      </c>
      <c r="B4" s="93"/>
      <c r="C4" s="1" t="s">
        <v>456</v>
      </c>
      <c r="D4" s="1"/>
      <c r="E4" s="93"/>
      <c r="F4" s="129"/>
      <c r="G4" s="190"/>
      <c r="H4" s="7"/>
      <c r="I4" s="6"/>
    </row>
    <row r="5" spans="1:9" ht="17.25" customHeight="1" x14ac:dyDescent="0.25">
      <c r="A5" s="1"/>
      <c r="B5" s="93"/>
      <c r="C5" s="93"/>
      <c r="D5" s="93"/>
      <c r="E5" s="93"/>
      <c r="F5" s="129"/>
      <c r="G5" s="189"/>
      <c r="H5" s="1"/>
      <c r="I5" s="1"/>
    </row>
    <row r="6" spans="1:9" ht="12" customHeight="1" x14ac:dyDescent="0.25">
      <c r="A6" s="188" t="s">
        <v>286</v>
      </c>
      <c r="B6" s="93"/>
      <c r="C6" s="93" t="s">
        <v>412</v>
      </c>
      <c r="D6" s="93"/>
      <c r="E6" s="93"/>
      <c r="F6" s="129"/>
      <c r="G6" s="189"/>
      <c r="H6" s="7"/>
      <c r="I6" s="6"/>
    </row>
    <row r="7" spans="1:9" ht="12" customHeight="1" x14ac:dyDescent="0.25">
      <c r="A7" s="188"/>
      <c r="B7" s="93"/>
      <c r="C7" t="s">
        <v>413</v>
      </c>
      <c r="D7" s="93"/>
      <c r="E7" s="93"/>
      <c r="F7" s="129"/>
      <c r="G7" s="189"/>
      <c r="H7" s="7"/>
      <c r="I7" s="6"/>
    </row>
    <row r="8" spans="1:9" ht="12" customHeight="1" x14ac:dyDescent="0.25">
      <c r="A8" s="3"/>
      <c r="C8" s="3"/>
      <c r="D8" s="3"/>
      <c r="E8" s="3"/>
      <c r="F8" s="4"/>
      <c r="G8" s="8"/>
      <c r="H8" s="7"/>
      <c r="I8" s="6"/>
    </row>
    <row r="9" spans="1:9" ht="12" customHeight="1" x14ac:dyDescent="0.25">
      <c r="A9" s="9" t="s">
        <v>0</v>
      </c>
      <c r="B9" s="3"/>
      <c r="D9" s="3"/>
      <c r="E9" s="3"/>
      <c r="F9" s="4"/>
      <c r="G9" s="8"/>
      <c r="H9" s="7"/>
      <c r="I9" s="6"/>
    </row>
    <row r="10" spans="1:9" ht="12" customHeight="1" x14ac:dyDescent="0.25">
      <c r="A10" s="3"/>
      <c r="C10" s="3"/>
      <c r="D10" s="3"/>
      <c r="E10" s="3"/>
      <c r="F10" s="4"/>
      <c r="G10" s="8"/>
      <c r="H10" s="7"/>
      <c r="I10" s="6"/>
    </row>
    <row r="11" spans="1:9" ht="12" customHeight="1" x14ac:dyDescent="0.25">
      <c r="B11" s="3"/>
      <c r="C11" s="3"/>
      <c r="D11" s="3"/>
      <c r="E11" s="3"/>
      <c r="F11" s="4"/>
      <c r="G11" s="8"/>
      <c r="H11" s="7"/>
      <c r="I11" s="6"/>
    </row>
    <row r="12" spans="1:9" ht="12" customHeight="1" x14ac:dyDescent="0.25">
      <c r="A12" s="9" t="s">
        <v>1</v>
      </c>
      <c r="B12" s="3" t="s">
        <v>2</v>
      </c>
      <c r="C12" s="3"/>
      <c r="D12" s="3"/>
      <c r="E12" s="3"/>
      <c r="F12" s="4"/>
      <c r="G12" s="8"/>
      <c r="H12" s="7"/>
      <c r="I12" s="6"/>
    </row>
    <row r="13" spans="1:9" ht="12" customHeight="1" x14ac:dyDescent="0.25">
      <c r="B13" s="3"/>
      <c r="C13" s="3"/>
      <c r="D13" s="3"/>
      <c r="E13" s="3"/>
      <c r="F13" s="4"/>
      <c r="G13" s="8"/>
      <c r="H13" s="7"/>
      <c r="I13" s="6"/>
    </row>
    <row r="14" spans="1:9" ht="12" customHeight="1" x14ac:dyDescent="0.25">
      <c r="B14" s="3"/>
      <c r="C14" s="3"/>
      <c r="D14" s="3"/>
      <c r="E14" s="3"/>
      <c r="F14" s="4"/>
      <c r="G14" s="8"/>
      <c r="H14" s="7"/>
      <c r="I14" s="10" t="s">
        <v>116</v>
      </c>
    </row>
    <row r="15" spans="1:9" ht="12" customHeight="1" x14ac:dyDescent="0.25">
      <c r="B15" s="3"/>
      <c r="C15" s="3"/>
      <c r="D15" s="3"/>
      <c r="E15" s="3"/>
      <c r="F15" s="4"/>
      <c r="G15" s="8"/>
      <c r="H15" s="7"/>
      <c r="I15" s="6"/>
    </row>
    <row r="16" spans="1:9" ht="12" customHeight="1" x14ac:dyDescent="0.25">
      <c r="A16" s="11" t="s">
        <v>3</v>
      </c>
      <c r="B16" s="11"/>
      <c r="C16" s="12"/>
      <c r="D16" s="12"/>
      <c r="E16" s="12"/>
      <c r="F16" s="13"/>
      <c r="G16" s="14"/>
      <c r="H16" s="15"/>
      <c r="I16" s="16"/>
    </row>
    <row r="17" spans="1:9" ht="12" customHeight="1" x14ac:dyDescent="0.25">
      <c r="A17" s="17" t="s">
        <v>4</v>
      </c>
      <c r="B17" s="17" t="s">
        <v>5</v>
      </c>
      <c r="C17" s="18"/>
      <c r="D17" s="18"/>
      <c r="E17" s="18" t="s">
        <v>6</v>
      </c>
      <c r="F17" s="19" t="s">
        <v>7</v>
      </c>
      <c r="G17" s="20" t="s">
        <v>8</v>
      </c>
      <c r="H17" s="21" t="s">
        <v>9</v>
      </c>
      <c r="I17" s="22" t="s">
        <v>10</v>
      </c>
    </row>
    <row r="18" spans="1:9" ht="12" customHeight="1" x14ac:dyDescent="0.25">
      <c r="A18" s="23" t="s">
        <v>11</v>
      </c>
      <c r="B18" s="23" t="s">
        <v>12</v>
      </c>
      <c r="C18" s="24"/>
      <c r="D18" s="24"/>
      <c r="E18" s="24"/>
      <c r="F18" s="25"/>
      <c r="G18" s="26" t="s">
        <v>13</v>
      </c>
      <c r="H18" s="27"/>
      <c r="I18" s="28"/>
    </row>
    <row r="19" spans="1:9" ht="12" customHeight="1" x14ac:dyDescent="0.25">
      <c r="A19" s="29"/>
      <c r="B19" s="30"/>
      <c r="C19" s="3"/>
      <c r="D19" s="3"/>
      <c r="E19" s="3"/>
      <c r="F19" s="44"/>
      <c r="G19" s="403"/>
      <c r="H19" s="404"/>
      <c r="I19" s="405" t="str">
        <f>IF(OR(AND(G19="Prov",H19="Sum"),(H19="PC Sum")),". . . . . . . . .00",IF(ISERR(G19*H19),"",IF(G19*H19=0,"",ROUND(G19*H19,2))))</f>
        <v/>
      </c>
    </row>
    <row r="20" spans="1:9" s="1" customFormat="1" ht="12" customHeight="1" x14ac:dyDescent="0.25">
      <c r="A20" s="191" t="s">
        <v>287</v>
      </c>
      <c r="B20" s="17" t="s">
        <v>15</v>
      </c>
      <c r="C20" s="71" t="s">
        <v>16</v>
      </c>
      <c r="D20" s="93"/>
      <c r="E20" s="93"/>
      <c r="F20" s="95"/>
      <c r="G20" s="109"/>
      <c r="H20" s="107"/>
      <c r="I20" s="108" t="s">
        <v>52</v>
      </c>
    </row>
    <row r="21" spans="1:9" s="1" customFormat="1" ht="12" customHeight="1" x14ac:dyDescent="0.25">
      <c r="A21" s="191" t="s">
        <v>17</v>
      </c>
      <c r="B21" s="96"/>
      <c r="C21" s="93"/>
      <c r="D21" s="93"/>
      <c r="E21" s="93"/>
      <c r="F21" s="95"/>
      <c r="G21" s="109"/>
      <c r="H21" s="107"/>
      <c r="I21" s="108" t="s">
        <v>52</v>
      </c>
    </row>
    <row r="22" spans="1:9" s="1" customFormat="1" ht="12" customHeight="1" x14ac:dyDescent="0.25">
      <c r="A22" s="191"/>
      <c r="B22" s="96"/>
      <c r="C22" s="93"/>
      <c r="D22" s="93"/>
      <c r="E22" s="93"/>
      <c r="F22" s="95"/>
      <c r="G22" s="109"/>
      <c r="H22" s="107"/>
      <c r="I22" s="108" t="s">
        <v>52</v>
      </c>
    </row>
    <row r="23" spans="1:9" s="1" customFormat="1" ht="12" customHeight="1" x14ac:dyDescent="0.25">
      <c r="A23" s="96">
        <v>8.3000000000000007</v>
      </c>
      <c r="B23" s="17" t="s">
        <v>18</v>
      </c>
      <c r="C23" s="192" t="s">
        <v>288</v>
      </c>
      <c r="D23" s="93"/>
      <c r="E23" s="93"/>
      <c r="F23" s="95"/>
      <c r="G23" s="109"/>
      <c r="H23" s="107"/>
      <c r="I23" s="108" t="s">
        <v>52</v>
      </c>
    </row>
    <row r="24" spans="1:9" s="1" customFormat="1" ht="12" customHeight="1" x14ac:dyDescent="0.25">
      <c r="A24" s="191"/>
      <c r="B24" s="17"/>
      <c r="C24" s="192" t="s">
        <v>289</v>
      </c>
      <c r="D24" s="93"/>
      <c r="E24" s="93"/>
      <c r="F24" s="95"/>
      <c r="G24" s="109"/>
      <c r="H24" s="107"/>
      <c r="I24" s="108"/>
    </row>
    <row r="25" spans="1:9" s="1" customFormat="1" ht="12" customHeight="1" x14ac:dyDescent="0.25">
      <c r="A25" s="191"/>
      <c r="B25" s="96"/>
      <c r="C25" s="93"/>
      <c r="D25" s="93"/>
      <c r="E25" s="93"/>
      <c r="F25" s="95"/>
      <c r="G25" s="109"/>
      <c r="H25" s="107"/>
      <c r="I25" s="108"/>
    </row>
    <row r="26" spans="1:9" s="1" customFormat="1" ht="12" customHeight="1" x14ac:dyDescent="0.25">
      <c r="A26" s="191" t="s">
        <v>290</v>
      </c>
      <c r="B26" s="17"/>
      <c r="C26" s="94" t="s">
        <v>19</v>
      </c>
      <c r="D26" s="93" t="s">
        <v>291</v>
      </c>
      <c r="E26" s="93"/>
      <c r="F26" s="95"/>
      <c r="G26" s="109"/>
      <c r="H26" s="193"/>
      <c r="I26" s="108"/>
    </row>
    <row r="27" spans="1:9" s="1" customFormat="1" ht="12" customHeight="1" x14ac:dyDescent="0.25">
      <c r="A27" s="191"/>
      <c r="B27" s="96"/>
      <c r="C27" s="93"/>
      <c r="D27" s="93" t="s">
        <v>24</v>
      </c>
      <c r="E27" s="93"/>
      <c r="F27" s="31" t="s">
        <v>20</v>
      </c>
      <c r="G27" s="32" t="s">
        <v>20</v>
      </c>
      <c r="H27" s="33" t="s">
        <v>113</v>
      </c>
      <c r="I27" s="108"/>
    </row>
    <row r="28" spans="1:9" s="1" customFormat="1" ht="12" customHeight="1" x14ac:dyDescent="0.25">
      <c r="A28" s="191"/>
      <c r="B28" s="17"/>
      <c r="C28" s="18"/>
      <c r="D28" s="93"/>
      <c r="E28" s="93"/>
      <c r="F28" s="31"/>
      <c r="G28" s="32"/>
      <c r="H28" s="34"/>
      <c r="I28" s="194"/>
    </row>
    <row r="29" spans="1:9" s="1" customFormat="1" ht="12" customHeight="1" x14ac:dyDescent="0.25">
      <c r="A29" s="191" t="s">
        <v>292</v>
      </c>
      <c r="B29" s="17"/>
      <c r="C29" s="94" t="s">
        <v>22</v>
      </c>
      <c r="D29" s="93" t="s">
        <v>293</v>
      </c>
      <c r="E29" s="93"/>
      <c r="F29" s="31"/>
      <c r="G29" s="32"/>
      <c r="H29" s="34"/>
      <c r="I29" s="108"/>
    </row>
    <row r="30" spans="1:9" s="1" customFormat="1" ht="12" customHeight="1" x14ac:dyDescent="0.25">
      <c r="A30" s="191"/>
      <c r="B30" s="17"/>
      <c r="C30" s="18"/>
      <c r="D30" s="93" t="s">
        <v>294</v>
      </c>
      <c r="E30" s="93"/>
      <c r="F30" s="31" t="s">
        <v>20</v>
      </c>
      <c r="G30" s="32" t="s">
        <v>20</v>
      </c>
      <c r="H30" s="33" t="s">
        <v>113</v>
      </c>
      <c r="I30" s="108"/>
    </row>
    <row r="31" spans="1:9" s="1" customFormat="1" ht="12" customHeight="1" x14ac:dyDescent="0.25">
      <c r="A31" s="191"/>
      <c r="B31" s="17"/>
      <c r="C31" s="18"/>
      <c r="D31" s="93"/>
      <c r="E31" s="93"/>
      <c r="F31" s="95"/>
      <c r="G31" s="109"/>
      <c r="H31" s="107"/>
      <c r="I31" s="194"/>
    </row>
    <row r="32" spans="1:9" s="1" customFormat="1" ht="12" customHeight="1" x14ac:dyDescent="0.25">
      <c r="A32" s="191"/>
      <c r="B32" s="17"/>
      <c r="C32" s="18"/>
      <c r="D32" s="93"/>
      <c r="E32" s="93"/>
      <c r="F32" s="95"/>
      <c r="G32" s="109"/>
      <c r="H32" s="107"/>
      <c r="I32" s="194"/>
    </row>
    <row r="33" spans="1:9" s="1" customFormat="1" ht="12" customHeight="1" x14ac:dyDescent="0.25">
      <c r="A33" s="191" t="s">
        <v>295</v>
      </c>
      <c r="B33" s="17" t="s">
        <v>25</v>
      </c>
      <c r="C33" s="18" t="s">
        <v>26</v>
      </c>
      <c r="D33" s="93"/>
      <c r="E33" s="93"/>
      <c r="F33" s="95"/>
      <c r="G33" s="109"/>
      <c r="H33" s="107"/>
      <c r="I33" s="194"/>
    </row>
    <row r="34" spans="1:9" s="1" customFormat="1" ht="12" customHeight="1" x14ac:dyDescent="0.25">
      <c r="A34" s="191" t="s">
        <v>28</v>
      </c>
      <c r="B34" s="96"/>
      <c r="C34" s="93"/>
      <c r="D34" s="93"/>
      <c r="E34" s="93"/>
      <c r="F34" s="95"/>
      <c r="G34" s="109"/>
      <c r="H34" s="107"/>
      <c r="I34" s="194"/>
    </row>
    <row r="35" spans="1:9" s="1" customFormat="1" ht="12" customHeight="1" x14ac:dyDescent="0.25">
      <c r="A35" s="191"/>
      <c r="B35" s="96"/>
      <c r="C35" s="93" t="s">
        <v>19</v>
      </c>
      <c r="D35" s="93" t="s">
        <v>27</v>
      </c>
      <c r="E35" s="93"/>
      <c r="F35" s="95"/>
      <c r="G35" s="109"/>
      <c r="H35" s="107"/>
      <c r="I35" s="194"/>
    </row>
    <row r="36" spans="1:9" s="1" customFormat="1" ht="12" customHeight="1" x14ac:dyDescent="0.25">
      <c r="A36" s="191"/>
      <c r="B36" s="96"/>
      <c r="C36" s="93"/>
      <c r="D36" s="93" t="s">
        <v>29</v>
      </c>
      <c r="E36" s="93"/>
      <c r="F36" s="31" t="s">
        <v>20</v>
      </c>
      <c r="G36" s="32" t="s">
        <v>20</v>
      </c>
      <c r="H36" s="33" t="s">
        <v>113</v>
      </c>
      <c r="I36" s="108"/>
    </row>
    <row r="37" spans="1:9" s="1" customFormat="1" ht="12" customHeight="1" x14ac:dyDescent="0.25">
      <c r="A37" s="191"/>
      <c r="B37" s="96"/>
      <c r="C37" s="93"/>
      <c r="D37" s="93"/>
      <c r="E37" s="93"/>
      <c r="F37" s="31"/>
      <c r="G37" s="32"/>
      <c r="H37" s="34"/>
      <c r="I37" s="194"/>
    </row>
    <row r="38" spans="1:9" s="1" customFormat="1" ht="12" customHeight="1" x14ac:dyDescent="0.25">
      <c r="A38" s="191" t="s">
        <v>295</v>
      </c>
      <c r="B38" s="17" t="s">
        <v>181</v>
      </c>
      <c r="C38" s="18" t="s">
        <v>182</v>
      </c>
      <c r="D38" s="93"/>
      <c r="E38" s="93"/>
      <c r="F38" s="31"/>
      <c r="G38" s="32"/>
      <c r="H38" s="34"/>
      <c r="I38" s="194" t="s">
        <v>52</v>
      </c>
    </row>
    <row r="39" spans="1:9" s="1" customFormat="1" ht="12" customHeight="1" x14ac:dyDescent="0.25">
      <c r="A39" s="191" t="s">
        <v>183</v>
      </c>
      <c r="B39" s="17"/>
      <c r="C39" s="18" t="s">
        <v>67</v>
      </c>
      <c r="D39" s="93"/>
      <c r="E39" s="93"/>
      <c r="F39" s="31"/>
      <c r="G39" s="32"/>
      <c r="H39" s="33"/>
      <c r="I39" s="194" t="s">
        <v>52</v>
      </c>
    </row>
    <row r="40" spans="1:9" s="1" customFormat="1" ht="12" customHeight="1" x14ac:dyDescent="0.25">
      <c r="A40" s="191"/>
      <c r="B40" s="96"/>
      <c r="C40" s="18"/>
      <c r="D40" s="93"/>
      <c r="E40" s="93"/>
      <c r="F40" s="95"/>
      <c r="G40" s="109"/>
      <c r="H40" s="107"/>
      <c r="I40" s="194" t="s">
        <v>52</v>
      </c>
    </row>
    <row r="41" spans="1:9" ht="12" customHeight="1" x14ac:dyDescent="0.25">
      <c r="A41" s="29"/>
      <c r="B41" s="30"/>
      <c r="C41" s="93" t="s">
        <v>19</v>
      </c>
      <c r="D41" s="3" t="s">
        <v>184</v>
      </c>
      <c r="E41" s="3"/>
      <c r="F41" s="31"/>
      <c r="G41" s="32"/>
      <c r="H41" s="33"/>
      <c r="I41" s="252"/>
    </row>
    <row r="42" spans="1:9" ht="12" customHeight="1" x14ac:dyDescent="0.25">
      <c r="A42" s="29"/>
      <c r="B42" s="30"/>
      <c r="C42" s="93"/>
      <c r="D42" s="3"/>
      <c r="E42" s="3"/>
      <c r="F42" s="31"/>
      <c r="G42" s="32"/>
      <c r="H42" s="33"/>
      <c r="I42" s="252"/>
    </row>
    <row r="43" spans="1:9" ht="12" customHeight="1" x14ac:dyDescent="0.25">
      <c r="A43" s="29"/>
      <c r="B43" s="30"/>
      <c r="C43" s="93"/>
      <c r="D43" s="3" t="s">
        <v>19</v>
      </c>
      <c r="E43" s="93" t="s">
        <v>443</v>
      </c>
      <c r="F43" s="31"/>
      <c r="G43" s="32"/>
      <c r="H43" s="33"/>
      <c r="I43" s="199"/>
    </row>
    <row r="44" spans="1:9" ht="12" customHeight="1" x14ac:dyDescent="0.25">
      <c r="A44" s="29"/>
      <c r="B44" s="30"/>
      <c r="C44" s="93"/>
      <c r="D44" s="3"/>
      <c r="E44" s="93" t="s">
        <v>444</v>
      </c>
      <c r="F44" s="31"/>
      <c r="G44" s="32"/>
      <c r="H44" s="33"/>
      <c r="I44" s="133"/>
    </row>
    <row r="45" spans="1:9" ht="12" customHeight="1" x14ac:dyDescent="0.25">
      <c r="A45" s="29"/>
      <c r="B45" s="30"/>
      <c r="C45" s="93"/>
      <c r="D45" s="3"/>
      <c r="E45" s="93" t="s">
        <v>445</v>
      </c>
      <c r="F45" s="31" t="s">
        <v>20</v>
      </c>
      <c r="G45" s="32" t="s">
        <v>185</v>
      </c>
      <c r="H45" s="33" t="s">
        <v>113</v>
      </c>
      <c r="I45" s="199">
        <v>100000</v>
      </c>
    </row>
    <row r="46" spans="1:9" ht="12" customHeight="1" x14ac:dyDescent="0.25">
      <c r="A46" s="29"/>
      <c r="B46" s="30"/>
      <c r="C46" s="93"/>
      <c r="D46" s="3"/>
      <c r="E46" s="3"/>
      <c r="F46" s="31"/>
      <c r="G46" s="32"/>
      <c r="H46" s="33"/>
      <c r="I46" s="199"/>
    </row>
    <row r="47" spans="1:9" ht="12" customHeight="1" x14ac:dyDescent="0.25">
      <c r="A47" s="29"/>
      <c r="B47" s="30"/>
      <c r="C47" s="93"/>
      <c r="D47" s="94" t="s">
        <v>22</v>
      </c>
      <c r="E47" s="93" t="s">
        <v>34</v>
      </c>
      <c r="F47" s="95" t="s">
        <v>35</v>
      </c>
      <c r="G47" s="199">
        <f>I45</f>
        <v>100000</v>
      </c>
      <c r="H47" s="196"/>
      <c r="I47" s="108"/>
    </row>
    <row r="48" spans="1:9" s="1" customFormat="1" ht="12" customHeight="1" x14ac:dyDescent="0.25">
      <c r="A48" s="191"/>
      <c r="B48" s="96"/>
      <c r="C48" s="18"/>
      <c r="D48" s="93"/>
      <c r="E48" s="93" t="s">
        <v>297</v>
      </c>
      <c r="F48" s="95"/>
      <c r="G48" s="195"/>
      <c r="H48" s="196"/>
      <c r="I48" s="194" t="s">
        <v>52</v>
      </c>
    </row>
    <row r="49" spans="1:9" s="1" customFormat="1" ht="12" customHeight="1" x14ac:dyDescent="0.25">
      <c r="A49" s="191"/>
      <c r="B49" s="96"/>
      <c r="C49" s="18"/>
      <c r="D49" s="94"/>
      <c r="E49" s="93"/>
      <c r="F49" s="95"/>
      <c r="G49" s="109"/>
      <c r="H49" s="107"/>
      <c r="I49" s="194"/>
    </row>
    <row r="50" spans="1:9" s="1" customFormat="1" ht="12" customHeight="1" x14ac:dyDescent="0.25">
      <c r="A50" s="191"/>
      <c r="B50" s="96"/>
      <c r="C50" s="93" t="s">
        <v>22</v>
      </c>
      <c r="D50" s="93" t="s">
        <v>233</v>
      </c>
      <c r="E50" s="3"/>
      <c r="F50" s="31"/>
      <c r="G50" s="32"/>
      <c r="H50" s="33"/>
      <c r="I50" s="133"/>
    </row>
    <row r="51" spans="1:9" s="1" customFormat="1" ht="12" customHeight="1" x14ac:dyDescent="0.25">
      <c r="A51" s="191"/>
      <c r="B51" s="96"/>
      <c r="C51" s="93"/>
      <c r="D51" s="93" t="s">
        <v>234</v>
      </c>
      <c r="E51" s="3"/>
      <c r="F51" s="31"/>
      <c r="G51" s="32"/>
      <c r="H51" s="33"/>
      <c r="I51" s="133"/>
    </row>
    <row r="52" spans="1:9" s="1" customFormat="1" ht="12" customHeight="1" x14ac:dyDescent="0.25">
      <c r="A52" s="191"/>
      <c r="B52" s="96"/>
      <c r="C52" s="93"/>
      <c r="D52" s="3"/>
      <c r="E52" s="3"/>
      <c r="F52" s="31"/>
      <c r="G52" s="32"/>
      <c r="H52" s="33"/>
      <c r="I52" s="133"/>
    </row>
    <row r="53" spans="1:9" ht="12" customHeight="1" x14ac:dyDescent="0.25">
      <c r="A53" s="29"/>
      <c r="B53" s="30"/>
      <c r="C53" s="18"/>
      <c r="D53" s="3" t="s">
        <v>19</v>
      </c>
      <c r="E53" s="3" t="s">
        <v>154</v>
      </c>
      <c r="F53" s="31" t="s">
        <v>47</v>
      </c>
      <c r="G53" s="106">
        <v>6440</v>
      </c>
      <c r="H53" s="29"/>
      <c r="I53" s="199"/>
    </row>
    <row r="54" spans="1:9" ht="12" customHeight="1" x14ac:dyDescent="0.25">
      <c r="A54" s="29"/>
      <c r="B54" s="30"/>
      <c r="C54" s="18"/>
      <c r="D54" s="3"/>
      <c r="E54" s="3" t="s">
        <v>186</v>
      </c>
      <c r="F54" s="31"/>
      <c r="G54" s="32"/>
      <c r="H54" s="33"/>
      <c r="I54" s="80"/>
    </row>
    <row r="55" spans="1:9" ht="12" customHeight="1" x14ac:dyDescent="0.25">
      <c r="A55" s="29"/>
      <c r="B55" s="30"/>
      <c r="C55" s="18"/>
      <c r="D55" s="42"/>
      <c r="E55" s="93" t="s">
        <v>298</v>
      </c>
      <c r="F55" s="31"/>
      <c r="G55" s="32"/>
      <c r="H55" s="33"/>
      <c r="I55" s="35"/>
    </row>
    <row r="56" spans="1:9" ht="12" customHeight="1" x14ac:dyDescent="0.25">
      <c r="A56" s="29"/>
      <c r="B56" s="30"/>
      <c r="C56" s="18"/>
      <c r="D56" s="42"/>
      <c r="E56" s="93" t="s">
        <v>187</v>
      </c>
      <c r="F56" s="31"/>
      <c r="G56" s="32"/>
      <c r="H56" s="33"/>
      <c r="I56" s="35"/>
    </row>
    <row r="57" spans="1:9" ht="12" customHeight="1" x14ac:dyDescent="0.25">
      <c r="A57" s="29"/>
      <c r="B57" s="30"/>
      <c r="F57" s="29"/>
      <c r="G57" s="313"/>
      <c r="H57" s="29"/>
      <c r="I57" s="314"/>
    </row>
    <row r="58" spans="1:9" ht="12" customHeight="1" x14ac:dyDescent="0.25">
      <c r="A58" s="29"/>
      <c r="B58" s="30"/>
      <c r="F58" s="29"/>
      <c r="G58" s="313"/>
      <c r="H58" s="29"/>
      <c r="I58" s="314"/>
    </row>
    <row r="59" spans="1:9" ht="12" customHeight="1" x14ac:dyDescent="0.25">
      <c r="A59" s="100"/>
      <c r="B59" s="30"/>
      <c r="F59" s="29"/>
      <c r="G59" s="313"/>
      <c r="H59" s="29"/>
      <c r="I59" s="314"/>
    </row>
    <row r="60" spans="1:9" ht="12" customHeight="1" x14ac:dyDescent="0.25">
      <c r="A60" s="100"/>
      <c r="B60" s="30"/>
      <c r="F60" s="29"/>
      <c r="G60" s="313"/>
      <c r="H60" s="29"/>
      <c r="I60" s="314"/>
    </row>
    <row r="61" spans="1:9" ht="12" customHeight="1" x14ac:dyDescent="0.25">
      <c r="A61" s="101"/>
      <c r="B61" s="30"/>
      <c r="C61" s="18"/>
      <c r="D61" s="42"/>
      <c r="E61" s="93"/>
      <c r="F61" s="50"/>
      <c r="G61" s="406"/>
      <c r="H61" s="407"/>
      <c r="I61" s="408"/>
    </row>
    <row r="62" spans="1:9" s="1" customFormat="1" ht="12" customHeight="1" x14ac:dyDescent="0.25">
      <c r="A62" s="200"/>
      <c r="B62" s="201"/>
      <c r="C62" s="201"/>
      <c r="D62" s="201"/>
      <c r="E62" s="201"/>
      <c r="F62" s="202"/>
      <c r="G62" s="203"/>
      <c r="H62" s="204"/>
      <c r="I62" s="205"/>
    </row>
    <row r="63" spans="1:9" s="1" customFormat="1" ht="12" customHeight="1" x14ac:dyDescent="0.25">
      <c r="A63" s="95" t="s">
        <v>123</v>
      </c>
      <c r="B63" s="93" t="s">
        <v>50</v>
      </c>
      <c r="C63" s="93"/>
      <c r="D63" s="93"/>
      <c r="E63" s="93"/>
      <c r="F63" s="129"/>
      <c r="G63" s="189"/>
      <c r="H63" s="206"/>
      <c r="I63" s="194"/>
    </row>
    <row r="64" spans="1:9" s="1" customFormat="1" ht="12" customHeight="1" x14ac:dyDescent="0.25">
      <c r="A64" s="207"/>
      <c r="B64" s="208"/>
      <c r="C64" s="208"/>
      <c r="D64" s="208"/>
      <c r="E64" s="208"/>
      <c r="F64" s="209"/>
      <c r="G64" s="210"/>
      <c r="H64" s="211"/>
      <c r="I64" s="212"/>
    </row>
    <row r="65" spans="1:9" s="1" customFormat="1" ht="12" customHeight="1" x14ac:dyDescent="0.25">
      <c r="A65" s="129"/>
      <c r="B65" s="93"/>
      <c r="C65" s="93"/>
      <c r="D65" s="93"/>
      <c r="E65" s="93"/>
      <c r="F65" s="129"/>
      <c r="G65" s="189"/>
      <c r="H65" s="206"/>
      <c r="I65" s="312"/>
    </row>
    <row r="66" spans="1:9" s="1" customFormat="1" ht="12" customHeight="1" x14ac:dyDescent="0.25">
      <c r="A66" s="104"/>
      <c r="B66" s="93"/>
      <c r="C66" s="93"/>
      <c r="D66" s="93"/>
      <c r="E66" s="93"/>
      <c r="F66" s="129"/>
      <c r="G66" s="189"/>
      <c r="H66" s="206"/>
      <c r="I66" s="213" t="s">
        <v>116</v>
      </c>
    </row>
    <row r="67" spans="1:9" s="1" customFormat="1" ht="12" customHeight="1" x14ac:dyDescent="0.25">
      <c r="B67" s="93"/>
      <c r="C67" s="93"/>
      <c r="D67" s="93"/>
      <c r="E67" s="93"/>
      <c r="F67" s="129"/>
      <c r="G67" s="187"/>
      <c r="H67" s="214"/>
      <c r="I67" s="215"/>
    </row>
    <row r="68" spans="1:9" s="1" customFormat="1" ht="12" customHeight="1" x14ac:dyDescent="0.25">
      <c r="A68" s="11" t="s">
        <v>3</v>
      </c>
      <c r="B68" s="11"/>
      <c r="C68" s="12"/>
      <c r="D68" s="12"/>
      <c r="E68" s="12"/>
      <c r="F68" s="13"/>
      <c r="G68" s="216"/>
      <c r="H68" s="217"/>
      <c r="I68" s="218"/>
    </row>
    <row r="69" spans="1:9" s="1" customFormat="1" ht="12" customHeight="1" x14ac:dyDescent="0.25">
      <c r="A69" s="17" t="s">
        <v>4</v>
      </c>
      <c r="B69" s="17" t="s">
        <v>5</v>
      </c>
      <c r="C69" s="18"/>
      <c r="D69" s="18"/>
      <c r="E69" s="18" t="s">
        <v>6</v>
      </c>
      <c r="F69" s="19" t="s">
        <v>7</v>
      </c>
      <c r="G69" s="219" t="s">
        <v>8</v>
      </c>
      <c r="H69" s="220" t="s">
        <v>9</v>
      </c>
      <c r="I69" s="221" t="s">
        <v>10</v>
      </c>
    </row>
    <row r="70" spans="1:9" s="1" customFormat="1" ht="12" customHeight="1" x14ac:dyDescent="0.25">
      <c r="A70" s="23" t="s">
        <v>11</v>
      </c>
      <c r="B70" s="23" t="s">
        <v>12</v>
      </c>
      <c r="C70" s="24"/>
      <c r="D70" s="24"/>
      <c r="E70" s="24"/>
      <c r="F70" s="25"/>
      <c r="G70" s="222" t="s">
        <v>13</v>
      </c>
      <c r="H70" s="223"/>
      <c r="I70" s="224"/>
    </row>
    <row r="71" spans="1:9" s="1" customFormat="1" ht="12" customHeight="1" x14ac:dyDescent="0.25">
      <c r="A71" s="95"/>
      <c r="B71" s="96"/>
      <c r="C71" s="93"/>
      <c r="D71" s="93"/>
      <c r="E71" s="93"/>
      <c r="F71" s="129"/>
      <c r="G71" s="189"/>
      <c r="H71" s="206"/>
      <c r="I71" s="225"/>
    </row>
    <row r="72" spans="1:9" s="1" customFormat="1" ht="12" customHeight="1" x14ac:dyDescent="0.25">
      <c r="A72" s="191"/>
      <c r="B72" s="96"/>
      <c r="C72" s="93" t="s">
        <v>51</v>
      </c>
      <c r="D72" s="93"/>
      <c r="E72" s="93"/>
      <c r="F72" s="129"/>
      <c r="G72" s="189"/>
      <c r="H72" s="206"/>
      <c r="I72" s="194"/>
    </row>
    <row r="73" spans="1:9" s="1" customFormat="1" ht="12" customHeight="1" x14ac:dyDescent="0.25">
      <c r="A73" s="207"/>
      <c r="B73" s="226"/>
      <c r="C73" s="208"/>
      <c r="D73" s="208"/>
      <c r="E73" s="208"/>
      <c r="F73" s="209"/>
      <c r="G73" s="210"/>
      <c r="H73" s="211"/>
      <c r="I73" s="212"/>
    </row>
    <row r="74" spans="1:9" s="1" customFormat="1" ht="12" customHeight="1" x14ac:dyDescent="0.25">
      <c r="A74" s="397"/>
      <c r="B74" s="402"/>
      <c r="C74" s="93"/>
      <c r="D74" s="93"/>
      <c r="E74" s="93"/>
      <c r="F74" s="44"/>
      <c r="G74" s="396"/>
      <c r="H74" s="397"/>
      <c r="I74" s="398"/>
    </row>
    <row r="75" spans="1:9" s="1" customFormat="1" ht="12" customHeight="1" x14ac:dyDescent="0.25">
      <c r="A75" s="29"/>
      <c r="B75" s="30"/>
      <c r="C75"/>
      <c r="D75" s="131" t="s">
        <v>61</v>
      </c>
      <c r="E75" s="132" t="s">
        <v>189</v>
      </c>
      <c r="F75" s="31" t="s">
        <v>47</v>
      </c>
      <c r="G75" s="106">
        <v>3400</v>
      </c>
      <c r="H75" s="29"/>
      <c r="I75" s="199"/>
    </row>
    <row r="76" spans="1:9" ht="12" customHeight="1" x14ac:dyDescent="0.25">
      <c r="A76" s="29"/>
      <c r="B76" s="30"/>
      <c r="C76" s="3"/>
      <c r="D76" s="42"/>
      <c r="E76" s="3" t="s">
        <v>186</v>
      </c>
      <c r="F76" s="31"/>
      <c r="G76" s="119"/>
      <c r="H76" s="36"/>
      <c r="I76" s="35"/>
    </row>
    <row r="77" spans="1:9" ht="12" customHeight="1" x14ac:dyDescent="0.25">
      <c r="A77" s="30"/>
      <c r="B77" s="30"/>
      <c r="C77" s="3"/>
      <c r="D77" s="42"/>
      <c r="E77" s="3" t="s">
        <v>298</v>
      </c>
      <c r="F77" s="31"/>
      <c r="G77" s="32"/>
      <c r="H77" s="33"/>
      <c r="I77" s="35"/>
    </row>
    <row r="78" spans="1:9" ht="12" customHeight="1" x14ac:dyDescent="0.25">
      <c r="A78" s="29"/>
      <c r="B78" s="30"/>
      <c r="C78" s="3"/>
      <c r="D78" s="94"/>
      <c r="E78" s="3" t="s">
        <v>188</v>
      </c>
      <c r="F78" s="31"/>
      <c r="G78" s="32"/>
      <c r="H78" s="33"/>
      <c r="I78" s="35"/>
    </row>
    <row r="79" spans="1:9" ht="13.2" customHeight="1" x14ac:dyDescent="0.25">
      <c r="A79" s="29"/>
      <c r="B79" s="30"/>
      <c r="C79" s="18"/>
      <c r="F79" s="29"/>
      <c r="G79" s="313"/>
      <c r="H79" s="29"/>
      <c r="I79" s="314"/>
    </row>
    <row r="80" spans="1:9" ht="12" customHeight="1" x14ac:dyDescent="0.25">
      <c r="A80" s="191" t="s">
        <v>295</v>
      </c>
      <c r="B80" s="17" t="s">
        <v>30</v>
      </c>
      <c r="C80" s="18" t="s">
        <v>31</v>
      </c>
      <c r="D80" s="93"/>
      <c r="E80" s="93"/>
      <c r="F80" s="95"/>
      <c r="G80" s="109"/>
      <c r="H80" s="107"/>
      <c r="I80" s="108" t="s">
        <v>52</v>
      </c>
    </row>
    <row r="81" spans="1:9" ht="12" customHeight="1" x14ac:dyDescent="0.25">
      <c r="A81" s="191" t="s">
        <v>32</v>
      </c>
      <c r="B81" s="17"/>
      <c r="C81" s="93"/>
      <c r="D81" s="93"/>
      <c r="E81" s="93"/>
      <c r="F81" s="95"/>
      <c r="G81" s="109"/>
      <c r="H81" s="107"/>
      <c r="I81" s="108" t="s">
        <v>52</v>
      </c>
    </row>
    <row r="82" spans="1:9" ht="13.2" customHeight="1" x14ac:dyDescent="0.25">
      <c r="A82" s="191"/>
      <c r="B82" s="96"/>
      <c r="C82" s="99" t="s">
        <v>19</v>
      </c>
      <c r="D82" s="98" t="s">
        <v>109</v>
      </c>
      <c r="E82" s="40"/>
      <c r="F82" s="41"/>
      <c r="G82" s="133"/>
      <c r="H82" s="38"/>
      <c r="I82" s="39"/>
    </row>
    <row r="83" spans="1:9" ht="12" customHeight="1" x14ac:dyDescent="0.25">
      <c r="A83" s="191"/>
      <c r="B83" s="96"/>
      <c r="C83" s="18"/>
      <c r="D83" s="98" t="s">
        <v>110</v>
      </c>
      <c r="E83" s="43"/>
      <c r="F83" s="31" t="s">
        <v>20</v>
      </c>
      <c r="G83" s="133" t="s">
        <v>20</v>
      </c>
      <c r="H83" s="33" t="s">
        <v>33</v>
      </c>
      <c r="I83" s="199">
        <v>30000</v>
      </c>
    </row>
    <row r="84" spans="1:9" ht="12" customHeight="1" x14ac:dyDescent="0.25">
      <c r="A84" s="191"/>
      <c r="B84" s="96"/>
      <c r="C84" s="18"/>
      <c r="D84" s="42"/>
      <c r="E84" s="43"/>
      <c r="F84" s="31"/>
      <c r="G84" s="133"/>
      <c r="H84" s="33"/>
      <c r="I84" s="133" t="str">
        <f>IF(OR(AND(G84="Prov",H84="Sum"),(H84="PC Sum")),". . . . . . . . .00",IF(ISERR(G84*H84),"",IF(G84*H84=0,"",ROUND(G84*H84,2))))</f>
        <v/>
      </c>
    </row>
    <row r="85" spans="1:9" ht="12" customHeight="1" x14ac:dyDescent="0.25">
      <c r="A85" s="191"/>
      <c r="B85" s="96"/>
      <c r="C85" s="94" t="s">
        <v>22</v>
      </c>
      <c r="D85" s="98" t="s">
        <v>111</v>
      </c>
      <c r="E85" s="43"/>
      <c r="F85" s="31" t="s">
        <v>35</v>
      </c>
      <c r="G85" s="199">
        <f>I83</f>
        <v>30000</v>
      </c>
      <c r="H85" s="36"/>
      <c r="I85" s="133"/>
    </row>
    <row r="86" spans="1:9" ht="12" customHeight="1" x14ac:dyDescent="0.25">
      <c r="A86" s="191"/>
      <c r="B86" s="96"/>
      <c r="C86" s="3"/>
      <c r="D86" s="3" t="s">
        <v>112</v>
      </c>
      <c r="E86" s="3"/>
      <c r="F86" s="31"/>
      <c r="G86" s="133"/>
      <c r="H86" s="33"/>
      <c r="I86" s="133" t="str">
        <f>IF(OR(AND(G86="Prov",H86="Sum"),(H86="PC Sum")),". . . . . . . . .00",IF(ISERR(G86*H86),"",IF(G86*H86=0,"",ROUND(G86*H86,2))))</f>
        <v/>
      </c>
    </row>
    <row r="87" spans="1:9" ht="12" customHeight="1" x14ac:dyDescent="0.25">
      <c r="A87" s="29"/>
      <c r="B87" s="30"/>
      <c r="C87" s="3"/>
      <c r="D87" s="3"/>
      <c r="E87" s="3"/>
      <c r="F87" s="31"/>
      <c r="G87" s="133"/>
      <c r="H87" s="33"/>
      <c r="I87" s="133"/>
    </row>
    <row r="88" spans="1:9" ht="12" customHeight="1" x14ac:dyDescent="0.25">
      <c r="A88" s="37"/>
      <c r="B88" s="137"/>
      <c r="C88" s="94" t="s">
        <v>61</v>
      </c>
      <c r="D88" s="93" t="s">
        <v>296</v>
      </c>
      <c r="E88" s="93"/>
      <c r="F88" s="95" t="s">
        <v>20</v>
      </c>
      <c r="G88" s="109" t="s">
        <v>20</v>
      </c>
      <c r="H88" s="107" t="s">
        <v>33</v>
      </c>
      <c r="I88" s="199">
        <v>30000</v>
      </c>
    </row>
    <row r="89" spans="1:9" ht="12" customHeight="1" x14ac:dyDescent="0.25">
      <c r="A89" s="29"/>
      <c r="B89" s="30"/>
      <c r="C89" s="93"/>
      <c r="D89" s="93"/>
      <c r="E89" s="93"/>
      <c r="F89" s="95"/>
      <c r="G89" s="109"/>
      <c r="H89" s="107"/>
      <c r="I89" s="194" t="s">
        <v>52</v>
      </c>
    </row>
    <row r="90" spans="1:9" ht="12" customHeight="1" x14ac:dyDescent="0.25">
      <c r="A90" s="191"/>
      <c r="B90" s="96"/>
      <c r="C90" s="94" t="s">
        <v>53</v>
      </c>
      <c r="D90" s="93" t="s">
        <v>34</v>
      </c>
      <c r="E90" s="93"/>
      <c r="F90" s="95"/>
      <c r="G90" s="109"/>
      <c r="H90" s="107"/>
      <c r="I90" s="108" t="s">
        <v>52</v>
      </c>
    </row>
    <row r="91" spans="1:9" s="1" customFormat="1" ht="12" customHeight="1" x14ac:dyDescent="0.25">
      <c r="A91" s="191"/>
      <c r="B91" s="96"/>
      <c r="C91" s="93"/>
      <c r="D91" s="93" t="s">
        <v>299</v>
      </c>
      <c r="E91" s="93"/>
      <c r="F91" s="95" t="s">
        <v>35</v>
      </c>
      <c r="G91" s="199">
        <f>I88</f>
        <v>30000</v>
      </c>
      <c r="H91" s="196"/>
      <c r="I91" s="108"/>
    </row>
    <row r="92" spans="1:9" s="1" customFormat="1" ht="12" customHeight="1" x14ac:dyDescent="0.25">
      <c r="A92" s="191"/>
      <c r="B92" s="96"/>
      <c r="C92" s="18"/>
      <c r="D92" s="93"/>
      <c r="E92" s="93"/>
      <c r="F92" s="95"/>
      <c r="G92" s="106"/>
      <c r="H92" s="107"/>
      <c r="I92" s="39"/>
    </row>
    <row r="93" spans="1:9" s="1" customFormat="1" ht="12" customHeight="1" x14ac:dyDescent="0.25">
      <c r="A93" s="191"/>
      <c r="B93" s="96"/>
      <c r="C93" s="94" t="s">
        <v>69</v>
      </c>
      <c r="D93" s="93" t="s">
        <v>423</v>
      </c>
      <c r="E93" s="93"/>
      <c r="F93" s="95" t="s">
        <v>20</v>
      </c>
      <c r="G93" s="109" t="s">
        <v>20</v>
      </c>
      <c r="H93" s="107" t="s">
        <v>33</v>
      </c>
      <c r="I93" s="199">
        <v>7500</v>
      </c>
    </row>
    <row r="94" spans="1:9" s="1" customFormat="1" ht="12" customHeight="1" x14ac:dyDescent="0.25">
      <c r="A94" s="191"/>
      <c r="B94" s="96"/>
      <c r="C94" s="93"/>
      <c r="D94" s="93"/>
      <c r="E94" s="93"/>
      <c r="F94" s="95"/>
      <c r="G94" s="109"/>
      <c r="H94" s="107"/>
      <c r="I94" s="194" t="s">
        <v>52</v>
      </c>
    </row>
    <row r="95" spans="1:9" s="1" customFormat="1" ht="12" customHeight="1" x14ac:dyDescent="0.25">
      <c r="A95" s="191"/>
      <c r="B95" s="96"/>
      <c r="C95" s="94" t="s">
        <v>85</v>
      </c>
      <c r="D95" s="93" t="s">
        <v>34</v>
      </c>
      <c r="E95" s="93"/>
      <c r="F95" s="95"/>
      <c r="G95" s="109"/>
      <c r="H95" s="107"/>
      <c r="I95" s="108" t="s">
        <v>52</v>
      </c>
    </row>
    <row r="96" spans="1:9" s="1" customFormat="1" ht="12" customHeight="1" x14ac:dyDescent="0.25">
      <c r="A96" s="191"/>
      <c r="B96" s="96"/>
      <c r="C96" s="93"/>
      <c r="D96" s="93" t="s">
        <v>299</v>
      </c>
      <c r="E96" s="93"/>
      <c r="F96" s="95" t="s">
        <v>35</v>
      </c>
      <c r="G96" s="199">
        <f>I93</f>
        <v>7500</v>
      </c>
      <c r="H96" s="196"/>
      <c r="I96" s="108"/>
    </row>
    <row r="97" spans="1:9" s="1" customFormat="1" ht="12" customHeight="1" x14ac:dyDescent="0.25">
      <c r="A97" s="191"/>
      <c r="B97" s="191"/>
      <c r="F97" s="191"/>
      <c r="G97" s="191"/>
      <c r="H97" s="191"/>
      <c r="I97" s="191"/>
    </row>
    <row r="98" spans="1:9" ht="12" customHeight="1" x14ac:dyDescent="0.25">
      <c r="A98" s="228" t="s">
        <v>300</v>
      </c>
      <c r="B98" s="17" t="s">
        <v>301</v>
      </c>
      <c r="C98" s="315" t="s">
        <v>36</v>
      </c>
      <c r="D98" s="229"/>
      <c r="E98" s="232"/>
      <c r="F98" s="197"/>
      <c r="G98" s="198"/>
      <c r="H98" s="107"/>
      <c r="I98" s="108"/>
    </row>
    <row r="99" spans="1:9" s="138" customFormat="1" x14ac:dyDescent="0.25">
      <c r="A99" s="230"/>
      <c r="B99" s="231"/>
      <c r="C99" s="315" t="s">
        <v>302</v>
      </c>
      <c r="D99" s="232"/>
      <c r="E99" s="232"/>
      <c r="F99" s="95" t="s">
        <v>20</v>
      </c>
      <c r="G99" s="109" t="s">
        <v>20</v>
      </c>
      <c r="H99" s="107" t="s">
        <v>303</v>
      </c>
      <c r="I99" s="108"/>
    </row>
    <row r="100" spans="1:9" ht="12" customHeight="1" x14ac:dyDescent="0.25">
      <c r="A100" s="191"/>
      <c r="B100" s="17"/>
      <c r="C100" s="93"/>
      <c r="D100" s="93"/>
      <c r="E100" s="93"/>
      <c r="F100" s="95"/>
      <c r="G100" s="195"/>
      <c r="H100" s="196"/>
      <c r="I100" s="108"/>
    </row>
    <row r="101" spans="1:9" s="1" customFormat="1" ht="12" customHeight="1" x14ac:dyDescent="0.25">
      <c r="A101" s="228" t="s">
        <v>304</v>
      </c>
      <c r="B101" s="17" t="s">
        <v>305</v>
      </c>
      <c r="C101" s="18" t="s">
        <v>306</v>
      </c>
      <c r="D101" s="93"/>
      <c r="E101" s="93"/>
      <c r="F101" s="95"/>
      <c r="G101" s="109"/>
      <c r="H101" s="107"/>
      <c r="I101" s="194"/>
    </row>
    <row r="102" spans="1:9" s="1" customFormat="1" ht="12" customHeight="1" x14ac:dyDescent="0.25">
      <c r="A102" s="228"/>
      <c r="B102" s="17"/>
      <c r="C102" s="18" t="s">
        <v>307</v>
      </c>
      <c r="D102" s="93"/>
      <c r="E102" s="93"/>
      <c r="F102" s="95"/>
      <c r="G102" s="109"/>
      <c r="H102" s="107"/>
      <c r="I102" s="194"/>
    </row>
    <row r="103" spans="1:9" s="1" customFormat="1" ht="12" customHeight="1" x14ac:dyDescent="0.25">
      <c r="A103" s="191"/>
      <c r="B103" s="233"/>
      <c r="C103" s="94"/>
      <c r="D103" s="93"/>
      <c r="E103" s="93"/>
      <c r="F103" s="95"/>
      <c r="G103" s="109"/>
      <c r="H103" s="107"/>
      <c r="I103" s="234"/>
    </row>
    <row r="104" spans="1:9" s="1" customFormat="1" ht="12" customHeight="1" x14ac:dyDescent="0.25">
      <c r="A104" s="191"/>
      <c r="B104" s="233"/>
      <c r="C104" s="93" t="s">
        <v>19</v>
      </c>
      <c r="D104" s="93" t="s">
        <v>308</v>
      </c>
      <c r="E104" s="93"/>
      <c r="F104" s="95" t="s">
        <v>426</v>
      </c>
      <c r="G104" s="109"/>
      <c r="H104" s="107">
        <v>5500</v>
      </c>
      <c r="I104" s="234"/>
    </row>
    <row r="105" spans="1:9" s="1" customFormat="1" ht="12" customHeight="1" x14ac:dyDescent="0.25">
      <c r="A105" s="191"/>
      <c r="B105" s="233"/>
      <c r="C105" s="93"/>
      <c r="D105" s="93"/>
      <c r="E105" s="93"/>
      <c r="F105" s="95"/>
      <c r="G105" s="109"/>
      <c r="H105" s="107"/>
      <c r="I105" s="194"/>
    </row>
    <row r="106" spans="1:9" s="1" customFormat="1" ht="12" customHeight="1" x14ac:dyDescent="0.25">
      <c r="A106" s="191"/>
      <c r="B106" s="96"/>
      <c r="C106" s="93" t="s">
        <v>22</v>
      </c>
      <c r="D106" s="93" t="s">
        <v>310</v>
      </c>
      <c r="E106" s="93"/>
      <c r="F106" s="95"/>
      <c r="G106" s="109"/>
      <c r="H106" s="107"/>
      <c r="I106" s="108" t="s">
        <v>52</v>
      </c>
    </row>
    <row r="107" spans="1:9" s="1" customFormat="1" ht="12" customHeight="1" x14ac:dyDescent="0.25">
      <c r="A107" s="227"/>
      <c r="B107" s="96"/>
      <c r="C107" s="93"/>
      <c r="D107" s="93" t="s">
        <v>311</v>
      </c>
      <c r="E107" s="93"/>
      <c r="F107" s="95" t="s">
        <v>20</v>
      </c>
      <c r="G107" s="109" t="s">
        <v>185</v>
      </c>
      <c r="H107" s="196" t="s">
        <v>446</v>
      </c>
      <c r="I107" s="108">
        <v>7500</v>
      </c>
    </row>
    <row r="108" spans="1:9" s="1" customFormat="1" ht="12" customHeight="1" x14ac:dyDescent="0.25">
      <c r="A108" s="191"/>
      <c r="B108" s="17"/>
      <c r="C108" s="93"/>
      <c r="D108" s="93"/>
      <c r="E108" s="93"/>
      <c r="F108" s="95"/>
      <c r="G108" s="195"/>
      <c r="H108" s="196"/>
      <c r="I108" s="108"/>
    </row>
    <row r="109" spans="1:9" ht="12" customHeight="1" x14ac:dyDescent="0.25">
      <c r="A109" s="191"/>
      <c r="B109" s="17"/>
      <c r="C109" s="93" t="s">
        <v>61</v>
      </c>
      <c r="D109" s="93" t="s">
        <v>427</v>
      </c>
      <c r="E109" s="401"/>
      <c r="F109" s="95" t="s">
        <v>20</v>
      </c>
      <c r="G109" s="109" t="s">
        <v>185</v>
      </c>
      <c r="H109" s="107" t="s">
        <v>113</v>
      </c>
      <c r="I109" s="234">
        <v>9000</v>
      </c>
    </row>
    <row r="110" spans="1:9" ht="12" customHeight="1" x14ac:dyDescent="0.25">
      <c r="A110" s="191"/>
      <c r="B110" s="17"/>
      <c r="C110" s="93"/>
      <c r="D110" s="93"/>
      <c r="E110" s="93"/>
      <c r="F110" s="95"/>
      <c r="G110" s="109"/>
      <c r="H110" s="107"/>
      <c r="I110" s="234"/>
    </row>
    <row r="111" spans="1:9" s="1" customFormat="1" ht="12" customHeight="1" x14ac:dyDescent="0.25">
      <c r="A111" s="191"/>
      <c r="B111" s="17"/>
      <c r="C111" s="93" t="s">
        <v>53</v>
      </c>
      <c r="D111" s="93" t="s">
        <v>309</v>
      </c>
      <c r="E111" s="93"/>
      <c r="F111" s="95"/>
      <c r="G111" s="195"/>
      <c r="H111" s="196"/>
      <c r="I111" s="108"/>
    </row>
    <row r="112" spans="1:9" s="1" customFormat="1" ht="12" customHeight="1" x14ac:dyDescent="0.25">
      <c r="A112" s="191"/>
      <c r="B112" s="17"/>
      <c r="C112" s="93"/>
      <c r="D112" s="93" t="s">
        <v>428</v>
      </c>
      <c r="E112" s="93"/>
      <c r="F112" s="95"/>
      <c r="G112" s="109"/>
      <c r="H112" s="107"/>
      <c r="I112" s="108" t="s">
        <v>52</v>
      </c>
    </row>
    <row r="113" spans="1:9" s="1" customFormat="1" ht="12" customHeight="1" x14ac:dyDescent="0.25">
      <c r="A113" s="191"/>
      <c r="B113" s="17"/>
      <c r="C113" s="93"/>
      <c r="D113" s="93" t="s">
        <v>429</v>
      </c>
      <c r="E113" s="93"/>
      <c r="F113" s="95" t="s">
        <v>35</v>
      </c>
      <c r="G113" s="234">
        <f>I104+I107+I109</f>
        <v>16500</v>
      </c>
      <c r="H113" s="196"/>
      <c r="I113" s="108"/>
    </row>
    <row r="114" spans="1:9" s="1" customFormat="1" ht="12" customHeight="1" x14ac:dyDescent="0.25">
      <c r="A114" s="191"/>
      <c r="B114" s="17"/>
      <c r="C114" s="93"/>
      <c r="D114" s="93"/>
      <c r="E114" s="93"/>
      <c r="F114" s="95"/>
      <c r="G114" s="234"/>
      <c r="H114" s="196"/>
      <c r="I114" s="108"/>
    </row>
    <row r="115" spans="1:9" s="1" customFormat="1" ht="12" customHeight="1" x14ac:dyDescent="0.25">
      <c r="A115" s="29" t="s">
        <v>37</v>
      </c>
      <c r="B115" s="30">
        <v>110.07</v>
      </c>
      <c r="C115" s="18" t="s">
        <v>38</v>
      </c>
      <c r="D115" s="98"/>
      <c r="E115" s="98"/>
      <c r="F115" s="31" t="s">
        <v>20</v>
      </c>
      <c r="G115" s="32" t="s">
        <v>20</v>
      </c>
      <c r="H115" s="69" t="s">
        <v>113</v>
      </c>
      <c r="I115" s="35"/>
    </row>
    <row r="116" spans="1:9" s="1" customFormat="1" ht="12" customHeight="1" x14ac:dyDescent="0.25">
      <c r="A116" s="29"/>
      <c r="B116" s="30"/>
      <c r="C116" s="18"/>
      <c r="D116" s="98"/>
      <c r="E116" s="98"/>
      <c r="F116" s="31"/>
      <c r="G116" s="32"/>
      <c r="H116" s="69"/>
      <c r="I116" s="35"/>
    </row>
    <row r="117" spans="1:9" s="1" customFormat="1" ht="12" customHeight="1" x14ac:dyDescent="0.25">
      <c r="A117" s="29"/>
      <c r="B117" s="30"/>
      <c r="C117" s="18"/>
      <c r="D117" s="98"/>
      <c r="E117" s="98"/>
      <c r="F117" s="31"/>
      <c r="G117" s="32"/>
      <c r="H117" s="69"/>
      <c r="I117" s="35"/>
    </row>
    <row r="118" spans="1:9" s="1" customFormat="1" ht="12" customHeight="1" x14ac:dyDescent="0.25">
      <c r="A118" s="29"/>
      <c r="B118" s="30"/>
      <c r="C118" s="18"/>
      <c r="D118" s="98"/>
      <c r="E118" s="98"/>
      <c r="F118" s="31"/>
      <c r="G118" s="32"/>
      <c r="H118" s="69"/>
      <c r="I118" s="35"/>
    </row>
    <row r="119" spans="1:9" s="1" customFormat="1" ht="12" customHeight="1" x14ac:dyDescent="0.25">
      <c r="A119" s="29"/>
      <c r="B119" s="30"/>
      <c r="C119" s="18"/>
      <c r="D119" s="98"/>
      <c r="E119" s="98"/>
      <c r="F119" s="31"/>
      <c r="G119" s="32"/>
      <c r="H119" s="69"/>
      <c r="I119" s="35"/>
    </row>
    <row r="120" spans="1:9" s="1" customFormat="1" ht="12" customHeight="1" x14ac:dyDescent="0.25">
      <c r="A120" s="29"/>
      <c r="B120" s="30"/>
      <c r="C120" s="18"/>
      <c r="D120" s="98"/>
      <c r="E120" s="98"/>
      <c r="F120" s="31"/>
      <c r="G120" s="32"/>
      <c r="H120" s="69"/>
      <c r="I120" s="35"/>
    </row>
    <row r="121" spans="1:9" s="1" customFormat="1" ht="12" customHeight="1" x14ac:dyDescent="0.25">
      <c r="A121" s="29"/>
      <c r="B121" s="30"/>
      <c r="C121" s="18"/>
      <c r="D121" s="98"/>
      <c r="E121" s="98"/>
      <c r="F121" s="31"/>
      <c r="G121" s="32"/>
      <c r="H121" s="69"/>
      <c r="I121" s="35"/>
    </row>
    <row r="122" spans="1:9" s="1" customFormat="1" ht="12" customHeight="1" x14ac:dyDescent="0.25">
      <c r="A122" s="29"/>
      <c r="B122" s="30"/>
      <c r="C122" s="18"/>
      <c r="D122" s="98"/>
      <c r="E122" s="98"/>
      <c r="F122" s="31"/>
      <c r="G122" s="32"/>
      <c r="H122" s="69"/>
      <c r="I122" s="35"/>
    </row>
    <row r="123" spans="1:9" s="1" customFormat="1" ht="12" customHeight="1" x14ac:dyDescent="0.25">
      <c r="A123" s="347"/>
      <c r="B123" s="23"/>
      <c r="C123" s="93"/>
      <c r="D123" s="93"/>
      <c r="E123" s="93"/>
      <c r="F123" s="207"/>
      <c r="G123" s="345"/>
      <c r="H123" s="346"/>
      <c r="I123" s="256"/>
    </row>
    <row r="124" spans="1:9" s="1" customFormat="1" ht="12" customHeight="1" x14ac:dyDescent="0.25">
      <c r="A124" s="44"/>
      <c r="B124" s="45"/>
      <c r="C124" s="45"/>
      <c r="D124" s="45"/>
      <c r="E124" s="45"/>
      <c r="F124" s="46"/>
      <c r="G124" s="47"/>
      <c r="H124" s="48"/>
      <c r="I124" s="49"/>
    </row>
    <row r="125" spans="1:9" s="1" customFormat="1" ht="12" customHeight="1" x14ac:dyDescent="0.25">
      <c r="A125" s="31"/>
      <c r="B125" s="18" t="s">
        <v>119</v>
      </c>
      <c r="C125" s="3"/>
      <c r="D125" s="3"/>
      <c r="E125" s="3"/>
      <c r="F125" s="4"/>
      <c r="G125" s="8"/>
      <c r="H125" s="7"/>
      <c r="I125" s="35"/>
    </row>
    <row r="126" spans="1:9" s="1" customFormat="1" ht="12" customHeight="1" x14ac:dyDescent="0.25">
      <c r="A126" s="50"/>
      <c r="B126" s="51"/>
      <c r="C126" s="51"/>
      <c r="D126" s="51"/>
      <c r="E126" s="51"/>
      <c r="F126" s="52"/>
      <c r="G126" s="53"/>
      <c r="H126" s="54"/>
      <c r="I126" s="55"/>
    </row>
    <row r="127" spans="1:9" s="1" customFormat="1" ht="12" customHeight="1" x14ac:dyDescent="0.25">
      <c r="I127" s="125"/>
    </row>
    <row r="128" spans="1:9" s="1" customFormat="1" ht="12" customHeight="1" x14ac:dyDescent="0.25">
      <c r="A128" s="104"/>
      <c r="B128" s="93"/>
      <c r="C128" s="93"/>
      <c r="D128" s="93"/>
      <c r="E128" s="93"/>
      <c r="F128" s="129"/>
      <c r="G128" s="189"/>
      <c r="H128" s="206"/>
      <c r="I128" s="213"/>
    </row>
    <row r="129" spans="1:9" s="1" customFormat="1" ht="12" customHeight="1" x14ac:dyDescent="0.25">
      <c r="B129" s="93"/>
      <c r="C129" s="93"/>
      <c r="D129" s="93"/>
      <c r="E129" s="93"/>
      <c r="F129" s="129"/>
      <c r="G129" s="189"/>
      <c r="H129" s="206"/>
      <c r="I129" s="312"/>
    </row>
    <row r="130" spans="1:9" s="1" customFormat="1" ht="12" customHeight="1" x14ac:dyDescent="0.25">
      <c r="A130" s="18"/>
      <c r="B130" s="18"/>
      <c r="C130" s="18"/>
      <c r="D130" s="18"/>
      <c r="E130" s="18"/>
      <c r="F130" s="327"/>
      <c r="G130" s="328"/>
      <c r="H130" s="329"/>
      <c r="I130" s="213"/>
    </row>
    <row r="131" spans="1:9" s="1" customFormat="1" ht="12" customHeight="1" x14ac:dyDescent="0.25">
      <c r="A131" s="18"/>
      <c r="B131" s="18"/>
      <c r="C131" s="18"/>
      <c r="D131" s="18"/>
      <c r="E131" s="18"/>
      <c r="F131" s="327"/>
      <c r="G131" s="330"/>
      <c r="H131" s="331"/>
      <c r="I131" s="332"/>
    </row>
    <row r="132" spans="1:9" s="1" customFormat="1" ht="12" customHeight="1" x14ac:dyDescent="0.25">
      <c r="A132" s="18"/>
      <c r="B132" s="18"/>
      <c r="C132" s="18"/>
      <c r="D132" s="18"/>
      <c r="E132" s="18"/>
      <c r="F132" s="327"/>
      <c r="G132" s="330"/>
      <c r="H132" s="329"/>
      <c r="I132" s="213"/>
    </row>
    <row r="133" spans="1:9" s="1" customFormat="1" ht="12" customHeight="1" x14ac:dyDescent="0.25">
      <c r="A133" s="129"/>
      <c r="B133" s="93"/>
      <c r="C133" s="93"/>
      <c r="D133" s="93"/>
      <c r="E133" s="93"/>
      <c r="F133" s="129"/>
      <c r="G133" s="189"/>
      <c r="H133" s="206"/>
      <c r="I133" s="312"/>
    </row>
    <row r="134" spans="1:9" s="1" customFormat="1" ht="12" customHeight="1" x14ac:dyDescent="0.25">
      <c r="B134" s="93"/>
      <c r="C134" s="93"/>
      <c r="D134" s="93"/>
      <c r="E134" s="93"/>
      <c r="F134" s="129"/>
      <c r="G134" s="189"/>
      <c r="H134" s="206"/>
      <c r="I134" s="376"/>
    </row>
    <row r="135" spans="1:9" s="1" customFormat="1" ht="12" customHeight="1" x14ac:dyDescent="0.25">
      <c r="A135" s="129"/>
      <c r="B135" s="93"/>
      <c r="C135" s="93"/>
      <c r="D135" s="93"/>
      <c r="E135" s="93"/>
      <c r="F135" s="129"/>
      <c r="G135" s="189"/>
      <c r="H135" s="206"/>
      <c r="I135" s="312"/>
    </row>
    <row r="136" spans="1:9" s="1" customFormat="1" ht="12" customHeight="1" x14ac:dyDescent="0.25">
      <c r="B136" s="18"/>
      <c r="C136" s="18"/>
      <c r="D136" s="93"/>
      <c r="E136" s="93"/>
      <c r="F136" s="129"/>
      <c r="G136" s="335"/>
      <c r="H136" s="206"/>
      <c r="I136" s="422"/>
    </row>
    <row r="137" spans="1:9" s="1" customFormat="1" ht="12" customHeight="1" x14ac:dyDescent="0.25">
      <c r="B137" s="18"/>
      <c r="C137" s="93"/>
      <c r="D137" s="18"/>
      <c r="E137" s="93"/>
      <c r="F137" s="129"/>
      <c r="G137" s="335"/>
      <c r="H137" s="206"/>
      <c r="I137" s="274"/>
    </row>
    <row r="138" spans="1:9" s="1" customFormat="1" ht="12" customHeight="1" x14ac:dyDescent="0.25">
      <c r="A138" s="94"/>
      <c r="B138" s="18"/>
      <c r="C138" s="18"/>
      <c r="D138" s="93"/>
      <c r="E138" s="93"/>
      <c r="F138" s="129"/>
      <c r="G138" s="335"/>
      <c r="H138" s="206"/>
      <c r="I138" s="274"/>
    </row>
    <row r="139" spans="1:9" s="1" customFormat="1" ht="12" customHeight="1" x14ac:dyDescent="0.25">
      <c r="B139" s="18"/>
      <c r="C139" s="18"/>
      <c r="D139" s="93"/>
      <c r="E139" s="93"/>
      <c r="F139" s="129"/>
      <c r="G139" s="335"/>
      <c r="H139" s="206"/>
      <c r="I139" s="274"/>
    </row>
    <row r="140" spans="1:9" s="1" customFormat="1" ht="12" customHeight="1" x14ac:dyDescent="0.25">
      <c r="B140" s="18"/>
      <c r="C140" s="18"/>
      <c r="D140" s="93"/>
      <c r="E140" s="93"/>
      <c r="F140" s="129"/>
      <c r="G140" s="189"/>
      <c r="H140" s="206"/>
      <c r="I140" s="400"/>
    </row>
    <row r="141" spans="1:9" s="1" customFormat="1" ht="12" customHeight="1" x14ac:dyDescent="0.25">
      <c r="B141" s="18"/>
      <c r="C141" s="18"/>
      <c r="D141" s="93"/>
      <c r="E141" s="93"/>
      <c r="F141" s="129"/>
      <c r="G141" s="335"/>
      <c r="H141" s="206"/>
      <c r="I141" s="274"/>
    </row>
    <row r="142" spans="1:9" s="1" customFormat="1" ht="12" customHeight="1" x14ac:dyDescent="0.25">
      <c r="B142" s="18"/>
      <c r="C142" s="93"/>
      <c r="D142" s="93"/>
      <c r="E142" s="93"/>
      <c r="F142" s="129"/>
      <c r="G142" s="189"/>
      <c r="H142" s="206"/>
      <c r="I142" s="274"/>
    </row>
    <row r="143" spans="1:9" s="1" customFormat="1" ht="12" customHeight="1" x14ac:dyDescent="0.25">
      <c r="B143" s="18"/>
      <c r="C143" s="93"/>
      <c r="D143" s="93"/>
      <c r="E143" s="93"/>
      <c r="F143" s="129"/>
      <c r="G143" s="423"/>
      <c r="H143" s="316"/>
      <c r="I143" s="274"/>
    </row>
    <row r="144" spans="1:9" s="1" customFormat="1" ht="12" customHeight="1" x14ac:dyDescent="0.25">
      <c r="B144" s="18"/>
      <c r="C144" s="93"/>
      <c r="D144" s="93"/>
      <c r="E144" s="93"/>
      <c r="F144" s="129"/>
      <c r="G144" s="423"/>
      <c r="H144" s="316"/>
      <c r="I144" s="274"/>
    </row>
    <row r="145" spans="1:9" s="1" customFormat="1" ht="12" customHeight="1" x14ac:dyDescent="0.25">
      <c r="B145" s="18"/>
      <c r="C145" s="93"/>
      <c r="D145" s="18"/>
      <c r="E145" s="93"/>
      <c r="F145" s="129"/>
      <c r="G145" s="423"/>
      <c r="H145" s="316"/>
      <c r="I145" s="274"/>
    </row>
    <row r="146" spans="1:9" ht="12" customHeight="1" x14ac:dyDescent="0.25">
      <c r="A146" s="94"/>
      <c r="B146" s="18"/>
      <c r="C146" s="93"/>
      <c r="D146" s="93"/>
      <c r="E146" s="93"/>
      <c r="F146" s="129"/>
      <c r="G146" s="423"/>
      <c r="H146" s="316"/>
      <c r="I146" s="274"/>
    </row>
    <row r="147" spans="1:9" x14ac:dyDescent="0.25">
      <c r="A147" s="1"/>
      <c r="B147" s="18"/>
      <c r="C147" s="93"/>
      <c r="D147" s="93"/>
      <c r="E147" s="93"/>
      <c r="F147" s="129"/>
      <c r="G147" s="189"/>
      <c r="H147" s="206"/>
      <c r="I147" s="400"/>
    </row>
    <row r="148" spans="1:9" ht="12" customHeight="1" x14ac:dyDescent="0.25">
      <c r="A148" s="1"/>
      <c r="B148" s="18"/>
      <c r="C148" s="93"/>
      <c r="D148" s="93"/>
      <c r="E148" s="93"/>
      <c r="F148" s="129"/>
      <c r="G148" s="423"/>
      <c r="H148" s="316"/>
      <c r="I148" s="274"/>
    </row>
    <row r="149" spans="1:9" s="138" customFormat="1" x14ac:dyDescent="0.25">
      <c r="A149" s="1"/>
      <c r="B149" s="18"/>
      <c r="C149" s="93"/>
      <c r="D149" s="93"/>
      <c r="E149" s="93"/>
      <c r="F149" s="129"/>
      <c r="G149" s="189"/>
      <c r="H149" s="206"/>
      <c r="I149" s="274"/>
    </row>
    <row r="150" spans="1:9" s="138" customFormat="1" x14ac:dyDescent="0.25">
      <c r="A150" s="1"/>
      <c r="B150" s="18"/>
      <c r="C150" s="93"/>
      <c r="D150" s="93"/>
      <c r="E150" s="93"/>
      <c r="F150" s="129"/>
      <c r="G150" s="400"/>
      <c r="H150" s="316"/>
      <c r="I150" s="274"/>
    </row>
    <row r="151" spans="1:9" ht="12" customHeight="1" x14ac:dyDescent="0.25"/>
    <row r="152" spans="1:9" s="1" customFormat="1" ht="12" customHeight="1" x14ac:dyDescent="0.25"/>
    <row r="153" spans="1:9" s="1" customFormat="1" ht="12" customHeight="1" x14ac:dyDescent="0.25"/>
    <row r="154" spans="1:9" s="1" customFormat="1" ht="12" customHeight="1" x14ac:dyDescent="0.25"/>
    <row r="155" spans="1:9" s="1" customFormat="1" ht="12" customHeight="1" x14ac:dyDescent="0.25"/>
    <row r="156" spans="1:9" s="1" customFormat="1" ht="12" customHeight="1" x14ac:dyDescent="0.25"/>
    <row r="157" spans="1:9" s="1" customFormat="1" ht="12" customHeight="1" x14ac:dyDescent="0.25"/>
    <row r="158" spans="1:9" s="1" customFormat="1" ht="12" customHeight="1" x14ac:dyDescent="0.25"/>
    <row r="159" spans="1:9" s="1" customFormat="1" ht="12" customHeight="1" x14ac:dyDescent="0.25"/>
    <row r="160" spans="1:9" ht="12" customHeight="1" x14ac:dyDescent="0.25"/>
    <row r="161" spans="1:9" ht="12" customHeight="1" x14ac:dyDescent="0.25"/>
    <row r="162" spans="1:9" ht="12" customHeight="1" x14ac:dyDescent="0.25"/>
    <row r="163" spans="1:9" ht="12" customHeight="1" x14ac:dyDescent="0.25"/>
    <row r="164" spans="1:9" ht="12" customHeight="1" x14ac:dyDescent="0.25"/>
    <row r="165" spans="1:9" ht="12" customHeight="1" x14ac:dyDescent="0.25"/>
    <row r="166" spans="1:9" ht="12" customHeight="1" x14ac:dyDescent="0.25"/>
    <row r="167" spans="1:9" ht="12" customHeight="1" x14ac:dyDescent="0.25"/>
    <row r="168" spans="1:9" ht="12" customHeight="1" x14ac:dyDescent="0.25">
      <c r="A168" s="1"/>
      <c r="B168" s="18"/>
      <c r="C168" s="93"/>
      <c r="D168" s="93"/>
      <c r="E168" s="93"/>
      <c r="F168" s="129"/>
      <c r="G168" s="400"/>
      <c r="H168" s="316"/>
      <c r="I168" s="274"/>
    </row>
    <row r="169" spans="1:9" ht="12" customHeight="1" x14ac:dyDescent="0.25"/>
    <row r="170" spans="1:9" ht="12" customHeight="1" x14ac:dyDescent="0.25"/>
    <row r="171" spans="1:9" ht="12" customHeight="1" x14ac:dyDescent="0.25"/>
    <row r="172" spans="1:9" ht="12" customHeight="1" x14ac:dyDescent="0.25">
      <c r="A172" s="424"/>
      <c r="B172" s="425"/>
      <c r="C172" s="315"/>
      <c r="D172" s="232"/>
      <c r="E172" s="232"/>
      <c r="F172" s="129"/>
      <c r="G172" s="189"/>
      <c r="H172" s="206"/>
      <c r="I172" s="274"/>
    </row>
    <row r="173" spans="1:9" ht="12" customHeight="1" x14ac:dyDescent="0.25">
      <c r="A173" s="424"/>
      <c r="B173" s="425"/>
      <c r="C173" s="315"/>
      <c r="D173" s="232"/>
      <c r="E173" s="232"/>
      <c r="F173" s="129"/>
      <c r="G173" s="189"/>
      <c r="H173" s="206"/>
      <c r="I173" s="274"/>
    </row>
    <row r="174" spans="1:9" ht="12" customHeight="1" x14ac:dyDescent="0.25">
      <c r="A174" s="424"/>
      <c r="B174" s="425"/>
      <c r="C174" s="315"/>
      <c r="D174" s="232"/>
      <c r="E174" s="232"/>
      <c r="F174" s="129"/>
      <c r="G174" s="189"/>
      <c r="H174" s="206"/>
      <c r="I174" s="274"/>
    </row>
    <row r="175" spans="1:9" ht="12" customHeight="1" x14ac:dyDescent="0.25">
      <c r="A175" s="424"/>
      <c r="B175" s="425"/>
      <c r="C175" s="315"/>
      <c r="D175" s="232"/>
      <c r="E175" s="232"/>
      <c r="F175" s="129"/>
      <c r="G175" s="189"/>
      <c r="H175" s="206"/>
      <c r="I175" s="274"/>
    </row>
    <row r="176" spans="1:9" ht="12" customHeight="1" x14ac:dyDescent="0.25">
      <c r="A176" s="424"/>
      <c r="B176" s="425"/>
      <c r="C176" s="315"/>
      <c r="D176" s="232"/>
      <c r="E176" s="232"/>
      <c r="F176" s="129"/>
      <c r="G176" s="189"/>
      <c r="H176" s="206"/>
      <c r="I176" s="274"/>
    </row>
    <row r="177" spans="1:9" ht="12" customHeight="1" x14ac:dyDescent="0.25">
      <c r="A177" s="424"/>
      <c r="B177" s="425"/>
      <c r="C177" s="315"/>
      <c r="D177" s="232"/>
      <c r="E177" s="232"/>
      <c r="F177" s="129"/>
      <c r="G177" s="189"/>
      <c r="H177" s="206"/>
      <c r="I177" s="274"/>
    </row>
    <row r="178" spans="1:9" ht="12" customHeight="1" x14ac:dyDescent="0.25">
      <c r="A178" s="424"/>
      <c r="B178" s="425"/>
      <c r="C178" s="315"/>
      <c r="D178" s="232"/>
      <c r="E178" s="232"/>
      <c r="F178" s="129"/>
      <c r="G178" s="189"/>
      <c r="H178" s="206"/>
      <c r="I178" s="274"/>
    </row>
    <row r="179" spans="1:9" ht="12" customHeight="1" x14ac:dyDescent="0.25">
      <c r="A179" s="424"/>
      <c r="B179" s="425"/>
      <c r="C179" s="315"/>
      <c r="D179" s="232"/>
      <c r="E179" s="232"/>
      <c r="F179" s="129"/>
      <c r="G179" s="189"/>
      <c r="H179" s="206"/>
      <c r="I179" s="274"/>
    </row>
    <row r="180" spans="1:9" ht="12" customHeight="1" x14ac:dyDescent="0.25">
      <c r="A180" s="424"/>
      <c r="B180" s="425"/>
      <c r="C180" s="315"/>
      <c r="D180" s="232"/>
      <c r="E180" s="232"/>
      <c r="F180" s="129"/>
      <c r="G180" s="189"/>
      <c r="H180" s="206"/>
      <c r="I180" s="274"/>
    </row>
    <row r="181" spans="1:9" ht="12" customHeight="1" x14ac:dyDescent="0.25">
      <c r="A181" s="424"/>
      <c r="B181" s="425"/>
      <c r="C181" s="315"/>
      <c r="D181" s="232"/>
      <c r="E181" s="232"/>
      <c r="F181" s="129"/>
      <c r="G181" s="189"/>
      <c r="H181" s="206"/>
      <c r="I181" s="274"/>
    </row>
    <row r="182" spans="1:9" ht="12" customHeight="1" x14ac:dyDescent="0.25">
      <c r="A182" s="424"/>
      <c r="B182" s="425"/>
      <c r="C182" s="315"/>
      <c r="D182" s="232"/>
      <c r="E182" s="232"/>
      <c r="F182" s="129"/>
      <c r="G182" s="189"/>
      <c r="H182" s="206"/>
      <c r="I182" s="274"/>
    </row>
    <row r="183" spans="1:9" ht="12" customHeight="1" x14ac:dyDescent="0.25">
      <c r="A183" s="424"/>
      <c r="B183" s="425"/>
      <c r="C183" s="315"/>
      <c r="D183" s="232"/>
      <c r="E183" s="232"/>
      <c r="F183" s="129"/>
      <c r="G183" s="189"/>
      <c r="H183" s="206"/>
      <c r="I183" s="274"/>
    </row>
    <row r="184" spans="1:9" ht="12.75" customHeight="1" x14ac:dyDescent="0.25">
      <c r="A184" s="424"/>
      <c r="B184" s="425"/>
      <c r="C184" s="315"/>
      <c r="D184" s="232"/>
      <c r="E184" s="232"/>
      <c r="F184" s="129"/>
      <c r="G184" s="189"/>
      <c r="H184" s="206"/>
      <c r="I184" s="274"/>
    </row>
    <row r="185" spans="1:9" ht="12" customHeight="1" x14ac:dyDescent="0.25">
      <c r="A185" s="424"/>
      <c r="B185" s="425"/>
      <c r="C185" s="315"/>
      <c r="D185" s="232"/>
      <c r="E185" s="232"/>
      <c r="F185" s="129"/>
      <c r="G185" s="189"/>
      <c r="H185" s="206"/>
      <c r="I185" s="274"/>
    </row>
    <row r="186" spans="1:9" ht="12" customHeight="1" x14ac:dyDescent="0.25">
      <c r="A186" s="424"/>
      <c r="B186" s="425"/>
      <c r="C186" s="315"/>
      <c r="D186" s="232"/>
      <c r="E186" s="232"/>
      <c r="F186" s="129"/>
      <c r="G186" s="189"/>
      <c r="H186" s="206"/>
      <c r="I186" s="274"/>
    </row>
    <row r="187" spans="1:9" s="1" customFormat="1" ht="12" customHeight="1" x14ac:dyDescent="0.25"/>
    <row r="188" spans="1:9" s="1" customFormat="1" ht="12" customHeight="1" x14ac:dyDescent="0.25"/>
    <row r="189" spans="1:9" s="1" customFormat="1" ht="12" customHeight="1" x14ac:dyDescent="0.25"/>
    <row r="190" spans="1:9" s="1" customFormat="1" ht="12" customHeight="1" x14ac:dyDescent="0.25">
      <c r="A190" s="129"/>
      <c r="B190" s="93"/>
      <c r="C190" s="93"/>
      <c r="D190" s="93"/>
      <c r="E190" s="93"/>
      <c r="F190" s="129"/>
      <c r="G190" s="189"/>
      <c r="H190" s="206"/>
      <c r="I190" s="312"/>
    </row>
    <row r="191" spans="1:9" s="1" customFormat="1" ht="12" customHeight="1" x14ac:dyDescent="0.25">
      <c r="A191" s="104"/>
      <c r="B191" s="93"/>
      <c r="C191" s="93"/>
      <c r="D191" s="93"/>
      <c r="E191" s="93"/>
      <c r="F191" s="129"/>
      <c r="G191" s="189"/>
      <c r="H191" s="206"/>
      <c r="I191" s="213"/>
    </row>
    <row r="192" spans="1:9" s="1" customFormat="1" ht="12" customHeight="1" x14ac:dyDescent="0.25">
      <c r="B192" s="93"/>
      <c r="C192" s="93"/>
      <c r="D192" s="93"/>
      <c r="E192" s="93"/>
      <c r="F192" s="129"/>
      <c r="G192" s="189"/>
      <c r="H192" s="206"/>
      <c r="I192" s="312"/>
    </row>
    <row r="193" spans="1:9" s="1" customFormat="1" ht="12" customHeight="1" x14ac:dyDescent="0.25">
      <c r="A193" s="18"/>
      <c r="B193" s="18"/>
      <c r="C193" s="18"/>
      <c r="D193" s="18"/>
      <c r="E193" s="18"/>
      <c r="F193" s="327"/>
      <c r="G193" s="328"/>
      <c r="H193" s="329"/>
      <c r="I193" s="213"/>
    </row>
    <row r="194" spans="1:9" s="1" customFormat="1" ht="12" customHeight="1" x14ac:dyDescent="0.25">
      <c r="A194" s="18"/>
      <c r="B194" s="18"/>
      <c r="C194" s="18"/>
      <c r="D194" s="18"/>
      <c r="E194" s="18"/>
      <c r="F194" s="327"/>
      <c r="G194" s="330"/>
      <c r="H194" s="331"/>
      <c r="I194" s="332"/>
    </row>
    <row r="195" spans="1:9" s="1" customFormat="1" ht="12" customHeight="1" x14ac:dyDescent="0.25">
      <c r="A195" s="18"/>
      <c r="B195" s="18"/>
      <c r="C195" s="18"/>
      <c r="D195" s="18"/>
      <c r="E195" s="18"/>
      <c r="F195" s="327"/>
      <c r="G195" s="330"/>
      <c r="H195" s="329"/>
      <c r="I195" s="213"/>
    </row>
    <row r="196" spans="1:9" s="1" customFormat="1" ht="12" customHeight="1" x14ac:dyDescent="0.25">
      <c r="A196" s="129"/>
      <c r="B196" s="93"/>
      <c r="C196" s="93"/>
      <c r="D196" s="93"/>
      <c r="E196" s="93"/>
      <c r="F196" s="129"/>
      <c r="G196" s="189"/>
      <c r="H196" s="206"/>
      <c r="I196" s="312"/>
    </row>
    <row r="197" spans="1:9" s="1" customFormat="1" ht="12" customHeight="1" x14ac:dyDescent="0.25">
      <c r="B197" s="93"/>
      <c r="C197" s="93"/>
      <c r="D197" s="93"/>
      <c r="E197" s="93"/>
      <c r="F197" s="129"/>
      <c r="G197" s="189"/>
      <c r="H197" s="206"/>
      <c r="I197" s="376"/>
    </row>
    <row r="198" spans="1:9" s="1" customFormat="1" ht="12" customHeight="1" x14ac:dyDescent="0.25">
      <c r="A198" s="129"/>
      <c r="B198" s="93"/>
      <c r="C198" s="93"/>
      <c r="D198" s="93"/>
      <c r="E198" s="93"/>
      <c r="F198" s="129"/>
      <c r="G198" s="189"/>
      <c r="H198" s="206"/>
      <c r="I198" s="312"/>
    </row>
    <row r="199" spans="1:9" ht="12" customHeight="1" x14ac:dyDescent="0.25"/>
    <row r="200" spans="1:9" ht="12" customHeight="1" x14ac:dyDescent="0.25"/>
    <row r="201" spans="1:9" ht="12" customHeight="1" x14ac:dyDescent="0.25"/>
    <row r="202" spans="1:9" ht="12" customHeight="1" x14ac:dyDescent="0.25"/>
    <row r="203" spans="1:9" ht="12" customHeight="1" x14ac:dyDescent="0.25"/>
    <row r="204" spans="1:9" ht="12" customHeight="1" x14ac:dyDescent="0.25"/>
    <row r="205" spans="1:9" ht="12" customHeight="1" x14ac:dyDescent="0.25"/>
    <row r="206" spans="1:9" ht="12" customHeight="1" x14ac:dyDescent="0.25"/>
    <row r="207" spans="1:9" ht="12" customHeight="1" x14ac:dyDescent="0.25"/>
    <row r="208" spans="1:9" ht="12" customHeight="1" x14ac:dyDescent="0.25"/>
    <row r="209" spans="1:9" ht="12" customHeight="1" x14ac:dyDescent="0.25"/>
    <row r="210" spans="1:9" ht="12" customHeight="1" x14ac:dyDescent="0.25"/>
    <row r="211" spans="1:9" ht="12" customHeight="1" x14ac:dyDescent="0.25"/>
    <row r="212" spans="1:9" ht="12" customHeight="1" x14ac:dyDescent="0.25"/>
    <row r="213" spans="1:9" ht="12" customHeight="1" x14ac:dyDescent="0.25"/>
    <row r="214" spans="1:9" ht="12" customHeight="1" x14ac:dyDescent="0.25">
      <c r="B214" s="3"/>
      <c r="C214" s="18"/>
      <c r="D214" s="98"/>
      <c r="E214" s="98"/>
      <c r="F214" s="4"/>
      <c r="G214" s="8"/>
      <c r="H214" s="79"/>
      <c r="I214" s="399"/>
    </row>
    <row r="215" spans="1:9" ht="12" customHeight="1" x14ac:dyDescent="0.25">
      <c r="B215" s="3"/>
      <c r="C215" s="18"/>
      <c r="D215" s="98"/>
      <c r="E215" s="98"/>
      <c r="F215" s="4"/>
      <c r="G215" s="8"/>
      <c r="H215" s="79"/>
      <c r="I215" s="399"/>
    </row>
    <row r="216" spans="1:9" ht="12" customHeight="1" x14ac:dyDescent="0.25">
      <c r="B216" s="3"/>
      <c r="C216" s="18"/>
      <c r="D216" s="98"/>
      <c r="E216" s="98"/>
      <c r="F216" s="4"/>
      <c r="G216" s="8"/>
      <c r="H216" s="79"/>
      <c r="I216" s="399"/>
    </row>
    <row r="217" spans="1:9" ht="12" customHeight="1" x14ac:dyDescent="0.25">
      <c r="A217" s="1"/>
      <c r="B217" s="18"/>
      <c r="C217" s="93"/>
      <c r="D217" s="93"/>
      <c r="E217" s="93"/>
      <c r="F217" s="129"/>
      <c r="G217" s="189"/>
      <c r="H217" s="206"/>
      <c r="I217" s="274"/>
    </row>
    <row r="218" spans="1:9" ht="12" customHeight="1" x14ac:dyDescent="0.25">
      <c r="A218" s="1"/>
      <c r="B218" s="18"/>
      <c r="C218" s="93"/>
      <c r="D218" s="93"/>
      <c r="E218" s="93"/>
      <c r="F218" s="129"/>
      <c r="G218" s="400"/>
      <c r="H218" s="316"/>
      <c r="I218" s="274"/>
    </row>
    <row r="219" spans="1:9" ht="12" customHeight="1" x14ac:dyDescent="0.25">
      <c r="A219" s="1"/>
      <c r="B219" s="18"/>
      <c r="C219" s="93"/>
      <c r="D219" s="93"/>
      <c r="E219" s="93"/>
      <c r="F219" s="129"/>
      <c r="G219" s="400"/>
      <c r="H219" s="316"/>
      <c r="I219" s="274"/>
    </row>
    <row r="220" spans="1:9" ht="12" customHeight="1" x14ac:dyDescent="0.25">
      <c r="B220" s="3"/>
      <c r="C220" s="18"/>
      <c r="D220" s="98"/>
      <c r="E220" s="98"/>
      <c r="F220" s="4"/>
      <c r="G220" s="8"/>
      <c r="H220" s="79"/>
      <c r="I220" s="399"/>
    </row>
    <row r="221" spans="1:9" ht="12" customHeight="1" x14ac:dyDescent="0.25">
      <c r="B221" s="3"/>
      <c r="C221" s="18"/>
      <c r="D221" s="98"/>
      <c r="E221" s="98"/>
      <c r="F221" s="4"/>
      <c r="G221" s="8"/>
      <c r="H221" s="79"/>
      <c r="I221" s="399"/>
    </row>
    <row r="222" spans="1:9" ht="12" customHeight="1" x14ac:dyDescent="0.25">
      <c r="B222" s="3"/>
      <c r="C222" s="18"/>
      <c r="D222" s="98"/>
      <c r="E222" s="98"/>
      <c r="F222" s="4"/>
      <c r="G222" s="8"/>
      <c r="H222" s="79"/>
      <c r="I222" s="399"/>
    </row>
    <row r="223" spans="1:9" ht="12" customHeight="1" x14ac:dyDescent="0.25">
      <c r="A223" s="1"/>
      <c r="B223" s="18"/>
      <c r="C223" s="93"/>
      <c r="D223" s="93"/>
      <c r="E223" s="93"/>
      <c r="F223" s="129"/>
      <c r="G223" s="189"/>
      <c r="H223" s="206"/>
      <c r="I223" s="274"/>
    </row>
    <row r="224" spans="1:9" ht="12" customHeight="1" x14ac:dyDescent="0.25">
      <c r="A224" s="1"/>
      <c r="B224" s="18"/>
      <c r="C224" s="93"/>
      <c r="D224" s="93"/>
      <c r="E224" s="93"/>
      <c r="F224" s="129"/>
      <c r="G224" s="400"/>
      <c r="H224" s="316"/>
      <c r="I224" s="274"/>
    </row>
    <row r="225" spans="1:9" ht="12" customHeight="1" x14ac:dyDescent="0.25">
      <c r="A225" s="1"/>
      <c r="B225" s="18"/>
      <c r="C225" s="93"/>
      <c r="D225" s="93"/>
      <c r="E225" s="93"/>
      <c r="F225" s="129"/>
      <c r="G225" s="400"/>
      <c r="H225" s="316"/>
      <c r="I225" s="274"/>
    </row>
    <row r="226" spans="1:9" ht="12" customHeight="1" x14ac:dyDescent="0.25">
      <c r="B226" s="3"/>
      <c r="C226" s="18"/>
      <c r="D226" s="98"/>
      <c r="E226" s="98"/>
      <c r="F226" s="4"/>
      <c r="G226" s="8"/>
      <c r="H226" s="79"/>
      <c r="I226" s="399"/>
    </row>
    <row r="227" spans="1:9" ht="12" customHeight="1" x14ac:dyDescent="0.25">
      <c r="A227" s="1"/>
      <c r="B227" s="18"/>
      <c r="C227" s="93"/>
      <c r="D227" s="93"/>
      <c r="E227" s="93"/>
      <c r="F227" s="129"/>
      <c r="G227" s="400"/>
      <c r="H227" s="316"/>
      <c r="I227" s="274"/>
    </row>
    <row r="228" spans="1:9" ht="12" customHeight="1" x14ac:dyDescent="0.25">
      <c r="A228" s="1"/>
      <c r="B228" s="18"/>
      <c r="C228" s="93"/>
      <c r="D228" s="93"/>
      <c r="E228" s="93"/>
      <c r="F228" s="129"/>
      <c r="G228" s="400"/>
      <c r="H228" s="316"/>
      <c r="I228" s="274"/>
    </row>
    <row r="229" spans="1:9" ht="12" customHeight="1" x14ac:dyDescent="0.25">
      <c r="A229" s="1"/>
      <c r="B229" s="18"/>
      <c r="C229" s="93"/>
      <c r="D229" s="93"/>
      <c r="E229" s="93"/>
      <c r="F229" s="129"/>
      <c r="G229" s="400"/>
      <c r="H229" s="316"/>
      <c r="I229" s="274"/>
    </row>
    <row r="230" spans="1:9" ht="12" customHeight="1" x14ac:dyDescent="0.25">
      <c r="A230" s="1"/>
      <c r="B230" s="18"/>
      <c r="C230" s="93"/>
      <c r="D230" s="93"/>
      <c r="E230" s="93"/>
      <c r="F230" s="129"/>
      <c r="G230" s="400"/>
      <c r="H230" s="316"/>
      <c r="I230" s="274"/>
    </row>
    <row r="231" spans="1:9" ht="12" customHeight="1" x14ac:dyDescent="0.25">
      <c r="A231" s="1"/>
      <c r="B231" s="18"/>
      <c r="C231" s="93"/>
      <c r="D231" s="93"/>
      <c r="E231" s="93"/>
      <c r="F231" s="129"/>
      <c r="G231" s="400"/>
      <c r="H231" s="316"/>
      <c r="I231" s="274"/>
    </row>
    <row r="232" spans="1:9" ht="12" customHeight="1" x14ac:dyDescent="0.25">
      <c r="A232" s="1"/>
      <c r="B232" s="18"/>
      <c r="C232" s="93"/>
      <c r="D232" s="93"/>
      <c r="E232" s="93"/>
      <c r="F232" s="129"/>
      <c r="G232" s="400"/>
      <c r="H232" s="316"/>
      <c r="I232" s="274"/>
    </row>
    <row r="233" spans="1:9" ht="12" customHeight="1" x14ac:dyDescent="0.25">
      <c r="A233" s="1"/>
      <c r="B233" s="18"/>
      <c r="C233" s="93"/>
      <c r="D233" s="93"/>
      <c r="E233" s="93"/>
      <c r="F233" s="129"/>
      <c r="G233" s="400"/>
      <c r="H233" s="316"/>
      <c r="I233" s="274"/>
    </row>
    <row r="234" spans="1:9" ht="12" customHeight="1" x14ac:dyDescent="0.25">
      <c r="B234" s="3"/>
      <c r="C234" s="18"/>
      <c r="D234" s="98"/>
      <c r="E234" s="98"/>
      <c r="F234" s="4"/>
      <c r="G234" s="8"/>
      <c r="H234" s="79"/>
      <c r="I234" s="399"/>
    </row>
    <row r="235" spans="1:9" ht="12" customHeight="1" x14ac:dyDescent="0.25">
      <c r="A235" s="1"/>
      <c r="B235" s="18"/>
      <c r="C235" s="93"/>
      <c r="D235" s="93"/>
      <c r="E235" s="93"/>
      <c r="F235" s="129"/>
      <c r="G235" s="400"/>
      <c r="H235" s="316"/>
      <c r="I235" s="274"/>
    </row>
    <row r="236" spans="1:9" ht="12" customHeight="1" x14ac:dyDescent="0.25">
      <c r="A236" s="1"/>
      <c r="B236" s="18"/>
      <c r="C236" s="93"/>
      <c r="D236" s="93"/>
      <c r="E236" s="93"/>
      <c r="F236" s="129"/>
      <c r="G236" s="400"/>
      <c r="H236" s="316"/>
      <c r="I236" s="274"/>
    </row>
    <row r="237" spans="1:9" ht="12" customHeight="1" x14ac:dyDescent="0.25">
      <c r="A237" s="1"/>
      <c r="B237" s="18"/>
      <c r="C237" s="93"/>
      <c r="D237" s="93"/>
      <c r="E237" s="93"/>
      <c r="F237" s="129"/>
      <c r="G237" s="400"/>
      <c r="H237" s="316"/>
      <c r="I237" s="274"/>
    </row>
    <row r="238" spans="1:9" ht="12" customHeight="1" x14ac:dyDescent="0.25">
      <c r="A238" s="1"/>
      <c r="B238" s="18"/>
      <c r="C238" s="93"/>
      <c r="D238" s="93"/>
      <c r="E238" s="93"/>
      <c r="F238" s="129"/>
      <c r="G238" s="400"/>
      <c r="H238" s="316"/>
      <c r="I238" s="274"/>
    </row>
    <row r="239" spans="1:9" ht="12" customHeight="1" x14ac:dyDescent="0.25">
      <c r="A239" s="1"/>
      <c r="B239" s="18"/>
      <c r="C239" s="93"/>
      <c r="D239" s="93"/>
      <c r="E239" s="93"/>
      <c r="F239" s="129"/>
      <c r="G239" s="400"/>
      <c r="H239" s="316"/>
      <c r="I239" s="274"/>
    </row>
    <row r="240" spans="1:9" ht="12" customHeight="1" x14ac:dyDescent="0.25">
      <c r="A240" s="1"/>
      <c r="B240" s="18"/>
      <c r="C240" s="93"/>
      <c r="D240" s="93"/>
      <c r="E240" s="93"/>
      <c r="F240" s="129"/>
      <c r="G240" s="400"/>
      <c r="H240" s="316"/>
      <c r="I240" s="274"/>
    </row>
    <row r="241" spans="1:9" ht="12" customHeight="1" x14ac:dyDescent="0.25">
      <c r="B241" s="3"/>
      <c r="C241" s="18"/>
      <c r="D241" s="98"/>
      <c r="E241" s="98"/>
      <c r="F241" s="4"/>
      <c r="G241" s="8"/>
      <c r="H241" s="79"/>
      <c r="I241" s="399"/>
    </row>
    <row r="242" spans="1:9" ht="12" customHeight="1" x14ac:dyDescent="0.25">
      <c r="A242" s="1"/>
      <c r="B242" s="18"/>
      <c r="C242" s="93"/>
      <c r="D242" s="93"/>
      <c r="E242" s="93"/>
      <c r="F242" s="129"/>
      <c r="G242" s="400"/>
      <c r="H242" s="316"/>
      <c r="I242" s="274"/>
    </row>
    <row r="243" spans="1:9" ht="12" customHeight="1" x14ac:dyDescent="0.25">
      <c r="A243" s="1"/>
      <c r="B243" s="18"/>
      <c r="C243" s="93"/>
      <c r="D243" s="93"/>
      <c r="E243" s="93"/>
      <c r="F243" s="129"/>
      <c r="G243" s="400"/>
      <c r="H243" s="316"/>
      <c r="I243" s="274"/>
    </row>
    <row r="244" spans="1:9" ht="12" customHeight="1" x14ac:dyDescent="0.25">
      <c r="A244" s="1"/>
      <c r="B244" s="18"/>
      <c r="C244" s="93"/>
      <c r="D244" s="93"/>
      <c r="E244" s="93"/>
      <c r="F244" s="129"/>
      <c r="G244" s="400"/>
      <c r="H244" s="316"/>
      <c r="I244" s="274"/>
    </row>
    <row r="245" spans="1:9" ht="12" customHeight="1" x14ac:dyDescent="0.25">
      <c r="A245" s="1"/>
      <c r="B245" s="18"/>
      <c r="C245" s="93"/>
      <c r="D245" s="93"/>
      <c r="E245" s="93"/>
      <c r="F245" s="129"/>
      <c r="G245" s="400"/>
      <c r="H245" s="316"/>
      <c r="I245" s="274"/>
    </row>
    <row r="246" spans="1:9" ht="12" customHeight="1" x14ac:dyDescent="0.25">
      <c r="A246" s="1"/>
      <c r="B246" s="18"/>
      <c r="C246" s="93"/>
      <c r="D246" s="93"/>
      <c r="E246" s="93"/>
      <c r="F246" s="129"/>
      <c r="G246" s="400"/>
      <c r="H246" s="316"/>
      <c r="I246" s="274"/>
    </row>
    <row r="247" spans="1:9" ht="12" customHeight="1" x14ac:dyDescent="0.25">
      <c r="A247" s="1"/>
      <c r="B247" s="18"/>
      <c r="C247" s="93"/>
      <c r="D247" s="93"/>
      <c r="E247" s="93"/>
      <c r="F247" s="129"/>
      <c r="G247" s="400"/>
      <c r="H247" s="316"/>
      <c r="I247" s="274"/>
    </row>
    <row r="248" spans="1:9" ht="12" customHeight="1" x14ac:dyDescent="0.25">
      <c r="A248" s="1"/>
      <c r="B248" s="18"/>
      <c r="C248" s="93"/>
      <c r="D248" s="93"/>
      <c r="E248" s="93"/>
      <c r="F248" s="129"/>
      <c r="G248" s="400"/>
      <c r="H248" s="316"/>
      <c r="I248" s="274"/>
    </row>
    <row r="249" spans="1:9" ht="12" customHeight="1" x14ac:dyDescent="0.25">
      <c r="A249" s="1"/>
      <c r="B249" s="18"/>
      <c r="C249" s="93"/>
      <c r="D249" s="93"/>
      <c r="E249" s="93"/>
      <c r="F249" s="129"/>
      <c r="G249" s="400"/>
      <c r="H249" s="316"/>
      <c r="I249" s="274"/>
    </row>
    <row r="250" spans="1:9" ht="12" customHeight="1" x14ac:dyDescent="0.25">
      <c r="A250" s="1"/>
      <c r="B250" s="18"/>
      <c r="C250" s="93"/>
      <c r="D250" s="93"/>
      <c r="E250" s="93"/>
      <c r="F250" s="129"/>
      <c r="G250" s="400"/>
      <c r="H250" s="316"/>
      <c r="I250" s="274"/>
    </row>
    <row r="251" spans="1:9" ht="12" customHeight="1" x14ac:dyDescent="0.25">
      <c r="B251" s="3"/>
      <c r="C251" s="93"/>
      <c r="D251" s="98"/>
      <c r="E251" s="98"/>
      <c r="F251" s="4"/>
      <c r="G251" s="8"/>
      <c r="H251" s="7"/>
      <c r="I251" s="399"/>
    </row>
    <row r="252" spans="1:9" ht="12" customHeight="1" x14ac:dyDescent="0.25"/>
    <row r="253" spans="1:9" ht="12" customHeight="1" x14ac:dyDescent="0.25"/>
    <row r="254" spans="1:9" ht="12" customHeight="1" x14ac:dyDescent="0.25"/>
    <row r="255" spans="1:9" ht="12" customHeight="1" x14ac:dyDescent="0.25">
      <c r="B255" s="3"/>
      <c r="C255" s="3"/>
      <c r="D255" s="3"/>
      <c r="E255" s="3"/>
      <c r="F255" s="4"/>
      <c r="G255" s="56"/>
      <c r="H255" s="57"/>
      <c r="I255" s="58"/>
    </row>
  </sheetData>
  <customSheetViews>
    <customSheetView guid="{8C06DBC4-277B-4C06-8E04-886D17C17669}" showPageBreaks="1" fitToPage="1" printArea="1" view="pageBreakPreview" topLeftCell="A47">
      <selection activeCell="S55" sqref="S55"/>
      <rowBreaks count="3" manualBreakCount="3">
        <brk id="64" max="8" man="1"/>
        <brk id="128" max="8" man="1"/>
        <brk id="191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8" firstPageNumber="5" fitToHeight="0" orientation="portrait" useFirstPageNumber="1" r:id="rId1"/>
      <headerFooter>
        <oddHeader>&amp;CC2 . &amp;P</oddHeader>
        <oddFooter>&amp;L&amp;"Arial,Italic"&amp;8 1012 (ENG_ACES 02/2020)</oddFooter>
      </headerFooter>
    </customSheetView>
    <customSheetView guid="{2D0589F9-8715-4848-90C2-96F1A45D636B}" showPageBreaks="1" printArea="1" view="pageBreakPreview">
      <selection activeCell="A2" sqref="A2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2"/>
      <headerFooter>
        <oddHeader>&amp;CC2 . &amp;P</oddHeader>
        <oddFooter>&amp;L&amp;8 107416 &amp;"Arial,Italic"(AUR 66/2014)</oddFooter>
      </headerFooter>
    </customSheetView>
    <customSheetView guid="{8FF073D9-055F-4F34-B306-FB40E0157B7C}" showPageBreaks="1" printArea="1" view="pageBreakPreview" topLeftCell="A149">
      <selection activeCell="E126" sqref="E126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3"/>
      <headerFooter>
        <oddHeader>&amp;CC2 . &amp;P</oddHeader>
        <oddFooter>&amp;L&amp;8 107416 &amp;"Arial,Italic"(AUR 66/2014)</oddFooter>
      </headerFooter>
    </customSheetView>
    <customSheetView guid="{7269E097-1BF7-4772-8594-19B80D9CE7D4}" showPageBreaks="1" printArea="1" view="pageBreakPreview">
      <selection activeCell="G141" sqref="G141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4"/>
      <headerFooter>
        <oddHeader>&amp;CC2 . &amp;P</oddHeader>
        <oddFooter>&amp;L&amp;8 107416 &amp;"Arial,Italic"(AUR 66/2014)</oddFooter>
      </headerFooter>
    </customSheetView>
    <customSheetView guid="{0EB5B30E-A986-444F-BEE4-BF2D09B6E61F}" scale="70" showPageBreaks="1" printArea="1" hiddenColumns="1" view="pageBreakPreview" topLeftCell="A80">
      <selection activeCell="G98" sqref="G98"/>
      <rowBreaks count="1" manualBreakCount="1">
        <brk id="136" max="8" man="1"/>
      </rowBreaks>
      <pageMargins left="0.78740157480314965" right="0.19685039370078741" top="0.59055118110236227" bottom="0.78740157480314965" header="0.59055118110236227" footer="0.59055118110236227"/>
      <printOptions horizontalCentered="1"/>
      <pageSetup paperSize="9" scale="86" firstPageNumber="5" orientation="portrait" useFirstPageNumber="1" r:id="rId5"/>
      <headerFooter alignWithMargins="0">
        <oddHeader>&amp;CC2 . &amp;P</oddHeader>
        <oddFooter>&amp;L&amp;8 107416 &amp;"Arial,Italic"(AUR 66/2014)</oddFooter>
      </headerFooter>
    </customSheetView>
    <customSheetView guid="{CFE8212C-D37D-4726-95FC-8498FA427A0A}" showPageBreaks="1" printArea="1" view="pageBreakPreview" topLeftCell="A55">
      <selection activeCell="E95" sqref="E95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6"/>
      <headerFooter>
        <oddHeader>&amp;CC2 . &amp;P</oddHeader>
        <oddFooter>&amp;L&amp;8 107416 &amp;"Arial,Italic"(AUR 66/2014)</oddFooter>
      </headerFooter>
    </customSheetView>
    <customSheetView guid="{5AE6871E-870B-47BF-9F14-DCBE3F307CF6}" showPageBreaks="1" printArea="1" view="pageBreakPreview">
      <selection activeCell="C5" sqref="C5"/>
      <rowBreaks count="2" manualBreakCount="2">
        <brk id="65" max="8" man="1"/>
        <brk id="128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2" firstPageNumber="5" orientation="portrait" useFirstPageNumber="1" r:id="rId7"/>
      <headerFooter>
        <oddHeader>&amp;CC2 . &amp;P</oddHeader>
      </headerFooter>
    </customSheetView>
    <customSheetView guid="{F3092659-5AD1-4F03-9901-38AF2FE7B43A}" showPageBreaks="1" printArea="1" view="pageBreakPreview" topLeftCell="A46">
      <selection activeCell="N159" sqref="N159"/>
      <rowBreaks count="2" manualBreakCount="2">
        <brk id="65" max="8" man="1"/>
        <brk id="128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2" firstPageNumber="5" orientation="portrait" useFirstPageNumber="1" r:id="rId8"/>
      <headerFooter>
        <oddHeader>&amp;CC2 . &amp;P</oddHeader>
        <oddFooter>&amp;L&amp;"Arial,Italic"&amp;8 1012 (ENG_ACES 02/2020)</oddFooter>
      </headerFooter>
    </customSheetView>
    <customSheetView guid="{A8D1BE72-0DDD-4E54-A103-C13AA6078341}" showPageBreaks="1" fitToPage="1" printArea="1" view="pageBreakPreview" topLeftCell="A224">
      <selection activeCell="L249" sqref="L249"/>
      <rowBreaks count="3" manualBreakCount="3">
        <brk id="64" max="8" man="1"/>
        <brk id="128" max="8" man="1"/>
        <brk id="191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8" firstPageNumber="5" fitToHeight="0" orientation="portrait" useFirstPageNumber="1" r:id="rId9"/>
      <headerFooter>
        <oddHeader>&amp;CC2 . &amp;P</oddHeader>
        <oddFooter>&amp;L&amp;"Arial,Italic"&amp;8 1012 (ENG_ACES 02/2020)</oddFooter>
      </headerFooter>
    </customSheetView>
    <customSheetView guid="{8455329F-CB19-4B1A-B90C-EBA1B6682D10}" showPageBreaks="1" printArea="1" view="pageBreakPreview" topLeftCell="A229">
      <selection activeCell="I255" sqref="I255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10"/>
      <headerFooter>
        <oddHeader>&amp;CC2 . &amp;P</oddHeader>
        <oddFooter>&amp;L&amp;8 107416 &amp;"Arial,Italic"(AUR 66/2014)</oddFooter>
      </headerFooter>
    </customSheetView>
    <customSheetView guid="{F5C46B42-94D7-4C37-BCCA-A66086762E2C}" showPageBreaks="1" printArea="1" view="pageBreakPreview" topLeftCell="A76">
      <selection activeCell="M85" sqref="M85"/>
      <rowBreaks count="2" manualBreakCount="2">
        <brk id="63" max="16383" man="1"/>
        <brk id="118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5" orientation="portrait" useFirstPageNumber="1" r:id="rId11"/>
      <headerFooter>
        <oddHeader>&amp;CC2 . &amp;P</oddHeader>
        <oddFooter>&amp;L&amp;8 107416 &amp;"Arial,Italic"(AUR 66/2014)</oddFooter>
      </headerFooter>
    </customSheetView>
    <customSheetView guid="{9C4C01B2-F47D-4254-8993-2EF54272A013}" showPageBreaks="1" printArea="1" view="pageBreakPreview" topLeftCell="A97">
      <selection activeCell="K104" sqref="K102:K104"/>
      <rowBreaks count="3" manualBreakCount="3">
        <brk id="65" max="8" man="1"/>
        <brk id="127" max="8" man="1"/>
        <brk id="190" max="8" man="1"/>
      </rowBreaks>
      <pageMargins left="0.59055118110236227" right="0.59055118110236227" top="0.78740157480314965" bottom="0.78740157480314965" header="0.59055118110236227" footer="0.59055118110236227"/>
      <printOptions horizontalCentered="1"/>
      <pageSetup paperSize="9" scale="92" firstPageNumber="5" orientation="portrait" useFirstPageNumber="1" r:id="rId12"/>
      <headerFooter>
        <oddHeader>&amp;CC2 . &amp;P</oddHeader>
        <oddFooter>&amp;L&amp;"Arial,Italic"&amp;8 1012 (ENG_ACES 06/2024)</oddFooter>
      </headerFooter>
    </customSheetView>
  </customSheetViews>
  <printOptions horizontalCentered="1"/>
  <pageMargins left="0.59055118110236227" right="0.59055118110236227" top="0.78740157480314965" bottom="0.78740157480314965" header="0.59055118110236227" footer="0.59055118110236227"/>
  <pageSetup paperSize="9" scale="92" firstPageNumber="5" orientation="portrait" useFirstPageNumber="1" r:id="rId13"/>
  <headerFooter>
    <oddHeader>&amp;CC2 . &amp;P</oddHeader>
    <oddFooter>&amp;L&amp;"Arial,Italic"&amp;8 1012 (ENG_ACES 06/2024)</oddFooter>
  </headerFooter>
  <rowBreaks count="3" manualBreakCount="3">
    <brk id="65" max="8" man="1"/>
    <brk id="127" max="8" man="1"/>
    <brk id="19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6"/>
  <sheetViews>
    <sheetView view="pageBreakPreview" zoomScaleNormal="100" zoomScaleSheetLayoutView="115" workbookViewId="0">
      <selection activeCell="K37" sqref="K37"/>
    </sheetView>
  </sheetViews>
  <sheetFormatPr defaultRowHeight="13.2" x14ac:dyDescent="0.25"/>
  <cols>
    <col min="1" max="1" width="10.5546875" bestFit="1" customWidth="1"/>
    <col min="2" max="2" width="6.6640625" customWidth="1"/>
    <col min="3" max="4" width="3.6640625" customWidth="1"/>
    <col min="5" max="5" width="27.6640625" customWidth="1"/>
    <col min="6" max="6" width="6.6640625" customWidth="1"/>
    <col min="7" max="7" width="9.6640625" style="59" customWidth="1"/>
    <col min="8" max="8" width="10.6640625" customWidth="1"/>
    <col min="9" max="9" width="15.44140625" customWidth="1"/>
  </cols>
  <sheetData>
    <row r="1" spans="1:10" ht="12" customHeight="1" x14ac:dyDescent="0.25">
      <c r="A1" s="3"/>
      <c r="B1" s="3"/>
      <c r="C1" s="3"/>
      <c r="D1" s="3"/>
      <c r="E1" s="3"/>
      <c r="F1" s="4"/>
      <c r="G1" s="61"/>
      <c r="H1" s="62"/>
      <c r="I1" s="63" t="s">
        <v>117</v>
      </c>
    </row>
    <row r="2" spans="1:10" ht="12" customHeight="1" x14ac:dyDescent="0.25">
      <c r="A2" s="3"/>
      <c r="B2" s="3"/>
      <c r="C2" s="3"/>
      <c r="D2" s="3"/>
      <c r="E2" s="3"/>
      <c r="F2" s="4"/>
      <c r="G2" s="61"/>
      <c r="H2" s="62"/>
      <c r="I2" s="64"/>
    </row>
    <row r="3" spans="1:10" ht="12" customHeight="1" x14ac:dyDescent="0.25">
      <c r="A3" s="11" t="s">
        <v>3</v>
      </c>
      <c r="B3" s="11"/>
      <c r="C3" s="12"/>
      <c r="D3" s="12"/>
      <c r="E3" s="12"/>
      <c r="F3" s="13"/>
      <c r="G3" s="14"/>
      <c r="H3" s="15"/>
      <c r="I3" s="65"/>
    </row>
    <row r="4" spans="1:10" ht="12" customHeight="1" x14ac:dyDescent="0.25">
      <c r="A4" s="17" t="s">
        <v>4</v>
      </c>
      <c r="B4" s="17" t="s">
        <v>5</v>
      </c>
      <c r="C4" s="18"/>
      <c r="D4" s="18"/>
      <c r="E4" s="18" t="s">
        <v>6</v>
      </c>
      <c r="F4" s="19" t="s">
        <v>7</v>
      </c>
      <c r="G4" s="20" t="s">
        <v>8</v>
      </c>
      <c r="H4" s="21" t="s">
        <v>9</v>
      </c>
      <c r="I4" s="66" t="s">
        <v>10</v>
      </c>
    </row>
    <row r="5" spans="1:10" ht="12" customHeight="1" x14ac:dyDescent="0.25">
      <c r="A5" s="23" t="s">
        <v>11</v>
      </c>
      <c r="B5" s="23" t="s">
        <v>12</v>
      </c>
      <c r="C5" s="24"/>
      <c r="D5" s="24"/>
      <c r="E5" s="24"/>
      <c r="F5" s="25"/>
      <c r="G5" s="26" t="s">
        <v>13</v>
      </c>
      <c r="H5" s="27"/>
      <c r="I5" s="67"/>
    </row>
    <row r="6" spans="1:10" ht="12" customHeight="1" x14ac:dyDescent="0.25">
      <c r="A6" s="30"/>
      <c r="B6" s="30"/>
      <c r="C6" s="3"/>
      <c r="D6" s="3"/>
      <c r="E6" s="3"/>
      <c r="F6" s="31"/>
      <c r="G6" s="68"/>
      <c r="H6" s="69"/>
      <c r="I6" s="70" t="str">
        <f t="shared" ref="I6" si="0">IF(OR(AND(G6="Prov",H6="Sum"),(H6="PC Sum")),". . . . . . . . .00",IF(ISERR(G6*H6),"",IF(G6*H6=0,"",ROUND(G6*H6,2))))</f>
        <v/>
      </c>
    </row>
    <row r="7" spans="1:10" ht="12" customHeight="1" x14ac:dyDescent="0.25">
      <c r="A7" s="30" t="s">
        <v>14</v>
      </c>
      <c r="B7" s="17" t="s">
        <v>39</v>
      </c>
      <c r="C7" s="71" t="s">
        <v>40</v>
      </c>
      <c r="D7" s="71"/>
      <c r="E7" s="3"/>
      <c r="F7" s="31"/>
      <c r="G7" s="68"/>
      <c r="H7" s="69"/>
      <c r="I7" s="70"/>
    </row>
    <row r="8" spans="1:10" ht="12" customHeight="1" x14ac:dyDescent="0.25">
      <c r="A8" s="30" t="s">
        <v>41</v>
      </c>
      <c r="B8" s="30"/>
      <c r="C8" s="3"/>
      <c r="D8" s="3"/>
      <c r="E8" s="3"/>
      <c r="F8" s="31"/>
      <c r="G8" s="68"/>
      <c r="H8" s="69"/>
      <c r="I8" s="70"/>
    </row>
    <row r="9" spans="1:10" ht="12" customHeight="1" x14ac:dyDescent="0.25">
      <c r="A9" s="30"/>
      <c r="B9" s="30"/>
      <c r="C9" s="3"/>
      <c r="D9" s="3"/>
      <c r="E9" s="3"/>
      <c r="F9" s="31"/>
      <c r="G9" s="68"/>
      <c r="H9" s="69"/>
      <c r="I9" s="70"/>
    </row>
    <row r="10" spans="1:10" ht="12" customHeight="1" x14ac:dyDescent="0.25">
      <c r="A10" s="30"/>
      <c r="B10" s="30"/>
      <c r="C10" s="3"/>
      <c r="D10" s="3"/>
      <c r="E10" s="3"/>
      <c r="F10" s="31"/>
      <c r="G10" s="68"/>
      <c r="H10" s="69"/>
      <c r="I10" s="70"/>
    </row>
    <row r="11" spans="1:10" ht="12" customHeight="1" x14ac:dyDescent="0.25">
      <c r="A11" s="30" t="s">
        <v>42</v>
      </c>
      <c r="B11" s="17" t="s">
        <v>43</v>
      </c>
      <c r="C11" s="18" t="s">
        <v>44</v>
      </c>
      <c r="D11" s="3"/>
      <c r="E11" s="3"/>
      <c r="F11" s="31"/>
      <c r="G11" s="109"/>
      <c r="H11" s="69"/>
      <c r="I11" s="70"/>
    </row>
    <row r="12" spans="1:10" ht="12" customHeight="1" x14ac:dyDescent="0.25">
      <c r="A12" s="30" t="s">
        <v>45</v>
      </c>
      <c r="B12" s="30"/>
      <c r="C12" s="3"/>
      <c r="D12" s="3"/>
      <c r="E12" s="3"/>
      <c r="F12" s="31"/>
      <c r="G12" s="109"/>
      <c r="H12" s="69"/>
      <c r="I12" s="70"/>
    </row>
    <row r="13" spans="1:10" ht="12" customHeight="1" x14ac:dyDescent="0.25">
      <c r="A13" s="30"/>
      <c r="B13" s="30"/>
      <c r="C13" s="3" t="s">
        <v>19</v>
      </c>
      <c r="D13" s="3" t="s">
        <v>46</v>
      </c>
      <c r="E13" s="3"/>
      <c r="F13" s="31" t="s">
        <v>47</v>
      </c>
      <c r="G13" s="106">
        <v>900</v>
      </c>
      <c r="H13" s="69"/>
      <c r="I13" s="73"/>
    </row>
    <row r="14" spans="1:10" ht="12" customHeight="1" x14ac:dyDescent="0.25">
      <c r="A14" s="30"/>
      <c r="B14" s="30"/>
      <c r="C14" s="3"/>
      <c r="D14" s="3"/>
      <c r="E14" s="3"/>
      <c r="F14" s="31"/>
      <c r="G14" s="106"/>
      <c r="H14" s="69"/>
      <c r="I14" s="73"/>
    </row>
    <row r="15" spans="1:10" ht="12" customHeight="1" x14ac:dyDescent="0.25">
      <c r="A15" s="30"/>
      <c r="B15" s="30"/>
      <c r="C15" s="3"/>
      <c r="D15" s="3"/>
      <c r="E15" s="3"/>
      <c r="F15" s="31"/>
      <c r="G15" s="106"/>
      <c r="H15" s="69"/>
      <c r="I15" s="73"/>
    </row>
    <row r="16" spans="1:10" ht="12" customHeight="1" x14ac:dyDescent="0.25">
      <c r="A16" s="30" t="s">
        <v>14</v>
      </c>
      <c r="B16" s="17" t="s">
        <v>78</v>
      </c>
      <c r="C16" s="71" t="s">
        <v>79</v>
      </c>
      <c r="D16" s="3"/>
      <c r="E16" s="3"/>
      <c r="F16" s="31"/>
      <c r="G16" s="109"/>
      <c r="H16" s="69"/>
      <c r="I16" s="70"/>
      <c r="J16" s="104"/>
    </row>
    <row r="17" spans="1:11" ht="12" customHeight="1" x14ac:dyDescent="0.25">
      <c r="A17" s="30" t="s">
        <v>80</v>
      </c>
      <c r="B17" s="30"/>
      <c r="C17" s="3"/>
      <c r="D17" s="3"/>
      <c r="E17" s="3"/>
      <c r="F17" s="31"/>
      <c r="G17" s="109"/>
      <c r="H17" s="69"/>
      <c r="I17" s="70"/>
    </row>
    <row r="18" spans="1:11" ht="12" customHeight="1" x14ac:dyDescent="0.25">
      <c r="A18" s="30"/>
      <c r="B18" s="30"/>
      <c r="C18" s="3"/>
      <c r="D18" s="3"/>
      <c r="E18" s="3"/>
      <c r="F18" s="31"/>
      <c r="G18" s="109"/>
      <c r="H18" s="69"/>
      <c r="I18" s="70"/>
    </row>
    <row r="19" spans="1:11" ht="12" customHeight="1" x14ac:dyDescent="0.25">
      <c r="A19" s="30" t="s">
        <v>23</v>
      </c>
      <c r="B19" s="17" t="s">
        <v>89</v>
      </c>
      <c r="C19" s="18" t="s">
        <v>90</v>
      </c>
      <c r="D19" s="3"/>
      <c r="E19" s="3"/>
      <c r="F19" s="31"/>
      <c r="G19" s="109"/>
      <c r="H19" s="69"/>
      <c r="I19" s="70"/>
    </row>
    <row r="20" spans="1:11" ht="12" customHeight="1" x14ac:dyDescent="0.25">
      <c r="A20" s="30"/>
      <c r="B20" s="30"/>
      <c r="C20" s="3"/>
      <c r="D20" s="3"/>
      <c r="E20" s="3"/>
      <c r="F20" s="31"/>
      <c r="G20" s="109"/>
      <c r="H20" s="69"/>
      <c r="I20" s="70"/>
    </row>
    <row r="21" spans="1:11" ht="12" customHeight="1" x14ac:dyDescent="0.25">
      <c r="A21" s="30"/>
      <c r="B21" s="30"/>
      <c r="C21" s="3" t="s">
        <v>19</v>
      </c>
      <c r="D21" s="3" t="s">
        <v>91</v>
      </c>
      <c r="E21" s="3"/>
      <c r="F21" s="31" t="s">
        <v>54</v>
      </c>
      <c r="G21" s="106">
        <v>90</v>
      </c>
      <c r="H21" s="69"/>
      <c r="I21" s="70"/>
    </row>
    <row r="22" spans="1:11" ht="12" customHeight="1" x14ac:dyDescent="0.25">
      <c r="A22" s="30"/>
      <c r="B22" s="30"/>
      <c r="C22" s="3"/>
      <c r="D22" s="93" t="s">
        <v>132</v>
      </c>
      <c r="E22" s="3"/>
      <c r="F22" s="31"/>
      <c r="G22" s="106"/>
      <c r="H22" s="69"/>
      <c r="I22" s="70"/>
    </row>
    <row r="23" spans="1:11" ht="12" customHeight="1" x14ac:dyDescent="0.25">
      <c r="A23" s="30"/>
      <c r="B23" s="30"/>
      <c r="C23" s="3"/>
      <c r="D23" s="3" t="s">
        <v>92</v>
      </c>
      <c r="E23" s="3"/>
      <c r="F23" s="31"/>
      <c r="G23" s="106"/>
      <c r="H23" s="69"/>
      <c r="I23" s="70"/>
    </row>
    <row r="24" spans="1:11" ht="12" customHeight="1" x14ac:dyDescent="0.25">
      <c r="A24" s="30"/>
      <c r="B24" s="30"/>
      <c r="C24" s="3"/>
      <c r="D24" s="3"/>
      <c r="E24" s="3"/>
      <c r="F24" s="31"/>
      <c r="G24" s="106"/>
      <c r="H24" s="69"/>
      <c r="I24" s="70"/>
    </row>
    <row r="25" spans="1:11" ht="12" customHeight="1" x14ac:dyDescent="0.25">
      <c r="A25" s="30" t="s">
        <v>81</v>
      </c>
      <c r="B25" s="17" t="s">
        <v>82</v>
      </c>
      <c r="C25" s="18" t="s">
        <v>93</v>
      </c>
      <c r="D25" s="3"/>
      <c r="E25" s="3"/>
      <c r="F25" s="31"/>
      <c r="G25" s="106"/>
      <c r="H25" s="69"/>
      <c r="I25" s="70"/>
    </row>
    <row r="26" spans="1:11" ht="12" customHeight="1" x14ac:dyDescent="0.25">
      <c r="A26" s="30" t="s">
        <v>65</v>
      </c>
      <c r="B26" s="30"/>
      <c r="C26" s="3"/>
      <c r="D26" s="3"/>
      <c r="E26" s="3"/>
      <c r="F26" s="31"/>
      <c r="G26" s="106"/>
      <c r="H26" s="69"/>
      <c r="I26" s="70"/>
    </row>
    <row r="27" spans="1:11" ht="12" customHeight="1" x14ac:dyDescent="0.25">
      <c r="A27" s="30"/>
      <c r="B27" s="30"/>
      <c r="C27" s="3" t="s">
        <v>19</v>
      </c>
      <c r="D27" s="3" t="s">
        <v>448</v>
      </c>
      <c r="E27" s="3"/>
      <c r="F27" s="31"/>
      <c r="G27" s="106"/>
      <c r="H27" s="69"/>
      <c r="I27" s="70"/>
      <c r="J27" s="1"/>
    </row>
    <row r="28" spans="1:11" ht="12" customHeight="1" x14ac:dyDescent="0.25">
      <c r="A28" s="30"/>
      <c r="B28" s="30"/>
      <c r="C28" s="3"/>
      <c r="D28" s="3" t="s">
        <v>449</v>
      </c>
      <c r="E28" s="3"/>
      <c r="F28" s="31"/>
      <c r="G28" s="106"/>
      <c r="H28" s="69"/>
      <c r="I28" s="70"/>
    </row>
    <row r="29" spans="1:11" ht="12" customHeight="1" x14ac:dyDescent="0.25">
      <c r="A29" s="30"/>
      <c r="B29" s="30"/>
      <c r="C29" s="3"/>
      <c r="D29" s="3"/>
      <c r="E29" s="3"/>
      <c r="F29" s="31"/>
      <c r="G29" s="106"/>
      <c r="H29" s="69"/>
      <c r="I29" s="70"/>
    </row>
    <row r="30" spans="1:11" ht="12" customHeight="1" x14ac:dyDescent="0.25">
      <c r="A30" s="30"/>
      <c r="B30" s="30"/>
      <c r="C30" s="3"/>
      <c r="D30" s="3" t="s">
        <v>19</v>
      </c>
      <c r="E30" s="3" t="s">
        <v>94</v>
      </c>
      <c r="F30" s="31" t="s">
        <v>54</v>
      </c>
      <c r="G30" s="106">
        <v>135</v>
      </c>
      <c r="H30" s="69"/>
      <c r="I30" s="70"/>
      <c r="J30" s="59"/>
      <c r="K30" s="319"/>
    </row>
    <row r="31" spans="1:11" ht="12" customHeight="1" x14ac:dyDescent="0.25">
      <c r="A31" s="30"/>
      <c r="B31" s="30"/>
      <c r="C31" s="3"/>
      <c r="D31" s="3"/>
      <c r="E31" s="3" t="s">
        <v>95</v>
      </c>
      <c r="F31" s="31"/>
      <c r="G31" s="106"/>
      <c r="H31" s="69"/>
      <c r="I31" s="70"/>
    </row>
    <row r="32" spans="1:11" ht="12" customHeight="1" x14ac:dyDescent="0.25">
      <c r="A32" s="30"/>
      <c r="B32" s="30"/>
      <c r="C32" s="3"/>
      <c r="D32" s="3"/>
      <c r="E32" s="3"/>
      <c r="F32" s="31"/>
      <c r="G32" s="106"/>
      <c r="H32" s="69"/>
      <c r="I32" s="70"/>
    </row>
    <row r="33" spans="1:11" ht="12" customHeight="1" x14ac:dyDescent="0.25">
      <c r="A33" s="30" t="s">
        <v>81</v>
      </c>
      <c r="B33" s="17" t="s">
        <v>96</v>
      </c>
      <c r="C33" s="18" t="s">
        <v>97</v>
      </c>
      <c r="D33" s="3"/>
      <c r="E33" s="3"/>
      <c r="F33" s="31"/>
      <c r="G33" s="106"/>
      <c r="H33" s="69"/>
      <c r="I33" s="70"/>
    </row>
    <row r="34" spans="1:11" ht="12" customHeight="1" x14ac:dyDescent="0.25">
      <c r="A34" s="30" t="s">
        <v>98</v>
      </c>
      <c r="B34" s="30"/>
      <c r="C34" s="3"/>
      <c r="D34" s="3"/>
      <c r="E34" s="3"/>
      <c r="F34" s="31"/>
      <c r="G34" s="106"/>
      <c r="H34" s="69"/>
      <c r="I34" s="70"/>
    </row>
    <row r="35" spans="1:11" ht="12" customHeight="1" x14ac:dyDescent="0.25">
      <c r="A35" s="30"/>
      <c r="B35" s="30"/>
      <c r="C35" s="3" t="s">
        <v>19</v>
      </c>
      <c r="D35" s="3" t="s">
        <v>452</v>
      </c>
      <c r="E35" s="3"/>
      <c r="F35" s="31" t="s">
        <v>54</v>
      </c>
      <c r="G35" s="106">
        <v>100</v>
      </c>
      <c r="H35" s="69"/>
      <c r="I35" s="70"/>
      <c r="K35" s="319"/>
    </row>
    <row r="36" spans="1:11" ht="12" customHeight="1" x14ac:dyDescent="0.25">
      <c r="A36" s="30"/>
      <c r="B36" s="30"/>
      <c r="C36" s="3"/>
      <c r="D36" s="3" t="s">
        <v>95</v>
      </c>
      <c r="E36" s="3"/>
      <c r="F36" s="31"/>
      <c r="G36" s="106"/>
      <c r="H36" s="69"/>
      <c r="I36" s="70"/>
    </row>
    <row r="37" spans="1:11" ht="12" customHeight="1" x14ac:dyDescent="0.25">
      <c r="A37" s="30"/>
      <c r="B37" s="30"/>
      <c r="C37" s="3"/>
      <c r="D37" s="3"/>
      <c r="E37" s="3"/>
      <c r="F37" s="31"/>
      <c r="G37" s="106"/>
      <c r="H37" s="69"/>
      <c r="I37" s="70"/>
    </row>
    <row r="38" spans="1:11" ht="12" customHeight="1" x14ac:dyDescent="0.25">
      <c r="A38" s="30" t="s">
        <v>99</v>
      </c>
      <c r="B38" s="17" t="s">
        <v>100</v>
      </c>
      <c r="C38" s="18" t="s">
        <v>101</v>
      </c>
      <c r="D38" s="18"/>
      <c r="E38" s="3"/>
      <c r="F38" s="31" t="s">
        <v>54</v>
      </c>
      <c r="G38" s="106">
        <v>135</v>
      </c>
      <c r="H38" s="69"/>
      <c r="I38" s="70"/>
    </row>
    <row r="39" spans="1:11" ht="12" customHeight="1" x14ac:dyDescent="0.25">
      <c r="A39" s="30"/>
      <c r="B39" s="17"/>
      <c r="C39" s="18" t="s">
        <v>102</v>
      </c>
      <c r="D39" s="18"/>
      <c r="E39" s="446"/>
      <c r="F39" s="31"/>
      <c r="G39" s="106"/>
      <c r="H39" s="69"/>
      <c r="I39" s="70"/>
    </row>
    <row r="40" spans="1:11" ht="12" customHeight="1" x14ac:dyDescent="0.25">
      <c r="A40" s="30"/>
      <c r="B40" s="17"/>
      <c r="C40" s="18"/>
      <c r="D40" s="18"/>
      <c r="E40" s="3"/>
      <c r="F40" s="31"/>
      <c r="G40" s="106"/>
      <c r="H40" s="69"/>
      <c r="I40" s="70"/>
    </row>
    <row r="41" spans="1:11" ht="12" customHeight="1" x14ac:dyDescent="0.25">
      <c r="A41" s="96" t="s">
        <v>103</v>
      </c>
      <c r="B41" s="96"/>
      <c r="C41" s="71" t="s">
        <v>104</v>
      </c>
      <c r="D41" s="71"/>
      <c r="E41" s="93"/>
      <c r="F41" s="95"/>
      <c r="G41" s="97"/>
      <c r="H41" s="69"/>
      <c r="I41" s="70"/>
    </row>
    <row r="42" spans="1:11" ht="12" customHeight="1" x14ac:dyDescent="0.25">
      <c r="A42" s="96"/>
      <c r="B42" s="96"/>
      <c r="C42" s="71"/>
      <c r="D42" s="71"/>
      <c r="E42" s="93"/>
      <c r="F42" s="95"/>
      <c r="G42" s="97"/>
      <c r="H42" s="69"/>
      <c r="I42" s="70"/>
    </row>
    <row r="43" spans="1:11" ht="12" customHeight="1" x14ac:dyDescent="0.25">
      <c r="A43" s="96"/>
      <c r="B43" s="17" t="s">
        <v>105</v>
      </c>
      <c r="C43" s="18" t="s">
        <v>106</v>
      </c>
      <c r="D43" s="93"/>
      <c r="E43" s="93"/>
      <c r="F43" s="95"/>
      <c r="G43" s="97"/>
      <c r="H43" s="69"/>
      <c r="I43" s="70"/>
    </row>
    <row r="44" spans="1:11" ht="12" customHeight="1" x14ac:dyDescent="0.25">
      <c r="A44" s="96"/>
      <c r="B44" s="17"/>
      <c r="C44" s="18" t="s">
        <v>275</v>
      </c>
      <c r="D44" s="93"/>
      <c r="E44" s="93"/>
      <c r="F44" s="95"/>
      <c r="G44" s="97"/>
      <c r="H44" s="69"/>
      <c r="I44" s="70"/>
    </row>
    <row r="45" spans="1:11" ht="12" customHeight="1" x14ac:dyDescent="0.25">
      <c r="A45" s="30"/>
      <c r="B45" s="17"/>
      <c r="C45" s="18"/>
      <c r="D45" s="3"/>
      <c r="E45" s="3"/>
      <c r="F45" s="31"/>
      <c r="G45" s="72"/>
      <c r="H45" s="69"/>
      <c r="I45" s="70"/>
    </row>
    <row r="46" spans="1:11" ht="12" customHeight="1" x14ac:dyDescent="0.25">
      <c r="A46" s="96"/>
      <c r="B46" s="96"/>
      <c r="C46" s="93"/>
      <c r="D46" s="93"/>
      <c r="E46" s="93"/>
      <c r="F46" s="95"/>
      <c r="G46" s="97"/>
      <c r="H46" s="69"/>
      <c r="I46" s="70"/>
    </row>
    <row r="47" spans="1:11" ht="12" customHeight="1" x14ac:dyDescent="0.25">
      <c r="A47" s="96"/>
      <c r="B47" s="96"/>
      <c r="C47" s="93" t="s">
        <v>19</v>
      </c>
      <c r="D47" s="93" t="s">
        <v>425</v>
      </c>
      <c r="E47" s="93"/>
      <c r="F47" s="95" t="s">
        <v>49</v>
      </c>
      <c r="G47" s="102">
        <v>60</v>
      </c>
      <c r="H47" s="107"/>
      <c r="I47" s="108"/>
    </row>
    <row r="48" spans="1:11" ht="12" customHeight="1" x14ac:dyDescent="0.25">
      <c r="A48" s="96"/>
      <c r="B48" s="96"/>
      <c r="C48" s="93"/>
      <c r="D48" s="93" t="s">
        <v>415</v>
      </c>
      <c r="E48" s="93"/>
      <c r="F48" s="95"/>
      <c r="G48" s="102"/>
      <c r="H48" s="69"/>
      <c r="I48" s="70"/>
    </row>
    <row r="49" spans="1:9" ht="12" customHeight="1" x14ac:dyDescent="0.25">
      <c r="A49" s="96"/>
      <c r="B49" s="96"/>
      <c r="C49" s="93"/>
      <c r="D49" s="93"/>
      <c r="E49" s="93"/>
      <c r="F49" s="95"/>
      <c r="G49" s="97"/>
      <c r="H49" s="69"/>
      <c r="I49" s="70"/>
    </row>
    <row r="50" spans="1:9" ht="12" customHeight="1" x14ac:dyDescent="0.25">
      <c r="A50" s="96"/>
      <c r="B50" s="17" t="s">
        <v>107</v>
      </c>
      <c r="C50" s="18" t="s">
        <v>108</v>
      </c>
      <c r="D50" s="93"/>
      <c r="E50" s="93"/>
      <c r="F50" s="95"/>
      <c r="G50" s="97"/>
      <c r="H50" s="69"/>
      <c r="I50" s="70"/>
    </row>
    <row r="51" spans="1:9" ht="12" customHeight="1" x14ac:dyDescent="0.25">
      <c r="A51" s="96"/>
      <c r="B51" s="96"/>
      <c r="C51" s="93"/>
      <c r="D51" s="93"/>
      <c r="E51" s="93"/>
      <c r="F51" s="95"/>
      <c r="G51" s="97"/>
      <c r="H51" s="69"/>
      <c r="I51" s="70"/>
    </row>
    <row r="52" spans="1:9" ht="12" customHeight="1" x14ac:dyDescent="0.25">
      <c r="A52" s="96"/>
      <c r="B52" s="96"/>
      <c r="C52" s="93" t="s">
        <v>19</v>
      </c>
      <c r="D52" s="93" t="s">
        <v>424</v>
      </c>
      <c r="E52" s="93"/>
      <c r="F52" s="95" t="s">
        <v>324</v>
      </c>
      <c r="G52" s="97">
        <v>1</v>
      </c>
      <c r="H52" s="69"/>
      <c r="I52" s="70"/>
    </row>
    <row r="53" spans="1:9" ht="12" customHeight="1" x14ac:dyDescent="0.25">
      <c r="A53" s="96"/>
      <c r="B53" s="96"/>
      <c r="C53" s="93"/>
      <c r="D53" s="93"/>
      <c r="E53" s="93"/>
      <c r="F53" s="95"/>
      <c r="G53" s="97"/>
      <c r="H53" s="69"/>
      <c r="I53" s="70"/>
    </row>
    <row r="54" spans="1:9" ht="12" customHeight="1" x14ac:dyDescent="0.25">
      <c r="A54" s="96"/>
      <c r="B54" s="96"/>
      <c r="C54" s="93" t="s">
        <v>22</v>
      </c>
      <c r="D54" s="93" t="s">
        <v>450</v>
      </c>
      <c r="E54" s="93"/>
      <c r="F54" s="95" t="s">
        <v>324</v>
      </c>
      <c r="G54" s="97">
        <v>1</v>
      </c>
      <c r="H54" s="69"/>
      <c r="I54" s="70"/>
    </row>
    <row r="55" spans="1:9" ht="12" customHeight="1" x14ac:dyDescent="0.25">
      <c r="A55" s="96"/>
      <c r="B55" s="96"/>
      <c r="C55" s="93"/>
      <c r="D55" s="93" t="s">
        <v>451</v>
      </c>
      <c r="E55" s="93"/>
      <c r="F55" s="95"/>
      <c r="G55" s="72"/>
      <c r="H55" s="69"/>
      <c r="I55" s="70"/>
    </row>
    <row r="56" spans="1:9" ht="12" customHeight="1" x14ac:dyDescent="0.25">
      <c r="A56" s="96"/>
      <c r="B56" s="96"/>
      <c r="C56" s="93"/>
      <c r="D56" s="93"/>
      <c r="E56" s="93"/>
      <c r="F56" s="95"/>
      <c r="G56" s="72"/>
      <c r="H56" s="69"/>
      <c r="I56" s="70"/>
    </row>
    <row r="57" spans="1:9" ht="12" customHeight="1" x14ac:dyDescent="0.25">
      <c r="A57" s="96"/>
      <c r="B57" s="96"/>
      <c r="C57" s="93"/>
      <c r="D57" s="93"/>
      <c r="E57" s="93"/>
      <c r="F57" s="95"/>
      <c r="G57" s="72"/>
      <c r="H57" s="69"/>
      <c r="I57" s="70"/>
    </row>
    <row r="58" spans="1:9" ht="12" customHeight="1" x14ac:dyDescent="0.25">
      <c r="A58" s="96"/>
      <c r="B58" s="17"/>
      <c r="C58" s="18"/>
      <c r="D58" s="18"/>
      <c r="E58" s="93"/>
      <c r="F58" s="95"/>
      <c r="G58" s="72"/>
      <c r="H58" s="69"/>
      <c r="I58" s="70"/>
    </row>
    <row r="59" spans="1:9" ht="12" customHeight="1" x14ac:dyDescent="0.25">
      <c r="A59" s="96"/>
      <c r="B59" s="17"/>
      <c r="C59" s="18"/>
      <c r="D59" s="18"/>
      <c r="E59" s="93"/>
      <c r="F59" s="95"/>
      <c r="G59" s="72"/>
      <c r="H59" s="69"/>
      <c r="I59" s="70"/>
    </row>
    <row r="60" spans="1:9" ht="12" customHeight="1" x14ac:dyDescent="0.25">
      <c r="A60" s="96"/>
      <c r="B60" s="17"/>
      <c r="C60" s="18"/>
      <c r="D60" s="18"/>
      <c r="E60" s="93"/>
      <c r="F60" s="95"/>
      <c r="G60" s="72"/>
      <c r="H60" s="69"/>
      <c r="I60" s="70"/>
    </row>
    <row r="61" spans="1:9" ht="12" customHeight="1" x14ac:dyDescent="0.25">
      <c r="A61" s="30"/>
      <c r="B61" s="17"/>
      <c r="C61" s="18"/>
      <c r="D61" s="3"/>
      <c r="E61" s="3"/>
      <c r="F61" s="31"/>
      <c r="G61" s="106"/>
      <c r="H61" s="69"/>
      <c r="I61" s="70"/>
    </row>
    <row r="62" spans="1:9" ht="12" customHeight="1" x14ac:dyDescent="0.25">
      <c r="A62" s="30"/>
      <c r="B62" s="17"/>
      <c r="C62" s="18"/>
      <c r="D62" s="3"/>
      <c r="E62" s="3"/>
      <c r="F62" s="31"/>
      <c r="G62" s="106"/>
      <c r="H62" s="69"/>
      <c r="I62" s="70"/>
    </row>
    <row r="63" spans="1:9" s="1" customFormat="1" ht="12" customHeight="1" x14ac:dyDescent="0.25">
      <c r="A63" s="191"/>
      <c r="B63" s="96"/>
      <c r="C63" s="93"/>
      <c r="D63" s="93"/>
      <c r="E63" s="93"/>
      <c r="F63" s="95"/>
      <c r="G63" s="199"/>
      <c r="H63" s="196"/>
      <c r="I63" s="108"/>
    </row>
    <row r="64" spans="1:9" s="1" customFormat="1" ht="12" customHeight="1" x14ac:dyDescent="0.25">
      <c r="A64" s="74"/>
      <c r="B64" s="45"/>
      <c r="C64" s="45"/>
      <c r="D64" s="45"/>
      <c r="E64" s="45"/>
      <c r="F64" s="46"/>
      <c r="G64" s="75"/>
      <c r="H64" s="76"/>
      <c r="I64" s="91"/>
    </row>
    <row r="65" spans="1:9" s="1" customFormat="1" ht="12" customHeight="1" x14ac:dyDescent="0.25">
      <c r="A65" s="30"/>
      <c r="B65" s="18" t="s">
        <v>118</v>
      </c>
      <c r="C65" s="3"/>
      <c r="D65" s="3"/>
      <c r="E65" s="3"/>
      <c r="F65" s="4"/>
      <c r="G65" s="78"/>
      <c r="H65" s="79"/>
      <c r="I65" s="73"/>
    </row>
    <row r="66" spans="1:9" s="1" customFormat="1" ht="12" customHeight="1" x14ac:dyDescent="0.25">
      <c r="A66" s="81"/>
      <c r="B66" s="51"/>
      <c r="C66" s="51"/>
      <c r="D66" s="51"/>
      <c r="E66" s="51"/>
      <c r="F66" s="52"/>
      <c r="G66" s="82"/>
      <c r="H66" s="83"/>
      <c r="I66" s="84"/>
    </row>
    <row r="67" spans="1:9" s="1" customFormat="1" ht="12" customHeight="1" x14ac:dyDescent="0.25">
      <c r="A67" s="129"/>
      <c r="B67" s="93"/>
      <c r="C67" s="93"/>
      <c r="D67" s="93"/>
      <c r="E67" s="93"/>
      <c r="F67" s="129"/>
      <c r="G67" s="189"/>
      <c r="H67" s="206"/>
      <c r="I67" s="312"/>
    </row>
    <row r="68" spans="1:9" s="1" customFormat="1" x14ac:dyDescent="0.25">
      <c r="I68" s="125"/>
    </row>
    <row r="69" spans="1:9" s="1" customFormat="1" ht="12" customHeight="1" x14ac:dyDescent="0.25">
      <c r="A69" s="104"/>
      <c r="B69" s="93"/>
      <c r="C69" s="93"/>
      <c r="D69" s="93"/>
      <c r="E69" s="93"/>
      <c r="F69" s="129"/>
      <c r="G69" s="189"/>
      <c r="H69" s="206"/>
      <c r="I69" s="213"/>
    </row>
    <row r="70" spans="1:9" s="1" customFormat="1" ht="12" customHeight="1" x14ac:dyDescent="0.25">
      <c r="B70" s="93"/>
      <c r="C70" s="93"/>
      <c r="D70" s="93"/>
      <c r="E70" s="93"/>
      <c r="F70" s="129"/>
      <c r="G70" s="189"/>
      <c r="H70" s="206"/>
      <c r="I70" s="312"/>
    </row>
    <row r="71" spans="1:9" s="1" customFormat="1" ht="12" customHeight="1" x14ac:dyDescent="0.25">
      <c r="A71" s="18"/>
      <c r="B71" s="18"/>
      <c r="C71" s="18"/>
      <c r="D71" s="18"/>
      <c r="E71" s="18"/>
      <c r="F71" s="327"/>
      <c r="G71" s="328"/>
      <c r="H71" s="329"/>
      <c r="I71" s="213"/>
    </row>
    <row r="72" spans="1:9" s="1" customFormat="1" ht="12" customHeight="1" x14ac:dyDescent="0.25">
      <c r="A72" s="18"/>
      <c r="B72" s="18"/>
      <c r="C72" s="18"/>
      <c r="D72" s="18"/>
      <c r="E72" s="18"/>
      <c r="F72" s="327"/>
      <c r="G72" s="330"/>
      <c r="H72" s="331"/>
      <c r="I72" s="332"/>
    </row>
    <row r="73" spans="1:9" s="1" customFormat="1" ht="12" customHeight="1" x14ac:dyDescent="0.25">
      <c r="A73" s="18"/>
      <c r="B73" s="18"/>
      <c r="C73" s="18"/>
      <c r="D73" s="18"/>
      <c r="E73" s="18"/>
      <c r="F73" s="327"/>
      <c r="G73" s="330"/>
      <c r="H73" s="329"/>
      <c r="I73" s="213"/>
    </row>
    <row r="74" spans="1:9" s="1" customFormat="1" ht="12" customHeight="1" x14ac:dyDescent="0.25">
      <c r="A74" s="129"/>
      <c r="B74" s="93"/>
      <c r="C74" s="93"/>
      <c r="D74" s="93"/>
      <c r="E74" s="93"/>
      <c r="F74" s="129"/>
      <c r="G74" s="189"/>
      <c r="H74" s="206"/>
      <c r="I74" s="312"/>
    </row>
    <row r="75" spans="1:9" s="1" customFormat="1" ht="12" customHeight="1" x14ac:dyDescent="0.25">
      <c r="B75" s="93"/>
      <c r="C75" s="93"/>
      <c r="D75" s="93"/>
      <c r="E75" s="93"/>
      <c r="F75" s="129"/>
      <c r="G75" s="189"/>
      <c r="H75" s="206"/>
      <c r="I75" s="376"/>
    </row>
    <row r="76" spans="1:9" s="1" customFormat="1" ht="12" customHeight="1" x14ac:dyDescent="0.25">
      <c r="A76" s="129"/>
      <c r="B76" s="93"/>
      <c r="C76" s="93"/>
      <c r="D76" s="93"/>
      <c r="E76" s="93"/>
      <c r="F76" s="129"/>
      <c r="G76" s="189"/>
      <c r="H76" s="206"/>
      <c r="I76" s="312"/>
    </row>
    <row r="77" spans="1:9" s="1" customFormat="1" ht="12" customHeight="1" x14ac:dyDescent="0.25">
      <c r="B77" s="18"/>
      <c r="C77" s="93"/>
      <c r="D77" s="93"/>
      <c r="E77" s="93"/>
      <c r="F77" s="129"/>
      <c r="G77" s="189"/>
      <c r="H77" s="206"/>
      <c r="I77" s="376"/>
    </row>
    <row r="78" spans="1:9" ht="12" customHeight="1" x14ac:dyDescent="0.25"/>
    <row r="79" spans="1:9" ht="12" customHeight="1" x14ac:dyDescent="0.25"/>
    <row r="80" spans="1:9" ht="12" customHeight="1" x14ac:dyDescent="0.25"/>
    <row r="81" spans="1:9" ht="12" customHeight="1" x14ac:dyDescent="0.25"/>
    <row r="82" spans="1:9" ht="12" customHeight="1" x14ac:dyDescent="0.25"/>
    <row r="83" spans="1:9" ht="12" customHeight="1" x14ac:dyDescent="0.25"/>
    <row r="84" spans="1:9" ht="12" customHeight="1" x14ac:dyDescent="0.25"/>
    <row r="85" spans="1:9" ht="12" customHeight="1" x14ac:dyDescent="0.25"/>
    <row r="86" spans="1:9" ht="12" customHeight="1" x14ac:dyDescent="0.25"/>
    <row r="87" spans="1:9" ht="12" customHeight="1" x14ac:dyDescent="0.25"/>
    <row r="88" spans="1:9" ht="12" customHeight="1" x14ac:dyDescent="0.25"/>
    <row r="89" spans="1:9" ht="12" customHeight="1" x14ac:dyDescent="0.25"/>
    <row r="90" spans="1:9" ht="12" customHeight="1" x14ac:dyDescent="0.25"/>
    <row r="91" spans="1:9" ht="12" customHeight="1" x14ac:dyDescent="0.25"/>
    <row r="92" spans="1:9" ht="12" customHeight="1" x14ac:dyDescent="0.25"/>
    <row r="93" spans="1:9" ht="12" customHeight="1" x14ac:dyDescent="0.25">
      <c r="A93" s="3"/>
      <c r="B93" s="3"/>
      <c r="C93" s="3"/>
      <c r="D93" s="93"/>
      <c r="E93" s="3"/>
      <c r="F93" s="4"/>
      <c r="G93" s="417"/>
      <c r="H93" s="79"/>
      <c r="I93" s="333"/>
    </row>
    <row r="94" spans="1:9" ht="12" customHeight="1" x14ac:dyDescent="0.25">
      <c r="A94" s="93"/>
      <c r="B94" s="18"/>
      <c r="C94" s="71"/>
      <c r="D94" s="71"/>
      <c r="E94" s="93"/>
      <c r="F94" s="129"/>
      <c r="G94" s="417"/>
      <c r="H94" s="79"/>
      <c r="I94" s="92"/>
    </row>
    <row r="95" spans="1:9" ht="12" customHeight="1" x14ac:dyDescent="0.25">
      <c r="A95" s="93"/>
      <c r="B95" s="93"/>
      <c r="C95" s="93"/>
      <c r="D95" s="93"/>
      <c r="E95" s="93"/>
      <c r="F95" s="129"/>
      <c r="G95" s="417"/>
      <c r="H95" s="79"/>
      <c r="I95" s="92"/>
    </row>
    <row r="96" spans="1:9" ht="12" customHeight="1" x14ac:dyDescent="0.25">
      <c r="A96" s="93"/>
      <c r="B96" s="93"/>
      <c r="C96" s="93"/>
      <c r="D96" s="93"/>
      <c r="E96" s="93"/>
      <c r="F96" s="129"/>
      <c r="G96" s="417"/>
      <c r="H96" s="79"/>
      <c r="I96" s="92"/>
    </row>
    <row r="97" spans="1:9" ht="12" customHeight="1" x14ac:dyDescent="0.25">
      <c r="A97" s="93"/>
      <c r="B97" s="93"/>
      <c r="C97" s="93"/>
      <c r="D97" s="93"/>
      <c r="E97" s="93"/>
      <c r="F97" s="129"/>
      <c r="G97" s="417"/>
      <c r="H97" s="79"/>
      <c r="I97" s="92"/>
    </row>
    <row r="98" spans="1:9" ht="12" customHeight="1" x14ac:dyDescent="0.25">
      <c r="A98" s="93"/>
      <c r="B98" s="93"/>
      <c r="C98" s="93"/>
      <c r="D98" s="93"/>
      <c r="E98" s="93"/>
      <c r="F98" s="129"/>
      <c r="G98" s="417"/>
      <c r="H98" s="79"/>
      <c r="I98" s="92"/>
    </row>
    <row r="99" spans="1:9" ht="12" customHeight="1" x14ac:dyDescent="0.25">
      <c r="A99" s="93"/>
      <c r="B99" s="93"/>
      <c r="C99" s="93"/>
      <c r="D99" s="93"/>
      <c r="E99" s="93"/>
      <c r="F99" s="129"/>
      <c r="G99" s="417"/>
      <c r="H99" s="79"/>
      <c r="I99" s="92"/>
    </row>
    <row r="100" spans="1:9" ht="12" customHeight="1" x14ac:dyDescent="0.25">
      <c r="A100" s="93"/>
      <c r="B100" s="93"/>
      <c r="C100" s="93"/>
      <c r="D100" s="93"/>
      <c r="E100" s="93"/>
      <c r="F100" s="129"/>
      <c r="G100" s="417"/>
      <c r="H100" s="79"/>
      <c r="I100" s="92"/>
    </row>
    <row r="101" spans="1:9" ht="12" customHeight="1" x14ac:dyDescent="0.25">
      <c r="A101" s="93"/>
      <c r="B101" s="93"/>
      <c r="C101" s="93"/>
      <c r="D101" s="93"/>
      <c r="E101" s="93"/>
      <c r="F101" s="129"/>
      <c r="G101" s="417"/>
      <c r="H101" s="79"/>
      <c r="I101" s="92"/>
    </row>
    <row r="102" spans="1:9" ht="12" customHeight="1" x14ac:dyDescent="0.25">
      <c r="A102" s="93"/>
      <c r="B102" s="93"/>
      <c r="C102" s="93"/>
      <c r="D102" s="93"/>
      <c r="E102" s="93"/>
      <c r="F102" s="129"/>
      <c r="G102" s="417"/>
      <c r="H102" s="79"/>
      <c r="I102" s="92"/>
    </row>
    <row r="103" spans="1:9" ht="12" customHeight="1" x14ac:dyDescent="0.25">
      <c r="A103" s="93"/>
      <c r="B103" s="93"/>
      <c r="C103" s="93"/>
      <c r="D103" s="93"/>
      <c r="E103" s="93"/>
      <c r="F103" s="129"/>
      <c r="G103" s="417"/>
      <c r="H103" s="79"/>
      <c r="I103" s="92"/>
    </row>
    <row r="104" spans="1:9" ht="12" customHeight="1" x14ac:dyDescent="0.25">
      <c r="A104" s="93"/>
      <c r="B104" s="18"/>
      <c r="C104" s="18"/>
      <c r="D104" s="18"/>
      <c r="E104" s="93"/>
      <c r="F104" s="129"/>
      <c r="G104" s="417"/>
      <c r="H104" s="79"/>
      <c r="I104" s="92"/>
    </row>
    <row r="105" spans="1:9" ht="12" customHeight="1" x14ac:dyDescent="0.25">
      <c r="A105" s="3"/>
      <c r="B105" s="18"/>
      <c r="C105" s="18"/>
      <c r="D105" s="3"/>
      <c r="E105" s="3"/>
      <c r="F105" s="4"/>
      <c r="G105" s="417"/>
      <c r="H105" s="79"/>
      <c r="I105" s="333"/>
    </row>
    <row r="106" spans="1:9" ht="12" customHeight="1" x14ac:dyDescent="0.25">
      <c r="A106" s="3"/>
      <c r="B106" s="18"/>
      <c r="C106" s="18"/>
      <c r="D106" s="3"/>
      <c r="E106" s="3"/>
      <c r="F106" s="4"/>
      <c r="G106" s="417"/>
      <c r="H106" s="79"/>
      <c r="I106" s="92"/>
    </row>
    <row r="107" spans="1:9" ht="12" customHeight="1" x14ac:dyDescent="0.25">
      <c r="A107" s="3"/>
      <c r="B107" s="3"/>
      <c r="C107" s="3"/>
      <c r="D107" s="3"/>
      <c r="E107" s="3"/>
      <c r="F107" s="4"/>
      <c r="G107" s="417"/>
      <c r="H107" s="79"/>
      <c r="I107" s="92"/>
    </row>
    <row r="108" spans="1:9" ht="12" customHeight="1" x14ac:dyDescent="0.25">
      <c r="A108" s="3"/>
      <c r="B108" s="3"/>
      <c r="C108" s="3"/>
      <c r="D108" s="3"/>
      <c r="E108" s="3"/>
      <c r="F108" s="4"/>
      <c r="G108" s="417"/>
      <c r="H108" s="79"/>
      <c r="I108" s="92"/>
    </row>
    <row r="109" spans="1:9" ht="12" customHeight="1" x14ac:dyDescent="0.25">
      <c r="A109" s="3"/>
      <c r="B109" s="3"/>
      <c r="C109" s="3"/>
      <c r="D109" s="3"/>
      <c r="E109" s="3"/>
      <c r="F109" s="4"/>
      <c r="G109" s="417"/>
      <c r="H109" s="79"/>
      <c r="I109" s="92"/>
    </row>
    <row r="110" spans="1:9" ht="12" customHeight="1" x14ac:dyDescent="0.25">
      <c r="A110" s="3"/>
      <c r="B110" s="3"/>
      <c r="C110" s="3"/>
      <c r="D110" s="3"/>
      <c r="E110" s="3"/>
      <c r="F110" s="4"/>
      <c r="G110" s="417"/>
      <c r="H110" s="79"/>
      <c r="I110" s="92"/>
    </row>
    <row r="111" spans="1:9" ht="12" customHeight="1" x14ac:dyDescent="0.25">
      <c r="A111" s="3"/>
      <c r="B111" s="3"/>
      <c r="C111" s="3"/>
      <c r="D111" s="3"/>
      <c r="E111" s="3"/>
      <c r="F111" s="4"/>
      <c r="G111" s="417"/>
      <c r="H111" s="79"/>
      <c r="I111" s="92"/>
    </row>
    <row r="112" spans="1:9" ht="12" customHeight="1" x14ac:dyDescent="0.25">
      <c r="A112" s="3"/>
      <c r="B112" s="3"/>
      <c r="C112" s="3"/>
      <c r="D112" s="3"/>
      <c r="E112" s="3"/>
      <c r="F112" s="4"/>
      <c r="G112" s="417"/>
      <c r="H112" s="79"/>
      <c r="I112" s="92"/>
    </row>
    <row r="113" spans="1:9" ht="12" customHeight="1" x14ac:dyDescent="0.25">
      <c r="A113" s="3"/>
      <c r="B113" s="3"/>
      <c r="C113" s="3"/>
      <c r="D113" s="3"/>
      <c r="E113" s="3"/>
      <c r="F113" s="4"/>
      <c r="G113" s="417"/>
      <c r="H113" s="79"/>
      <c r="I113" s="92"/>
    </row>
    <row r="114" spans="1:9" ht="12" customHeight="1" x14ac:dyDescent="0.25">
      <c r="A114" s="3"/>
      <c r="B114" s="3"/>
      <c r="C114" s="3"/>
      <c r="D114" s="3"/>
      <c r="E114" s="3"/>
      <c r="F114" s="4"/>
      <c r="G114" s="417"/>
      <c r="H114" s="79"/>
      <c r="I114" s="92"/>
    </row>
    <row r="115" spans="1:9" ht="12" customHeight="1" x14ac:dyDescent="0.25">
      <c r="A115" s="3"/>
      <c r="B115" s="3"/>
      <c r="C115" s="3"/>
      <c r="D115" s="3"/>
      <c r="E115" s="3"/>
      <c r="F115" s="4"/>
      <c r="G115" s="417"/>
      <c r="H115" s="79"/>
      <c r="I115" s="92"/>
    </row>
    <row r="116" spans="1:9" ht="12" customHeight="1" x14ac:dyDescent="0.25">
      <c r="A116" s="3"/>
      <c r="B116" s="3"/>
      <c r="C116" s="3"/>
      <c r="D116" s="3"/>
      <c r="E116" s="3"/>
      <c r="F116" s="4"/>
      <c r="G116" s="417"/>
      <c r="H116" s="79"/>
      <c r="I116" s="333"/>
    </row>
    <row r="117" spans="1:9" ht="12" customHeight="1" x14ac:dyDescent="0.25">
      <c r="A117" s="3"/>
      <c r="B117" s="3"/>
      <c r="C117" s="3"/>
      <c r="D117" s="3"/>
      <c r="E117" s="3"/>
      <c r="F117" s="4"/>
      <c r="G117" s="417"/>
      <c r="H117" s="79"/>
      <c r="I117" s="333"/>
    </row>
    <row r="118" spans="1:9" ht="12" customHeight="1" x14ac:dyDescent="0.25">
      <c r="A118" s="3"/>
      <c r="B118" s="3"/>
      <c r="C118" s="3"/>
      <c r="D118" s="3"/>
      <c r="E118" s="3"/>
      <c r="F118" s="4"/>
      <c r="G118" s="417"/>
      <c r="H118" s="79"/>
      <c r="I118" s="333"/>
    </row>
    <row r="119" spans="1:9" ht="12" customHeight="1" x14ac:dyDescent="0.25">
      <c r="A119" s="3"/>
      <c r="B119" s="3"/>
      <c r="C119" s="3"/>
      <c r="D119" s="3"/>
      <c r="E119" s="3"/>
      <c r="F119" s="4"/>
      <c r="G119" s="417"/>
      <c r="H119" s="79"/>
      <c r="I119" s="333"/>
    </row>
    <row r="120" spans="1:9" ht="12" customHeight="1" x14ac:dyDescent="0.25">
      <c r="A120" s="3"/>
      <c r="B120" s="3"/>
      <c r="C120" s="3"/>
      <c r="D120" s="3"/>
      <c r="E120" s="3"/>
      <c r="F120" s="4"/>
      <c r="G120" s="78"/>
      <c r="H120" s="79"/>
      <c r="I120" s="333"/>
    </row>
    <row r="121" spans="1:9" ht="12" customHeight="1" x14ac:dyDescent="0.25"/>
    <row r="122" spans="1:9" ht="12" customHeight="1" x14ac:dyDescent="0.25"/>
    <row r="123" spans="1:9" ht="12" customHeight="1" x14ac:dyDescent="0.25"/>
    <row r="124" spans="1:9" ht="12" customHeight="1" x14ac:dyDescent="0.25">
      <c r="A124" s="3"/>
      <c r="B124" s="3"/>
      <c r="C124" s="3"/>
      <c r="D124" s="3"/>
      <c r="E124" s="3"/>
      <c r="F124" s="4"/>
      <c r="G124" s="61"/>
      <c r="H124" s="62"/>
      <c r="I124" s="85"/>
    </row>
    <row r="125" spans="1:9" x14ac:dyDescent="0.25">
      <c r="I125" s="60"/>
    </row>
    <row r="126" spans="1:9" x14ac:dyDescent="0.25">
      <c r="I126" s="60"/>
    </row>
    <row r="127" spans="1:9" x14ac:dyDescent="0.25">
      <c r="I127" s="60"/>
    </row>
    <row r="128" spans="1:9" x14ac:dyDescent="0.25">
      <c r="I128" s="60"/>
    </row>
    <row r="129" spans="9:9" x14ac:dyDescent="0.25">
      <c r="I129" s="60"/>
    </row>
    <row r="130" spans="9:9" x14ac:dyDescent="0.25">
      <c r="I130" s="60"/>
    </row>
    <row r="131" spans="9:9" x14ac:dyDescent="0.25">
      <c r="I131" s="60"/>
    </row>
    <row r="132" spans="9:9" x14ac:dyDescent="0.25">
      <c r="I132" s="60"/>
    </row>
    <row r="133" spans="9:9" x14ac:dyDescent="0.25">
      <c r="I133" s="60"/>
    </row>
    <row r="134" spans="9:9" x14ac:dyDescent="0.25">
      <c r="I134" s="60"/>
    </row>
    <row r="135" spans="9:9" x14ac:dyDescent="0.25">
      <c r="I135" s="60"/>
    </row>
    <row r="136" spans="9:9" x14ac:dyDescent="0.25">
      <c r="I136" s="60"/>
    </row>
    <row r="137" spans="9:9" x14ac:dyDescent="0.25">
      <c r="I137" s="60"/>
    </row>
    <row r="138" spans="9:9" x14ac:dyDescent="0.25">
      <c r="I138" s="60"/>
    </row>
    <row r="139" spans="9:9" x14ac:dyDescent="0.25">
      <c r="I139" s="60"/>
    </row>
    <row r="140" spans="9:9" x14ac:dyDescent="0.25">
      <c r="I140" s="60"/>
    </row>
    <row r="141" spans="9:9" x14ac:dyDescent="0.25">
      <c r="I141" s="60"/>
    </row>
    <row r="142" spans="9:9" x14ac:dyDescent="0.25">
      <c r="I142" s="60"/>
    </row>
    <row r="143" spans="9:9" x14ac:dyDescent="0.25">
      <c r="I143" s="60"/>
    </row>
    <row r="144" spans="9:9" x14ac:dyDescent="0.25">
      <c r="I144" s="60"/>
    </row>
    <row r="145" spans="9:9" x14ac:dyDescent="0.25">
      <c r="I145" s="60"/>
    </row>
    <row r="146" spans="9:9" x14ac:dyDescent="0.25">
      <c r="I146" s="60"/>
    </row>
    <row r="147" spans="9:9" x14ac:dyDescent="0.25">
      <c r="I147" s="60"/>
    </row>
    <row r="148" spans="9:9" x14ac:dyDescent="0.25">
      <c r="I148" s="60"/>
    </row>
    <row r="149" spans="9:9" x14ac:dyDescent="0.25">
      <c r="I149" s="60"/>
    </row>
    <row r="150" spans="9:9" x14ac:dyDescent="0.25">
      <c r="I150" s="60"/>
    </row>
    <row r="151" spans="9:9" x14ac:dyDescent="0.25">
      <c r="I151" s="60"/>
    </row>
    <row r="152" spans="9:9" x14ac:dyDescent="0.25">
      <c r="I152" s="60"/>
    </row>
    <row r="153" spans="9:9" x14ac:dyDescent="0.25">
      <c r="I153" s="60"/>
    </row>
    <row r="154" spans="9:9" x14ac:dyDescent="0.25">
      <c r="I154" s="60"/>
    </row>
    <row r="155" spans="9:9" x14ac:dyDescent="0.25">
      <c r="I155" s="60"/>
    </row>
    <row r="156" spans="9:9" x14ac:dyDescent="0.25">
      <c r="I156" s="60"/>
    </row>
  </sheetData>
  <customSheetViews>
    <customSheetView guid="{8C06DBC4-277B-4C06-8E04-886D17C17669}" showPageBreaks="1" printArea="1" view="pageBreakPreview" topLeftCell="A106">
      <selection activeCell="H139" sqref="H139"/>
      <rowBreaks count="2" manualBreakCount="2">
        <brk id="65" max="8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6" firstPageNumber="9" orientation="portrait" useFirstPageNumber="1" horizontalDpi="300" verticalDpi="300" r:id="rId1"/>
      <headerFooter>
        <oddHeader>&amp;CC2 . &amp;P</oddHeader>
        <oddFooter>&amp;L&amp;8 &amp;"Arial,Italic"1012 (ENG_ACES 02/2020)</oddFooter>
      </headerFooter>
    </customSheetView>
    <customSheetView guid="{2D0589F9-8715-4848-90C2-96F1A45D636B}" showPageBreaks="1" printArea="1" view="pageBreakPreview">
      <selection activeCell="C166" sqref="C166"/>
      <rowBreaks count="2" manualBreakCount="2">
        <brk id="63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2"/>
      <headerFooter>
        <oddHeader>&amp;CC2 . &amp;P</oddHeader>
        <oddFooter>&amp;L&amp;8 107416 &amp;"Arial,Italic"(AUR 66/2014)</oddFooter>
      </headerFooter>
    </customSheetView>
    <customSheetView guid="{8FF073D9-055F-4F34-B306-FB40E0157B7C}" showPageBreaks="1" printArea="1" view="pageBreakPreview" topLeftCell="A73">
      <selection activeCell="C166" sqref="C166"/>
      <rowBreaks count="2" manualBreakCount="2">
        <brk id="63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3"/>
      <headerFooter>
        <oddHeader>&amp;CC2 . &amp;P</oddHeader>
        <oddFooter>&amp;L&amp;8 107416 &amp;"Arial,Italic"(AUR 66/2014)</oddFooter>
      </headerFooter>
    </customSheetView>
    <customSheetView guid="{7269E097-1BF7-4772-8594-19B80D9CE7D4}" showPageBreaks="1" printArea="1" view="pageBreakPreview">
      <selection activeCell="D115" sqref="D115"/>
      <rowBreaks count="2" manualBreakCount="2">
        <brk id="63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4"/>
      <headerFooter>
        <oddHeader>&amp;CC2 . &amp;P</oddHeader>
        <oddFooter>&amp;L&amp;8 107416 &amp;"Arial,Italic"(AUR 66/2014)</oddFooter>
      </headerFooter>
    </customSheetView>
    <customSheetView guid="{0EB5B30E-A986-444F-BEE4-BF2D09B6E61F}" scale="115" showPageBreaks="1" printArea="1" view="pageBreakPreview" topLeftCell="A60">
      <selection activeCell="E77" sqref="E77"/>
      <rowBreaks count="2" manualBreakCount="2">
        <brk id="67" max="8" man="1"/>
        <brk id="130" max="65535" man="1"/>
      </rowBreaks>
      <pageMargins left="0.78740157480314965" right="0.19685039370078741" top="0.59055118110236227" bottom="0.78740157480314965" header="0.59055118110236227" footer="0.59055118110236227"/>
      <printOptions horizontalCentered="1"/>
      <pageSetup paperSize="9" scale="94" orientation="portrait" r:id="rId5"/>
      <headerFooter alignWithMargins="0">
        <oddHeader>&amp;CC2 . &amp;P</oddHeader>
        <oddFooter>&amp;L&amp;8 107416 &amp;"Arial,Italic"(AUR 66/2014)</oddFooter>
      </headerFooter>
    </customSheetView>
    <customSheetView guid="{CFE8212C-D37D-4726-95FC-8498FA427A0A}" showPageBreaks="1" printArea="1" view="pageBreakPreview">
      <selection activeCell="D115" sqref="D115"/>
      <rowBreaks count="2" manualBreakCount="2">
        <brk id="63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6"/>
      <headerFooter>
        <oddHeader>&amp;CC2 . &amp;P</oddHeader>
        <oddFooter>&amp;L&amp;8 107416 &amp;"Arial,Italic"(AUR 66/2014)</oddFooter>
      </headerFooter>
    </customSheetView>
    <customSheetView guid="{5AE6871E-870B-47BF-9F14-DCBE3F307CF6}" showPageBreaks="1" printArea="1" view="pageBreakPreview" topLeftCell="A97">
      <selection activeCell="H43" sqref="H43:H47"/>
      <rowBreaks count="2" manualBreakCount="2">
        <brk id="62" max="8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7"/>
      <headerFooter>
        <oddHeader>&amp;CC2 . &amp;P</oddHeader>
      </headerFooter>
    </customSheetView>
    <customSheetView guid="{F3092659-5AD1-4F03-9901-38AF2FE7B43A}" showPageBreaks="1" printArea="1" view="pageBreakPreview" topLeftCell="A88">
      <selection activeCell="M81" sqref="M81"/>
      <rowBreaks count="2" manualBreakCount="2">
        <brk id="62" max="8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8"/>
      <headerFooter>
        <oddHeader>&amp;CC2 . &amp;P</oddHeader>
        <oddFooter>&amp;L&amp;"Arial,Italic"&amp;8 1012 (ENG_ACES 02/2020)</oddFooter>
      </headerFooter>
    </customSheetView>
    <customSheetView guid="{A8D1BE72-0DDD-4E54-A103-C13AA6078341}" showPageBreaks="1" printArea="1" view="pageBreakPreview" topLeftCell="A94">
      <selection activeCell="I126" sqref="I126"/>
      <rowBreaks count="2" manualBreakCount="2">
        <brk id="65" max="8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6" firstPageNumber="9" orientation="portrait" useFirstPageNumber="1" horizontalDpi="300" verticalDpi="300" r:id="rId9"/>
      <headerFooter>
        <oddHeader>&amp;CC2 . &amp;P</oddHeader>
        <oddFooter>&amp;L&amp;8 &amp;"Arial,Italic"1012 (ENG_ACES 02/2020)</oddFooter>
      </headerFooter>
    </customSheetView>
    <customSheetView guid="{8455329F-CB19-4B1A-B90C-EBA1B6682D10}" showPageBreaks="1" printArea="1" view="pageBreakPreview">
      <selection activeCell="C166" sqref="C166"/>
      <rowBreaks count="2" manualBreakCount="2">
        <brk id="63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10"/>
      <headerFooter>
        <oddHeader>&amp;CC2 . &amp;P</oddHeader>
        <oddFooter>&amp;L&amp;8 107416 &amp;"Arial,Italic"(AUR 66/2014)</oddFooter>
      </headerFooter>
    </customSheetView>
    <customSheetView guid="{F5C46B42-94D7-4C37-BCCA-A66086762E2C}" showPageBreaks="1" printArea="1" view="pageBreakPreview" topLeftCell="A22">
      <selection activeCell="K71" sqref="K71"/>
      <rowBreaks count="2" manualBreakCount="2">
        <brk id="55" max="16383" man="1"/>
        <brk id="130" max="65535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11"/>
      <headerFooter>
        <oddHeader>&amp;CC2 . &amp;P</oddHeader>
        <oddFooter>&amp;L&amp;8 107416 &amp;"Arial,Italic"(AUR 66/2014)</oddFooter>
      </headerFooter>
    </customSheetView>
    <customSheetView guid="{9C4C01B2-F47D-4254-8993-2EF54272A013}" showPageBreaks="1" printArea="1" view="pageBreakPreview" topLeftCell="A43">
      <selection activeCell="K37" sqref="K37"/>
      <rowBreaks count="2" manualBreakCount="2">
        <brk id="67" max="8" man="1"/>
        <brk id="130" max="65535" man="1"/>
      </rowBreaks>
      <pageMargins left="0.59055118110236227" right="0.59055118110236227" top="0.59055118110236227" bottom="0.78740157480314965" header="0.59055118110236227" footer="0.59055118110236227"/>
      <printOptions horizontalCentered="1"/>
      <pageSetup paperSize="9" scale="97" firstPageNumber="8" orientation="portrait" horizontalDpi="300" verticalDpi="300" r:id="rId12"/>
      <headerFooter>
        <oddHeader>&amp;CC2 . &amp;P</oddHeader>
        <oddFooter>&amp;L&amp;"Arial,Italic"&amp;8 1012 (ENG_ACES 06/2024)</oddFooter>
      </headerFooter>
    </customSheetView>
  </customSheetViews>
  <printOptions horizontalCentered="1"/>
  <pageMargins left="0.59055118110236227" right="0.59055118110236227" top="0.59055118110236227" bottom="0.78740157480314965" header="0.59055118110236227" footer="0.59055118110236227"/>
  <pageSetup paperSize="9" scale="97" firstPageNumber="8" orientation="portrait" horizontalDpi="300" verticalDpi="300" r:id="rId13"/>
  <headerFooter>
    <oddHeader>&amp;CC2 . &amp;P</oddHeader>
    <oddFooter>&amp;L&amp;"Arial,Italic"&amp;8 1012 (ENG_ACES 06/2024)</oddFooter>
  </headerFooter>
  <rowBreaks count="2" manualBreakCount="2">
    <brk id="67" max="8" man="1"/>
    <brk id="130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8"/>
  <sheetViews>
    <sheetView view="pageBreakPreview" zoomScaleNormal="100" zoomScaleSheetLayoutView="100" workbookViewId="0">
      <selection activeCell="N174" sqref="N174"/>
    </sheetView>
  </sheetViews>
  <sheetFormatPr defaultRowHeight="13.2" x14ac:dyDescent="0.25"/>
  <cols>
    <col min="1" max="1" width="10.5546875" bestFit="1" customWidth="1"/>
    <col min="2" max="2" width="6.6640625" customWidth="1"/>
    <col min="3" max="3" width="3.6640625" customWidth="1"/>
    <col min="4" max="4" width="3.88671875" customWidth="1"/>
    <col min="5" max="5" width="29.6640625" customWidth="1"/>
    <col min="6" max="6" width="6.6640625" customWidth="1"/>
    <col min="7" max="7" width="9.6640625" style="59" customWidth="1"/>
    <col min="8" max="8" width="10.6640625" customWidth="1"/>
    <col min="9" max="9" width="15.44140625" style="60" customWidth="1"/>
  </cols>
  <sheetData>
    <row r="1" spans="1:9" ht="12" customHeight="1" x14ac:dyDescent="0.25">
      <c r="B1" s="3"/>
      <c r="C1" s="3"/>
      <c r="D1" s="3"/>
      <c r="E1" s="3"/>
      <c r="F1" s="4"/>
      <c r="G1" s="78"/>
      <c r="H1" s="79"/>
      <c r="I1" s="300" t="s">
        <v>115</v>
      </c>
    </row>
    <row r="2" spans="1:9" ht="12" customHeight="1" x14ac:dyDescent="0.25">
      <c r="A2" s="427"/>
      <c r="B2" s="3"/>
      <c r="C2" s="3"/>
      <c r="D2" s="3"/>
      <c r="E2" s="3"/>
      <c r="F2" s="4"/>
      <c r="G2" s="78"/>
      <c r="H2" s="79"/>
      <c r="I2" s="92"/>
    </row>
    <row r="3" spans="1:9" ht="12" customHeight="1" x14ac:dyDescent="0.25">
      <c r="A3" s="11" t="s">
        <v>3</v>
      </c>
      <c r="B3" s="11"/>
      <c r="C3" s="12"/>
      <c r="D3" s="12"/>
      <c r="E3" s="12"/>
      <c r="F3" s="13"/>
      <c r="G3" s="14"/>
      <c r="H3" s="15"/>
      <c r="I3" s="88"/>
    </row>
    <row r="4" spans="1:9" ht="12" customHeight="1" x14ac:dyDescent="0.25">
      <c r="A4" s="17" t="s">
        <v>4</v>
      </c>
      <c r="B4" s="17" t="s">
        <v>5</v>
      </c>
      <c r="C4" s="18"/>
      <c r="D4" s="18"/>
      <c r="E4" s="18" t="s">
        <v>6</v>
      </c>
      <c r="F4" s="19" t="s">
        <v>7</v>
      </c>
      <c r="G4" s="20" t="s">
        <v>8</v>
      </c>
      <c r="H4" s="21" t="s">
        <v>9</v>
      </c>
      <c r="I4" s="89" t="s">
        <v>10</v>
      </c>
    </row>
    <row r="5" spans="1:9" ht="12" customHeight="1" x14ac:dyDescent="0.25">
      <c r="A5" s="23" t="s">
        <v>11</v>
      </c>
      <c r="B5" s="23" t="s">
        <v>12</v>
      </c>
      <c r="C5" s="24"/>
      <c r="D5" s="24"/>
      <c r="E5" s="24"/>
      <c r="F5" s="25"/>
      <c r="G5" s="26" t="s">
        <v>13</v>
      </c>
      <c r="H5" s="27"/>
      <c r="I5" s="90"/>
    </row>
    <row r="6" spans="1:9" ht="12" customHeight="1" x14ac:dyDescent="0.25">
      <c r="A6" s="29"/>
      <c r="B6" s="30"/>
      <c r="C6" s="3"/>
      <c r="D6" s="3"/>
      <c r="E6" s="3"/>
      <c r="F6" s="31"/>
      <c r="G6" s="68"/>
      <c r="H6" s="69"/>
      <c r="I6" s="70" t="str">
        <f t="shared" ref="I6:I9" si="0">IF(OR(AND(G6="Prov",H6="Sum"),(H6="PC Sum")),". . . . . . . . .00",IF(ISERR(G6*H6),"",IF(G6*H6=0,"",ROUND(G6*H6,2))))</f>
        <v/>
      </c>
    </row>
    <row r="7" spans="1:9" ht="12" customHeight="1" x14ac:dyDescent="0.25">
      <c r="A7" s="30" t="s">
        <v>14</v>
      </c>
      <c r="B7" s="17" t="s">
        <v>39</v>
      </c>
      <c r="C7" s="71" t="s">
        <v>40</v>
      </c>
      <c r="D7" s="71"/>
      <c r="E7" s="3"/>
      <c r="F7" s="31"/>
      <c r="G7" s="68"/>
      <c r="H7" s="69"/>
      <c r="I7" s="70" t="str">
        <f t="shared" si="0"/>
        <v/>
      </c>
    </row>
    <row r="8" spans="1:9" ht="12" customHeight="1" x14ac:dyDescent="0.25">
      <c r="A8" s="30" t="s">
        <v>41</v>
      </c>
      <c r="B8" s="30"/>
      <c r="C8" s="3"/>
      <c r="D8" s="3"/>
      <c r="E8" s="3"/>
      <c r="F8" s="31"/>
      <c r="G8" s="68"/>
      <c r="H8" s="69"/>
      <c r="I8" s="70" t="str">
        <f t="shared" si="0"/>
        <v/>
      </c>
    </row>
    <row r="9" spans="1:9" ht="12" customHeight="1" x14ac:dyDescent="0.25">
      <c r="A9" s="30"/>
      <c r="B9" s="30"/>
      <c r="C9" s="3"/>
      <c r="D9" s="3"/>
      <c r="E9" s="3"/>
      <c r="F9" s="31"/>
      <c r="G9" s="68"/>
      <c r="H9" s="69"/>
      <c r="I9" s="70" t="str">
        <f t="shared" si="0"/>
        <v/>
      </c>
    </row>
    <row r="10" spans="1:9" ht="12" customHeight="1" x14ac:dyDescent="0.25">
      <c r="A10" s="30" t="s">
        <v>314</v>
      </c>
      <c r="B10" s="17" t="s">
        <v>43</v>
      </c>
      <c r="C10" s="18" t="s">
        <v>44</v>
      </c>
      <c r="D10" s="3"/>
      <c r="E10" s="3"/>
      <c r="F10" s="31"/>
      <c r="G10" s="109"/>
      <c r="H10" s="69"/>
      <c r="I10" s="70"/>
    </row>
    <row r="11" spans="1:9" ht="12" customHeight="1" x14ac:dyDescent="0.25">
      <c r="A11" s="30" t="s">
        <v>45</v>
      </c>
      <c r="B11" s="30"/>
      <c r="C11" s="3"/>
      <c r="D11" s="3"/>
      <c r="E11" s="3"/>
      <c r="F11" s="31"/>
      <c r="G11" s="109"/>
      <c r="H11" s="69"/>
      <c r="I11" s="70"/>
    </row>
    <row r="12" spans="1:9" ht="12" customHeight="1" x14ac:dyDescent="0.25">
      <c r="A12" s="30"/>
      <c r="B12" s="30"/>
      <c r="C12" s="3" t="s">
        <v>19</v>
      </c>
      <c r="D12" s="3" t="s">
        <v>46</v>
      </c>
      <c r="E12" s="3"/>
      <c r="F12" s="31" t="s">
        <v>47</v>
      </c>
      <c r="G12" s="106">
        <v>5300</v>
      </c>
      <c r="H12" s="69"/>
      <c r="I12" s="73"/>
    </row>
    <row r="13" spans="1:9" ht="12" customHeight="1" x14ac:dyDescent="0.25">
      <c r="A13" s="30"/>
      <c r="B13" s="30"/>
      <c r="C13" s="3"/>
      <c r="D13" s="3"/>
      <c r="E13" s="3"/>
      <c r="F13" s="31"/>
      <c r="G13" s="106"/>
      <c r="H13" s="69"/>
      <c r="I13" s="70"/>
    </row>
    <row r="14" spans="1:9" ht="12" customHeight="1" x14ac:dyDescent="0.25">
      <c r="A14" s="30"/>
      <c r="B14" s="30"/>
      <c r="C14" s="3"/>
      <c r="D14" s="3"/>
      <c r="E14" s="3"/>
      <c r="F14" s="31"/>
      <c r="G14" s="106"/>
      <c r="H14" s="69"/>
      <c r="I14" s="73"/>
    </row>
    <row r="15" spans="1:9" ht="12" customHeight="1" x14ac:dyDescent="0.25">
      <c r="A15" s="29" t="s">
        <v>14</v>
      </c>
      <c r="B15" s="17" t="s">
        <v>55</v>
      </c>
      <c r="C15" s="71" t="s">
        <v>56</v>
      </c>
      <c r="D15" s="71"/>
      <c r="E15" s="3"/>
      <c r="F15" s="31"/>
      <c r="G15" s="109"/>
      <c r="H15" s="69"/>
      <c r="I15" s="70"/>
    </row>
    <row r="16" spans="1:9" ht="12" customHeight="1" x14ac:dyDescent="0.25">
      <c r="A16" s="29" t="s">
        <v>57</v>
      </c>
      <c r="B16" s="30"/>
      <c r="C16" s="3"/>
      <c r="D16" s="3"/>
      <c r="E16" s="3"/>
      <c r="F16" s="31"/>
      <c r="G16" s="109"/>
      <c r="H16" s="69"/>
      <c r="I16" s="73"/>
    </row>
    <row r="17" spans="1:9" ht="12" customHeight="1" x14ac:dyDescent="0.25">
      <c r="A17" s="29"/>
      <c r="B17" s="30"/>
      <c r="C17" s="3"/>
      <c r="D17" s="3"/>
      <c r="E17" s="3"/>
      <c r="F17" s="31"/>
      <c r="G17" s="109"/>
      <c r="H17" s="69"/>
      <c r="I17" s="73"/>
    </row>
    <row r="18" spans="1:9" ht="12" customHeight="1" x14ac:dyDescent="0.25">
      <c r="A18" s="29" t="s">
        <v>315</v>
      </c>
      <c r="B18" s="17" t="s">
        <v>59</v>
      </c>
      <c r="C18" s="18" t="s">
        <v>60</v>
      </c>
      <c r="D18" s="18"/>
      <c r="E18" s="3"/>
      <c r="F18" s="31"/>
      <c r="G18" s="109"/>
      <c r="H18" s="69"/>
      <c r="I18" s="73"/>
    </row>
    <row r="19" spans="1:9" ht="12" customHeight="1" x14ac:dyDescent="0.25">
      <c r="A19" s="29" t="s">
        <v>23</v>
      </c>
      <c r="B19" s="30"/>
      <c r="C19" s="3"/>
      <c r="D19" s="3"/>
      <c r="E19" s="3"/>
      <c r="F19" s="31"/>
      <c r="G19" s="109"/>
      <c r="H19" s="69"/>
      <c r="I19" s="70"/>
    </row>
    <row r="20" spans="1:9" s="324" customFormat="1" ht="12" customHeight="1" x14ac:dyDescent="0.25">
      <c r="A20" s="29"/>
      <c r="B20" s="30"/>
      <c r="C20" s="320" t="s">
        <v>19</v>
      </c>
      <c r="D20" s="320" t="s">
        <v>190</v>
      </c>
      <c r="E20" s="320"/>
      <c r="F20" s="31"/>
      <c r="G20" s="109"/>
      <c r="H20" s="69"/>
      <c r="I20" s="70"/>
    </row>
    <row r="21" spans="1:9" s="324" customFormat="1" ht="12" customHeight="1" x14ac:dyDescent="0.25">
      <c r="A21" s="29"/>
      <c r="B21" s="30"/>
      <c r="C21" s="3"/>
      <c r="D21" s="320" t="s">
        <v>195</v>
      </c>
      <c r="F21" s="31"/>
      <c r="G21" s="109"/>
      <c r="H21" s="69"/>
      <c r="I21" s="70"/>
    </row>
    <row r="22" spans="1:9" s="324" customFormat="1" ht="9.9" customHeight="1" x14ac:dyDescent="0.25">
      <c r="A22" s="29"/>
      <c r="B22" s="30"/>
      <c r="C22" s="3"/>
      <c r="D22" s="3"/>
      <c r="E22"/>
      <c r="F22" s="31"/>
      <c r="G22" s="109"/>
      <c r="H22" s="69"/>
      <c r="I22" s="70"/>
    </row>
    <row r="23" spans="1:9" s="324" customFormat="1" ht="12" customHeight="1" x14ac:dyDescent="0.25">
      <c r="A23" s="29"/>
      <c r="B23" s="30"/>
      <c r="C23" s="3"/>
      <c r="D23" s="320" t="s">
        <v>19</v>
      </c>
      <c r="E23" s="325" t="s">
        <v>221</v>
      </c>
      <c r="F23" s="321" t="s">
        <v>54</v>
      </c>
      <c r="G23" s="106">
        <v>3750</v>
      </c>
      <c r="H23" s="322"/>
      <c r="I23" s="323"/>
    </row>
    <row r="24" spans="1:9" s="324" customFormat="1" ht="12" customHeight="1" x14ac:dyDescent="0.25">
      <c r="A24" s="29"/>
      <c r="B24" s="30"/>
      <c r="C24" s="3"/>
      <c r="D24" s="320"/>
      <c r="E24" s="325" t="s">
        <v>218</v>
      </c>
      <c r="F24" s="31"/>
      <c r="G24" s="109"/>
      <c r="H24" s="69"/>
      <c r="I24" s="70"/>
    </row>
    <row r="25" spans="1:9" ht="12" customHeight="1" x14ac:dyDescent="0.25">
      <c r="A25" s="29"/>
      <c r="B25" s="30"/>
      <c r="C25" s="3"/>
      <c r="D25" s="3"/>
      <c r="F25" s="31"/>
      <c r="G25" s="109"/>
      <c r="H25" s="69"/>
      <c r="I25" s="70"/>
    </row>
    <row r="26" spans="1:9" ht="12" customHeight="1" x14ac:dyDescent="0.25">
      <c r="A26" s="30"/>
      <c r="B26" s="30"/>
      <c r="C26" s="3"/>
      <c r="D26" s="3" t="s">
        <v>22</v>
      </c>
      <c r="E26" t="s">
        <v>191</v>
      </c>
      <c r="F26" s="31" t="s">
        <v>54</v>
      </c>
      <c r="G26" s="106">
        <v>5244</v>
      </c>
      <c r="H26" s="69"/>
      <c r="I26" s="73"/>
    </row>
    <row r="27" spans="1:9" ht="12" customHeight="1" x14ac:dyDescent="0.25">
      <c r="A27" s="30"/>
      <c r="B27" s="30"/>
      <c r="C27" s="3"/>
      <c r="D27" s="3"/>
      <c r="E27" s="1" t="s">
        <v>220</v>
      </c>
      <c r="F27" s="31"/>
      <c r="G27" s="106"/>
      <c r="H27" s="69"/>
      <c r="I27" s="73"/>
    </row>
    <row r="28" spans="1:9" ht="12" customHeight="1" x14ac:dyDescent="0.25">
      <c r="A28" s="30"/>
      <c r="B28" s="30"/>
      <c r="C28" s="3"/>
      <c r="D28" s="3"/>
      <c r="E28" s="1" t="s">
        <v>219</v>
      </c>
      <c r="F28" s="31"/>
      <c r="G28" s="106"/>
      <c r="H28" s="69"/>
      <c r="I28" s="73"/>
    </row>
    <row r="29" spans="1:9" ht="12" customHeight="1" x14ac:dyDescent="0.25">
      <c r="A29" s="30"/>
      <c r="B29" s="30"/>
      <c r="C29" s="3"/>
      <c r="D29" s="3"/>
      <c r="F29" s="31"/>
      <c r="G29" s="106"/>
      <c r="H29" s="69"/>
      <c r="I29" s="73"/>
    </row>
    <row r="30" spans="1:9" ht="12" customHeight="1" x14ac:dyDescent="0.25">
      <c r="A30" s="30"/>
      <c r="B30" s="30"/>
      <c r="C30" s="3"/>
      <c r="D30" s="3" t="s">
        <v>61</v>
      </c>
      <c r="E30" t="s">
        <v>192</v>
      </c>
      <c r="F30" s="31" t="s">
        <v>54</v>
      </c>
      <c r="G30" s="106">
        <v>1500</v>
      </c>
      <c r="H30" s="69"/>
      <c r="I30" s="73"/>
    </row>
    <row r="31" spans="1:9" ht="12" customHeight="1" x14ac:dyDescent="0.25">
      <c r="A31" s="29"/>
      <c r="B31" s="30"/>
      <c r="C31" s="3"/>
      <c r="D31" s="3"/>
      <c r="E31" s="3" t="s">
        <v>193</v>
      </c>
      <c r="F31" s="31"/>
      <c r="G31" s="106"/>
      <c r="H31" s="69"/>
      <c r="I31" s="73"/>
    </row>
    <row r="32" spans="1:9" ht="12" customHeight="1" x14ac:dyDescent="0.25">
      <c r="A32" s="29"/>
      <c r="B32" s="30"/>
      <c r="C32" s="3"/>
      <c r="D32" s="3"/>
      <c r="E32" s="3" t="s">
        <v>194</v>
      </c>
      <c r="F32" s="31"/>
      <c r="G32" s="106"/>
      <c r="H32" s="69"/>
      <c r="I32" s="73"/>
    </row>
    <row r="33" spans="1:9" ht="12" customHeight="1" x14ac:dyDescent="0.25">
      <c r="A33" s="29"/>
      <c r="B33" s="30"/>
      <c r="C33" s="42"/>
      <c r="D33" s="3"/>
      <c r="E33" s="3"/>
      <c r="F33" s="31"/>
      <c r="G33" s="106"/>
      <c r="H33" s="69"/>
      <c r="I33" s="73"/>
    </row>
    <row r="34" spans="1:9" ht="12" customHeight="1" x14ac:dyDescent="0.25">
      <c r="A34" s="29"/>
      <c r="B34" s="30"/>
      <c r="C34" s="42" t="s">
        <v>61</v>
      </c>
      <c r="D34" s="93" t="s">
        <v>239</v>
      </c>
      <c r="E34" s="3"/>
      <c r="F34" s="31"/>
      <c r="G34" s="72"/>
      <c r="H34" s="69"/>
      <c r="I34" s="73"/>
    </row>
    <row r="35" spans="1:9" ht="12" customHeight="1" x14ac:dyDescent="0.25">
      <c r="A35" s="29"/>
      <c r="B35" s="30"/>
      <c r="C35" s="3"/>
      <c r="D35" s="3"/>
      <c r="E35" s="3"/>
      <c r="F35" s="31"/>
      <c r="G35" s="72"/>
      <c r="H35" s="69"/>
      <c r="I35" s="73"/>
    </row>
    <row r="36" spans="1:9" ht="12" customHeight="1" x14ac:dyDescent="0.25">
      <c r="A36" s="29"/>
      <c r="B36" s="30"/>
      <c r="C36" s="3"/>
      <c r="D36" s="3" t="s">
        <v>19</v>
      </c>
      <c r="E36" s="3" t="s">
        <v>62</v>
      </c>
      <c r="F36" s="31" t="s">
        <v>54</v>
      </c>
      <c r="G36" s="72">
        <v>20</v>
      </c>
      <c r="H36" s="69"/>
      <c r="I36" s="73"/>
    </row>
    <row r="37" spans="1:9" ht="12" customHeight="1" x14ac:dyDescent="0.25">
      <c r="A37" s="29"/>
      <c r="B37" s="30"/>
      <c r="C37" s="3"/>
      <c r="D37" s="3"/>
      <c r="E37" s="3"/>
      <c r="F37" s="31"/>
      <c r="G37" s="72"/>
      <c r="H37" s="69"/>
      <c r="I37" s="73"/>
    </row>
    <row r="38" spans="1:9" ht="12" customHeight="1" x14ac:dyDescent="0.25">
      <c r="A38" s="31"/>
      <c r="B38" s="30"/>
      <c r="C38" s="3"/>
      <c r="D38" s="3" t="s">
        <v>22</v>
      </c>
      <c r="E38" s="3" t="s">
        <v>63</v>
      </c>
      <c r="F38" s="31" t="s">
        <v>54</v>
      </c>
      <c r="G38" s="106">
        <v>20</v>
      </c>
      <c r="H38" s="69"/>
      <c r="I38" s="73"/>
    </row>
    <row r="39" spans="1:9" ht="12" customHeight="1" x14ac:dyDescent="0.25">
      <c r="A39" s="31"/>
      <c r="B39" s="30"/>
      <c r="C39" s="3"/>
      <c r="D39" s="3"/>
      <c r="E39" s="3"/>
      <c r="F39" s="31"/>
      <c r="G39" s="106"/>
      <c r="H39" s="69"/>
      <c r="I39" s="73"/>
    </row>
    <row r="40" spans="1:9" ht="12" customHeight="1" x14ac:dyDescent="0.25">
      <c r="A40" s="30" t="s">
        <v>315</v>
      </c>
      <c r="B40" s="17" t="s">
        <v>64</v>
      </c>
      <c r="C40" s="18" t="s">
        <v>129</v>
      </c>
      <c r="D40" s="3"/>
      <c r="E40" s="3"/>
      <c r="F40" s="31"/>
      <c r="G40" s="72"/>
      <c r="H40" s="69"/>
      <c r="I40" s="73"/>
    </row>
    <row r="41" spans="1:9" ht="12" customHeight="1" x14ac:dyDescent="0.25">
      <c r="A41" s="30" t="s">
        <v>65</v>
      </c>
      <c r="B41" s="30"/>
      <c r="C41" s="3"/>
      <c r="D41" s="3"/>
      <c r="E41" s="3"/>
      <c r="F41" s="31"/>
      <c r="G41" s="72"/>
      <c r="H41" s="69"/>
      <c r="I41" s="73"/>
    </row>
    <row r="42" spans="1:9" ht="12" customHeight="1" x14ac:dyDescent="0.25">
      <c r="A42" s="31"/>
      <c r="B42" s="30"/>
      <c r="C42" s="3" t="s">
        <v>19</v>
      </c>
      <c r="D42" s="93" t="s">
        <v>130</v>
      </c>
      <c r="E42" s="3"/>
      <c r="F42" s="31"/>
      <c r="G42" s="72"/>
      <c r="H42" s="69"/>
      <c r="I42" s="70"/>
    </row>
    <row r="43" spans="1:9" ht="12" customHeight="1" x14ac:dyDescent="0.25">
      <c r="A43" s="31"/>
      <c r="B43" s="30"/>
      <c r="C43" s="3"/>
      <c r="D43" s="93" t="s">
        <v>276</v>
      </c>
      <c r="E43" s="3"/>
      <c r="F43" s="31"/>
      <c r="G43" s="72"/>
      <c r="H43" s="69"/>
      <c r="I43" s="70"/>
    </row>
    <row r="44" spans="1:9" ht="12" customHeight="1" x14ac:dyDescent="0.25">
      <c r="A44" s="31"/>
      <c r="B44" s="30"/>
      <c r="C44" s="3"/>
      <c r="D44" s="93" t="s">
        <v>128</v>
      </c>
      <c r="E44" s="3"/>
      <c r="F44" s="31"/>
      <c r="G44" s="72"/>
      <c r="H44" s="69"/>
      <c r="I44" s="70"/>
    </row>
    <row r="45" spans="1:9" ht="12" customHeight="1" x14ac:dyDescent="0.25">
      <c r="A45" s="31"/>
      <c r="B45" s="30"/>
      <c r="C45" s="3"/>
      <c r="E45" s="3"/>
      <c r="F45" s="31"/>
      <c r="G45" s="106"/>
      <c r="H45" s="69"/>
      <c r="I45" s="70"/>
    </row>
    <row r="46" spans="1:9" ht="12" customHeight="1" x14ac:dyDescent="0.25">
      <c r="A46" s="31"/>
      <c r="B46" s="30"/>
      <c r="C46" s="3"/>
      <c r="D46" s="3" t="s">
        <v>19</v>
      </c>
      <c r="E46" s="93" t="s">
        <v>124</v>
      </c>
      <c r="F46" s="95" t="s">
        <v>49</v>
      </c>
      <c r="G46" s="106">
        <v>320</v>
      </c>
      <c r="H46" s="69"/>
      <c r="I46" s="70"/>
    </row>
    <row r="47" spans="1:9" ht="12" customHeight="1" x14ac:dyDescent="0.25">
      <c r="A47" s="31"/>
      <c r="B47" s="30"/>
      <c r="C47" s="3"/>
      <c r="D47" s="3"/>
      <c r="E47" s="3"/>
      <c r="F47" s="31"/>
      <c r="G47" s="106"/>
      <c r="H47" s="69"/>
      <c r="I47" s="70"/>
    </row>
    <row r="48" spans="1:9" ht="12" customHeight="1" x14ac:dyDescent="0.25">
      <c r="A48" s="30"/>
      <c r="B48" s="30"/>
      <c r="C48" s="3" t="s">
        <v>61</v>
      </c>
      <c r="D48" s="3" t="s">
        <v>68</v>
      </c>
      <c r="E48" s="3"/>
      <c r="F48" s="95" t="s">
        <v>49</v>
      </c>
      <c r="G48" s="106">
        <v>320</v>
      </c>
      <c r="H48" s="69"/>
      <c r="I48" s="70"/>
    </row>
    <row r="49" spans="1:10" ht="12" customHeight="1" x14ac:dyDescent="0.25">
      <c r="A49" s="30"/>
      <c r="B49" s="30"/>
      <c r="C49" s="3"/>
      <c r="D49" s="3"/>
      <c r="E49" s="3"/>
      <c r="F49" s="31"/>
      <c r="G49" s="109"/>
      <c r="H49" s="69"/>
      <c r="I49" s="70"/>
    </row>
    <row r="50" spans="1:10" ht="12" customHeight="1" x14ac:dyDescent="0.25">
      <c r="A50" s="30" t="s">
        <v>315</v>
      </c>
      <c r="B50" s="134">
        <v>140.1</v>
      </c>
      <c r="C50" s="18" t="s">
        <v>197</v>
      </c>
      <c r="D50" s="18"/>
      <c r="E50" s="3"/>
      <c r="F50" s="31" t="s">
        <v>54</v>
      </c>
      <c r="G50" s="326">
        <v>3950</v>
      </c>
      <c r="H50" s="69"/>
      <c r="I50" s="70"/>
      <c r="J50" s="105"/>
    </row>
    <row r="51" spans="1:10" ht="12" customHeight="1" x14ac:dyDescent="0.25">
      <c r="A51" s="30" t="s">
        <v>196</v>
      </c>
      <c r="B51" s="17"/>
      <c r="C51" s="18" t="s">
        <v>198</v>
      </c>
      <c r="D51" s="18"/>
      <c r="E51" s="3"/>
      <c r="F51" s="31"/>
      <c r="G51" s="135"/>
      <c r="H51" s="318"/>
      <c r="I51" s="70"/>
    </row>
    <row r="52" spans="1:10" ht="12" customHeight="1" x14ac:dyDescent="0.25">
      <c r="A52" s="30"/>
      <c r="B52" s="17"/>
      <c r="C52" s="18"/>
      <c r="D52" s="18"/>
      <c r="E52" s="3"/>
      <c r="F52" s="31"/>
      <c r="G52" s="135"/>
      <c r="H52" s="318"/>
      <c r="I52" s="70"/>
    </row>
    <row r="53" spans="1:10" ht="12" customHeight="1" x14ac:dyDescent="0.25">
      <c r="A53" s="30"/>
      <c r="B53" s="30"/>
      <c r="C53" s="3"/>
      <c r="D53" s="3"/>
      <c r="E53" s="3"/>
      <c r="F53" s="31"/>
      <c r="G53" s="106"/>
      <c r="H53" s="69"/>
      <c r="I53" s="70"/>
    </row>
    <row r="54" spans="1:10" s="1" customFormat="1" ht="12" customHeight="1" x14ac:dyDescent="0.25">
      <c r="A54" s="191"/>
      <c r="B54" s="96"/>
      <c r="C54" s="93"/>
      <c r="D54" s="93"/>
      <c r="E54" s="93"/>
      <c r="F54" s="95"/>
      <c r="G54" s="199"/>
      <c r="H54" s="196"/>
      <c r="I54" s="108"/>
    </row>
    <row r="55" spans="1:10" s="1" customFormat="1" ht="12" customHeight="1" x14ac:dyDescent="0.25">
      <c r="A55" s="200"/>
      <c r="B55" s="201"/>
      <c r="C55" s="201"/>
      <c r="D55" s="201"/>
      <c r="E55" s="201"/>
      <c r="F55" s="202"/>
      <c r="G55" s="203"/>
      <c r="H55" s="204"/>
      <c r="I55" s="205"/>
    </row>
    <row r="56" spans="1:10" s="1" customFormat="1" ht="12" customHeight="1" x14ac:dyDescent="0.25">
      <c r="A56" s="95" t="s">
        <v>120</v>
      </c>
      <c r="B56" s="93" t="s">
        <v>50</v>
      </c>
      <c r="C56" s="93"/>
      <c r="D56" s="93"/>
      <c r="E56" s="93"/>
      <c r="F56" s="129"/>
      <c r="G56" s="189"/>
      <c r="H56" s="206"/>
      <c r="I56" s="194"/>
    </row>
    <row r="57" spans="1:10" s="1" customFormat="1" ht="12" customHeight="1" x14ac:dyDescent="0.25">
      <c r="A57" s="207"/>
      <c r="B57" s="208"/>
      <c r="C57" s="208"/>
      <c r="D57" s="208"/>
      <c r="E57" s="208"/>
      <c r="F57" s="209"/>
      <c r="G57" s="210"/>
      <c r="H57" s="211"/>
      <c r="I57" s="212"/>
    </row>
    <row r="58" spans="1:10" s="1" customFormat="1" ht="12" customHeight="1" x14ac:dyDescent="0.25">
      <c r="A58" s="126"/>
      <c r="I58" s="125"/>
    </row>
    <row r="59" spans="1:10" s="1" customFormat="1" ht="12" customHeight="1" x14ac:dyDescent="0.25">
      <c r="A59" s="104"/>
      <c r="B59" s="93"/>
      <c r="C59" s="93"/>
      <c r="D59" s="93"/>
      <c r="E59" s="93"/>
      <c r="F59" s="129"/>
      <c r="G59" s="189"/>
      <c r="H59" s="206"/>
      <c r="I59" s="300" t="s">
        <v>115</v>
      </c>
    </row>
    <row r="60" spans="1:10" s="1" customFormat="1" ht="12" customHeight="1" x14ac:dyDescent="0.25">
      <c r="A60" s="426"/>
      <c r="B60" s="93"/>
      <c r="C60" s="93"/>
      <c r="D60" s="93"/>
      <c r="E60" s="93"/>
      <c r="F60" s="129"/>
      <c r="G60" s="189"/>
      <c r="H60" s="206"/>
      <c r="I60" s="312"/>
    </row>
    <row r="61" spans="1:10" s="1" customFormat="1" ht="12" customHeight="1" x14ac:dyDescent="0.25">
      <c r="A61" s="11" t="s">
        <v>3</v>
      </c>
      <c r="B61" s="11"/>
      <c r="C61" s="12"/>
      <c r="D61" s="12"/>
      <c r="E61" s="12"/>
      <c r="F61" s="13"/>
      <c r="G61" s="216"/>
      <c r="H61" s="217"/>
      <c r="I61" s="218"/>
    </row>
    <row r="62" spans="1:10" s="1" customFormat="1" ht="12" customHeight="1" x14ac:dyDescent="0.25">
      <c r="A62" s="17" t="s">
        <v>4</v>
      </c>
      <c r="B62" s="17" t="s">
        <v>5</v>
      </c>
      <c r="C62" s="18"/>
      <c r="D62" s="18"/>
      <c r="E62" s="18" t="s">
        <v>6</v>
      </c>
      <c r="F62" s="19" t="s">
        <v>7</v>
      </c>
      <c r="G62" s="219" t="s">
        <v>8</v>
      </c>
      <c r="H62" s="220" t="s">
        <v>9</v>
      </c>
      <c r="I62" s="221" t="s">
        <v>10</v>
      </c>
    </row>
    <row r="63" spans="1:10" s="1" customFormat="1" ht="12" customHeight="1" x14ac:dyDescent="0.25">
      <c r="A63" s="23" t="s">
        <v>11</v>
      </c>
      <c r="B63" s="23" t="s">
        <v>12</v>
      </c>
      <c r="C63" s="24"/>
      <c r="D63" s="24"/>
      <c r="E63" s="24"/>
      <c r="F63" s="25"/>
      <c r="G63" s="222" t="s">
        <v>13</v>
      </c>
      <c r="H63" s="223"/>
      <c r="I63" s="224"/>
    </row>
    <row r="64" spans="1:10" s="1" customFormat="1" ht="12" customHeight="1" x14ac:dyDescent="0.25">
      <c r="A64" s="95"/>
      <c r="B64" s="96"/>
      <c r="C64" s="93"/>
      <c r="D64" s="93"/>
      <c r="E64" s="93"/>
      <c r="F64" s="129"/>
      <c r="G64" s="189"/>
      <c r="H64" s="206"/>
      <c r="I64" s="225"/>
    </row>
    <row r="65" spans="1:9" s="1" customFormat="1" ht="12" customHeight="1" x14ac:dyDescent="0.25">
      <c r="A65" s="191"/>
      <c r="B65" s="96"/>
      <c r="C65" s="93" t="s">
        <v>51</v>
      </c>
      <c r="D65" s="93"/>
      <c r="E65" s="93"/>
      <c r="F65" s="129"/>
      <c r="G65" s="189"/>
      <c r="H65" s="206"/>
      <c r="I65" s="194"/>
    </row>
    <row r="66" spans="1:9" s="1" customFormat="1" ht="12" customHeight="1" x14ac:dyDescent="0.25">
      <c r="A66" s="207"/>
      <c r="B66" s="226"/>
      <c r="C66" s="208"/>
      <c r="D66" s="208"/>
      <c r="E66" s="208"/>
      <c r="F66" s="209"/>
      <c r="G66" s="210"/>
      <c r="H66" s="211"/>
      <c r="I66" s="212"/>
    </row>
    <row r="67" spans="1:9" s="1" customFormat="1" ht="12" customHeight="1" x14ac:dyDescent="0.25">
      <c r="A67" s="337"/>
      <c r="B67" s="11"/>
      <c r="C67" s="93"/>
      <c r="D67" s="93"/>
      <c r="E67" s="93"/>
      <c r="F67" s="200"/>
      <c r="G67" s="338"/>
      <c r="H67" s="339"/>
      <c r="I67" s="205"/>
    </row>
    <row r="68" spans="1:9" ht="12" customHeight="1" x14ac:dyDescent="0.25">
      <c r="A68" s="30" t="s">
        <v>316</v>
      </c>
      <c r="B68" s="17" t="s">
        <v>70</v>
      </c>
      <c r="C68" s="18" t="s">
        <v>71</v>
      </c>
      <c r="D68" s="3"/>
      <c r="E68" s="3"/>
      <c r="F68" s="31" t="s">
        <v>54</v>
      </c>
      <c r="G68" s="109">
        <v>500</v>
      </c>
      <c r="H68" s="69"/>
      <c r="I68" s="70"/>
    </row>
    <row r="69" spans="1:9" ht="12" customHeight="1" x14ac:dyDescent="0.25">
      <c r="A69" s="30" t="s">
        <v>23</v>
      </c>
      <c r="B69" s="17"/>
      <c r="C69" s="18" t="s">
        <v>72</v>
      </c>
      <c r="D69" s="3"/>
      <c r="E69" s="3"/>
      <c r="F69" s="31"/>
      <c r="G69" s="109"/>
      <c r="H69" s="69"/>
      <c r="I69" s="70"/>
    </row>
    <row r="70" spans="1:9" ht="12" customHeight="1" x14ac:dyDescent="0.25">
      <c r="A70" s="30"/>
      <c r="B70" s="134"/>
      <c r="C70" s="18"/>
      <c r="D70" s="18"/>
      <c r="E70" s="3"/>
      <c r="F70" s="31"/>
      <c r="G70" s="326"/>
      <c r="H70" s="69"/>
      <c r="I70" s="70"/>
    </row>
    <row r="71" spans="1:9" ht="12" customHeight="1" x14ac:dyDescent="0.25">
      <c r="A71" s="96" t="s">
        <v>88</v>
      </c>
      <c r="B71" s="17" t="s">
        <v>87</v>
      </c>
      <c r="C71" s="18" t="s">
        <v>149</v>
      </c>
      <c r="D71" s="3"/>
      <c r="E71" s="3"/>
      <c r="F71" s="31"/>
      <c r="G71" s="72"/>
      <c r="H71" s="107"/>
      <c r="I71" s="70"/>
    </row>
    <row r="72" spans="1:9" ht="12" customHeight="1" x14ac:dyDescent="0.25">
      <c r="A72" s="30" t="s">
        <v>86</v>
      </c>
      <c r="B72" s="30"/>
      <c r="C72" s="18" t="s">
        <v>400</v>
      </c>
      <c r="D72" s="3"/>
      <c r="E72" s="3"/>
      <c r="F72" s="31"/>
      <c r="G72" s="72"/>
      <c r="H72" s="107"/>
      <c r="I72" s="70"/>
    </row>
    <row r="73" spans="1:9" ht="12" customHeight="1" x14ac:dyDescent="0.25">
      <c r="A73" s="30"/>
      <c r="B73" s="30"/>
      <c r="C73" s="18" t="s">
        <v>401</v>
      </c>
      <c r="D73" s="18"/>
      <c r="E73" s="3"/>
      <c r="F73" s="31"/>
      <c r="G73" s="72"/>
      <c r="H73" s="107"/>
      <c r="I73" s="70"/>
    </row>
    <row r="74" spans="1:9" ht="12" customHeight="1" x14ac:dyDescent="0.25">
      <c r="A74" s="30"/>
      <c r="B74" s="30"/>
      <c r="C74" s="3"/>
      <c r="D74" s="94"/>
      <c r="E74" s="93"/>
      <c r="F74" s="31"/>
      <c r="G74" s="106"/>
      <c r="H74" s="107"/>
      <c r="I74" s="70"/>
    </row>
    <row r="75" spans="1:9" ht="12" customHeight="1" x14ac:dyDescent="0.25">
      <c r="A75" s="30"/>
      <c r="B75" s="30"/>
      <c r="C75" s="94" t="s">
        <v>19</v>
      </c>
      <c r="D75" s="93" t="s">
        <v>203</v>
      </c>
      <c r="F75" s="31" t="s">
        <v>47</v>
      </c>
      <c r="G75" s="106">
        <v>6440</v>
      </c>
      <c r="H75" s="107"/>
      <c r="I75" s="73"/>
    </row>
    <row r="76" spans="1:9" ht="15.6" x14ac:dyDescent="0.25">
      <c r="A76" s="30"/>
      <c r="B76" s="30"/>
      <c r="C76" s="3"/>
      <c r="D76" s="93" t="s">
        <v>224</v>
      </c>
      <c r="F76" s="31"/>
      <c r="G76" s="106"/>
      <c r="H76" s="107"/>
      <c r="I76" s="73"/>
    </row>
    <row r="77" spans="1:9" x14ac:dyDescent="0.25">
      <c r="A77" s="30"/>
      <c r="B77" s="30"/>
      <c r="C77" s="3"/>
      <c r="D77" s="93" t="s">
        <v>223</v>
      </c>
      <c r="F77" s="31"/>
      <c r="G77" s="106"/>
      <c r="H77" s="107"/>
      <c r="I77" s="73"/>
    </row>
    <row r="78" spans="1:9" ht="12" customHeight="1" x14ac:dyDescent="0.25">
      <c r="A78" s="30"/>
      <c r="B78" s="30"/>
      <c r="C78" s="3"/>
      <c r="D78" s="3"/>
      <c r="E78" s="3"/>
      <c r="F78" s="31"/>
      <c r="G78" s="72"/>
      <c r="H78" s="69"/>
      <c r="I78" s="70"/>
    </row>
    <row r="79" spans="1:9" x14ac:dyDescent="0.25">
      <c r="A79" s="96" t="s">
        <v>312</v>
      </c>
      <c r="B79" s="30"/>
      <c r="C79" s="94" t="s">
        <v>22</v>
      </c>
      <c r="D79" s="93" t="s">
        <v>447</v>
      </c>
      <c r="E79" s="343"/>
      <c r="F79" s="95" t="s">
        <v>47</v>
      </c>
      <c r="G79" s="106">
        <v>6440</v>
      </c>
      <c r="H79" s="107"/>
      <c r="I79" s="73"/>
    </row>
    <row r="80" spans="1:9" ht="12" customHeight="1" x14ac:dyDescent="0.25">
      <c r="A80" s="96" t="s">
        <v>217</v>
      </c>
      <c r="B80" s="30"/>
      <c r="C80" s="3"/>
      <c r="D80" s="1" t="s">
        <v>225</v>
      </c>
      <c r="F80" s="95"/>
      <c r="G80" s="106"/>
      <c r="H80" s="107"/>
      <c r="I80" s="73"/>
    </row>
    <row r="81" spans="1:9" ht="12" customHeight="1" x14ac:dyDescent="0.25">
      <c r="A81" s="30"/>
      <c r="B81" s="30"/>
      <c r="C81" s="3"/>
      <c r="D81" s="93" t="s">
        <v>313</v>
      </c>
      <c r="E81" s="4"/>
      <c r="F81" s="95"/>
      <c r="G81" s="106"/>
      <c r="H81" s="107"/>
      <c r="I81" s="73"/>
    </row>
    <row r="82" spans="1:9" ht="9.9" customHeight="1" x14ac:dyDescent="0.25">
      <c r="A82" s="30"/>
      <c r="B82" s="30"/>
      <c r="C82" s="3"/>
      <c r="D82" s="93" t="s">
        <v>226</v>
      </c>
      <c r="E82" s="4"/>
      <c r="F82" s="31"/>
      <c r="G82" s="109"/>
      <c r="H82" s="69"/>
      <c r="I82" s="73"/>
    </row>
    <row r="83" spans="1:9" ht="12" customHeight="1" x14ac:dyDescent="0.25">
      <c r="A83" s="30"/>
      <c r="B83" s="30"/>
      <c r="C83" s="3"/>
      <c r="D83" s="93" t="s">
        <v>153</v>
      </c>
      <c r="E83" s="129"/>
      <c r="F83" s="95"/>
      <c r="G83" s="106"/>
      <c r="H83" s="69"/>
      <c r="I83" s="73"/>
    </row>
    <row r="84" spans="1:9" ht="12" customHeight="1" x14ac:dyDescent="0.25">
      <c r="A84" s="29"/>
      <c r="B84" s="30"/>
      <c r="C84" s="42"/>
      <c r="D84" s="93" t="s">
        <v>228</v>
      </c>
      <c r="E84" s="3"/>
      <c r="F84" s="29"/>
      <c r="G84" s="313"/>
      <c r="H84" s="69"/>
      <c r="I84" s="73"/>
    </row>
    <row r="85" spans="1:9" ht="12" customHeight="1" x14ac:dyDescent="0.25">
      <c r="A85" s="29"/>
      <c r="B85" s="30"/>
      <c r="C85" s="42"/>
      <c r="D85" s="93" t="s">
        <v>227</v>
      </c>
      <c r="F85" s="31"/>
      <c r="G85" s="109"/>
      <c r="H85" s="69"/>
      <c r="I85" s="73"/>
    </row>
    <row r="86" spans="1:9" ht="12" customHeight="1" x14ac:dyDescent="0.25">
      <c r="A86" s="29"/>
      <c r="B86" s="30"/>
      <c r="C86" s="3"/>
      <c r="D86" s="93" t="s">
        <v>230</v>
      </c>
      <c r="E86" s="3"/>
      <c r="F86" s="31"/>
      <c r="G86" s="109"/>
      <c r="H86" s="69"/>
      <c r="I86" s="73"/>
    </row>
    <row r="87" spans="1:9" ht="12" customHeight="1" x14ac:dyDescent="0.25">
      <c r="A87" s="31"/>
      <c r="B87" s="30"/>
      <c r="C87" s="3"/>
      <c r="D87" s="93" t="s">
        <v>229</v>
      </c>
      <c r="E87" s="93"/>
      <c r="F87" s="95"/>
      <c r="G87" s="106"/>
      <c r="H87" s="69"/>
      <c r="I87" s="70"/>
    </row>
    <row r="88" spans="1:9" ht="12" customHeight="1" x14ac:dyDescent="0.25">
      <c r="A88" s="29"/>
      <c r="B88" s="29"/>
      <c r="F88" s="29"/>
      <c r="G88" s="313"/>
      <c r="H88" s="29"/>
      <c r="I88" s="314"/>
    </row>
    <row r="89" spans="1:9" ht="12" customHeight="1" x14ac:dyDescent="0.25">
      <c r="A89" s="30" t="s">
        <v>14</v>
      </c>
      <c r="B89" s="17" t="s">
        <v>78</v>
      </c>
      <c r="C89" s="71" t="s">
        <v>79</v>
      </c>
      <c r="D89" s="3"/>
      <c r="E89" s="3"/>
      <c r="F89" s="31"/>
      <c r="G89" s="109"/>
      <c r="H89" s="69"/>
      <c r="I89" s="70"/>
    </row>
    <row r="90" spans="1:9" ht="12" customHeight="1" x14ac:dyDescent="0.25">
      <c r="A90" s="30" t="s">
        <v>80</v>
      </c>
      <c r="B90" s="30"/>
      <c r="C90" s="3"/>
      <c r="D90" s="3"/>
      <c r="E90" s="3"/>
      <c r="F90" s="31"/>
      <c r="G90" s="109"/>
      <c r="H90" s="69"/>
      <c r="I90" s="70"/>
    </row>
    <row r="91" spans="1:9" ht="12" customHeight="1" x14ac:dyDescent="0.25">
      <c r="A91" s="30" t="s">
        <v>65</v>
      </c>
      <c r="B91" s="17" t="s">
        <v>82</v>
      </c>
      <c r="C91" s="18" t="s">
        <v>150</v>
      </c>
      <c r="D91" s="3"/>
      <c r="E91" s="3"/>
      <c r="F91" s="31"/>
      <c r="G91" s="106"/>
      <c r="H91" s="69"/>
      <c r="I91" s="70"/>
    </row>
    <row r="92" spans="1:9" ht="12" customHeight="1" x14ac:dyDescent="0.25">
      <c r="A92" s="31"/>
      <c r="B92" s="30"/>
      <c r="C92" s="18" t="s">
        <v>402</v>
      </c>
      <c r="D92" s="3"/>
      <c r="E92" s="3"/>
      <c r="F92" s="31"/>
      <c r="G92" s="106"/>
      <c r="H92" s="69"/>
      <c r="I92" s="30"/>
    </row>
    <row r="93" spans="1:9" x14ac:dyDescent="0.25">
      <c r="A93" s="30"/>
      <c r="B93" s="30"/>
      <c r="C93" s="18"/>
      <c r="D93" s="18"/>
      <c r="E93" s="3"/>
      <c r="F93" s="31"/>
      <c r="G93" s="106"/>
      <c r="H93" s="69"/>
      <c r="I93" s="70" t="str">
        <f>IF(OR(AND(G135="Prov",H93="Sum"),(H93="PC Sum")),". . . . . . . . .00",IF(ISERR(G135*H93),"",IF(G135*H93=0,"",ROUND(G135*H93,2))))</f>
        <v/>
      </c>
    </row>
    <row r="94" spans="1:9" x14ac:dyDescent="0.25">
      <c r="A94" s="30"/>
      <c r="B94" s="30"/>
      <c r="C94" s="3" t="s">
        <v>19</v>
      </c>
      <c r="D94" s="3" t="s">
        <v>83</v>
      </c>
      <c r="E94" s="3"/>
      <c r="F94" s="31"/>
      <c r="G94" s="106"/>
      <c r="H94" s="69"/>
      <c r="I94" s="70"/>
    </row>
    <row r="95" spans="1:9" x14ac:dyDescent="0.25">
      <c r="A95" s="30"/>
      <c r="B95" s="30"/>
      <c r="C95" s="3"/>
      <c r="D95" s="3" t="s">
        <v>84</v>
      </c>
      <c r="E95" s="3"/>
      <c r="F95" s="31"/>
      <c r="G95" s="106"/>
      <c r="H95" s="69"/>
      <c r="I95" s="70"/>
    </row>
    <row r="96" spans="1:9" x14ac:dyDescent="0.25">
      <c r="A96" s="30"/>
      <c r="B96" s="30"/>
      <c r="C96" s="3"/>
      <c r="D96" s="3"/>
      <c r="E96" s="3"/>
      <c r="F96" s="31"/>
      <c r="G96" s="106"/>
      <c r="H96" s="69"/>
      <c r="I96" s="70"/>
    </row>
    <row r="97" spans="1:9" x14ac:dyDescent="0.25">
      <c r="A97" s="30"/>
      <c r="B97" s="30"/>
      <c r="C97" s="3"/>
      <c r="D97" s="94" t="s">
        <v>19</v>
      </c>
      <c r="E97" s="93" t="s">
        <v>114</v>
      </c>
      <c r="F97" s="95" t="s">
        <v>47</v>
      </c>
      <c r="G97" s="106">
        <v>3560</v>
      </c>
      <c r="H97" s="69"/>
      <c r="I97" s="70"/>
    </row>
    <row r="98" spans="1:9" x14ac:dyDescent="0.25">
      <c r="A98" s="30"/>
      <c r="B98" s="30"/>
      <c r="C98" s="3"/>
      <c r="D98" s="3"/>
      <c r="E98" s="93" t="s">
        <v>222</v>
      </c>
      <c r="F98" s="95"/>
      <c r="G98" s="106"/>
      <c r="H98" s="69"/>
      <c r="I98" s="70"/>
    </row>
    <row r="99" spans="1:9" x14ac:dyDescent="0.25">
      <c r="A99" s="30"/>
      <c r="B99" s="30"/>
      <c r="C99" s="3"/>
      <c r="D99" s="3"/>
      <c r="E99" s="93" t="s">
        <v>177</v>
      </c>
      <c r="F99" s="95"/>
      <c r="G99" s="106"/>
      <c r="H99" s="69"/>
      <c r="I99" s="70"/>
    </row>
    <row r="100" spans="1:9" x14ac:dyDescent="0.25">
      <c r="A100" s="29"/>
      <c r="B100" s="29"/>
      <c r="F100" s="29"/>
      <c r="G100" s="313"/>
      <c r="H100" s="29"/>
      <c r="I100" s="314"/>
    </row>
    <row r="101" spans="1:9" x14ac:dyDescent="0.25">
      <c r="A101" s="113" t="s">
        <v>14</v>
      </c>
      <c r="B101" s="112" t="s">
        <v>139</v>
      </c>
      <c r="C101" s="71" t="s">
        <v>140</v>
      </c>
      <c r="D101" s="18"/>
      <c r="E101" s="93"/>
      <c r="F101" s="95"/>
      <c r="G101" s="102"/>
      <c r="H101" s="103"/>
      <c r="I101" s="108"/>
    </row>
    <row r="102" spans="1:9" x14ac:dyDescent="0.25">
      <c r="A102" s="113" t="s">
        <v>136</v>
      </c>
      <c r="B102" s="113"/>
      <c r="C102" s="111"/>
      <c r="D102" s="18"/>
      <c r="E102" s="93"/>
      <c r="F102" s="95"/>
      <c r="G102" s="102"/>
      <c r="H102" s="103"/>
      <c r="I102" s="108"/>
    </row>
    <row r="103" spans="1:9" x14ac:dyDescent="0.25">
      <c r="A103" s="113" t="s">
        <v>45</v>
      </c>
      <c r="B103" s="17" t="s">
        <v>144</v>
      </c>
      <c r="C103" s="336" t="s">
        <v>141</v>
      </c>
      <c r="D103" s="93"/>
      <c r="E103" s="93"/>
      <c r="F103" s="95"/>
      <c r="G103" s="102"/>
      <c r="H103" s="103"/>
      <c r="I103" s="108"/>
    </row>
    <row r="104" spans="1:9" x14ac:dyDescent="0.25">
      <c r="A104" s="113"/>
      <c r="B104" s="116"/>
      <c r="C104" s="336" t="s">
        <v>179</v>
      </c>
      <c r="D104" s="93"/>
      <c r="E104" s="93"/>
      <c r="F104" s="95"/>
      <c r="G104" s="102"/>
      <c r="H104" s="103"/>
      <c r="I104" s="108"/>
    </row>
    <row r="105" spans="1:9" x14ac:dyDescent="0.25">
      <c r="A105" s="30"/>
      <c r="B105" s="30"/>
      <c r="C105" s="18" t="s">
        <v>204</v>
      </c>
      <c r="D105" s="93"/>
      <c r="E105" s="93"/>
      <c r="F105" s="95"/>
      <c r="G105" s="68"/>
      <c r="H105" s="69"/>
      <c r="I105" s="70"/>
    </row>
    <row r="106" spans="1:9" x14ac:dyDescent="0.25">
      <c r="A106" s="96"/>
      <c r="B106" s="96"/>
      <c r="C106" s="18" t="s">
        <v>232</v>
      </c>
      <c r="D106" s="93"/>
      <c r="E106" s="93"/>
      <c r="F106" s="31"/>
      <c r="G106" s="72"/>
      <c r="H106" s="69"/>
      <c r="I106" s="70"/>
    </row>
    <row r="107" spans="1:9" x14ac:dyDescent="0.25">
      <c r="A107" s="30"/>
      <c r="B107" s="30"/>
      <c r="C107" s="18" t="s">
        <v>231</v>
      </c>
      <c r="F107" s="31"/>
      <c r="G107" s="72"/>
      <c r="H107" s="107"/>
      <c r="I107" s="70"/>
    </row>
    <row r="108" spans="1:9" x14ac:dyDescent="0.25">
      <c r="A108" s="30"/>
      <c r="B108" s="30"/>
      <c r="F108" s="31"/>
      <c r="G108" s="72"/>
      <c r="H108" s="107"/>
      <c r="I108" s="70"/>
    </row>
    <row r="109" spans="1:9" x14ac:dyDescent="0.25">
      <c r="A109" s="30"/>
      <c r="B109" s="30"/>
      <c r="C109" s="111" t="s">
        <v>19</v>
      </c>
      <c r="D109" s="111" t="s">
        <v>142</v>
      </c>
      <c r="E109" s="3"/>
      <c r="F109" s="31"/>
      <c r="G109" s="72"/>
      <c r="H109" s="107"/>
      <c r="I109" s="70"/>
    </row>
    <row r="110" spans="1:9" x14ac:dyDescent="0.25">
      <c r="A110" s="30"/>
      <c r="B110" s="30"/>
      <c r="C110" s="3"/>
      <c r="D110" s="3"/>
      <c r="E110" s="3"/>
      <c r="F110" s="31"/>
      <c r="G110" s="72"/>
      <c r="H110" s="107"/>
      <c r="I110" s="70"/>
    </row>
    <row r="111" spans="1:9" x14ac:dyDescent="0.25">
      <c r="A111" s="30"/>
      <c r="B111" s="30"/>
      <c r="C111" s="93"/>
      <c r="D111" s="111" t="s">
        <v>19</v>
      </c>
      <c r="E111" s="117" t="s">
        <v>143</v>
      </c>
      <c r="F111" s="114" t="s">
        <v>49</v>
      </c>
      <c r="G111" s="68">
        <v>160</v>
      </c>
      <c r="H111" s="107"/>
      <c r="I111" s="70"/>
    </row>
    <row r="112" spans="1:9" s="1" customFormat="1" ht="12" customHeight="1" x14ac:dyDescent="0.25">
      <c r="A112" s="347"/>
      <c r="B112" s="226"/>
      <c r="C112" s="93"/>
      <c r="D112" s="93"/>
      <c r="E112" s="93"/>
      <c r="F112" s="207"/>
      <c r="G112" s="345"/>
      <c r="H112" s="346"/>
      <c r="I112" s="256"/>
    </row>
    <row r="113" spans="1:9" s="1" customFormat="1" ht="12" customHeight="1" x14ac:dyDescent="0.25">
      <c r="A113" s="200"/>
      <c r="B113" s="201"/>
      <c r="C113" s="201"/>
      <c r="D113" s="201"/>
      <c r="E113" s="201"/>
      <c r="F113" s="202"/>
      <c r="G113" s="203"/>
      <c r="H113" s="204"/>
      <c r="I113" s="205"/>
    </row>
    <row r="114" spans="1:9" s="1" customFormat="1" ht="12" customHeight="1" x14ac:dyDescent="0.25">
      <c r="A114" s="95" t="s">
        <v>120</v>
      </c>
      <c r="B114" s="93" t="s">
        <v>50</v>
      </c>
      <c r="C114" s="93"/>
      <c r="D114" s="93"/>
      <c r="E114" s="93"/>
      <c r="F114" s="129"/>
      <c r="G114" s="189"/>
      <c r="H114" s="206"/>
      <c r="I114" s="194"/>
    </row>
    <row r="115" spans="1:9" s="1" customFormat="1" ht="12" customHeight="1" x14ac:dyDescent="0.25">
      <c r="A115" s="207"/>
      <c r="B115" s="208"/>
      <c r="C115" s="208"/>
      <c r="D115" s="208"/>
      <c r="E115" s="208"/>
      <c r="F115" s="209"/>
      <c r="G115" s="210"/>
      <c r="H115" s="211"/>
      <c r="I115" s="212"/>
    </row>
    <row r="116" spans="1:9" s="1" customFormat="1" ht="12" customHeight="1" x14ac:dyDescent="0.25">
      <c r="A116" s="126"/>
      <c r="I116" s="125"/>
    </row>
    <row r="117" spans="1:9" s="1" customFormat="1" ht="12" customHeight="1" x14ac:dyDescent="0.25">
      <c r="A117" s="104"/>
      <c r="B117" s="93"/>
      <c r="C117" s="93"/>
      <c r="D117" s="93"/>
      <c r="E117" s="93"/>
      <c r="F117" s="129"/>
      <c r="G117" s="189"/>
      <c r="H117" s="206"/>
      <c r="I117" s="300" t="s">
        <v>115</v>
      </c>
    </row>
    <row r="118" spans="1:9" s="1" customFormat="1" ht="12" customHeight="1" x14ac:dyDescent="0.25">
      <c r="A118" s="426"/>
      <c r="B118" s="93"/>
      <c r="C118" s="93"/>
      <c r="D118" s="93"/>
      <c r="E118" s="93"/>
      <c r="F118" s="129"/>
      <c r="G118" s="189"/>
      <c r="H118" s="206"/>
      <c r="I118" s="312"/>
    </row>
    <row r="119" spans="1:9" s="1" customFormat="1" ht="12" customHeight="1" x14ac:dyDescent="0.25">
      <c r="A119" s="11" t="s">
        <v>3</v>
      </c>
      <c r="B119" s="11"/>
      <c r="C119" s="12"/>
      <c r="D119" s="12"/>
      <c r="E119" s="12"/>
      <c r="F119" s="13"/>
      <c r="G119" s="216"/>
      <c r="H119" s="217"/>
      <c r="I119" s="218"/>
    </row>
    <row r="120" spans="1:9" s="1" customFormat="1" ht="12" customHeight="1" x14ac:dyDescent="0.25">
      <c r="A120" s="17" t="s">
        <v>4</v>
      </c>
      <c r="B120" s="17" t="s">
        <v>5</v>
      </c>
      <c r="C120" s="18"/>
      <c r="D120" s="18"/>
      <c r="E120" s="18" t="s">
        <v>6</v>
      </c>
      <c r="F120" s="19" t="s">
        <v>7</v>
      </c>
      <c r="G120" s="219" t="s">
        <v>8</v>
      </c>
      <c r="H120" s="220" t="s">
        <v>9</v>
      </c>
      <c r="I120" s="221" t="s">
        <v>10</v>
      </c>
    </row>
    <row r="121" spans="1:9" s="1" customFormat="1" ht="12" customHeight="1" x14ac:dyDescent="0.25">
      <c r="A121" s="23" t="s">
        <v>11</v>
      </c>
      <c r="B121" s="23" t="s">
        <v>12</v>
      </c>
      <c r="C121" s="24"/>
      <c r="D121" s="24"/>
      <c r="E121" s="24"/>
      <c r="F121" s="25"/>
      <c r="G121" s="222" t="s">
        <v>13</v>
      </c>
      <c r="H121" s="223"/>
      <c r="I121" s="224"/>
    </row>
    <row r="122" spans="1:9" s="1" customFormat="1" ht="12" customHeight="1" x14ac:dyDescent="0.25">
      <c r="A122" s="95"/>
      <c r="B122" s="96"/>
      <c r="C122" s="93"/>
      <c r="D122" s="93"/>
      <c r="E122" s="93"/>
      <c r="F122" s="129"/>
      <c r="G122" s="189"/>
      <c r="H122" s="206"/>
      <c r="I122" s="225"/>
    </row>
    <row r="123" spans="1:9" s="1" customFormat="1" ht="12" customHeight="1" x14ac:dyDescent="0.25">
      <c r="A123" s="191"/>
      <c r="B123" s="96"/>
      <c r="C123" s="93" t="s">
        <v>51</v>
      </c>
      <c r="D123" s="93"/>
      <c r="E123" s="93"/>
      <c r="F123" s="129"/>
      <c r="G123" s="189"/>
      <c r="H123" s="206"/>
      <c r="I123" s="194"/>
    </row>
    <row r="124" spans="1:9" s="1" customFormat="1" ht="12" customHeight="1" x14ac:dyDescent="0.25">
      <c r="A124" s="207"/>
      <c r="B124" s="226"/>
      <c r="C124" s="208"/>
      <c r="D124" s="208"/>
      <c r="E124" s="208"/>
      <c r="F124" s="209"/>
      <c r="G124" s="210"/>
      <c r="H124" s="211"/>
      <c r="I124" s="212"/>
    </row>
    <row r="125" spans="1:9" s="1" customFormat="1" ht="12" customHeight="1" x14ac:dyDescent="0.25">
      <c r="A125" s="337"/>
      <c r="B125" s="11"/>
      <c r="C125" s="93"/>
      <c r="D125" s="93"/>
      <c r="E125" s="93"/>
      <c r="F125" s="200"/>
      <c r="G125" s="338"/>
      <c r="H125" s="339"/>
      <c r="I125" s="205"/>
    </row>
    <row r="126" spans="1:9" ht="12" customHeight="1" x14ac:dyDescent="0.25">
      <c r="A126" s="113" t="s">
        <v>45</v>
      </c>
      <c r="B126" s="17" t="s">
        <v>144</v>
      </c>
      <c r="C126" s="336" t="s">
        <v>148</v>
      </c>
      <c r="D126" s="93"/>
      <c r="E126" s="93"/>
      <c r="F126" s="95"/>
      <c r="G126" s="102"/>
      <c r="H126" s="103"/>
      <c r="I126" s="108"/>
    </row>
    <row r="127" spans="1:9" ht="12" customHeight="1" x14ac:dyDescent="0.25">
      <c r="A127" s="113"/>
      <c r="B127" s="116"/>
      <c r="C127" s="336" t="s">
        <v>152</v>
      </c>
      <c r="D127" s="93"/>
      <c r="E127" s="93"/>
      <c r="F127" s="95"/>
      <c r="G127" s="102"/>
      <c r="H127" s="103"/>
      <c r="I127" s="108"/>
    </row>
    <row r="128" spans="1:9" ht="12" customHeight="1" x14ac:dyDescent="0.25">
      <c r="A128" s="30"/>
      <c r="B128" s="30"/>
      <c r="C128" s="18" t="s">
        <v>403</v>
      </c>
      <c r="D128" s="93"/>
      <c r="E128" s="93"/>
      <c r="F128" s="95"/>
      <c r="G128" s="68"/>
      <c r="H128" s="107"/>
      <c r="I128" s="70"/>
    </row>
    <row r="129" spans="1:10" ht="12" customHeight="1" x14ac:dyDescent="0.25">
      <c r="A129" s="96"/>
      <c r="B129" s="96"/>
      <c r="C129" s="93"/>
      <c r="D129" s="93"/>
      <c r="E129" s="93"/>
      <c r="F129" s="31"/>
      <c r="G129" s="72"/>
      <c r="H129" s="107"/>
      <c r="I129" s="70"/>
    </row>
    <row r="130" spans="1:10" ht="12" customHeight="1" x14ac:dyDescent="0.25">
      <c r="A130" s="30"/>
      <c r="B130" s="30"/>
      <c r="C130" s="118" t="s">
        <v>53</v>
      </c>
      <c r="D130" s="111" t="s">
        <v>146</v>
      </c>
      <c r="E130" s="3"/>
      <c r="F130" s="31"/>
      <c r="G130" s="72"/>
      <c r="H130" s="107"/>
      <c r="I130" s="70"/>
    </row>
    <row r="131" spans="1:10" ht="9.9" customHeight="1" x14ac:dyDescent="0.25">
      <c r="A131" s="30"/>
      <c r="B131" s="30"/>
      <c r="C131" s="3"/>
      <c r="D131" s="3"/>
      <c r="E131" s="3"/>
      <c r="F131" s="31"/>
      <c r="G131" s="72"/>
      <c r="H131" s="107"/>
      <c r="I131" s="70"/>
    </row>
    <row r="132" spans="1:10" ht="12" customHeight="1" x14ac:dyDescent="0.25">
      <c r="A132" s="30"/>
      <c r="B132" s="30"/>
      <c r="C132" s="3"/>
      <c r="D132" s="111" t="s">
        <v>19</v>
      </c>
      <c r="E132" s="117" t="s">
        <v>147</v>
      </c>
      <c r="F132" s="114" t="s">
        <v>49</v>
      </c>
      <c r="G132" s="68">
        <v>340</v>
      </c>
      <c r="H132" s="107"/>
      <c r="I132" s="70"/>
    </row>
    <row r="133" spans="1:10" ht="12" customHeight="1" x14ac:dyDescent="0.25">
      <c r="A133" s="30"/>
      <c r="B133" s="30"/>
      <c r="C133" s="3"/>
      <c r="D133" s="3"/>
      <c r="E133" s="3"/>
      <c r="F133" s="31"/>
      <c r="G133" s="72"/>
      <c r="H133" s="107"/>
      <c r="I133" s="70"/>
    </row>
    <row r="134" spans="1:10" ht="13.2" customHeight="1" x14ac:dyDescent="0.25">
      <c r="A134" s="30"/>
      <c r="B134" s="30"/>
      <c r="C134" s="93"/>
      <c r="D134" s="118" t="s">
        <v>22</v>
      </c>
      <c r="E134" s="117" t="s">
        <v>143</v>
      </c>
      <c r="F134" s="114" t="s">
        <v>49</v>
      </c>
      <c r="G134" s="68">
        <v>80</v>
      </c>
      <c r="H134" s="107"/>
      <c r="I134" s="70"/>
    </row>
    <row r="135" spans="1:10" ht="12" customHeight="1" x14ac:dyDescent="0.25">
      <c r="A135" s="30"/>
      <c r="B135" s="30"/>
      <c r="C135" s="3"/>
      <c r="D135" s="3"/>
      <c r="E135" s="3"/>
      <c r="F135" s="31"/>
      <c r="G135" s="106"/>
      <c r="H135" s="107"/>
      <c r="I135" s="70"/>
    </row>
    <row r="136" spans="1:10" ht="12" customHeight="1" x14ac:dyDescent="0.25">
      <c r="A136" s="30"/>
      <c r="B136" s="231" t="s">
        <v>430</v>
      </c>
      <c r="C136" s="18" t="s">
        <v>207</v>
      </c>
      <c r="D136" s="93"/>
      <c r="E136" s="93"/>
      <c r="F136" s="95"/>
      <c r="G136" s="106"/>
      <c r="H136" s="107"/>
      <c r="I136" s="70"/>
    </row>
    <row r="137" spans="1:10" ht="12" customHeight="1" x14ac:dyDescent="0.25">
      <c r="A137" s="29"/>
      <c r="B137" s="29"/>
      <c r="F137" s="29"/>
      <c r="G137" s="313"/>
      <c r="H137" s="29"/>
      <c r="I137" s="314"/>
    </row>
    <row r="138" spans="1:10" ht="12" customHeight="1" x14ac:dyDescent="0.25">
      <c r="A138" s="30"/>
      <c r="B138" s="30"/>
      <c r="C138" s="94" t="s">
        <v>19</v>
      </c>
      <c r="D138" s="3" t="s">
        <v>205</v>
      </c>
      <c r="E138" s="93"/>
      <c r="F138" s="95"/>
      <c r="G138" s="106"/>
      <c r="H138" s="107"/>
      <c r="I138" s="70"/>
    </row>
    <row r="139" spans="1:10" ht="12" customHeight="1" x14ac:dyDescent="0.25">
      <c r="A139" s="30"/>
      <c r="B139" s="30"/>
      <c r="C139" s="3"/>
      <c r="D139" s="3" t="s">
        <v>206</v>
      </c>
      <c r="E139" s="93"/>
      <c r="F139" s="95"/>
      <c r="G139" s="106"/>
      <c r="H139" s="107"/>
      <c r="I139" s="70"/>
    </row>
    <row r="140" spans="1:10" ht="12" customHeight="1" x14ac:dyDescent="0.25">
      <c r="A140" s="30"/>
      <c r="B140" s="30"/>
      <c r="C140" s="3"/>
      <c r="D140" s="93" t="s">
        <v>414</v>
      </c>
      <c r="E140" s="93"/>
      <c r="F140" s="31" t="s">
        <v>20</v>
      </c>
      <c r="G140" s="32" t="s">
        <v>20</v>
      </c>
      <c r="H140" s="107" t="s">
        <v>113</v>
      </c>
      <c r="I140" s="70"/>
    </row>
    <row r="141" spans="1:10" ht="12" customHeight="1" x14ac:dyDescent="0.25">
      <c r="A141" s="30"/>
      <c r="B141" s="30"/>
      <c r="C141" s="3"/>
      <c r="D141" s="93"/>
      <c r="E141" s="93"/>
      <c r="F141" s="95"/>
      <c r="G141" s="106"/>
      <c r="H141" s="107"/>
      <c r="I141" s="70"/>
      <c r="J141" s="105"/>
    </row>
    <row r="142" spans="1:10" ht="12" customHeight="1" x14ac:dyDescent="0.25">
      <c r="A142" s="30"/>
      <c r="B142" s="30"/>
      <c r="C142" s="94" t="s">
        <v>61</v>
      </c>
      <c r="D142" s="93" t="s">
        <v>208</v>
      </c>
      <c r="E142" s="93"/>
      <c r="F142" s="95"/>
      <c r="G142" s="106"/>
      <c r="H142" s="107"/>
      <c r="I142" s="70"/>
    </row>
    <row r="143" spans="1:10" ht="9.9" customHeight="1" x14ac:dyDescent="0.25">
      <c r="A143" s="30"/>
      <c r="B143" s="30"/>
      <c r="C143" s="3"/>
      <c r="D143" s="93" t="s">
        <v>235</v>
      </c>
      <c r="E143" s="93"/>
      <c r="F143" s="95"/>
      <c r="G143" s="106"/>
      <c r="H143" s="107"/>
      <c r="I143" s="70"/>
    </row>
    <row r="144" spans="1:10" ht="12" customHeight="1" x14ac:dyDescent="0.25">
      <c r="A144" s="30"/>
      <c r="B144" s="30"/>
      <c r="C144" s="3"/>
      <c r="D144" s="93" t="s">
        <v>414</v>
      </c>
      <c r="E144" s="93"/>
      <c r="F144" s="31" t="s">
        <v>20</v>
      </c>
      <c r="G144" s="32" t="s">
        <v>20</v>
      </c>
      <c r="H144" s="107" t="s">
        <v>113</v>
      </c>
      <c r="I144" s="70"/>
    </row>
    <row r="145" spans="1:9" ht="12" customHeight="1" x14ac:dyDescent="0.25">
      <c r="A145" s="29"/>
      <c r="B145" s="29"/>
      <c r="F145" s="29"/>
      <c r="G145" s="313"/>
      <c r="H145" s="29"/>
      <c r="I145" s="314"/>
    </row>
    <row r="146" spans="1:9" ht="12" customHeight="1" x14ac:dyDescent="0.25">
      <c r="A146" s="29"/>
      <c r="B146" s="29"/>
      <c r="F146" s="29"/>
      <c r="G146" s="313"/>
      <c r="H146" s="29"/>
      <c r="I146" s="314"/>
    </row>
    <row r="147" spans="1:9" ht="12" customHeight="1" x14ac:dyDescent="0.25">
      <c r="A147" s="29"/>
      <c r="B147" s="29"/>
      <c r="F147" s="29"/>
      <c r="G147" s="313"/>
      <c r="H147" s="29"/>
      <c r="I147" s="314"/>
    </row>
    <row r="148" spans="1:9" ht="12" customHeight="1" x14ac:dyDescent="0.25">
      <c r="A148" s="29"/>
      <c r="B148" s="29"/>
      <c r="F148" s="29"/>
      <c r="G148" s="313"/>
      <c r="H148" s="29"/>
      <c r="I148" s="314"/>
    </row>
    <row r="149" spans="1:9" ht="12" customHeight="1" x14ac:dyDescent="0.25">
      <c r="A149" s="29"/>
      <c r="B149" s="29"/>
      <c r="F149" s="29"/>
      <c r="G149" s="313"/>
      <c r="H149" s="29"/>
      <c r="I149" s="314"/>
    </row>
    <row r="150" spans="1:9" ht="12" customHeight="1" x14ac:dyDescent="0.25">
      <c r="A150" s="29"/>
      <c r="B150" s="29"/>
      <c r="F150" s="29"/>
      <c r="G150" s="313"/>
      <c r="H150" s="29"/>
      <c r="I150" s="314"/>
    </row>
    <row r="151" spans="1:9" ht="12" customHeight="1" x14ac:dyDescent="0.25">
      <c r="A151" s="29"/>
      <c r="B151" s="29"/>
      <c r="F151" s="29"/>
      <c r="G151" s="313"/>
      <c r="H151" s="29"/>
      <c r="I151" s="314"/>
    </row>
    <row r="152" spans="1:9" ht="12" customHeight="1" x14ac:dyDescent="0.25">
      <c r="A152" s="29"/>
      <c r="B152" s="29"/>
      <c r="F152" s="29"/>
      <c r="G152" s="313"/>
      <c r="H152" s="29"/>
      <c r="I152" s="314"/>
    </row>
    <row r="153" spans="1:9" ht="12" customHeight="1" x14ac:dyDescent="0.25">
      <c r="A153" s="29"/>
      <c r="B153" s="29"/>
      <c r="F153" s="29"/>
      <c r="G153" s="313"/>
      <c r="H153" s="29"/>
      <c r="I153" s="314"/>
    </row>
    <row r="154" spans="1:9" ht="12" customHeight="1" x14ac:dyDescent="0.25">
      <c r="A154" s="29"/>
      <c r="B154" s="29"/>
      <c r="F154" s="29"/>
      <c r="G154" s="313"/>
      <c r="H154" s="29"/>
      <c r="I154" s="314"/>
    </row>
    <row r="155" spans="1:9" ht="12" customHeight="1" x14ac:dyDescent="0.25">
      <c r="A155" s="29"/>
      <c r="B155" s="29"/>
      <c r="F155" s="29"/>
      <c r="G155" s="313"/>
      <c r="H155" s="29"/>
      <c r="I155" s="314"/>
    </row>
    <row r="156" spans="1:9" ht="12" customHeight="1" x14ac:dyDescent="0.25">
      <c r="A156" s="29"/>
      <c r="B156" s="29"/>
      <c r="F156" s="29"/>
      <c r="G156" s="313"/>
      <c r="H156" s="29"/>
      <c r="I156" s="314"/>
    </row>
    <row r="157" spans="1:9" ht="12" customHeight="1" x14ac:dyDescent="0.25">
      <c r="A157" s="29"/>
      <c r="B157" s="29"/>
      <c r="F157" s="29"/>
      <c r="G157" s="313"/>
      <c r="H157" s="29"/>
      <c r="I157" s="314"/>
    </row>
    <row r="158" spans="1:9" ht="12" customHeight="1" x14ac:dyDescent="0.25">
      <c r="A158" s="29"/>
      <c r="B158" s="29"/>
      <c r="F158" s="29"/>
      <c r="G158" s="313"/>
      <c r="H158" s="29"/>
      <c r="I158" s="314"/>
    </row>
    <row r="159" spans="1:9" ht="12" customHeight="1" x14ac:dyDescent="0.25">
      <c r="A159" s="29"/>
      <c r="B159" s="29"/>
      <c r="F159" s="29"/>
      <c r="G159" s="313"/>
      <c r="H159" s="29"/>
      <c r="I159" s="314"/>
    </row>
    <row r="160" spans="1:9" ht="12" customHeight="1" x14ac:dyDescent="0.25">
      <c r="A160" s="29"/>
      <c r="B160" s="29"/>
      <c r="F160" s="29"/>
      <c r="G160" s="313"/>
      <c r="H160" s="29"/>
      <c r="I160" s="314"/>
    </row>
    <row r="161" spans="1:9" ht="12" customHeight="1" x14ac:dyDescent="0.25">
      <c r="A161" s="29"/>
      <c r="B161" s="29"/>
      <c r="F161" s="29"/>
      <c r="G161" s="313"/>
      <c r="H161" s="29"/>
      <c r="I161" s="314"/>
    </row>
    <row r="162" spans="1:9" ht="12" customHeight="1" x14ac:dyDescent="0.25">
      <c r="A162" s="29"/>
      <c r="B162" s="29"/>
      <c r="F162" s="29"/>
      <c r="G162" s="313"/>
      <c r="H162" s="29"/>
      <c r="I162" s="314"/>
    </row>
    <row r="163" spans="1:9" ht="12" customHeight="1" x14ac:dyDescent="0.25">
      <c r="A163" s="29"/>
      <c r="B163" s="29"/>
      <c r="F163" s="29"/>
      <c r="G163" s="313"/>
      <c r="H163" s="29"/>
      <c r="I163" s="314"/>
    </row>
    <row r="164" spans="1:9" ht="12" customHeight="1" x14ac:dyDescent="0.25">
      <c r="A164" s="29"/>
      <c r="B164" s="29"/>
      <c r="F164" s="29"/>
      <c r="G164" s="313"/>
      <c r="H164" s="29"/>
      <c r="I164" s="314"/>
    </row>
    <row r="165" spans="1:9" ht="12" customHeight="1" x14ac:dyDescent="0.25">
      <c r="A165" s="29"/>
      <c r="B165" s="29"/>
      <c r="F165" s="29"/>
      <c r="G165" s="313"/>
      <c r="H165" s="29"/>
      <c r="I165" s="314"/>
    </row>
    <row r="166" spans="1:9" ht="12" customHeight="1" x14ac:dyDescent="0.25">
      <c r="A166" s="29"/>
      <c r="B166" s="29"/>
      <c r="F166" s="29"/>
      <c r="G166" s="313"/>
      <c r="H166" s="29"/>
      <c r="I166" s="314"/>
    </row>
    <row r="167" spans="1:9" ht="12" customHeight="1" x14ac:dyDescent="0.25">
      <c r="A167" s="29"/>
      <c r="B167" s="29"/>
      <c r="F167" s="29"/>
      <c r="G167" s="313"/>
      <c r="H167" s="29"/>
      <c r="I167" s="314"/>
    </row>
    <row r="168" spans="1:9" ht="10.8" customHeight="1" x14ac:dyDescent="0.25">
      <c r="A168" s="29"/>
      <c r="B168" s="29"/>
      <c r="F168" s="29"/>
      <c r="G168" s="313"/>
      <c r="H168" s="29"/>
      <c r="I168" s="314"/>
    </row>
    <row r="169" spans="1:9" ht="12" customHeight="1" x14ac:dyDescent="0.25">
      <c r="A169" s="29"/>
      <c r="B169" s="29"/>
      <c r="F169" s="29"/>
      <c r="G169" s="313"/>
      <c r="H169" s="29"/>
      <c r="I169" s="314"/>
    </row>
    <row r="170" spans="1:9" ht="12.6" customHeight="1" x14ac:dyDescent="0.25">
      <c r="A170" s="29"/>
      <c r="B170" s="29"/>
      <c r="F170" s="29"/>
      <c r="G170" s="313"/>
      <c r="H170" s="29"/>
      <c r="I170" s="314"/>
    </row>
    <row r="171" spans="1:9" ht="12" customHeight="1" x14ac:dyDescent="0.25">
      <c r="A171" s="29"/>
      <c r="B171" s="29"/>
      <c r="F171" s="29"/>
      <c r="G171" s="313"/>
      <c r="H171" s="29"/>
      <c r="I171" s="314"/>
    </row>
    <row r="172" spans="1:9" ht="12" customHeight="1" x14ac:dyDescent="0.25">
      <c r="A172" s="29"/>
      <c r="B172" s="29"/>
      <c r="F172" s="29"/>
      <c r="G172" s="313"/>
      <c r="H172" s="29"/>
      <c r="I172" s="314"/>
    </row>
    <row r="173" spans="1:9" ht="12" customHeight="1" x14ac:dyDescent="0.25">
      <c r="A173" s="30"/>
      <c r="B173" s="30"/>
      <c r="C173" s="3"/>
      <c r="D173" s="3"/>
      <c r="E173" s="3"/>
      <c r="F173" s="31"/>
      <c r="G173" s="72"/>
      <c r="H173" s="69"/>
      <c r="I173" s="70"/>
    </row>
    <row r="174" spans="1:9" ht="12" customHeight="1" x14ac:dyDescent="0.25">
      <c r="A174" s="30"/>
      <c r="B174" s="30"/>
      <c r="C174" s="93"/>
      <c r="D174" s="118"/>
      <c r="E174" s="117"/>
      <c r="F174" s="114"/>
      <c r="G174" s="68"/>
      <c r="H174" s="69"/>
      <c r="I174" s="70"/>
    </row>
    <row r="175" spans="1:9" ht="12" customHeight="1" x14ac:dyDescent="0.25">
      <c r="A175" s="81"/>
      <c r="B175" s="81"/>
      <c r="C175" s="93"/>
      <c r="D175" s="118"/>
      <c r="E175" s="117"/>
      <c r="F175" s="340"/>
      <c r="G175" s="341"/>
      <c r="H175" s="342"/>
      <c r="I175" s="84"/>
    </row>
    <row r="176" spans="1:9" ht="12" customHeight="1" x14ac:dyDescent="0.25">
      <c r="A176" s="74"/>
      <c r="B176" s="45"/>
      <c r="C176" s="45"/>
      <c r="D176" s="45"/>
      <c r="E176" s="45"/>
      <c r="F176" s="46"/>
      <c r="G176" s="75"/>
      <c r="H176" s="76"/>
      <c r="I176" s="91"/>
    </row>
    <row r="177" spans="1:9" ht="12" customHeight="1" x14ac:dyDescent="0.25">
      <c r="A177" s="30"/>
      <c r="B177" s="18" t="s">
        <v>121</v>
      </c>
      <c r="C177" s="3"/>
      <c r="D177" s="3"/>
      <c r="E177" s="3"/>
      <c r="F177" s="4"/>
      <c r="G177" s="78"/>
      <c r="H177" s="79"/>
      <c r="I177" s="80"/>
    </row>
    <row r="178" spans="1:9" ht="12" customHeight="1" x14ac:dyDescent="0.25">
      <c r="A178" s="81"/>
      <c r="B178" s="51"/>
      <c r="C178" s="51"/>
      <c r="D178" s="51"/>
      <c r="E178" s="51"/>
      <c r="F178" s="52"/>
      <c r="G178" s="82"/>
      <c r="H178" s="83"/>
      <c r="I178" s="84"/>
    </row>
    <row r="179" spans="1:9" ht="12" customHeight="1" x14ac:dyDescent="0.25">
      <c r="A179" s="45"/>
      <c r="B179" s="45"/>
      <c r="C179" s="45"/>
      <c r="D179" s="45"/>
      <c r="E179" s="45"/>
      <c r="F179" s="46"/>
      <c r="G179" s="75"/>
      <c r="H179" s="76"/>
      <c r="I179" s="299"/>
    </row>
    <row r="180" spans="1:9" s="1" customFormat="1" ht="12" customHeight="1" x14ac:dyDescent="0.25">
      <c r="A180" s="104"/>
      <c r="B180" s="93"/>
      <c r="C180" s="93"/>
      <c r="D180" s="93"/>
      <c r="E180" s="93"/>
      <c r="F180" s="129"/>
      <c r="G180" s="189"/>
      <c r="H180" s="206"/>
      <c r="I180" s="300"/>
    </row>
    <row r="181" spans="1:9" s="1" customFormat="1" ht="12" customHeight="1" x14ac:dyDescent="0.25">
      <c r="B181" s="93"/>
      <c r="C181" s="93"/>
      <c r="D181" s="93"/>
      <c r="E181" s="93"/>
      <c r="F181" s="129"/>
      <c r="G181" s="189"/>
      <c r="H181" s="206"/>
      <c r="I181" s="312"/>
    </row>
    <row r="182" spans="1:9" s="1" customFormat="1" ht="12" customHeight="1" x14ac:dyDescent="0.25">
      <c r="A182" s="18"/>
      <c r="B182" s="18"/>
      <c r="C182" s="18"/>
      <c r="D182" s="18"/>
      <c r="E182" s="18"/>
      <c r="F182" s="327"/>
      <c r="G182" s="328"/>
      <c r="H182" s="329"/>
      <c r="I182" s="213"/>
    </row>
    <row r="183" spans="1:9" s="1" customFormat="1" ht="12" customHeight="1" x14ac:dyDescent="0.25">
      <c r="A183" s="18"/>
      <c r="B183" s="18"/>
      <c r="C183" s="18"/>
      <c r="D183" s="18"/>
      <c r="E183" s="18"/>
      <c r="F183" s="327"/>
      <c r="G183" s="330"/>
      <c r="H183" s="331"/>
      <c r="I183" s="332"/>
    </row>
    <row r="184" spans="1:9" s="1" customFormat="1" ht="12" customHeight="1" x14ac:dyDescent="0.25">
      <c r="A184" s="18"/>
      <c r="B184" s="18"/>
      <c r="C184" s="18"/>
      <c r="D184" s="18"/>
      <c r="E184" s="18"/>
      <c r="F184" s="327"/>
      <c r="G184" s="330"/>
      <c r="H184" s="329"/>
      <c r="I184" s="213"/>
    </row>
    <row r="185" spans="1:9" ht="12" customHeight="1" x14ac:dyDescent="0.25">
      <c r="A185" s="3"/>
      <c r="B185" s="3"/>
      <c r="C185" s="3"/>
      <c r="D185" s="3"/>
      <c r="E185" s="3"/>
      <c r="F185" s="4"/>
      <c r="G185" s="78"/>
      <c r="H185" s="79"/>
      <c r="I185" s="92"/>
    </row>
    <row r="186" spans="1:9" ht="12" customHeight="1" x14ac:dyDescent="0.25">
      <c r="A186" s="3"/>
      <c r="B186" s="3"/>
      <c r="C186" s="3"/>
      <c r="D186" s="3"/>
      <c r="E186" s="3"/>
      <c r="F186" s="4"/>
      <c r="G186" s="78"/>
      <c r="H186" s="79"/>
      <c r="I186" s="333"/>
    </row>
    <row r="187" spans="1:9" ht="12" customHeight="1" x14ac:dyDescent="0.25">
      <c r="A187" s="3"/>
      <c r="B187" s="3"/>
      <c r="C187" s="3"/>
      <c r="D187" s="3"/>
      <c r="E187" s="3"/>
      <c r="F187" s="4"/>
      <c r="G187" s="78"/>
      <c r="H187" s="79"/>
      <c r="I187" s="92"/>
    </row>
    <row r="188" spans="1:9" ht="12" customHeight="1" x14ac:dyDescent="0.25">
      <c r="A188" s="3"/>
      <c r="B188" s="3"/>
      <c r="C188" s="93"/>
      <c r="D188" s="118"/>
      <c r="E188" s="117"/>
      <c r="F188" s="334"/>
      <c r="G188" s="78"/>
      <c r="H188" s="79"/>
      <c r="I188" s="92"/>
    </row>
    <row r="189" spans="1:9" ht="12" customHeight="1" x14ac:dyDescent="0.25"/>
    <row r="190" spans="1:9" ht="12" customHeight="1" x14ac:dyDescent="0.25"/>
    <row r="191" spans="1:9" ht="12" customHeight="1" x14ac:dyDescent="0.25"/>
    <row r="192" spans="1:9" ht="12" customHeight="1" x14ac:dyDescent="0.25"/>
    <row r="193" spans="1:9" ht="12" customHeight="1" x14ac:dyDescent="0.25"/>
    <row r="194" spans="1:9" ht="12" customHeight="1" x14ac:dyDescent="0.25"/>
    <row r="195" spans="1:9" ht="12" customHeight="1" x14ac:dyDescent="0.25"/>
    <row r="196" spans="1:9" ht="12" customHeight="1" x14ac:dyDescent="0.25"/>
    <row r="197" spans="1:9" ht="12" customHeight="1" x14ac:dyDescent="0.25"/>
    <row r="198" spans="1:9" ht="12" customHeight="1" x14ac:dyDescent="0.25">
      <c r="A198" s="3"/>
      <c r="B198" s="3"/>
      <c r="C198" s="93"/>
      <c r="D198" s="118"/>
      <c r="E198" s="117"/>
      <c r="F198" s="334"/>
      <c r="G198" s="78"/>
      <c r="H198" s="79"/>
      <c r="I198" s="92"/>
    </row>
    <row r="199" spans="1:9" ht="12" customHeight="1" x14ac:dyDescent="0.25"/>
    <row r="200" spans="1:9" ht="12" customHeight="1" x14ac:dyDescent="0.25"/>
    <row r="201" spans="1:9" ht="12" customHeight="1" x14ac:dyDescent="0.25"/>
    <row r="202" spans="1:9" ht="12" customHeight="1" x14ac:dyDescent="0.25"/>
    <row r="203" spans="1:9" ht="12" customHeight="1" x14ac:dyDescent="0.25"/>
    <row r="204" spans="1:9" ht="12" customHeight="1" x14ac:dyDescent="0.25"/>
    <row r="205" spans="1:9" ht="12" customHeight="1" x14ac:dyDescent="0.25"/>
    <row r="206" spans="1:9" ht="12" customHeight="1" x14ac:dyDescent="0.25"/>
    <row r="207" spans="1:9" ht="12" customHeight="1" x14ac:dyDescent="0.25"/>
    <row r="208" spans="1:9" ht="12" customHeight="1" x14ac:dyDescent="0.25"/>
    <row r="209" spans="1:9" ht="12" customHeight="1" x14ac:dyDescent="0.25"/>
    <row r="210" spans="1:9" ht="12" customHeight="1" x14ac:dyDescent="0.25"/>
    <row r="211" spans="1:9" ht="12" customHeight="1" x14ac:dyDescent="0.25"/>
    <row r="212" spans="1:9" ht="12" customHeight="1" x14ac:dyDescent="0.25"/>
    <row r="213" spans="1:9" ht="12" customHeight="1" x14ac:dyDescent="0.25"/>
    <row r="214" spans="1:9" ht="12" customHeight="1" x14ac:dyDescent="0.25"/>
    <row r="215" spans="1:9" ht="12" customHeight="1" x14ac:dyDescent="0.25"/>
    <row r="216" spans="1:9" ht="12" customHeight="1" x14ac:dyDescent="0.25">
      <c r="A216" s="3"/>
      <c r="B216" s="3"/>
      <c r="C216" s="3"/>
      <c r="D216" s="93"/>
      <c r="E216" s="93"/>
      <c r="F216" s="4"/>
      <c r="G216" s="8"/>
      <c r="H216" s="79"/>
      <c r="I216" s="92"/>
    </row>
    <row r="217" spans="1:9" ht="12" customHeight="1" x14ac:dyDescent="0.25">
      <c r="A217" s="3"/>
      <c r="B217" s="3"/>
      <c r="C217" s="3"/>
      <c r="D217" s="93"/>
      <c r="E217" s="93"/>
      <c r="F217" s="4"/>
      <c r="G217" s="8"/>
      <c r="H217" s="79"/>
      <c r="I217" s="92"/>
    </row>
    <row r="218" spans="1:9" ht="12" customHeight="1" x14ac:dyDescent="0.25">
      <c r="A218" s="3"/>
      <c r="B218" s="3"/>
      <c r="C218" s="3"/>
      <c r="D218" s="93"/>
      <c r="E218" s="93"/>
      <c r="F218" s="4"/>
      <c r="G218" s="8"/>
      <c r="H218" s="79"/>
      <c r="I218" s="92"/>
    </row>
    <row r="219" spans="1:9" ht="12" customHeight="1" x14ac:dyDescent="0.25">
      <c r="A219" s="3"/>
      <c r="B219" s="3"/>
      <c r="C219" s="3"/>
      <c r="D219" s="93"/>
      <c r="E219" s="93"/>
      <c r="F219" s="4"/>
      <c r="G219" s="8"/>
      <c r="H219" s="79"/>
      <c r="I219" s="92"/>
    </row>
    <row r="220" spans="1:9" ht="12" customHeight="1" x14ac:dyDescent="0.25">
      <c r="A220" s="3"/>
      <c r="B220" s="3"/>
      <c r="C220" s="3"/>
      <c r="D220" s="93"/>
      <c r="E220" s="93"/>
      <c r="F220" s="4"/>
      <c r="G220" s="8"/>
      <c r="H220" s="79"/>
      <c r="I220" s="92"/>
    </row>
    <row r="221" spans="1:9" ht="12" customHeight="1" x14ac:dyDescent="0.25">
      <c r="A221" s="3"/>
      <c r="B221" s="3"/>
      <c r="C221" s="3"/>
      <c r="D221" s="93"/>
      <c r="E221" s="93"/>
      <c r="F221" s="4"/>
      <c r="G221" s="8"/>
      <c r="H221" s="79"/>
      <c r="I221" s="92"/>
    </row>
    <row r="222" spans="1:9" ht="12" customHeight="1" x14ac:dyDescent="0.25">
      <c r="A222" s="3"/>
      <c r="B222" s="3"/>
      <c r="C222" s="3"/>
      <c r="D222" s="93"/>
      <c r="E222" s="93"/>
      <c r="F222" s="4"/>
      <c r="G222" s="8"/>
      <c r="H222" s="79"/>
      <c r="I222" s="92"/>
    </row>
    <row r="223" spans="1:9" ht="12" customHeight="1" x14ac:dyDescent="0.25">
      <c r="A223" s="3"/>
      <c r="B223" s="3"/>
      <c r="C223" s="3"/>
      <c r="D223" s="93"/>
      <c r="E223" s="93"/>
      <c r="F223" s="4"/>
      <c r="G223" s="8"/>
      <c r="H223" s="79"/>
      <c r="I223" s="92"/>
    </row>
    <row r="224" spans="1:9" ht="12" customHeight="1" x14ac:dyDescent="0.25">
      <c r="A224" s="3"/>
      <c r="B224" s="3"/>
      <c r="C224" s="3"/>
      <c r="D224" s="93"/>
      <c r="E224" s="93"/>
      <c r="F224" s="4"/>
      <c r="G224" s="8"/>
      <c r="H224" s="79"/>
      <c r="I224" s="92"/>
    </row>
    <row r="225" spans="1:9" ht="12" customHeight="1" x14ac:dyDescent="0.25">
      <c r="A225" s="3"/>
      <c r="B225" s="3"/>
      <c r="C225" s="3"/>
      <c r="D225" s="93"/>
      <c r="E225" s="93"/>
      <c r="F225" s="4"/>
      <c r="G225" s="8"/>
      <c r="H225" s="79"/>
      <c r="I225" s="92"/>
    </row>
    <row r="226" spans="1:9" ht="12" customHeight="1" x14ac:dyDescent="0.25">
      <c r="A226" s="3"/>
      <c r="B226" s="3"/>
      <c r="C226" s="3"/>
      <c r="D226" s="93"/>
      <c r="E226" s="93"/>
      <c r="F226" s="4"/>
      <c r="G226" s="8"/>
      <c r="H226" s="79"/>
      <c r="I226" s="92"/>
    </row>
    <row r="227" spans="1:9" ht="12" customHeight="1" x14ac:dyDescent="0.25">
      <c r="A227" s="3"/>
      <c r="B227" s="3"/>
      <c r="C227" s="3"/>
      <c r="D227" s="93"/>
      <c r="E227" s="93"/>
      <c r="F227" s="4"/>
      <c r="G227" s="8"/>
      <c r="H227" s="79"/>
      <c r="I227" s="92"/>
    </row>
    <row r="228" spans="1:9" ht="12" customHeight="1" x14ac:dyDescent="0.25">
      <c r="A228" s="3"/>
      <c r="B228" s="3"/>
      <c r="C228" s="3"/>
      <c r="D228" s="93"/>
      <c r="E228" s="93"/>
      <c r="F228" s="4"/>
      <c r="G228" s="8"/>
      <c r="H228" s="79"/>
      <c r="I228" s="92"/>
    </row>
    <row r="229" spans="1:9" ht="12" customHeight="1" x14ac:dyDescent="0.25">
      <c r="A229" s="3"/>
      <c r="B229" s="3"/>
      <c r="C229" s="3"/>
      <c r="D229" s="93"/>
      <c r="E229" s="93"/>
      <c r="F229" s="4"/>
      <c r="G229" s="8"/>
      <c r="H229" s="79"/>
      <c r="I229" s="92"/>
    </row>
    <row r="230" spans="1:9" ht="12" customHeight="1" x14ac:dyDescent="0.25">
      <c r="A230" s="3"/>
      <c r="B230" s="3"/>
      <c r="C230" s="3"/>
      <c r="D230" s="93"/>
      <c r="E230" s="93"/>
      <c r="F230" s="4"/>
      <c r="G230" s="8"/>
      <c r="H230" s="79"/>
      <c r="I230" s="92"/>
    </row>
    <row r="231" spans="1:9" ht="12" customHeight="1" x14ac:dyDescent="0.25">
      <c r="A231" s="3"/>
      <c r="B231" s="3"/>
      <c r="C231" s="3"/>
      <c r="D231" s="93"/>
      <c r="E231" s="93"/>
      <c r="F231" s="4"/>
      <c r="G231" s="8"/>
      <c r="H231" s="79"/>
      <c r="I231" s="92"/>
    </row>
    <row r="232" spans="1:9" ht="12" customHeight="1" x14ac:dyDescent="0.25">
      <c r="A232" s="3"/>
      <c r="B232" s="3"/>
      <c r="C232" s="3"/>
      <c r="D232" s="93"/>
      <c r="E232" s="93"/>
      <c r="F232" s="4"/>
      <c r="G232" s="8"/>
      <c r="H232" s="79"/>
      <c r="I232" s="92"/>
    </row>
    <row r="233" spans="1:9" ht="12" customHeight="1" x14ac:dyDescent="0.25">
      <c r="A233" s="3"/>
      <c r="B233" s="3"/>
      <c r="C233" s="3"/>
      <c r="D233" s="93"/>
      <c r="E233" s="93"/>
      <c r="F233" s="4"/>
      <c r="G233" s="8"/>
      <c r="H233" s="79"/>
      <c r="I233" s="92"/>
    </row>
    <row r="234" spans="1:9" ht="12" customHeight="1" x14ac:dyDescent="0.25">
      <c r="A234" s="3"/>
      <c r="B234" s="3"/>
      <c r="C234" s="3"/>
      <c r="D234" s="3"/>
      <c r="E234" s="93"/>
      <c r="F234" s="129"/>
      <c r="G234" s="335"/>
      <c r="H234" s="79"/>
      <c r="I234" s="92"/>
    </row>
    <row r="235" spans="1:9" ht="12" customHeight="1" x14ac:dyDescent="0.25">
      <c r="A235" s="3"/>
      <c r="B235" s="3"/>
      <c r="C235" s="3"/>
      <c r="D235" s="3"/>
      <c r="E235" s="93"/>
      <c r="F235" s="129"/>
      <c r="G235" s="335"/>
      <c r="H235" s="79"/>
      <c r="I235" s="92"/>
    </row>
    <row r="236" spans="1:9" ht="12" customHeight="1" x14ac:dyDescent="0.25">
      <c r="A236" s="3"/>
      <c r="B236" s="3"/>
      <c r="C236" s="3"/>
      <c r="D236" s="3"/>
      <c r="E236" s="93"/>
      <c r="F236" s="129"/>
      <c r="G236" s="335"/>
      <c r="H236" s="79"/>
      <c r="I236" s="92"/>
    </row>
    <row r="237" spans="1:9" ht="12" customHeight="1" x14ac:dyDescent="0.25">
      <c r="A237" s="3"/>
      <c r="B237" s="3"/>
      <c r="C237" s="3"/>
      <c r="D237" s="3"/>
      <c r="E237" s="93"/>
      <c r="F237" s="129"/>
      <c r="G237" s="335"/>
      <c r="H237" s="79"/>
      <c r="I237" s="92"/>
    </row>
    <row r="238" spans="1:9" ht="12" customHeight="1" x14ac:dyDescent="0.25">
      <c r="A238" s="3"/>
      <c r="B238" s="3"/>
      <c r="C238" s="3"/>
      <c r="D238" s="3"/>
      <c r="E238" s="93"/>
      <c r="F238" s="129"/>
      <c r="G238" s="335"/>
      <c r="H238" s="79"/>
      <c r="I238" s="92"/>
    </row>
    <row r="239" spans="1:9" ht="12" customHeight="1" x14ac:dyDescent="0.25">
      <c r="A239" s="3"/>
      <c r="B239" s="3"/>
      <c r="C239" s="3"/>
      <c r="D239" s="3"/>
      <c r="E239" s="93"/>
      <c r="F239" s="129"/>
      <c r="G239" s="335"/>
      <c r="H239" s="79"/>
      <c r="I239" s="92"/>
    </row>
    <row r="240" spans="1:9" ht="12" customHeight="1" x14ac:dyDescent="0.25">
      <c r="A240" s="3"/>
      <c r="B240" s="3"/>
      <c r="C240" s="3"/>
      <c r="D240" s="3"/>
      <c r="E240" s="93"/>
      <c r="F240" s="129"/>
      <c r="G240" s="335"/>
      <c r="H240" s="79"/>
      <c r="I240" s="92"/>
    </row>
    <row r="241" spans="1:10" ht="12" customHeight="1" x14ac:dyDescent="0.25">
      <c r="A241" s="3"/>
      <c r="B241" s="3"/>
      <c r="C241" s="3"/>
      <c r="D241" s="3"/>
      <c r="E241" s="93"/>
      <c r="F241" s="129"/>
      <c r="G241" s="335"/>
      <c r="H241" s="79"/>
      <c r="I241" s="92"/>
    </row>
    <row r="242" spans="1:10" ht="12" customHeight="1" x14ac:dyDescent="0.25">
      <c r="A242" s="3"/>
      <c r="B242" s="3"/>
      <c r="C242" s="3"/>
      <c r="D242" s="3"/>
      <c r="E242" s="93"/>
      <c r="F242" s="129"/>
      <c r="G242" s="335"/>
      <c r="H242" s="79"/>
      <c r="I242" s="92"/>
    </row>
    <row r="243" spans="1:10" ht="12" customHeight="1" x14ac:dyDescent="0.25">
      <c r="A243" s="3"/>
      <c r="B243" s="18"/>
      <c r="C243" s="18"/>
      <c r="D243" s="3"/>
      <c r="E243" s="3"/>
      <c r="F243" s="4"/>
      <c r="G243" s="189"/>
      <c r="H243" s="79"/>
      <c r="I243" s="92"/>
    </row>
    <row r="244" spans="1:10" x14ac:dyDescent="0.25">
      <c r="A244" s="3"/>
      <c r="B244" s="3"/>
      <c r="C244" s="3"/>
      <c r="D244" s="3"/>
      <c r="E244" s="93"/>
      <c r="F244" s="129"/>
      <c r="G244" s="335"/>
      <c r="H244" s="79"/>
      <c r="I244" s="92"/>
      <c r="J244" s="92"/>
    </row>
    <row r="245" spans="1:10" ht="12" customHeight="1" x14ac:dyDescent="0.25"/>
    <row r="246" spans="1:10" ht="12" customHeight="1" x14ac:dyDescent="0.25"/>
    <row r="247" spans="1:10" ht="12" customHeight="1" x14ac:dyDescent="0.25"/>
    <row r="248" spans="1:10" ht="12" customHeight="1" x14ac:dyDescent="0.25">
      <c r="A248" s="3"/>
      <c r="B248" s="3"/>
      <c r="C248" s="3"/>
      <c r="D248" s="3"/>
      <c r="E248" s="3"/>
      <c r="F248" s="4"/>
      <c r="G248" s="61"/>
      <c r="H248" s="62"/>
      <c r="I248" s="85"/>
    </row>
  </sheetData>
  <customSheetViews>
    <customSheetView guid="{8C06DBC4-277B-4C06-8E04-886D17C17669}" showPageBreaks="1" printArea="1" view="pageBreakPreview" topLeftCell="A217">
      <selection activeCell="I238" sqref="I238"/>
      <rowBreaks count="3" manualBreakCount="3">
        <brk id="63" max="8" man="1"/>
        <brk id="130" max="16383" man="1"/>
        <brk id="200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2" firstPageNumber="11" orientation="portrait" useFirstPageNumber="1" horizontalDpi="300" verticalDpi="300" r:id="rId1"/>
      <headerFooter alignWithMargins="0">
        <oddHeader>&amp;CC2 . &amp;P</oddHeader>
        <oddFooter>&amp;L&amp;"Arial,Italic"&amp;8 1012 (ENG_ACES 02/2020)</oddFooter>
      </headerFooter>
    </customSheetView>
    <customSheetView guid="{2D0589F9-8715-4848-90C2-96F1A45D636B}" showPageBreaks="1" printArea="1" view="pageBreakPreview" topLeftCell="A208">
      <selection activeCell="E189" sqref="E189"/>
      <rowBreaks count="3" manualBreakCount="3">
        <brk id="64" max="16383" man="1"/>
        <brk id="121" max="16383" man="1"/>
        <brk id="181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2" orientation="portrait" horizontalDpi="300" verticalDpi="300" r:id="rId2"/>
      <headerFooter alignWithMargins="0">
        <oddHeader>&amp;CC2 . &amp;P</oddHeader>
        <oddFooter>&amp;L&amp;8 107416 &amp;"Arial,Italic"(AUR 66/2014)</oddFooter>
      </headerFooter>
    </customSheetView>
    <customSheetView guid="{8FF073D9-055F-4F34-B306-FB40E0157B7C}" showPageBreaks="1" printArea="1" view="pageBreakPreview" topLeftCell="A211">
      <selection activeCell="E189" sqref="E189"/>
      <rowBreaks count="3" manualBreakCount="3">
        <brk id="64" max="16383" man="1"/>
        <brk id="121" max="16383" man="1"/>
        <brk id="181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orientation="portrait" horizontalDpi="300" verticalDpi="300" r:id="rId3"/>
      <headerFooter alignWithMargins="0">
        <oddHeader>&amp;CC2 . &amp;P</oddHeader>
        <oddFooter>&amp;L&amp;8 107416 &amp;"Arial,Italic"(AUR 66/2014)</oddFooter>
      </headerFooter>
    </customSheetView>
    <customSheetView guid="{7269E097-1BF7-4772-8594-19B80D9CE7D4}" showPageBreaks="1" printArea="1" view="pageBreakPreview">
      <selection activeCell="H203" sqref="H203"/>
      <rowBreaks count="3" manualBreakCount="3">
        <brk id="64" max="16383" man="1"/>
        <brk id="121" max="16383" man="1"/>
        <brk id="181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orientation="portrait" horizontalDpi="300" verticalDpi="300" r:id="rId4"/>
      <headerFooter alignWithMargins="0">
        <oddHeader>&amp;CC2 . &amp;P</oddHeader>
        <oddFooter>&amp;L&amp;8 107416 &amp;"Arial,Italic"(AUR 66/2014)</oddFooter>
      </headerFooter>
    </customSheetView>
    <customSheetView guid="{0EB5B30E-A986-444F-BEE4-BF2D09B6E61F}" showPageBreaks="1" printArea="1" view="pageBreakPreview" topLeftCell="A78">
      <selection activeCell="A109" sqref="A109"/>
      <rowBreaks count="1" manualBreakCount="1">
        <brk id="148" max="8" man="1"/>
      </rowBreaks>
      <pageMargins left="0.78740157480314965" right="0.19685039370078741" top="0.59055118110236227" bottom="0.78740157480314965" header="0.59055118110236227" footer="0.59055118110236227"/>
      <printOptions horizontalCentered="1" verticalCentered="1"/>
      <pageSetup paperSize="9" scale="86" orientation="portrait" r:id="rId5"/>
      <headerFooter alignWithMargins="0">
        <oddHeader>&amp;CC2 . &amp;P</oddHeader>
        <oddFooter>&amp;L&amp;8 107416 &amp;"Arial,Italic"(AUR 66/2014)</oddFooter>
      </headerFooter>
    </customSheetView>
    <customSheetView guid="{CFE8212C-D37D-4726-95FC-8498FA427A0A}" showPageBreaks="1" printArea="1" view="pageBreakPreview">
      <selection activeCell="H203" sqref="H203"/>
      <rowBreaks count="3" manualBreakCount="3">
        <brk id="64" max="16383" man="1"/>
        <brk id="121" max="16383" man="1"/>
        <brk id="181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orientation="portrait" horizontalDpi="300" verticalDpi="300" r:id="rId6"/>
      <headerFooter alignWithMargins="0">
        <oddHeader>&amp;CC2 . &amp;P</oddHeader>
        <oddFooter>&amp;L&amp;8 107416 &amp;"Arial,Italic"(AUR 66/2014)</oddFooter>
      </headerFooter>
    </customSheetView>
    <customSheetView guid="{5AE6871E-870B-47BF-9F14-DCBE3F307CF6}" showPageBreaks="1" printArea="1" view="pageBreakPreview" topLeftCell="A216">
      <selection activeCell="G158" sqref="G158"/>
      <rowBreaks count="3" manualBreakCount="3">
        <brk id="64" max="8" man="1"/>
        <brk id="122" max="8" man="1"/>
        <brk id="188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8" orientation="portrait" horizontalDpi="300" verticalDpi="300" r:id="rId7"/>
      <headerFooter alignWithMargins="0">
        <oddHeader>&amp;CC2 . &amp;P</oddHeader>
      </headerFooter>
    </customSheetView>
    <customSheetView guid="{F3092659-5AD1-4F03-9901-38AF2FE7B43A}" showPageBreaks="1" printArea="1" view="pageBreakPreview" topLeftCell="A208">
      <selection activeCell="P180" sqref="P180"/>
      <rowBreaks count="3" manualBreakCount="3">
        <brk id="64" max="8" man="1"/>
        <brk id="122" max="8" man="1"/>
        <brk id="182" max="8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8" orientation="portrait" horizontalDpi="300" verticalDpi="300" r:id="rId8"/>
      <headerFooter alignWithMargins="0">
        <oddHeader>&amp;CC2 . &amp;P</oddHeader>
        <oddFooter>&amp;L&amp;"Arial,Italic"&amp;8 1012 (ENG_ACES 02/2020)</oddFooter>
      </headerFooter>
    </customSheetView>
    <customSheetView guid="{A8D1BE72-0DDD-4E54-A103-C13AA6078341}" showPageBreaks="1" printArea="1" view="pageBreakPreview" topLeftCell="A235">
      <selection activeCell="I240" sqref="I240"/>
      <rowBreaks count="3" manualBreakCount="3">
        <brk id="63" max="8" man="1"/>
        <brk id="130" max="16383" man="1"/>
        <brk id="200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2" firstPageNumber="11" orientation="portrait" useFirstPageNumber="1" horizontalDpi="300" verticalDpi="300" r:id="rId9"/>
      <headerFooter alignWithMargins="0">
        <oddHeader>&amp;CC2 . &amp;P</oddHeader>
        <oddFooter>&amp;L&amp;"Arial,Italic"&amp;8 1012 (ENG_ACES 02/2020)</oddFooter>
      </headerFooter>
    </customSheetView>
    <customSheetView guid="{8455329F-CB19-4B1A-B90C-EBA1B6682D10}" showPageBreaks="1" printArea="1" view="pageBreakPreview" topLeftCell="A208">
      <selection activeCell="E189" sqref="E189"/>
      <rowBreaks count="3" manualBreakCount="3">
        <brk id="64" max="16383" man="1"/>
        <brk id="121" max="16383" man="1"/>
        <brk id="181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2" orientation="portrait" horizontalDpi="300" verticalDpi="300" r:id="rId10"/>
      <headerFooter alignWithMargins="0">
        <oddHeader>&amp;CC2 . &amp;P</oddHeader>
        <oddFooter>&amp;L&amp;8 107416 &amp;"Arial,Italic"(AUR 66/2014)</oddFooter>
      </headerFooter>
    </customSheetView>
    <customSheetView guid="{F5C46B42-94D7-4C37-BCCA-A66086762E2C}" showPageBreaks="1" printArea="1" view="pageBreakPreview" topLeftCell="A82">
      <selection activeCell="G227" sqref="G227"/>
      <rowBreaks count="3" manualBreakCount="3">
        <brk id="59" max="16383" man="1"/>
        <brk id="116" max="16383" man="1"/>
        <brk id="176" max="16383" man="1"/>
      </rowBreaks>
      <pageMargins left="0.59055118110236227" right="0.19685039370078741" top="0.59055118110236227" bottom="0.78740157480314965" header="0.59055118110236227" footer="0.59055118110236227"/>
      <printOptions horizontalCentered="1" verticalCentered="1"/>
      <pageSetup paperSize="9" scale="92" orientation="portrait" horizontalDpi="300" verticalDpi="300" r:id="rId11"/>
      <headerFooter alignWithMargins="0">
        <oddHeader>&amp;CC2 . &amp;P</oddHeader>
        <oddFooter>&amp;L&amp;8 107416 &amp;"Arial,Italic"(AUR 66/2014)</oddFooter>
      </headerFooter>
    </customSheetView>
    <customSheetView guid="{9C4C01B2-F47D-4254-8993-2EF54272A013}" showPageBreaks="1" printArea="1" view="pageBreakPreview">
      <selection activeCell="N174" sqref="N174"/>
      <rowBreaks count="3" manualBreakCount="3">
        <brk id="58" max="8" man="1"/>
        <brk id="116" max="8" man="1"/>
        <brk id="187" max="8" man="1"/>
      </rowBreaks>
      <pageMargins left="0.59055118110236227" right="0.59055118110236227" top="0.78740157480314965" bottom="0.78740157480314965" header="0.59055118110236227" footer="0.59055118110236227"/>
      <printOptions horizontalCentered="1" verticalCentered="1"/>
      <pageSetup paperSize="9" scale="95" firstPageNumber="10" orientation="portrait" horizontalDpi="300" verticalDpi="300" r:id="rId12"/>
      <headerFooter alignWithMargins="0">
        <oddHeader>&amp;CC2 . &amp;P</oddHeader>
        <oddFooter>&amp;L&amp;"Arial,Italic"&amp;8 1012 (ENG_ACES 06/2024)</oddFooter>
      </headerFooter>
    </customSheetView>
  </customSheetViews>
  <printOptions horizontalCentered="1" verticalCentered="1"/>
  <pageMargins left="0.59055118110236227" right="0.59055118110236227" top="0.78740157480314965" bottom="0.78740157480314965" header="0.59055118110236227" footer="0.59055118110236227"/>
  <pageSetup paperSize="9" scale="95" firstPageNumber="10" orientation="portrait" horizontalDpi="300" verticalDpi="300" r:id="rId13"/>
  <headerFooter alignWithMargins="0">
    <oddHeader>&amp;CC2 . &amp;P</oddHeader>
    <oddFooter>&amp;L&amp;"Arial,Italic"&amp;8 1012 (ENG_ACES 06/2024)</oddFooter>
  </headerFooter>
  <rowBreaks count="3" manualBreakCount="3">
    <brk id="58" max="8" man="1"/>
    <brk id="116" max="8" man="1"/>
    <brk id="18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5"/>
  <sheetViews>
    <sheetView view="pageBreakPreview" zoomScaleNormal="100" zoomScaleSheetLayoutView="99" workbookViewId="0">
      <selection activeCell="M27" sqref="M27"/>
    </sheetView>
  </sheetViews>
  <sheetFormatPr defaultRowHeight="13.2" x14ac:dyDescent="0.25"/>
  <cols>
    <col min="1" max="1" width="10.6640625" customWidth="1"/>
    <col min="2" max="2" width="6.6640625" customWidth="1"/>
    <col min="3" max="4" width="3.6640625" customWidth="1"/>
    <col min="5" max="5" width="29.6640625" customWidth="1"/>
    <col min="6" max="6" width="7.109375" bestFit="1" customWidth="1"/>
    <col min="7" max="7" width="9.6640625" style="59" customWidth="1"/>
    <col min="8" max="8" width="10.6640625" customWidth="1"/>
    <col min="9" max="9" width="15.44140625" style="60" customWidth="1"/>
  </cols>
  <sheetData>
    <row r="1" spans="1:9" ht="12" customHeight="1" x14ac:dyDescent="0.25">
      <c r="B1" s="3"/>
      <c r="C1" s="3"/>
      <c r="D1" s="3"/>
      <c r="E1" s="3"/>
      <c r="F1" s="4"/>
      <c r="G1" s="61"/>
      <c r="H1" s="62"/>
      <c r="I1" s="86" t="s">
        <v>126</v>
      </c>
    </row>
    <row r="2" spans="1:9" ht="12" customHeight="1" x14ac:dyDescent="0.25">
      <c r="B2" s="3"/>
      <c r="C2" s="3"/>
      <c r="D2" s="3"/>
      <c r="E2" s="3"/>
      <c r="F2" s="4"/>
      <c r="G2" s="61"/>
      <c r="H2" s="62"/>
      <c r="I2" s="87"/>
    </row>
    <row r="3" spans="1:9" ht="12" customHeight="1" x14ac:dyDescent="0.25">
      <c r="A3" s="11" t="s">
        <v>3</v>
      </c>
      <c r="B3" s="11"/>
      <c r="C3" s="12"/>
      <c r="D3" s="12"/>
      <c r="E3" s="12"/>
      <c r="F3" s="13"/>
      <c r="G3" s="14"/>
      <c r="H3" s="15"/>
      <c r="I3" s="88"/>
    </row>
    <row r="4" spans="1:9" ht="12" customHeight="1" x14ac:dyDescent="0.25">
      <c r="A4" s="17" t="s">
        <v>4</v>
      </c>
      <c r="B4" s="17" t="s">
        <v>5</v>
      </c>
      <c r="C4" s="18"/>
      <c r="D4" s="18"/>
      <c r="E4" s="18" t="s">
        <v>6</v>
      </c>
      <c r="F4" s="19" t="s">
        <v>7</v>
      </c>
      <c r="G4" s="20" t="s">
        <v>8</v>
      </c>
      <c r="H4" s="21" t="s">
        <v>9</v>
      </c>
      <c r="I4" s="89" t="s">
        <v>10</v>
      </c>
    </row>
    <row r="5" spans="1:9" ht="12" customHeight="1" x14ac:dyDescent="0.25">
      <c r="A5" s="23" t="s">
        <v>11</v>
      </c>
      <c r="B5" s="23" t="s">
        <v>12</v>
      </c>
      <c r="C5" s="24"/>
      <c r="D5" s="24"/>
      <c r="E5" s="24"/>
      <c r="F5" s="25"/>
      <c r="G5" s="26" t="s">
        <v>13</v>
      </c>
      <c r="H5" s="27"/>
      <c r="I5" s="90"/>
    </row>
    <row r="6" spans="1:9" ht="12" customHeight="1" x14ac:dyDescent="0.25">
      <c r="A6" s="397"/>
      <c r="B6" s="74"/>
      <c r="C6" s="3"/>
      <c r="D6" s="3"/>
      <c r="E6" s="3"/>
      <c r="F6" s="44"/>
      <c r="G6" s="418"/>
      <c r="H6" s="419"/>
      <c r="I6" s="420" t="str">
        <f t="shared" ref="I6:I10" si="0">IF(OR(AND(G6="Prov",H6="Sum"),(H6="PC Sum")),". . . . . . . . .00",IF(ISERR(G6*H6),"",IF(G6*H6=0,"",ROUND(G6*H6,2))))</f>
        <v/>
      </c>
    </row>
    <row r="7" spans="1:9" ht="12" customHeight="1" x14ac:dyDescent="0.25">
      <c r="A7" s="30" t="s">
        <v>14</v>
      </c>
      <c r="B7" s="17" t="s">
        <v>39</v>
      </c>
      <c r="C7" s="71" t="s">
        <v>40</v>
      </c>
      <c r="D7" s="71"/>
      <c r="E7" s="3"/>
      <c r="F7" s="31"/>
      <c r="G7" s="68"/>
      <c r="H7" s="69"/>
      <c r="I7" s="70" t="str">
        <f t="shared" si="0"/>
        <v/>
      </c>
    </row>
    <row r="8" spans="1:9" ht="12" customHeight="1" x14ac:dyDescent="0.25">
      <c r="A8" s="30" t="s">
        <v>41</v>
      </c>
      <c r="B8" s="30"/>
      <c r="C8" s="3"/>
      <c r="D8" s="3"/>
      <c r="E8" s="3"/>
      <c r="F8" s="31"/>
      <c r="G8" s="68"/>
      <c r="H8" s="69"/>
      <c r="I8" s="70" t="str">
        <f t="shared" si="0"/>
        <v/>
      </c>
    </row>
    <row r="9" spans="1:9" ht="12" customHeight="1" x14ac:dyDescent="0.25">
      <c r="A9" s="30"/>
      <c r="B9" s="30"/>
      <c r="C9" s="3"/>
      <c r="D9" s="3"/>
      <c r="E9" s="3"/>
      <c r="F9" s="31"/>
      <c r="G9" s="109"/>
      <c r="H9" s="69"/>
      <c r="I9" s="70" t="str">
        <f t="shared" si="0"/>
        <v/>
      </c>
    </row>
    <row r="10" spans="1:9" ht="12" customHeight="1" x14ac:dyDescent="0.25">
      <c r="A10" s="30" t="s">
        <v>42</v>
      </c>
      <c r="B10" s="17" t="s">
        <v>43</v>
      </c>
      <c r="C10" s="18" t="s">
        <v>44</v>
      </c>
      <c r="D10" s="3"/>
      <c r="E10" s="3"/>
      <c r="F10" s="31"/>
      <c r="G10" s="109"/>
      <c r="H10" s="69"/>
      <c r="I10" s="70" t="str">
        <f t="shared" si="0"/>
        <v/>
      </c>
    </row>
    <row r="11" spans="1:9" ht="12" customHeight="1" x14ac:dyDescent="0.25">
      <c r="A11" s="30" t="s">
        <v>45</v>
      </c>
      <c r="B11" s="30"/>
      <c r="C11" s="3"/>
      <c r="D11" s="3"/>
      <c r="E11" s="3"/>
      <c r="F11" s="31"/>
      <c r="G11" s="109"/>
      <c r="H11" s="69"/>
      <c r="I11" s="70"/>
    </row>
    <row r="12" spans="1:9" ht="12" customHeight="1" x14ac:dyDescent="0.25">
      <c r="A12" s="30"/>
      <c r="B12" s="30"/>
      <c r="C12" s="3" t="s">
        <v>19</v>
      </c>
      <c r="D12" s="3" t="s">
        <v>46</v>
      </c>
      <c r="E12" s="3"/>
      <c r="F12" s="31" t="s">
        <v>47</v>
      </c>
      <c r="G12" s="106">
        <v>2530</v>
      </c>
      <c r="H12" s="69"/>
      <c r="I12" s="73"/>
    </row>
    <row r="13" spans="1:9" ht="12" customHeight="1" x14ac:dyDescent="0.25">
      <c r="A13" s="30"/>
      <c r="B13" s="30"/>
      <c r="C13" s="3"/>
      <c r="D13" s="3"/>
      <c r="E13" s="3"/>
      <c r="F13" s="31"/>
      <c r="G13" s="106"/>
      <c r="H13" s="69"/>
      <c r="I13" s="70"/>
    </row>
    <row r="14" spans="1:9" ht="12" customHeight="1" x14ac:dyDescent="0.25">
      <c r="A14" s="29" t="s">
        <v>14</v>
      </c>
      <c r="B14" s="17" t="s">
        <v>55</v>
      </c>
      <c r="C14" s="71" t="s">
        <v>56</v>
      </c>
      <c r="D14" s="71"/>
      <c r="E14" s="3"/>
      <c r="F14" s="31"/>
      <c r="G14" s="109"/>
      <c r="H14" s="69"/>
      <c r="I14" s="70"/>
    </row>
    <row r="15" spans="1:9" ht="12" customHeight="1" x14ac:dyDescent="0.25">
      <c r="A15" s="29" t="s">
        <v>57</v>
      </c>
      <c r="B15" s="30"/>
      <c r="C15" s="3"/>
      <c r="D15" s="3"/>
      <c r="E15" s="3"/>
      <c r="F15" s="31"/>
      <c r="G15" s="109"/>
      <c r="H15" s="69"/>
      <c r="I15" s="70"/>
    </row>
    <row r="16" spans="1:9" ht="12" customHeight="1" x14ac:dyDescent="0.25">
      <c r="A16" s="29" t="s">
        <v>52</v>
      </c>
      <c r="B16" s="30"/>
      <c r="C16" s="3"/>
      <c r="D16" s="3"/>
      <c r="E16" s="3"/>
      <c r="F16" s="31"/>
      <c r="G16" s="109"/>
      <c r="H16" s="69"/>
      <c r="I16" s="70"/>
    </row>
    <row r="17" spans="1:9" ht="12" customHeight="1" x14ac:dyDescent="0.25">
      <c r="A17" s="29" t="s">
        <v>58</v>
      </c>
      <c r="B17" s="17" t="s">
        <v>59</v>
      </c>
      <c r="C17" s="18" t="s">
        <v>60</v>
      </c>
      <c r="D17" s="18"/>
      <c r="E17" s="3"/>
      <c r="F17" s="31"/>
      <c r="G17" s="109"/>
      <c r="H17" s="69"/>
      <c r="I17" s="70"/>
    </row>
    <row r="18" spans="1:9" ht="12" customHeight="1" x14ac:dyDescent="0.25">
      <c r="A18" s="29" t="s">
        <v>23</v>
      </c>
      <c r="B18" s="30"/>
      <c r="C18" s="3"/>
      <c r="D18" s="3"/>
      <c r="E18" s="3"/>
      <c r="F18" s="31"/>
      <c r="G18" s="109"/>
      <c r="H18" s="69"/>
      <c r="I18" s="70"/>
    </row>
    <row r="19" spans="1:9" ht="12" customHeight="1" x14ac:dyDescent="0.25">
      <c r="A19" s="29"/>
      <c r="B19" s="30"/>
      <c r="C19" s="42" t="s">
        <v>61</v>
      </c>
      <c r="D19" s="3" t="s">
        <v>209</v>
      </c>
      <c r="E19" s="3"/>
      <c r="F19" s="31"/>
      <c r="G19" s="106"/>
      <c r="H19" s="69"/>
      <c r="I19" s="73"/>
    </row>
    <row r="20" spans="1:9" ht="12" customHeight="1" x14ac:dyDescent="0.25">
      <c r="A20" s="29"/>
      <c r="B20" s="30"/>
      <c r="C20" s="3"/>
      <c r="D20" s="3" t="s">
        <v>210</v>
      </c>
      <c r="E20" s="3"/>
      <c r="F20" s="31"/>
      <c r="G20" s="106"/>
      <c r="H20" s="107"/>
      <c r="I20" s="73"/>
    </row>
    <row r="21" spans="1:9" ht="12" customHeight="1" x14ac:dyDescent="0.25">
      <c r="A21" s="29"/>
      <c r="B21" s="30"/>
      <c r="C21" s="3"/>
      <c r="E21" s="3"/>
      <c r="F21" s="31"/>
      <c r="G21" s="106"/>
      <c r="H21" s="107"/>
      <c r="I21" s="73"/>
    </row>
    <row r="22" spans="1:9" ht="12" customHeight="1" x14ac:dyDescent="0.25">
      <c r="A22" s="29"/>
      <c r="B22" s="30"/>
      <c r="C22" s="3"/>
      <c r="D22" s="3" t="s">
        <v>22</v>
      </c>
      <c r="E22" s="3" t="s">
        <v>62</v>
      </c>
      <c r="F22" s="31" t="s">
        <v>54</v>
      </c>
      <c r="G22" s="106">
        <v>100</v>
      </c>
      <c r="H22" s="69"/>
      <c r="I22" s="70"/>
    </row>
    <row r="23" spans="1:9" ht="12" customHeight="1" x14ac:dyDescent="0.25">
      <c r="A23" s="29"/>
      <c r="B23" s="30"/>
      <c r="C23" s="3"/>
      <c r="D23" s="42"/>
      <c r="F23" s="31"/>
      <c r="G23" s="106"/>
      <c r="H23" s="107"/>
      <c r="I23" s="73"/>
    </row>
    <row r="24" spans="1:9" ht="12" customHeight="1" x14ac:dyDescent="0.25">
      <c r="A24" s="30" t="s">
        <v>58</v>
      </c>
      <c r="B24" s="17" t="s">
        <v>64</v>
      </c>
      <c r="C24" s="18" t="s">
        <v>129</v>
      </c>
      <c r="D24" s="3"/>
      <c r="E24" s="3"/>
      <c r="F24" s="31"/>
      <c r="G24" s="106"/>
      <c r="H24" s="69"/>
      <c r="I24" s="70"/>
    </row>
    <row r="25" spans="1:9" ht="12" customHeight="1" x14ac:dyDescent="0.25">
      <c r="A25" s="30" t="s">
        <v>65</v>
      </c>
      <c r="B25" s="30"/>
      <c r="C25" s="3"/>
      <c r="D25" s="3"/>
      <c r="E25" s="3"/>
      <c r="F25" s="31"/>
      <c r="G25" s="106"/>
      <c r="H25" s="69"/>
      <c r="I25" s="70"/>
    </row>
    <row r="26" spans="1:9" ht="12" customHeight="1" x14ac:dyDescent="0.25">
      <c r="A26" s="31"/>
      <c r="B26" s="30"/>
      <c r="C26" s="3" t="s">
        <v>19</v>
      </c>
      <c r="D26" s="93" t="s">
        <v>130</v>
      </c>
      <c r="E26" s="3"/>
      <c r="F26" s="31"/>
      <c r="G26" s="106"/>
      <c r="H26" s="69"/>
      <c r="I26" s="70"/>
    </row>
    <row r="27" spans="1:9" ht="12" customHeight="1" x14ac:dyDescent="0.25">
      <c r="A27" s="31"/>
      <c r="B27" s="30"/>
      <c r="C27" s="3"/>
      <c r="D27" s="93" t="s">
        <v>403</v>
      </c>
      <c r="E27" s="3"/>
      <c r="F27" s="31"/>
      <c r="G27" s="106"/>
      <c r="H27" s="69"/>
      <c r="I27" s="70"/>
    </row>
    <row r="28" spans="1:9" ht="12" customHeight="1" x14ac:dyDescent="0.25">
      <c r="A28" s="31"/>
      <c r="B28" s="30"/>
      <c r="C28" s="3"/>
      <c r="D28" s="93" t="s">
        <v>277</v>
      </c>
      <c r="E28" s="3"/>
      <c r="F28" s="31"/>
      <c r="G28" s="106"/>
      <c r="H28" s="69"/>
      <c r="I28" s="73"/>
    </row>
    <row r="29" spans="1:9" ht="12" customHeight="1" x14ac:dyDescent="0.25">
      <c r="A29" s="31"/>
      <c r="B29" s="30"/>
      <c r="C29" s="3"/>
      <c r="D29" s="93" t="s">
        <v>128</v>
      </c>
      <c r="E29" s="3"/>
      <c r="F29" s="31"/>
      <c r="G29" s="106"/>
      <c r="H29" s="69"/>
      <c r="I29" s="70"/>
    </row>
    <row r="30" spans="1:9" ht="12" customHeight="1" x14ac:dyDescent="0.25">
      <c r="A30" s="31"/>
      <c r="B30" s="30"/>
      <c r="C30" s="3"/>
      <c r="D30" s="3"/>
      <c r="E30" s="3"/>
      <c r="F30" s="31"/>
      <c r="G30" s="106"/>
      <c r="H30" s="69"/>
      <c r="I30" s="73"/>
    </row>
    <row r="31" spans="1:9" ht="12" customHeight="1" x14ac:dyDescent="0.25">
      <c r="A31" s="31"/>
      <c r="B31" s="30"/>
      <c r="C31" s="3"/>
      <c r="D31" s="3" t="s">
        <v>19</v>
      </c>
      <c r="E31" s="93" t="s">
        <v>124</v>
      </c>
      <c r="F31" s="95" t="s">
        <v>49</v>
      </c>
      <c r="G31" s="106">
        <v>150</v>
      </c>
      <c r="H31" s="69"/>
      <c r="I31" s="70"/>
    </row>
    <row r="32" spans="1:9" ht="12" customHeight="1" x14ac:dyDescent="0.25">
      <c r="A32" s="31"/>
      <c r="B32" s="30"/>
      <c r="C32" s="3"/>
      <c r="D32" s="3"/>
      <c r="E32" s="3"/>
      <c r="F32" s="31"/>
      <c r="G32" s="106"/>
      <c r="H32" s="69"/>
      <c r="I32" s="70"/>
    </row>
    <row r="33" spans="1:9" ht="12" customHeight="1" x14ac:dyDescent="0.25">
      <c r="A33" s="30"/>
      <c r="B33" s="30"/>
      <c r="C33" s="42" t="s">
        <v>69</v>
      </c>
      <c r="D33" s="3" t="s">
        <v>68</v>
      </c>
      <c r="E33" s="3"/>
      <c r="F33" s="31" t="s">
        <v>54</v>
      </c>
      <c r="G33" s="109">
        <v>150</v>
      </c>
      <c r="H33" s="69"/>
      <c r="I33" s="70"/>
    </row>
    <row r="34" spans="1:9" ht="12" customHeight="1" x14ac:dyDescent="0.25">
      <c r="A34" s="30"/>
      <c r="B34" s="30"/>
      <c r="C34" s="3"/>
      <c r="D34" s="93"/>
      <c r="E34" s="3"/>
      <c r="F34" s="31"/>
      <c r="G34" s="109"/>
      <c r="H34" s="69"/>
      <c r="I34" s="70"/>
    </row>
    <row r="35" spans="1:9" ht="12" customHeight="1" x14ac:dyDescent="0.25">
      <c r="A35" s="30" t="s">
        <v>58</v>
      </c>
      <c r="B35" s="134">
        <v>140.1</v>
      </c>
      <c r="C35" s="18" t="s">
        <v>236</v>
      </c>
      <c r="D35" s="18"/>
      <c r="E35" s="3"/>
      <c r="F35" s="31" t="s">
        <v>54</v>
      </c>
      <c r="G35" s="72">
        <v>2530</v>
      </c>
      <c r="H35" s="69"/>
      <c r="I35" s="70"/>
    </row>
    <row r="36" spans="1:9" ht="12" customHeight="1" x14ac:dyDescent="0.25">
      <c r="A36" s="30" t="s">
        <v>196</v>
      </c>
      <c r="B36" s="17"/>
      <c r="C36" s="18" t="s">
        <v>237</v>
      </c>
      <c r="D36" s="3"/>
      <c r="E36" s="3"/>
      <c r="F36" s="31"/>
      <c r="G36" s="106"/>
      <c r="H36" s="69"/>
      <c r="I36" s="70"/>
    </row>
    <row r="37" spans="1:9" ht="12" customHeight="1" x14ac:dyDescent="0.25">
      <c r="A37" s="29"/>
      <c r="B37" s="29"/>
      <c r="F37" s="29"/>
      <c r="G37" s="313"/>
      <c r="H37" s="29"/>
      <c r="I37" s="314"/>
    </row>
    <row r="38" spans="1:9" ht="12" customHeight="1" x14ac:dyDescent="0.25">
      <c r="A38" s="30" t="s">
        <v>66</v>
      </c>
      <c r="B38" s="17" t="s">
        <v>73</v>
      </c>
      <c r="C38" s="18" t="s">
        <v>74</v>
      </c>
      <c r="D38" s="3"/>
      <c r="E38" s="3"/>
      <c r="F38" s="31"/>
      <c r="G38" s="68"/>
      <c r="H38" s="69"/>
      <c r="I38" s="70" t="str">
        <f>IF(OR(AND(G38="Prov",H38="Sum"),(H38="PC Sum")),". . . . . . . . .00",IF(ISERR(G38*H38),"",IF(G38*H38=0,"",ROUND(G38*H38,2))))</f>
        <v/>
      </c>
    </row>
    <row r="39" spans="1:9" ht="12" customHeight="1" x14ac:dyDescent="0.25">
      <c r="A39" s="30" t="s">
        <v>65</v>
      </c>
      <c r="B39" s="30"/>
      <c r="C39" s="3"/>
      <c r="D39" s="3"/>
      <c r="E39" s="3"/>
      <c r="F39" s="31"/>
      <c r="G39" s="68"/>
      <c r="H39" s="69"/>
      <c r="I39" s="70" t="str">
        <f>IF(OR(AND(G39="Prov",H39="Sum"),(H39="PC Sum")),". . . . . . . . .00",IF(ISERR(G39*H39),"",IF(G39*H39=0,"",ROUND(G39*H39,2))))</f>
        <v/>
      </c>
    </row>
    <row r="40" spans="1:9" ht="12" customHeight="1" x14ac:dyDescent="0.25">
      <c r="A40" s="30"/>
      <c r="B40" s="30"/>
      <c r="C40" s="3" t="s">
        <v>19</v>
      </c>
      <c r="D40" s="3" t="s">
        <v>75</v>
      </c>
      <c r="E40" s="3"/>
      <c r="F40" s="31"/>
      <c r="G40" s="68"/>
      <c r="H40" s="69"/>
      <c r="I40" s="70" t="str">
        <f>IF(OR(AND(G40="Prov",H40="Sum"),(H40="PC Sum")),". . . . . . . . .00",IF(ISERR(G40*H40),"",IF(G40*H40=0,"",ROUND(G40*H40,2))))</f>
        <v/>
      </c>
    </row>
    <row r="41" spans="1:9" ht="12" customHeight="1" x14ac:dyDescent="0.25">
      <c r="A41" s="30"/>
      <c r="B41" s="30"/>
      <c r="C41" s="3"/>
      <c r="D41" s="3"/>
      <c r="E41" s="3"/>
      <c r="F41" s="31"/>
      <c r="G41" s="68"/>
      <c r="H41" s="69"/>
      <c r="I41" s="70"/>
    </row>
    <row r="42" spans="1:9" ht="12" customHeight="1" x14ac:dyDescent="0.25">
      <c r="A42" s="30"/>
      <c r="B42" s="30"/>
      <c r="C42" s="3"/>
      <c r="D42" s="3" t="s">
        <v>19</v>
      </c>
      <c r="E42" s="3" t="s">
        <v>76</v>
      </c>
      <c r="F42" s="31" t="s">
        <v>54</v>
      </c>
      <c r="G42" s="72">
        <v>150</v>
      </c>
      <c r="H42" s="69"/>
      <c r="I42" s="70"/>
    </row>
    <row r="43" spans="1:9" ht="12" customHeight="1" x14ac:dyDescent="0.25">
      <c r="A43" s="29"/>
      <c r="B43" s="29"/>
      <c r="E43" s="3" t="s">
        <v>77</v>
      </c>
      <c r="F43" s="29"/>
      <c r="G43" s="313"/>
      <c r="H43" s="29"/>
      <c r="I43" s="314"/>
    </row>
    <row r="44" spans="1:9" ht="12" customHeight="1" x14ac:dyDescent="0.25">
      <c r="A44" s="29"/>
      <c r="B44" s="29"/>
      <c r="F44" s="29"/>
      <c r="G44" s="313"/>
      <c r="H44" s="29"/>
      <c r="I44" s="314"/>
    </row>
    <row r="45" spans="1:9" ht="12" customHeight="1" x14ac:dyDescent="0.25">
      <c r="A45" s="96" t="s">
        <v>88</v>
      </c>
      <c r="B45" s="17" t="s">
        <v>87</v>
      </c>
      <c r="C45" s="18" t="s">
        <v>149</v>
      </c>
      <c r="D45" s="3"/>
      <c r="E45" s="3"/>
      <c r="F45" s="31"/>
      <c r="G45" s="72"/>
      <c r="H45" s="69"/>
      <c r="I45" s="70"/>
    </row>
    <row r="46" spans="1:9" ht="12" customHeight="1" x14ac:dyDescent="0.25">
      <c r="A46" s="30" t="s">
        <v>86</v>
      </c>
      <c r="B46" s="30"/>
      <c r="C46" s="18" t="s">
        <v>417</v>
      </c>
      <c r="D46" s="3"/>
      <c r="E46" s="93"/>
      <c r="F46" s="95"/>
      <c r="G46" s="106"/>
      <c r="H46" s="69"/>
      <c r="I46" s="70"/>
    </row>
    <row r="47" spans="1:9" ht="12" customHeight="1" x14ac:dyDescent="0.25">
      <c r="A47" s="30"/>
      <c r="B47" s="30"/>
      <c r="C47" s="3"/>
      <c r="D47" s="3"/>
      <c r="E47" s="3"/>
      <c r="F47" s="31"/>
      <c r="G47" s="72"/>
      <c r="H47" s="69"/>
      <c r="I47" s="70"/>
    </row>
    <row r="48" spans="1:9" ht="12" customHeight="1" x14ac:dyDescent="0.25">
      <c r="A48" s="30"/>
      <c r="B48" s="30"/>
      <c r="C48" s="3" t="s">
        <v>19</v>
      </c>
      <c r="D48" s="93" t="s">
        <v>202</v>
      </c>
      <c r="E48" s="343"/>
      <c r="F48" s="95" t="s">
        <v>47</v>
      </c>
      <c r="G48" s="106">
        <v>2350</v>
      </c>
      <c r="H48" s="69"/>
      <c r="I48" s="70"/>
    </row>
    <row r="49" spans="1:9" ht="12" customHeight="1" x14ac:dyDescent="0.25">
      <c r="A49" s="30"/>
      <c r="B49" s="30"/>
      <c r="C49" s="3"/>
      <c r="D49" s="93" t="s">
        <v>201</v>
      </c>
      <c r="E49" s="344"/>
      <c r="F49" s="95"/>
      <c r="G49" s="106"/>
      <c r="H49" s="69"/>
      <c r="I49" s="70"/>
    </row>
    <row r="50" spans="1:9" ht="12" customHeight="1" x14ac:dyDescent="0.25">
      <c r="A50" s="30"/>
      <c r="B50" s="30"/>
      <c r="C50" s="3"/>
      <c r="D50" s="93" t="s">
        <v>199</v>
      </c>
      <c r="F50" s="31"/>
      <c r="G50" s="106"/>
      <c r="H50" s="69"/>
      <c r="I50" s="70"/>
    </row>
    <row r="51" spans="1:9" ht="12" customHeight="1" x14ac:dyDescent="0.25">
      <c r="A51" s="30"/>
      <c r="B51" s="30"/>
      <c r="C51" s="3"/>
      <c r="D51" s="93" t="s">
        <v>200</v>
      </c>
      <c r="F51" s="31"/>
      <c r="G51" s="106"/>
      <c r="H51" s="69"/>
      <c r="I51" s="70"/>
    </row>
    <row r="52" spans="1:9" ht="12" customHeight="1" x14ac:dyDescent="0.25">
      <c r="A52" s="30"/>
      <c r="B52" s="30"/>
      <c r="C52" s="3"/>
      <c r="D52" s="93"/>
      <c r="F52" s="31"/>
      <c r="G52" s="106"/>
      <c r="H52" s="69"/>
      <c r="I52" s="70"/>
    </row>
    <row r="53" spans="1:9" ht="12" customHeight="1" x14ac:dyDescent="0.25">
      <c r="A53" s="96" t="s">
        <v>155</v>
      </c>
      <c r="B53" s="30"/>
      <c r="C53" s="94" t="s">
        <v>22</v>
      </c>
      <c r="D53" s="93" t="s">
        <v>447</v>
      </c>
      <c r="E53" s="343"/>
      <c r="F53" s="95" t="s">
        <v>47</v>
      </c>
      <c r="G53" s="106">
        <f>G48</f>
        <v>2350</v>
      </c>
      <c r="H53" s="69"/>
      <c r="I53" s="70"/>
    </row>
    <row r="54" spans="1:9" ht="12" customHeight="1" x14ac:dyDescent="0.25">
      <c r="A54" s="96" t="s">
        <v>217</v>
      </c>
      <c r="B54" s="30"/>
      <c r="C54" s="3"/>
      <c r="D54" s="93" t="s">
        <v>211</v>
      </c>
      <c r="E54" s="4"/>
      <c r="F54" s="31"/>
      <c r="G54" s="106"/>
      <c r="H54" s="69"/>
      <c r="I54" s="70"/>
    </row>
    <row r="55" spans="1:9" ht="12" customHeight="1" x14ac:dyDescent="0.25">
      <c r="A55" s="30"/>
      <c r="B55" s="30"/>
      <c r="C55" s="3"/>
      <c r="D55" s="93" t="s">
        <v>212</v>
      </c>
      <c r="E55" s="4"/>
      <c r="F55" s="31"/>
      <c r="G55" s="106"/>
      <c r="H55" s="69"/>
      <c r="I55" s="70"/>
    </row>
    <row r="56" spans="1:9" ht="12" customHeight="1" x14ac:dyDescent="0.25">
      <c r="A56" s="30"/>
      <c r="B56" s="30"/>
      <c r="C56" s="3"/>
      <c r="D56" s="93" t="s">
        <v>176</v>
      </c>
      <c r="E56" s="129"/>
      <c r="F56" s="95"/>
      <c r="G56" s="106"/>
      <c r="H56" s="69"/>
      <c r="I56" s="70"/>
    </row>
    <row r="57" spans="1:9" ht="12" customHeight="1" x14ac:dyDescent="0.25">
      <c r="A57" s="30"/>
      <c r="B57" s="30"/>
      <c r="C57" s="94"/>
      <c r="D57" s="93" t="s">
        <v>172</v>
      </c>
      <c r="E57" s="3"/>
      <c r="F57" s="31"/>
      <c r="G57" s="106"/>
      <c r="H57" s="69"/>
      <c r="I57" s="70"/>
    </row>
    <row r="58" spans="1:9" ht="12" customHeight="1" x14ac:dyDescent="0.25">
      <c r="A58" s="30"/>
      <c r="B58" s="17"/>
      <c r="D58" s="93" t="s">
        <v>173</v>
      </c>
      <c r="F58" s="31"/>
      <c r="G58" s="109"/>
      <c r="H58" s="69"/>
      <c r="I58" s="70"/>
    </row>
    <row r="59" spans="1:9" ht="12" customHeight="1" x14ac:dyDescent="0.25">
      <c r="A59" s="30"/>
      <c r="B59" s="30"/>
      <c r="C59" s="71"/>
      <c r="D59" s="93" t="s">
        <v>174</v>
      </c>
      <c r="E59" s="3"/>
      <c r="F59" s="31"/>
      <c r="G59" s="109"/>
      <c r="H59" s="69"/>
      <c r="I59" s="70" t="str">
        <f>IF(OR(AND(G59="Prov",H59="Sum"),(H59="PC Sum")),". . . . . . . . .00",IF(ISERR(G59*H59),"",IF(G59*H59=0,"",ROUND(G59*H59,2))))</f>
        <v/>
      </c>
    </row>
    <row r="60" spans="1:9" ht="12" customHeight="1" x14ac:dyDescent="0.25">
      <c r="A60" s="30"/>
      <c r="B60" s="30"/>
      <c r="C60" s="71"/>
      <c r="D60" s="93" t="s">
        <v>175</v>
      </c>
      <c r="E60" s="3"/>
      <c r="F60" s="31"/>
      <c r="G60" s="109"/>
      <c r="H60" s="69"/>
      <c r="I60" s="70" t="str">
        <f>IF(OR(AND(G60="Prov",H60="Sum"),(H60="PC Sum")),". . . . . . . . .00",IF(ISERR(G60*H60),"",IF(G60*H60=0,"",ROUND(G60*H60,2))))</f>
        <v/>
      </c>
    </row>
    <row r="61" spans="1:9" ht="12" customHeight="1" x14ac:dyDescent="0.25">
      <c r="A61" s="81"/>
      <c r="B61" s="81"/>
      <c r="C61" s="3"/>
      <c r="D61" s="3"/>
      <c r="E61" s="3"/>
      <c r="F61" s="50"/>
      <c r="G61" s="341"/>
      <c r="H61" s="342"/>
      <c r="I61" s="84"/>
    </row>
    <row r="62" spans="1:9" ht="12" customHeight="1" x14ac:dyDescent="0.25">
      <c r="A62" s="74"/>
      <c r="B62" s="45"/>
      <c r="C62" s="45"/>
      <c r="D62" s="45"/>
      <c r="E62" s="45"/>
      <c r="F62" s="46"/>
      <c r="G62" s="75"/>
      <c r="H62" s="76"/>
      <c r="I62" s="77"/>
    </row>
    <row r="63" spans="1:9" ht="12" customHeight="1" x14ac:dyDescent="0.25">
      <c r="A63" s="96" t="s">
        <v>127</v>
      </c>
      <c r="B63" s="3" t="s">
        <v>50</v>
      </c>
      <c r="C63" s="3"/>
      <c r="D63" s="3"/>
      <c r="E63" s="3"/>
      <c r="F63" s="4"/>
      <c r="G63" s="78"/>
      <c r="H63" s="79"/>
      <c r="I63" s="80"/>
    </row>
    <row r="64" spans="1:9" ht="12" customHeight="1" x14ac:dyDescent="0.25">
      <c r="A64" s="81"/>
      <c r="B64" s="51"/>
      <c r="C64" s="51"/>
      <c r="D64" s="51"/>
      <c r="E64" s="51"/>
      <c r="F64" s="52"/>
      <c r="G64" s="82"/>
      <c r="H64" s="83"/>
      <c r="I64" s="84"/>
    </row>
    <row r="65" spans="1:9" ht="12" customHeight="1" x14ac:dyDescent="0.25">
      <c r="A65" s="3"/>
      <c r="B65" s="3"/>
      <c r="C65" s="3"/>
      <c r="D65" s="3"/>
      <c r="E65" s="3"/>
      <c r="F65" s="4"/>
      <c r="G65" s="78"/>
      <c r="H65" s="79"/>
      <c r="I65" s="92"/>
    </row>
    <row r="66" spans="1:9" ht="12" customHeight="1" x14ac:dyDescent="0.25">
      <c r="B66" s="3"/>
      <c r="C66" s="3"/>
      <c r="D66" s="3"/>
      <c r="E66" s="3"/>
      <c r="F66" s="4"/>
      <c r="G66" s="61"/>
      <c r="H66" s="62"/>
      <c r="I66" s="86" t="s">
        <v>126</v>
      </c>
    </row>
    <row r="67" spans="1:9" ht="12" customHeight="1" x14ac:dyDescent="0.25">
      <c r="B67" s="3"/>
      <c r="C67" s="3"/>
      <c r="D67" s="3"/>
      <c r="E67" s="3"/>
      <c r="F67" s="4"/>
      <c r="G67" s="61"/>
      <c r="H67" s="62"/>
      <c r="I67" s="87"/>
    </row>
    <row r="68" spans="1:9" ht="12" customHeight="1" x14ac:dyDescent="0.25">
      <c r="A68" s="11" t="s">
        <v>3</v>
      </c>
      <c r="B68" s="11"/>
      <c r="C68" s="12"/>
      <c r="D68" s="12"/>
      <c r="E68" s="12"/>
      <c r="F68" s="13"/>
      <c r="G68" s="14"/>
      <c r="H68" s="15"/>
      <c r="I68" s="88"/>
    </row>
    <row r="69" spans="1:9" ht="12" customHeight="1" x14ac:dyDescent="0.25">
      <c r="A69" s="17" t="s">
        <v>4</v>
      </c>
      <c r="B69" s="17" t="s">
        <v>5</v>
      </c>
      <c r="C69" s="18"/>
      <c r="D69" s="18"/>
      <c r="E69" s="18" t="s">
        <v>6</v>
      </c>
      <c r="F69" s="19" t="s">
        <v>7</v>
      </c>
      <c r="G69" s="20" t="s">
        <v>8</v>
      </c>
      <c r="H69" s="21" t="s">
        <v>9</v>
      </c>
      <c r="I69" s="89" t="s">
        <v>10</v>
      </c>
    </row>
    <row r="70" spans="1:9" ht="12" customHeight="1" x14ac:dyDescent="0.25">
      <c r="A70" s="23" t="s">
        <v>11</v>
      </c>
      <c r="B70" s="23" t="s">
        <v>12</v>
      </c>
      <c r="C70" s="24"/>
      <c r="D70" s="24"/>
      <c r="E70" s="24"/>
      <c r="F70" s="25"/>
      <c r="G70" s="26" t="s">
        <v>13</v>
      </c>
      <c r="H70" s="27"/>
      <c r="I70" s="90"/>
    </row>
    <row r="71" spans="1:9" ht="12" customHeight="1" x14ac:dyDescent="0.25">
      <c r="A71" s="30"/>
      <c r="B71" s="30"/>
      <c r="C71" s="3"/>
      <c r="D71" s="3"/>
      <c r="E71" s="3"/>
      <c r="F71" s="4"/>
      <c r="G71" s="75"/>
      <c r="H71" s="79"/>
      <c r="I71" s="70"/>
    </row>
    <row r="72" spans="1:9" ht="12" customHeight="1" x14ac:dyDescent="0.25">
      <c r="A72" s="30"/>
      <c r="B72" s="30"/>
      <c r="C72" s="3" t="s">
        <v>51</v>
      </c>
      <c r="D72" s="3"/>
      <c r="E72" s="3"/>
      <c r="F72" s="4"/>
      <c r="G72" s="78"/>
      <c r="H72" s="79"/>
      <c r="I72" s="73"/>
    </row>
    <row r="73" spans="1:9" ht="12" customHeight="1" x14ac:dyDescent="0.25">
      <c r="A73" s="81"/>
      <c r="B73" s="81"/>
      <c r="C73" s="51"/>
      <c r="D73" s="51"/>
      <c r="E73" s="51"/>
      <c r="F73" s="52"/>
      <c r="G73" s="82"/>
      <c r="H73" s="83"/>
      <c r="I73" s="84"/>
    </row>
    <row r="74" spans="1:9" ht="12" customHeight="1" x14ac:dyDescent="0.25">
      <c r="A74" s="74"/>
      <c r="B74" s="74"/>
      <c r="C74" s="3"/>
      <c r="D74" s="3"/>
      <c r="E74" s="3"/>
      <c r="F74" s="44"/>
      <c r="G74" s="418"/>
      <c r="H74" s="419"/>
      <c r="I74" s="420"/>
    </row>
    <row r="75" spans="1:9" ht="12" customHeight="1" x14ac:dyDescent="0.25">
      <c r="A75" s="30" t="s">
        <v>14</v>
      </c>
      <c r="B75" s="17" t="s">
        <v>78</v>
      </c>
      <c r="C75" s="71" t="s">
        <v>79</v>
      </c>
      <c r="D75" s="3"/>
      <c r="E75" s="3"/>
      <c r="F75" s="31"/>
      <c r="G75" s="109"/>
      <c r="H75" s="69"/>
      <c r="I75" s="70" t="str">
        <f>IF(OR(AND(G75="Prov",H75="Sum"),(H75="PC Sum")),". . . . . . . . .00",IF(ISERR(G75*H75),"",IF(G75*H75=0,"",ROUND(G75*H75,2))))</f>
        <v/>
      </c>
    </row>
    <row r="76" spans="1:9" ht="12" customHeight="1" x14ac:dyDescent="0.25">
      <c r="A76" s="30" t="s">
        <v>80</v>
      </c>
      <c r="B76" s="30"/>
      <c r="C76" s="3"/>
      <c r="D76" s="3"/>
      <c r="E76" s="3"/>
      <c r="F76" s="31"/>
      <c r="G76" s="109"/>
      <c r="H76" s="69"/>
      <c r="I76" s="70"/>
    </row>
    <row r="77" spans="1:9" ht="12" customHeight="1" x14ac:dyDescent="0.25">
      <c r="A77" s="31"/>
      <c r="B77" s="30"/>
      <c r="C77" s="3"/>
      <c r="D77" s="3"/>
      <c r="E77" s="3"/>
      <c r="F77" s="31"/>
      <c r="G77" s="106"/>
      <c r="H77" s="69"/>
      <c r="I77" s="70" t="str">
        <f>IF(OR(AND(G77="Prov",H77="Sum"),(H77="PC Sum")),". . . . . . . . .00",IF(ISERR(G77*H77),"",IF(G77*H77=0,"",ROUND(G77*H77,2))))</f>
        <v/>
      </c>
    </row>
    <row r="78" spans="1:9" ht="12" customHeight="1" x14ac:dyDescent="0.25">
      <c r="A78" s="30" t="s">
        <v>65</v>
      </c>
      <c r="B78" s="17" t="s">
        <v>82</v>
      </c>
      <c r="C78" s="18" t="s">
        <v>151</v>
      </c>
      <c r="D78" s="3"/>
      <c r="E78" s="3"/>
      <c r="F78" s="31"/>
      <c r="G78" s="106"/>
      <c r="H78" s="69"/>
      <c r="I78" s="70"/>
    </row>
    <row r="79" spans="1:9" ht="12" customHeight="1" x14ac:dyDescent="0.25">
      <c r="A79" s="30"/>
      <c r="B79" s="30"/>
      <c r="C79" s="18" t="s">
        <v>418</v>
      </c>
      <c r="D79" s="3"/>
      <c r="E79" s="93"/>
      <c r="F79" s="95"/>
      <c r="G79" s="106"/>
      <c r="H79" s="69"/>
      <c r="I79" s="70"/>
    </row>
    <row r="80" spans="1:9" ht="12" customHeight="1" x14ac:dyDescent="0.25">
      <c r="A80" s="30"/>
      <c r="B80" s="30"/>
      <c r="C80" s="3"/>
      <c r="D80" s="3"/>
      <c r="E80" s="3"/>
      <c r="F80" s="31"/>
      <c r="G80" s="106"/>
      <c r="H80" s="69"/>
      <c r="I80" s="70"/>
    </row>
    <row r="81" spans="1:10" ht="12" customHeight="1" x14ac:dyDescent="0.25">
      <c r="A81" s="30"/>
      <c r="B81" s="30"/>
      <c r="C81" s="3" t="s">
        <v>19</v>
      </c>
      <c r="D81" s="3" t="s">
        <v>83</v>
      </c>
      <c r="E81" s="3"/>
      <c r="F81" s="31"/>
      <c r="G81" s="106"/>
      <c r="H81" s="69"/>
      <c r="I81" s="70"/>
      <c r="J81" s="92"/>
    </row>
    <row r="82" spans="1:10" ht="12" customHeight="1" x14ac:dyDescent="0.25">
      <c r="A82" s="30"/>
      <c r="B82" s="30"/>
      <c r="C82" s="3"/>
      <c r="D82" s="3" t="s">
        <v>84</v>
      </c>
      <c r="E82" s="3"/>
      <c r="F82" s="31"/>
      <c r="G82" s="106"/>
      <c r="H82" s="69"/>
      <c r="I82" s="70"/>
      <c r="J82" s="92"/>
    </row>
    <row r="83" spans="1:10" ht="12" customHeight="1" x14ac:dyDescent="0.25">
      <c r="A83" s="30"/>
      <c r="B83" s="30"/>
      <c r="C83" s="3"/>
      <c r="D83" s="3"/>
      <c r="E83" s="3"/>
      <c r="F83" s="31"/>
      <c r="G83" s="106"/>
      <c r="H83" s="69"/>
      <c r="I83" s="70"/>
      <c r="J83" s="92"/>
    </row>
    <row r="84" spans="1:10" ht="12" customHeight="1" x14ac:dyDescent="0.25">
      <c r="A84" s="30"/>
      <c r="B84" s="30"/>
      <c r="C84" s="3"/>
      <c r="D84" s="94" t="s">
        <v>19</v>
      </c>
      <c r="E84" s="93" t="s">
        <v>114</v>
      </c>
      <c r="F84" s="95" t="s">
        <v>47</v>
      </c>
      <c r="G84" s="106">
        <v>1600</v>
      </c>
      <c r="H84" s="69"/>
      <c r="I84" s="70"/>
      <c r="J84" s="92"/>
    </row>
    <row r="85" spans="1:10" ht="12" customHeight="1" x14ac:dyDescent="0.25">
      <c r="A85" s="30"/>
      <c r="B85" s="30"/>
      <c r="C85" s="3"/>
      <c r="D85" s="3"/>
      <c r="E85" s="93" t="s">
        <v>178</v>
      </c>
      <c r="F85" s="95"/>
      <c r="G85" s="106"/>
      <c r="H85" s="69"/>
      <c r="I85" s="70"/>
      <c r="J85" s="92"/>
    </row>
    <row r="86" spans="1:10" ht="12" customHeight="1" x14ac:dyDescent="0.25">
      <c r="A86" s="30"/>
      <c r="B86" s="30"/>
      <c r="C86" s="3"/>
      <c r="D86" s="3"/>
      <c r="E86" s="93" t="s">
        <v>177</v>
      </c>
      <c r="F86" s="95"/>
      <c r="G86" s="106"/>
      <c r="H86" s="69"/>
      <c r="I86" s="70"/>
      <c r="J86" s="92"/>
    </row>
    <row r="87" spans="1:10" x14ac:dyDescent="0.25">
      <c r="A87" s="29"/>
      <c r="B87" s="29"/>
      <c r="F87" s="29"/>
      <c r="G87" s="313"/>
      <c r="H87" s="29"/>
      <c r="I87" s="314"/>
      <c r="J87" s="92"/>
    </row>
    <row r="88" spans="1:10" ht="12" customHeight="1" x14ac:dyDescent="0.25">
      <c r="A88" s="30" t="s">
        <v>65</v>
      </c>
      <c r="B88" s="17" t="s">
        <v>82</v>
      </c>
      <c r="C88" s="18" t="s">
        <v>131</v>
      </c>
      <c r="D88" s="3"/>
      <c r="E88" s="3"/>
      <c r="F88" s="31"/>
      <c r="G88" s="106"/>
      <c r="H88" s="69"/>
      <c r="I88" s="70"/>
      <c r="J88" s="92"/>
    </row>
    <row r="89" spans="1:10" x14ac:dyDescent="0.25">
      <c r="A89" s="30"/>
      <c r="B89" s="30"/>
      <c r="C89" s="18" t="s">
        <v>278</v>
      </c>
      <c r="D89" s="3"/>
      <c r="E89" s="3"/>
      <c r="F89" s="31"/>
      <c r="G89" s="72"/>
      <c r="H89" s="69"/>
      <c r="I89" s="70"/>
      <c r="J89" s="92"/>
    </row>
    <row r="90" spans="1:10" x14ac:dyDescent="0.25">
      <c r="A90" s="30"/>
      <c r="B90" s="30"/>
      <c r="C90" s="18" t="s">
        <v>419</v>
      </c>
      <c r="D90" s="3"/>
      <c r="E90" s="3"/>
      <c r="F90" s="31"/>
      <c r="G90" s="106"/>
      <c r="H90" s="69"/>
      <c r="I90" s="70"/>
      <c r="J90" s="92"/>
    </row>
    <row r="91" spans="1:10" x14ac:dyDescent="0.25">
      <c r="A91" s="30"/>
      <c r="B91" s="30"/>
      <c r="C91" s="94"/>
      <c r="D91" s="93"/>
      <c r="E91" s="129"/>
      <c r="F91" s="31"/>
      <c r="G91" s="72"/>
      <c r="H91" s="69"/>
      <c r="I91" s="70"/>
      <c r="J91" s="92"/>
    </row>
    <row r="92" spans="1:10" ht="15.6" x14ac:dyDescent="0.25">
      <c r="A92" s="30"/>
      <c r="B92" s="30"/>
      <c r="C92" s="3" t="s">
        <v>19</v>
      </c>
      <c r="D92" s="93" t="s">
        <v>214</v>
      </c>
      <c r="E92" s="3"/>
      <c r="F92" s="95" t="s">
        <v>213</v>
      </c>
      <c r="G92" s="106">
        <v>150</v>
      </c>
      <c r="H92" s="69"/>
      <c r="I92" s="70"/>
      <c r="J92" s="92"/>
    </row>
    <row r="93" spans="1:10" ht="12" customHeight="1" x14ac:dyDescent="0.25">
      <c r="A93" s="30"/>
      <c r="B93" s="30"/>
      <c r="C93" s="3"/>
      <c r="D93" s="93" t="s">
        <v>216</v>
      </c>
      <c r="E93" s="3"/>
      <c r="F93" s="31"/>
      <c r="G93" s="106"/>
      <c r="H93" s="69"/>
      <c r="I93" s="70"/>
      <c r="J93" s="92"/>
    </row>
    <row r="94" spans="1:10" ht="12" customHeight="1" x14ac:dyDescent="0.25">
      <c r="A94" s="30"/>
      <c r="B94" s="30"/>
      <c r="C94" s="3"/>
      <c r="D94" s="93" t="s">
        <v>215</v>
      </c>
      <c r="E94" s="3"/>
      <c r="F94" s="31"/>
      <c r="G94" s="106"/>
      <c r="H94" s="69"/>
      <c r="I94" s="70"/>
      <c r="J94" s="92"/>
    </row>
    <row r="95" spans="1:10" ht="12" customHeight="1" x14ac:dyDescent="0.25">
      <c r="A95" s="29"/>
      <c r="B95" s="29"/>
      <c r="F95" s="29"/>
      <c r="G95" s="313"/>
      <c r="H95" s="29"/>
      <c r="I95" s="314"/>
      <c r="J95" s="92"/>
    </row>
    <row r="96" spans="1:10" ht="12" customHeight="1" x14ac:dyDescent="0.25">
      <c r="A96" s="113" t="s">
        <v>14</v>
      </c>
      <c r="B96" s="112" t="s">
        <v>139</v>
      </c>
      <c r="C96" s="71" t="s">
        <v>140</v>
      </c>
      <c r="D96" s="18"/>
      <c r="E96" s="93"/>
      <c r="F96" s="95"/>
      <c r="G96" s="102"/>
      <c r="H96" s="103"/>
      <c r="I96" s="108"/>
      <c r="J96" s="92"/>
    </row>
    <row r="97" spans="1:10" ht="12" customHeight="1" x14ac:dyDescent="0.25">
      <c r="A97" s="113" t="s">
        <v>136</v>
      </c>
      <c r="B97" s="113"/>
      <c r="C97" s="111"/>
      <c r="D97" s="18"/>
      <c r="E97" s="93"/>
      <c r="F97" s="95"/>
      <c r="G97" s="102"/>
      <c r="H97" s="103"/>
      <c r="I97" s="108"/>
      <c r="J97" s="92"/>
    </row>
    <row r="98" spans="1:10" ht="12" customHeight="1" x14ac:dyDescent="0.25">
      <c r="A98" s="96"/>
      <c r="B98" s="17"/>
      <c r="C98" s="18"/>
      <c r="D98" s="18"/>
      <c r="E98" s="93"/>
      <c r="F98" s="95"/>
      <c r="G98" s="102"/>
      <c r="H98" s="103"/>
      <c r="I98" s="108"/>
      <c r="J98" s="92"/>
    </row>
    <row r="99" spans="1:10" ht="12" customHeight="1" x14ac:dyDescent="0.25">
      <c r="A99" s="113" t="s">
        <v>45</v>
      </c>
      <c r="B99" s="17" t="s">
        <v>144</v>
      </c>
      <c r="C99" s="336" t="s">
        <v>141</v>
      </c>
      <c r="D99" s="93"/>
      <c r="E99" s="93"/>
      <c r="F99" s="95"/>
      <c r="G99" s="102"/>
      <c r="H99" s="69"/>
      <c r="I99" s="108"/>
      <c r="J99" s="92"/>
    </row>
    <row r="100" spans="1:10" ht="12" customHeight="1" x14ac:dyDescent="0.25">
      <c r="A100" s="113"/>
      <c r="B100" s="116"/>
      <c r="C100" s="336" t="s">
        <v>179</v>
      </c>
      <c r="D100" s="93"/>
      <c r="E100" s="93"/>
      <c r="F100" s="95"/>
      <c r="G100" s="102"/>
      <c r="H100" s="69"/>
      <c r="I100" s="108"/>
      <c r="J100" s="92"/>
    </row>
    <row r="101" spans="1:10" ht="12" customHeight="1" x14ac:dyDescent="0.25">
      <c r="A101" s="30"/>
      <c r="B101" s="30"/>
      <c r="C101" s="18" t="s">
        <v>180</v>
      </c>
      <c r="D101" s="93"/>
      <c r="E101" s="93"/>
      <c r="F101" s="95"/>
      <c r="G101" s="68"/>
      <c r="H101" s="103"/>
      <c r="I101" s="70"/>
      <c r="J101" s="92"/>
    </row>
    <row r="102" spans="1:10" ht="12" customHeight="1" x14ac:dyDescent="0.25">
      <c r="A102" s="96"/>
      <c r="B102" s="96"/>
      <c r="C102" s="93"/>
      <c r="D102" s="93"/>
      <c r="E102" s="93"/>
      <c r="F102" s="31"/>
      <c r="G102" s="72"/>
      <c r="H102" s="103"/>
      <c r="I102" s="70"/>
      <c r="J102" s="92"/>
    </row>
    <row r="103" spans="1:10" ht="12" customHeight="1" x14ac:dyDescent="0.25">
      <c r="A103" s="30"/>
      <c r="B103" s="30"/>
      <c r="C103" s="111" t="s">
        <v>19</v>
      </c>
      <c r="D103" s="111" t="s">
        <v>146</v>
      </c>
      <c r="E103" s="3"/>
      <c r="F103" s="31"/>
      <c r="G103" s="72"/>
      <c r="H103" s="107"/>
      <c r="I103" s="70"/>
      <c r="J103" s="92"/>
    </row>
    <row r="104" spans="1:10" ht="12" customHeight="1" x14ac:dyDescent="0.25">
      <c r="A104" s="30"/>
      <c r="B104" s="30"/>
      <c r="C104" s="3"/>
      <c r="D104" s="3"/>
      <c r="E104" s="3"/>
      <c r="F104" s="31"/>
      <c r="G104" s="72"/>
      <c r="H104" s="107"/>
      <c r="I104" s="70"/>
      <c r="J104" s="92"/>
    </row>
    <row r="105" spans="1:10" ht="12" customHeight="1" x14ac:dyDescent="0.25">
      <c r="A105" s="30"/>
      <c r="B105" s="30"/>
      <c r="C105" s="93"/>
      <c r="D105" s="111" t="s">
        <v>19</v>
      </c>
      <c r="E105" s="117" t="s">
        <v>143</v>
      </c>
      <c r="F105" s="114" t="s">
        <v>49</v>
      </c>
      <c r="G105" s="68">
        <v>65</v>
      </c>
      <c r="H105" s="107"/>
      <c r="I105" s="70"/>
      <c r="J105" s="92"/>
    </row>
    <row r="106" spans="1:10" ht="12" customHeight="1" x14ac:dyDescent="0.25">
      <c r="A106" s="30"/>
      <c r="B106" s="30"/>
      <c r="C106" s="93"/>
      <c r="D106" s="117"/>
      <c r="E106" s="117"/>
      <c r="F106" s="114"/>
      <c r="G106" s="68"/>
      <c r="H106" s="107"/>
      <c r="I106" s="70"/>
      <c r="J106" s="92"/>
    </row>
    <row r="107" spans="1:10" ht="12" customHeight="1" x14ac:dyDescent="0.25">
      <c r="A107" s="30"/>
      <c r="B107" s="30"/>
      <c r="C107" s="93"/>
      <c r="D107" s="111" t="s">
        <v>22</v>
      </c>
      <c r="E107" s="117" t="s">
        <v>241</v>
      </c>
      <c r="F107" s="114" t="s">
        <v>49</v>
      </c>
      <c r="G107" s="68">
        <v>15</v>
      </c>
      <c r="H107" s="107"/>
      <c r="I107" s="70"/>
      <c r="J107" s="92"/>
    </row>
    <row r="108" spans="1:10" ht="12" customHeight="1" x14ac:dyDescent="0.25">
      <c r="A108" s="29"/>
      <c r="B108" s="29"/>
      <c r="F108" s="29"/>
      <c r="G108" s="313"/>
      <c r="H108" s="29"/>
      <c r="I108" s="314"/>
      <c r="J108" s="92"/>
    </row>
    <row r="109" spans="1:10" ht="12" customHeight="1" x14ac:dyDescent="0.25">
      <c r="A109" s="113" t="s">
        <v>45</v>
      </c>
      <c r="B109" s="17" t="s">
        <v>144</v>
      </c>
      <c r="C109" s="336" t="s">
        <v>148</v>
      </c>
      <c r="D109" s="93"/>
      <c r="E109" s="93"/>
      <c r="F109" s="95"/>
      <c r="G109" s="102"/>
      <c r="H109" s="107"/>
      <c r="I109" s="108"/>
      <c r="J109" s="92"/>
    </row>
    <row r="110" spans="1:10" ht="12" customHeight="1" x14ac:dyDescent="0.25">
      <c r="A110" s="113"/>
      <c r="B110" s="116"/>
      <c r="C110" s="336" t="s">
        <v>152</v>
      </c>
      <c r="D110" s="93"/>
      <c r="E110" s="93"/>
      <c r="F110" s="95"/>
      <c r="G110" s="102"/>
      <c r="H110" s="103"/>
      <c r="I110" s="108"/>
      <c r="J110" s="92"/>
    </row>
    <row r="111" spans="1:10" ht="12" customHeight="1" x14ac:dyDescent="0.25">
      <c r="A111" s="30"/>
      <c r="B111" s="30"/>
      <c r="C111" s="18" t="s">
        <v>403</v>
      </c>
      <c r="D111" s="93"/>
      <c r="E111" s="93"/>
      <c r="F111" s="95"/>
      <c r="G111" s="68"/>
      <c r="H111" s="107"/>
      <c r="I111" s="70"/>
    </row>
    <row r="112" spans="1:10" ht="12" customHeight="1" x14ac:dyDescent="0.25">
      <c r="A112" s="96"/>
      <c r="B112" s="96"/>
      <c r="C112" s="93"/>
      <c r="D112" s="93"/>
      <c r="E112" s="93"/>
      <c r="F112" s="31"/>
      <c r="G112" s="72"/>
      <c r="H112" s="107"/>
      <c r="I112" s="70"/>
      <c r="J112" s="92"/>
    </row>
    <row r="113" spans="1:10" ht="12" customHeight="1" x14ac:dyDescent="0.25">
      <c r="A113" s="30"/>
      <c r="B113" s="30"/>
      <c r="C113" s="118" t="s">
        <v>53</v>
      </c>
      <c r="D113" s="111" t="s">
        <v>146</v>
      </c>
      <c r="E113" s="3"/>
      <c r="F113" s="31"/>
      <c r="G113" s="72"/>
      <c r="H113" s="107"/>
      <c r="I113" s="70"/>
      <c r="J113" s="92"/>
    </row>
    <row r="114" spans="1:10" ht="12" customHeight="1" x14ac:dyDescent="0.25">
      <c r="A114" s="30"/>
      <c r="B114" s="30"/>
      <c r="C114" s="3"/>
      <c r="D114" s="3"/>
      <c r="E114" s="3"/>
      <c r="F114" s="31"/>
      <c r="G114" s="72"/>
      <c r="H114" s="107"/>
      <c r="I114" s="70"/>
      <c r="J114" s="92"/>
    </row>
    <row r="115" spans="1:10" ht="12" customHeight="1" x14ac:dyDescent="0.25">
      <c r="A115" s="30"/>
      <c r="B115" s="30"/>
      <c r="C115" s="3"/>
      <c r="D115" s="111" t="s">
        <v>19</v>
      </c>
      <c r="E115" s="117" t="s">
        <v>143</v>
      </c>
      <c r="F115" s="114" t="s">
        <v>49</v>
      </c>
      <c r="G115" s="68">
        <v>40</v>
      </c>
      <c r="H115" s="107"/>
      <c r="I115" s="70"/>
      <c r="J115" s="92"/>
    </row>
    <row r="116" spans="1:10" ht="12" customHeight="1" x14ac:dyDescent="0.25">
      <c r="A116" s="29"/>
      <c r="B116" s="29"/>
      <c r="F116" s="29"/>
      <c r="G116" s="313"/>
      <c r="H116" s="29"/>
      <c r="I116" s="314"/>
      <c r="J116" s="92"/>
    </row>
    <row r="117" spans="1:10" x14ac:dyDescent="0.25">
      <c r="A117" s="29"/>
      <c r="B117" s="29"/>
      <c r="F117" s="29"/>
      <c r="G117" s="313"/>
      <c r="H117" s="29"/>
      <c r="I117" s="314"/>
      <c r="J117" s="92"/>
    </row>
    <row r="118" spans="1:10" x14ac:dyDescent="0.25">
      <c r="A118" s="29"/>
      <c r="B118" s="29"/>
      <c r="F118" s="29"/>
      <c r="G118" s="313"/>
      <c r="H118" s="29"/>
      <c r="I118" s="314"/>
      <c r="J118" s="92"/>
    </row>
    <row r="119" spans="1:10" x14ac:dyDescent="0.25">
      <c r="A119" s="30"/>
      <c r="B119" s="30"/>
      <c r="C119" s="3"/>
      <c r="D119" s="3"/>
      <c r="E119" s="93"/>
      <c r="F119" s="95"/>
      <c r="G119" s="106"/>
      <c r="H119" s="69"/>
      <c r="I119" s="70"/>
      <c r="J119" s="92"/>
    </row>
    <row r="120" spans="1:10" x14ac:dyDescent="0.25">
      <c r="A120" s="81"/>
      <c r="B120" s="81"/>
      <c r="C120" s="3"/>
      <c r="D120" s="3"/>
      <c r="E120" s="93"/>
      <c r="F120" s="207"/>
      <c r="G120" s="421"/>
      <c r="H120" s="342"/>
      <c r="I120" s="84"/>
      <c r="J120" s="92"/>
    </row>
    <row r="121" spans="1:10" x14ac:dyDescent="0.25">
      <c r="A121" s="74"/>
      <c r="B121" s="45"/>
      <c r="C121" s="45"/>
      <c r="D121" s="45"/>
      <c r="E121" s="45"/>
      <c r="F121" s="46"/>
      <c r="G121" s="75"/>
      <c r="H121" s="76"/>
      <c r="I121" s="77"/>
      <c r="J121" s="92"/>
    </row>
    <row r="122" spans="1:10" x14ac:dyDescent="0.25">
      <c r="A122" s="96" t="s">
        <v>127</v>
      </c>
      <c r="B122" s="3" t="s">
        <v>50</v>
      </c>
      <c r="C122" s="3"/>
      <c r="D122" s="3"/>
      <c r="E122" s="3"/>
      <c r="F122" s="4"/>
      <c r="G122" s="78"/>
      <c r="H122" s="79"/>
      <c r="I122" s="80"/>
      <c r="J122" s="92"/>
    </row>
    <row r="123" spans="1:10" x14ac:dyDescent="0.25">
      <c r="A123" s="81"/>
      <c r="B123" s="51"/>
      <c r="C123" s="51"/>
      <c r="D123" s="51"/>
      <c r="E123" s="51"/>
      <c r="F123" s="52"/>
      <c r="G123" s="82"/>
      <c r="H123" s="83"/>
      <c r="I123" s="84"/>
      <c r="J123" s="92"/>
    </row>
    <row r="124" spans="1:10" x14ac:dyDescent="0.25">
      <c r="A124" s="3"/>
      <c r="B124" s="3"/>
      <c r="C124" s="3"/>
      <c r="D124" s="3"/>
      <c r="E124" s="3"/>
      <c r="F124" s="4"/>
      <c r="G124" s="78"/>
      <c r="H124" s="79"/>
      <c r="I124" s="92"/>
      <c r="J124" s="92"/>
    </row>
    <row r="125" spans="1:10" ht="12" customHeight="1" x14ac:dyDescent="0.25">
      <c r="B125" s="3"/>
      <c r="C125" s="3"/>
      <c r="D125" s="3"/>
      <c r="E125" s="3"/>
      <c r="F125" s="4"/>
      <c r="G125" s="61"/>
      <c r="H125" s="62"/>
      <c r="I125" s="86" t="s">
        <v>126</v>
      </c>
    </row>
    <row r="126" spans="1:10" ht="12" customHeight="1" x14ac:dyDescent="0.25">
      <c r="B126" s="3"/>
      <c r="C126" s="3"/>
      <c r="D126" s="3"/>
      <c r="E126" s="3"/>
      <c r="F126" s="4"/>
      <c r="G126" s="61"/>
      <c r="H126" s="62"/>
      <c r="I126" s="87"/>
    </row>
    <row r="127" spans="1:10" ht="12" customHeight="1" x14ac:dyDescent="0.25">
      <c r="A127" s="11" t="s">
        <v>3</v>
      </c>
      <c r="B127" s="11"/>
      <c r="C127" s="12"/>
      <c r="D127" s="12"/>
      <c r="E127" s="12"/>
      <c r="F127" s="13"/>
      <c r="G127" s="14"/>
      <c r="H127" s="15"/>
      <c r="I127" s="88"/>
    </row>
    <row r="128" spans="1:10" ht="12" customHeight="1" x14ac:dyDescent="0.25">
      <c r="A128" s="17" t="s">
        <v>4</v>
      </c>
      <c r="B128" s="17" t="s">
        <v>5</v>
      </c>
      <c r="C128" s="18"/>
      <c r="D128" s="18"/>
      <c r="E128" s="18" t="s">
        <v>6</v>
      </c>
      <c r="F128" s="19" t="s">
        <v>7</v>
      </c>
      <c r="G128" s="20" t="s">
        <v>8</v>
      </c>
      <c r="H128" s="21" t="s">
        <v>9</v>
      </c>
      <c r="I128" s="89" t="s">
        <v>10</v>
      </c>
    </row>
    <row r="129" spans="1:10" ht="12" customHeight="1" x14ac:dyDescent="0.25">
      <c r="A129" s="23" t="s">
        <v>11</v>
      </c>
      <c r="B129" s="23" t="s">
        <v>12</v>
      </c>
      <c r="C129" s="24"/>
      <c r="D129" s="24"/>
      <c r="E129" s="24"/>
      <c r="F129" s="25"/>
      <c r="G129" s="26" t="s">
        <v>13</v>
      </c>
      <c r="H129" s="27"/>
      <c r="I129" s="90"/>
    </row>
    <row r="130" spans="1:10" x14ac:dyDescent="0.25">
      <c r="A130" s="30"/>
      <c r="B130" s="30"/>
      <c r="C130" s="3"/>
      <c r="D130" s="3"/>
      <c r="E130" s="3"/>
      <c r="F130" s="4"/>
      <c r="G130" s="75"/>
      <c r="H130" s="79"/>
      <c r="I130" s="70"/>
      <c r="J130" s="92"/>
    </row>
    <row r="131" spans="1:10" x14ac:dyDescent="0.25">
      <c r="A131" s="30"/>
      <c r="B131" s="30"/>
      <c r="C131" s="3" t="s">
        <v>51</v>
      </c>
      <c r="D131" s="3"/>
      <c r="E131" s="3"/>
      <c r="F131" s="4"/>
      <c r="G131" s="78"/>
      <c r="H131" s="79"/>
      <c r="I131" s="73"/>
      <c r="J131" s="92"/>
    </row>
    <row r="132" spans="1:10" x14ac:dyDescent="0.25">
      <c r="A132" s="81"/>
      <c r="B132" s="81"/>
      <c r="C132" s="51"/>
      <c r="D132" s="51"/>
      <c r="E132" s="51"/>
      <c r="F132" s="52"/>
      <c r="G132" s="82"/>
      <c r="H132" s="83"/>
      <c r="I132" s="84"/>
      <c r="J132" s="92"/>
    </row>
    <row r="133" spans="1:10" x14ac:dyDescent="0.25">
      <c r="A133" s="30"/>
      <c r="B133" s="30"/>
      <c r="C133" s="3"/>
      <c r="D133" s="3"/>
      <c r="E133" s="93"/>
      <c r="F133" s="95"/>
      <c r="G133" s="106"/>
      <c r="H133" s="69"/>
      <c r="I133" s="70"/>
      <c r="J133" s="92"/>
    </row>
    <row r="134" spans="1:10" ht="12" customHeight="1" x14ac:dyDescent="0.25">
      <c r="A134" s="30"/>
      <c r="B134" s="30"/>
      <c r="C134" s="3"/>
      <c r="D134" s="3"/>
      <c r="E134" s="3"/>
      <c r="F134" s="31"/>
      <c r="G134" s="72"/>
      <c r="H134" s="107"/>
      <c r="I134" s="70"/>
      <c r="J134" s="92"/>
    </row>
    <row r="135" spans="1:10" ht="12" customHeight="1" x14ac:dyDescent="0.25">
      <c r="A135" s="96" t="s">
        <v>133</v>
      </c>
      <c r="B135" s="17" t="s">
        <v>134</v>
      </c>
      <c r="C135" s="18" t="s">
        <v>135</v>
      </c>
      <c r="D135" s="93"/>
      <c r="E135" s="93"/>
      <c r="F135" s="31"/>
      <c r="G135" s="68"/>
      <c r="H135" s="107"/>
      <c r="I135" s="70"/>
      <c r="J135" s="92"/>
    </row>
    <row r="136" spans="1:10" x14ac:dyDescent="0.25">
      <c r="A136" s="30"/>
      <c r="B136" s="30"/>
      <c r="C136" s="3"/>
      <c r="D136" s="3"/>
      <c r="E136" s="3"/>
      <c r="F136" s="31"/>
      <c r="G136" s="68"/>
      <c r="H136" s="107"/>
      <c r="I136" s="70"/>
      <c r="J136" s="92"/>
    </row>
    <row r="137" spans="1:10" ht="12" customHeight="1" x14ac:dyDescent="0.25">
      <c r="A137" s="96"/>
      <c r="B137" s="96"/>
      <c r="C137" s="93" t="s">
        <v>22</v>
      </c>
      <c r="D137" s="93" t="s">
        <v>137</v>
      </c>
      <c r="E137" s="93"/>
      <c r="F137" s="31"/>
      <c r="G137" s="72"/>
      <c r="H137" s="107"/>
      <c r="I137" s="70"/>
    </row>
    <row r="138" spans="1:10" x14ac:dyDescent="0.25">
      <c r="A138" s="96"/>
      <c r="B138" s="96"/>
      <c r="C138" s="93"/>
      <c r="D138" s="93" t="s">
        <v>138</v>
      </c>
      <c r="E138" s="93"/>
      <c r="F138" s="31"/>
      <c r="G138" s="106"/>
      <c r="H138" s="107"/>
      <c r="I138" s="70"/>
    </row>
    <row r="139" spans="1:10" ht="12" customHeight="1" x14ac:dyDescent="0.25">
      <c r="A139" s="30"/>
      <c r="B139" s="30"/>
      <c r="C139" s="3"/>
      <c r="D139" s="3"/>
      <c r="E139" s="3"/>
      <c r="F139" s="31"/>
      <c r="G139" s="72"/>
      <c r="H139" s="69"/>
      <c r="I139" s="108"/>
      <c r="J139" s="92"/>
    </row>
    <row r="140" spans="1:10" ht="12" customHeight="1" x14ac:dyDescent="0.25">
      <c r="A140" s="30"/>
      <c r="B140" s="30"/>
      <c r="C140" s="3"/>
      <c r="D140" s="93" t="s">
        <v>61</v>
      </c>
      <c r="E140" s="93" t="s">
        <v>145</v>
      </c>
      <c r="F140" s="95" t="s">
        <v>324</v>
      </c>
      <c r="G140" s="68">
        <v>2</v>
      </c>
      <c r="H140" s="69"/>
      <c r="I140" s="70"/>
      <c r="J140" s="92"/>
    </row>
    <row r="141" spans="1:10" ht="12" customHeight="1" x14ac:dyDescent="0.25">
      <c r="A141" s="96"/>
      <c r="B141" s="96"/>
      <c r="C141" s="93"/>
      <c r="D141" s="93"/>
      <c r="E141" s="93" t="s">
        <v>401</v>
      </c>
      <c r="F141" s="95"/>
      <c r="G141" s="68"/>
      <c r="H141" s="103"/>
      <c r="I141" s="70"/>
      <c r="J141" s="92"/>
    </row>
    <row r="142" spans="1:10" ht="12" customHeight="1" x14ac:dyDescent="0.25">
      <c r="A142" s="30"/>
      <c r="B142" s="30"/>
      <c r="C142" s="110"/>
      <c r="D142" s="3"/>
      <c r="E142" s="3"/>
      <c r="F142" s="31"/>
      <c r="G142" s="68"/>
      <c r="H142" s="69"/>
      <c r="I142" s="70"/>
    </row>
    <row r="143" spans="1:10" ht="12" customHeight="1" x14ac:dyDescent="0.25">
      <c r="A143" s="30"/>
      <c r="B143" s="17">
        <v>213.07</v>
      </c>
      <c r="C143" s="18" t="s">
        <v>207</v>
      </c>
      <c r="D143" s="93"/>
      <c r="E143" s="93"/>
      <c r="F143" s="95"/>
      <c r="G143" s="106"/>
      <c r="H143" s="69"/>
      <c r="I143" s="108"/>
    </row>
    <row r="144" spans="1:10" ht="12" customHeight="1" x14ac:dyDescent="0.25">
      <c r="A144" s="30"/>
      <c r="B144" s="30"/>
      <c r="C144" s="3"/>
      <c r="D144" s="3"/>
      <c r="E144" s="93"/>
      <c r="F144" s="95"/>
      <c r="G144" s="106"/>
      <c r="H144" s="69"/>
      <c r="I144" s="70"/>
    </row>
    <row r="145" spans="1:9" ht="12" customHeight="1" x14ac:dyDescent="0.25">
      <c r="A145" s="30"/>
      <c r="B145" s="30"/>
      <c r="C145" s="136" t="s">
        <v>19</v>
      </c>
      <c r="D145" s="3" t="s">
        <v>208</v>
      </c>
      <c r="E145" s="93"/>
      <c r="F145" s="95"/>
      <c r="G145" s="106"/>
      <c r="H145" s="69"/>
      <c r="I145" s="70"/>
    </row>
    <row r="146" spans="1:9" x14ac:dyDescent="0.25">
      <c r="A146" s="30"/>
      <c r="B146" s="30"/>
      <c r="C146" s="3"/>
      <c r="D146" s="93" t="s">
        <v>238</v>
      </c>
      <c r="E146" s="93"/>
      <c r="F146" s="95"/>
      <c r="G146" s="106"/>
      <c r="H146" s="69"/>
      <c r="I146" s="70"/>
    </row>
    <row r="147" spans="1:9" ht="12" customHeight="1" x14ac:dyDescent="0.25">
      <c r="A147" s="30"/>
      <c r="B147" s="30"/>
      <c r="C147" s="3"/>
      <c r="D147" s="3" t="s">
        <v>414</v>
      </c>
      <c r="E147" s="93"/>
      <c r="F147" s="31" t="s">
        <v>20</v>
      </c>
      <c r="G147" s="32" t="s">
        <v>20</v>
      </c>
      <c r="H147" s="69" t="s">
        <v>113</v>
      </c>
      <c r="I147" s="70"/>
    </row>
    <row r="148" spans="1:9" ht="12" customHeight="1" x14ac:dyDescent="0.25">
      <c r="A148" s="30"/>
      <c r="B148" s="30"/>
      <c r="C148" s="3"/>
      <c r="D148" s="3"/>
      <c r="E148" s="3"/>
      <c r="F148" s="31"/>
      <c r="G148" s="68"/>
      <c r="H148" s="69"/>
      <c r="I148" s="70"/>
    </row>
    <row r="149" spans="1:9" ht="12" customHeight="1" x14ac:dyDescent="0.25">
      <c r="A149" s="30"/>
      <c r="B149" s="30"/>
      <c r="C149" s="3"/>
      <c r="D149" s="3"/>
      <c r="E149" s="3"/>
      <c r="F149" s="31"/>
      <c r="G149" s="68"/>
      <c r="H149" s="69"/>
      <c r="I149" s="70"/>
    </row>
    <row r="150" spans="1:9" ht="12" customHeight="1" x14ac:dyDescent="0.25">
      <c r="A150" s="30"/>
      <c r="B150" s="30"/>
      <c r="C150" s="3"/>
      <c r="D150" s="3"/>
      <c r="E150" s="3"/>
      <c r="F150" s="31"/>
      <c r="G150" s="68"/>
      <c r="H150" s="69"/>
      <c r="I150" s="70"/>
    </row>
    <row r="151" spans="1:9" ht="12" customHeight="1" x14ac:dyDescent="0.25">
      <c r="A151" s="30"/>
      <c r="B151" s="30"/>
      <c r="C151" s="3"/>
      <c r="D151" s="3"/>
      <c r="E151" s="3"/>
      <c r="F151" s="31"/>
      <c r="G151" s="109"/>
      <c r="H151" s="69"/>
      <c r="I151" s="70"/>
    </row>
    <row r="152" spans="1:9" x14ac:dyDescent="0.25">
      <c r="A152" s="30"/>
      <c r="B152" s="30"/>
      <c r="C152" s="3"/>
      <c r="D152" s="3"/>
      <c r="E152" s="3"/>
      <c r="F152" s="31"/>
      <c r="G152" s="106"/>
      <c r="H152" s="69"/>
      <c r="I152" s="70"/>
    </row>
    <row r="153" spans="1:9" ht="12" customHeight="1" x14ac:dyDescent="0.25">
      <c r="A153" s="96"/>
      <c r="B153" s="96"/>
      <c r="C153" s="93"/>
      <c r="D153" s="93"/>
      <c r="E153" s="93"/>
      <c r="F153" s="31"/>
      <c r="G153" s="106"/>
      <c r="H153" s="107"/>
      <c r="I153" s="108"/>
    </row>
    <row r="154" spans="1:9" ht="12" customHeight="1" x14ac:dyDescent="0.25">
      <c r="A154" s="30"/>
      <c r="B154" s="17"/>
      <c r="C154" s="18"/>
      <c r="D154" s="3"/>
      <c r="E154" s="3"/>
      <c r="F154" s="31"/>
      <c r="G154" s="72"/>
      <c r="H154" s="69"/>
      <c r="I154" s="70"/>
    </row>
    <row r="155" spans="1:9" ht="12" customHeight="1" x14ac:dyDescent="0.25">
      <c r="A155" s="30"/>
      <c r="B155" s="30"/>
      <c r="C155" s="3"/>
      <c r="D155" s="3"/>
      <c r="E155" s="3"/>
      <c r="F155" s="31"/>
      <c r="G155" s="72"/>
      <c r="H155" s="69"/>
      <c r="I155" s="70"/>
    </row>
    <row r="156" spans="1:9" x14ac:dyDescent="0.25">
      <c r="A156" s="30"/>
      <c r="B156" s="30"/>
      <c r="C156" s="3"/>
      <c r="D156" s="3"/>
      <c r="E156" s="3"/>
      <c r="F156" s="31"/>
      <c r="G156" s="72"/>
      <c r="H156" s="69"/>
      <c r="I156" s="70"/>
    </row>
    <row r="157" spans="1:9" x14ac:dyDescent="0.25">
      <c r="A157" s="30"/>
      <c r="B157" s="30"/>
      <c r="C157" s="3"/>
      <c r="D157" s="3"/>
      <c r="E157" s="3"/>
      <c r="F157" s="31"/>
      <c r="G157" s="72"/>
      <c r="H157" s="69"/>
      <c r="I157" s="70"/>
    </row>
    <row r="158" spans="1:9" ht="12" customHeight="1" x14ac:dyDescent="0.25">
      <c r="A158" s="30"/>
      <c r="B158" s="30"/>
      <c r="C158" s="3"/>
      <c r="D158" s="3"/>
      <c r="E158" s="3"/>
      <c r="F158" s="31"/>
      <c r="G158" s="72"/>
      <c r="H158" s="69"/>
      <c r="I158" s="70"/>
    </row>
    <row r="159" spans="1:9" ht="12" customHeight="1" x14ac:dyDescent="0.25">
      <c r="A159" s="30"/>
      <c r="B159" s="30"/>
      <c r="C159" s="3"/>
      <c r="D159" s="3"/>
      <c r="E159" s="3"/>
      <c r="F159" s="31"/>
      <c r="G159" s="72"/>
      <c r="H159" s="69"/>
      <c r="I159" s="70"/>
    </row>
    <row r="160" spans="1:9" x14ac:dyDescent="0.25">
      <c r="A160" s="30"/>
      <c r="B160" s="17"/>
      <c r="C160" s="3"/>
      <c r="D160" s="3"/>
      <c r="E160" s="3"/>
      <c r="F160" s="31"/>
      <c r="G160" s="68"/>
      <c r="H160" s="69"/>
      <c r="I160" s="70"/>
    </row>
    <row r="161" spans="1:9" ht="12" customHeight="1" x14ac:dyDescent="0.25">
      <c r="A161" s="30"/>
      <c r="B161" s="30"/>
      <c r="C161" s="3"/>
      <c r="D161" s="3"/>
      <c r="E161" s="3"/>
      <c r="F161" s="31"/>
      <c r="G161" s="68"/>
      <c r="H161" s="69"/>
      <c r="I161" s="70"/>
    </row>
    <row r="162" spans="1:9" x14ac:dyDescent="0.25">
      <c r="A162" s="30"/>
      <c r="B162" s="30"/>
      <c r="C162" s="3"/>
      <c r="D162" s="3"/>
      <c r="E162" s="3"/>
      <c r="F162" s="31"/>
      <c r="G162" s="68"/>
      <c r="H162" s="69"/>
      <c r="I162" s="70"/>
    </row>
    <row r="163" spans="1:9" ht="12" customHeight="1" x14ac:dyDescent="0.25">
      <c r="A163" s="30"/>
      <c r="B163" s="30"/>
      <c r="C163" s="3"/>
      <c r="D163" s="42"/>
      <c r="E163" s="3"/>
      <c r="F163" s="31"/>
      <c r="G163" s="68"/>
      <c r="H163" s="69"/>
      <c r="I163" s="70"/>
    </row>
    <row r="164" spans="1:9" x14ac:dyDescent="0.25">
      <c r="A164" s="30"/>
      <c r="B164" s="30"/>
      <c r="C164" s="3"/>
      <c r="D164" s="3"/>
      <c r="E164" s="3"/>
      <c r="F164" s="31"/>
      <c r="G164" s="68"/>
      <c r="H164" s="69"/>
      <c r="I164" s="70"/>
    </row>
    <row r="165" spans="1:9" ht="12" customHeight="1" x14ac:dyDescent="0.25">
      <c r="A165" s="30"/>
      <c r="B165" s="30"/>
      <c r="C165" s="3"/>
      <c r="D165" s="42"/>
      <c r="E165" s="3"/>
      <c r="F165" s="31"/>
      <c r="G165" s="68"/>
      <c r="H165" s="69"/>
      <c r="I165" s="70"/>
    </row>
    <row r="166" spans="1:9" x14ac:dyDescent="0.25">
      <c r="A166" s="30"/>
      <c r="B166" s="30"/>
      <c r="C166" s="3"/>
      <c r="D166" s="3"/>
      <c r="E166" s="3"/>
      <c r="F166" s="31"/>
      <c r="G166" s="68"/>
      <c r="H166" s="69"/>
      <c r="I166" s="70"/>
    </row>
    <row r="167" spans="1:9" x14ac:dyDescent="0.25">
      <c r="A167" s="30"/>
      <c r="B167" s="30"/>
      <c r="C167" s="3"/>
      <c r="D167" s="42"/>
      <c r="E167" s="3"/>
      <c r="F167" s="31"/>
      <c r="G167" s="68"/>
      <c r="H167" s="69"/>
      <c r="I167" s="70"/>
    </row>
    <row r="168" spans="1:9" ht="12" customHeight="1" x14ac:dyDescent="0.25">
      <c r="A168" s="30"/>
      <c r="B168" s="30"/>
      <c r="C168" s="3"/>
      <c r="D168" s="3"/>
      <c r="E168" s="3"/>
      <c r="F168" s="31"/>
      <c r="G168" s="68"/>
      <c r="H168" s="69"/>
      <c r="I168" s="70"/>
    </row>
    <row r="169" spans="1:9" ht="12" customHeight="1" x14ac:dyDescent="0.25">
      <c r="A169" s="30"/>
      <c r="B169" s="17"/>
      <c r="C169" s="3"/>
      <c r="D169" s="3"/>
      <c r="E169" s="3"/>
      <c r="F169" s="31"/>
      <c r="G169" s="68"/>
      <c r="H169" s="69"/>
      <c r="I169" s="70"/>
    </row>
    <row r="170" spans="1:9" ht="12" customHeight="1" x14ac:dyDescent="0.25">
      <c r="A170" s="30"/>
      <c r="B170" s="30"/>
      <c r="C170" s="3"/>
      <c r="D170" s="3"/>
      <c r="E170" s="3"/>
      <c r="F170" s="31"/>
      <c r="G170" s="68"/>
      <c r="H170" s="69"/>
      <c r="I170" s="70"/>
    </row>
    <row r="171" spans="1:9" ht="12" customHeight="1" x14ac:dyDescent="0.25">
      <c r="A171" s="30"/>
      <c r="B171" s="30"/>
      <c r="C171" s="3"/>
      <c r="D171" s="3"/>
      <c r="E171" s="3"/>
      <c r="F171" s="31"/>
      <c r="G171" s="68"/>
      <c r="H171" s="69"/>
      <c r="I171" s="70"/>
    </row>
    <row r="172" spans="1:9" ht="12" customHeight="1" x14ac:dyDescent="0.25">
      <c r="A172" s="30"/>
      <c r="B172" s="17"/>
      <c r="C172" s="18"/>
      <c r="D172" s="3"/>
      <c r="E172" s="3"/>
      <c r="F172" s="31"/>
      <c r="G172" s="68"/>
      <c r="H172" s="69"/>
      <c r="I172" s="70"/>
    </row>
    <row r="173" spans="1:9" ht="12" customHeight="1" x14ac:dyDescent="0.25">
      <c r="A173" s="30"/>
      <c r="B173" s="17"/>
      <c r="C173" s="18"/>
      <c r="D173" s="3"/>
      <c r="E173" s="3"/>
      <c r="F173" s="31"/>
      <c r="G173" s="68"/>
      <c r="H173" s="69"/>
      <c r="I173" s="70"/>
    </row>
    <row r="174" spans="1:9" ht="12" customHeight="1" x14ac:dyDescent="0.25">
      <c r="A174" s="30"/>
      <c r="B174" s="30"/>
      <c r="C174" s="3"/>
      <c r="D174" s="3"/>
      <c r="E174" s="3"/>
      <c r="F174" s="31"/>
      <c r="G174" s="68"/>
      <c r="H174" s="69"/>
      <c r="I174" s="70"/>
    </row>
    <row r="175" spans="1:9" ht="13.2" customHeight="1" x14ac:dyDescent="0.25">
      <c r="A175" s="30"/>
      <c r="B175" s="17"/>
      <c r="C175" s="18"/>
      <c r="D175" s="3"/>
      <c r="E175" s="3"/>
      <c r="F175" s="31"/>
      <c r="G175" s="68"/>
      <c r="H175" s="103"/>
      <c r="I175" s="108"/>
    </row>
    <row r="176" spans="1:9" ht="13.2" customHeight="1" x14ac:dyDescent="0.25">
      <c r="A176" s="30"/>
      <c r="B176" s="30"/>
      <c r="C176" s="3"/>
      <c r="D176" s="3"/>
      <c r="E176" s="3"/>
      <c r="F176" s="31"/>
      <c r="G176" s="68"/>
      <c r="H176" s="103"/>
      <c r="I176" s="108"/>
    </row>
    <row r="177" spans="1:9" ht="12" customHeight="1" x14ac:dyDescent="0.25">
      <c r="A177" s="30"/>
      <c r="B177" s="30"/>
      <c r="C177" s="3"/>
      <c r="D177" s="3"/>
      <c r="E177" s="3"/>
      <c r="F177" s="31"/>
      <c r="G177" s="72"/>
      <c r="H177" s="69"/>
      <c r="I177" s="70"/>
    </row>
    <row r="178" spans="1:9" ht="12" customHeight="1" x14ac:dyDescent="0.25">
      <c r="A178" s="113"/>
      <c r="B178" s="116"/>
      <c r="C178" s="115"/>
      <c r="D178" s="93"/>
      <c r="E178" s="93"/>
      <c r="F178" s="95"/>
      <c r="G178" s="102"/>
      <c r="H178" s="103"/>
      <c r="I178" s="108"/>
    </row>
    <row r="179" spans="1:9" ht="12" customHeight="1" x14ac:dyDescent="0.25">
      <c r="A179" s="113"/>
      <c r="B179" s="116"/>
      <c r="C179" s="115"/>
      <c r="D179" s="93"/>
      <c r="E179" s="93"/>
      <c r="F179" s="95"/>
      <c r="G179" s="102"/>
      <c r="H179" s="103"/>
      <c r="I179" s="108"/>
    </row>
    <row r="180" spans="1:9" ht="12" customHeight="1" x14ac:dyDescent="0.25">
      <c r="A180" s="74"/>
      <c r="B180" s="45"/>
      <c r="C180" s="45"/>
      <c r="D180" s="45"/>
      <c r="E180" s="45"/>
      <c r="F180" s="46"/>
      <c r="G180" s="75"/>
      <c r="H180" s="76"/>
      <c r="I180" s="91"/>
    </row>
    <row r="181" spans="1:9" ht="12" customHeight="1" x14ac:dyDescent="0.25">
      <c r="A181" s="30"/>
      <c r="B181" s="18" t="s">
        <v>125</v>
      </c>
      <c r="C181" s="3"/>
      <c r="D181" s="3"/>
      <c r="E181" s="3"/>
      <c r="F181" s="4"/>
      <c r="G181" s="78"/>
      <c r="H181" s="79"/>
      <c r="I181" s="80"/>
    </row>
    <row r="182" spans="1:9" ht="12" customHeight="1" x14ac:dyDescent="0.25">
      <c r="A182" s="81"/>
      <c r="B182" s="51"/>
      <c r="C182" s="51"/>
      <c r="D182" s="51"/>
      <c r="E182" s="51"/>
      <c r="F182" s="52"/>
      <c r="G182" s="82"/>
      <c r="H182" s="83"/>
      <c r="I182" s="84"/>
    </row>
    <row r="183" spans="1:9" ht="12" customHeight="1" x14ac:dyDescent="0.25">
      <c r="A183" s="45"/>
      <c r="B183" s="45"/>
      <c r="C183" s="45"/>
      <c r="D183" s="45"/>
      <c r="E183" s="45"/>
      <c r="F183" s="46"/>
      <c r="G183" s="75"/>
      <c r="H183" s="76"/>
      <c r="I183" s="299"/>
    </row>
    <row r="184" spans="1:9" ht="12" customHeight="1" x14ac:dyDescent="0.25">
      <c r="B184" s="3"/>
      <c r="C184" s="3"/>
      <c r="D184" s="3"/>
      <c r="E184" s="3"/>
      <c r="F184" s="4"/>
      <c r="G184" s="78"/>
      <c r="H184" s="79"/>
      <c r="I184" s="300"/>
    </row>
    <row r="185" spans="1:9" ht="12" customHeight="1" x14ac:dyDescent="0.25">
      <c r="B185" s="3"/>
      <c r="C185" s="3"/>
      <c r="D185" s="3"/>
      <c r="E185" s="3"/>
      <c r="F185" s="4"/>
      <c r="G185" s="78"/>
      <c r="H185" s="79"/>
      <c r="I185" s="92"/>
    </row>
    <row r="186" spans="1:9" ht="12" customHeight="1" x14ac:dyDescent="0.25">
      <c r="A186" s="18"/>
      <c r="B186" s="18"/>
      <c r="C186" s="18"/>
      <c r="D186" s="18"/>
      <c r="E186" s="18"/>
      <c r="F186" s="327"/>
      <c r="G186" s="409"/>
      <c r="H186" s="410"/>
      <c r="I186" s="411"/>
    </row>
    <row r="187" spans="1:9" ht="12" customHeight="1" x14ac:dyDescent="0.25">
      <c r="A187" s="18"/>
      <c r="B187" s="18"/>
      <c r="C187" s="18"/>
      <c r="D187" s="18"/>
      <c r="E187" s="18"/>
      <c r="F187" s="327"/>
      <c r="G187" s="412"/>
      <c r="H187" s="413"/>
      <c r="I187" s="411"/>
    </row>
    <row r="188" spans="1:9" ht="12" customHeight="1" x14ac:dyDescent="0.25">
      <c r="A188" s="18"/>
      <c r="B188" s="18"/>
      <c r="C188" s="18"/>
      <c r="D188" s="18"/>
      <c r="E188" s="18"/>
      <c r="F188" s="327"/>
      <c r="G188" s="412"/>
      <c r="H188" s="410"/>
      <c r="I188" s="414"/>
    </row>
    <row r="189" spans="1:9" ht="12" customHeight="1" x14ac:dyDescent="0.25">
      <c r="A189" s="3"/>
      <c r="B189" s="3"/>
      <c r="C189" s="3"/>
      <c r="D189" s="3"/>
      <c r="E189" s="3"/>
      <c r="F189" s="4"/>
      <c r="G189" s="78"/>
      <c r="H189" s="79"/>
      <c r="I189" s="92"/>
    </row>
    <row r="190" spans="1:9" ht="12" customHeight="1" x14ac:dyDescent="0.25">
      <c r="A190" s="3"/>
      <c r="B190" s="3"/>
      <c r="C190" s="3"/>
      <c r="D190" s="3"/>
      <c r="E190" s="3"/>
      <c r="F190" s="4"/>
      <c r="G190" s="78"/>
      <c r="H190" s="79"/>
      <c r="I190" s="333"/>
    </row>
    <row r="191" spans="1:9" ht="12" customHeight="1" x14ac:dyDescent="0.25">
      <c r="A191" s="3"/>
      <c r="B191" s="3"/>
      <c r="C191" s="3"/>
      <c r="D191" s="3"/>
      <c r="E191" s="3"/>
      <c r="F191" s="4"/>
      <c r="G191" s="78"/>
      <c r="H191" s="79"/>
      <c r="I191" s="92"/>
    </row>
    <row r="192" spans="1:9" ht="12" customHeight="1" x14ac:dyDescent="0.25">
      <c r="A192" s="111"/>
      <c r="B192" s="415"/>
      <c r="C192" s="336"/>
      <c r="D192" s="93"/>
      <c r="E192" s="93"/>
      <c r="F192" s="129"/>
      <c r="G192" s="378"/>
      <c r="H192" s="416"/>
      <c r="I192" s="274"/>
    </row>
    <row r="193" spans="1:9" ht="12" customHeight="1" x14ac:dyDescent="0.25"/>
    <row r="194" spans="1:9" ht="12" customHeight="1" x14ac:dyDescent="0.25"/>
    <row r="195" spans="1:9" ht="12" customHeight="1" x14ac:dyDescent="0.25"/>
    <row r="196" spans="1:9" ht="12" customHeight="1" x14ac:dyDescent="0.25"/>
    <row r="197" spans="1:9" ht="12" customHeight="1" x14ac:dyDescent="0.25"/>
    <row r="198" spans="1:9" ht="12" customHeight="1" x14ac:dyDescent="0.25"/>
    <row r="199" spans="1:9" ht="12" customHeight="1" x14ac:dyDescent="0.25"/>
    <row r="200" spans="1:9" ht="12" customHeight="1" x14ac:dyDescent="0.25"/>
    <row r="201" spans="1:9" ht="12" customHeight="1" x14ac:dyDescent="0.25"/>
    <row r="202" spans="1:9" ht="12" customHeight="1" x14ac:dyDescent="0.25"/>
    <row r="203" spans="1:9" ht="12" customHeight="1" x14ac:dyDescent="0.25"/>
    <row r="204" spans="1:9" ht="12" customHeight="1" x14ac:dyDescent="0.25"/>
    <row r="205" spans="1:9" ht="12" customHeight="1" x14ac:dyDescent="0.25">
      <c r="A205" s="3"/>
      <c r="B205" s="3"/>
      <c r="C205" s="3"/>
      <c r="D205" s="3"/>
      <c r="E205" s="3"/>
      <c r="F205" s="4"/>
      <c r="G205" s="417"/>
      <c r="H205" s="206"/>
      <c r="I205" s="92"/>
    </row>
    <row r="206" spans="1:9" ht="12" customHeight="1" x14ac:dyDescent="0.25"/>
    <row r="207" spans="1:9" ht="12" customHeight="1" x14ac:dyDescent="0.25"/>
    <row r="208" spans="1:9" ht="12" customHeight="1" x14ac:dyDescent="0.25"/>
    <row r="209" spans="1:9" ht="12" customHeight="1" x14ac:dyDescent="0.25"/>
    <row r="210" spans="1:9" ht="12" customHeight="1" x14ac:dyDescent="0.25"/>
    <row r="211" spans="1:9" ht="12" customHeight="1" x14ac:dyDescent="0.25"/>
    <row r="212" spans="1:9" ht="12" customHeight="1" x14ac:dyDescent="0.25"/>
    <row r="213" spans="1:9" ht="12" customHeight="1" x14ac:dyDescent="0.25"/>
    <row r="214" spans="1:9" ht="12" customHeight="1" x14ac:dyDescent="0.25"/>
    <row r="215" spans="1:9" ht="12" customHeight="1" x14ac:dyDescent="0.25"/>
    <row r="216" spans="1:9" ht="12" customHeight="1" x14ac:dyDescent="0.25"/>
    <row r="217" spans="1:9" ht="12" customHeight="1" x14ac:dyDescent="0.25"/>
    <row r="218" spans="1:9" ht="12" customHeight="1" x14ac:dyDescent="0.25"/>
    <row r="219" spans="1:9" ht="12" customHeight="1" x14ac:dyDescent="0.25"/>
    <row r="220" spans="1:9" ht="12" customHeight="1" x14ac:dyDescent="0.25"/>
    <row r="221" spans="1:9" ht="12" customHeight="1" x14ac:dyDescent="0.25">
      <c r="A221" s="93"/>
      <c r="B221" s="93"/>
      <c r="C221" s="93"/>
      <c r="D221" s="93"/>
      <c r="E221" s="93"/>
      <c r="F221" s="129"/>
      <c r="G221" s="78"/>
      <c r="H221" s="416"/>
      <c r="I221" s="274"/>
    </row>
    <row r="222" spans="1:9" ht="12" customHeight="1" x14ac:dyDescent="0.25"/>
    <row r="223" spans="1:9" ht="12" customHeight="1" x14ac:dyDescent="0.25"/>
    <row r="224" spans="1:9" ht="12" customHeight="1" x14ac:dyDescent="0.25"/>
    <row r="225" spans="1:9" ht="12" customHeight="1" x14ac:dyDescent="0.25"/>
    <row r="226" spans="1:9" ht="12" customHeight="1" x14ac:dyDescent="0.25"/>
    <row r="227" spans="1:9" ht="12" customHeight="1" x14ac:dyDescent="0.25">
      <c r="A227" s="3"/>
      <c r="B227" s="3"/>
      <c r="C227" s="3"/>
      <c r="D227" s="3"/>
      <c r="E227" s="3"/>
      <c r="F227" s="4"/>
      <c r="G227" s="417"/>
      <c r="H227" s="79"/>
      <c r="I227" s="92"/>
    </row>
    <row r="228" spans="1:9" ht="12" customHeight="1" x14ac:dyDescent="0.25">
      <c r="A228" s="3"/>
      <c r="B228" s="3"/>
      <c r="C228" s="3"/>
      <c r="D228" s="3"/>
      <c r="E228" s="3"/>
      <c r="F228" s="4"/>
      <c r="G228" s="417"/>
      <c r="H228" s="79"/>
      <c r="I228" s="92"/>
    </row>
    <row r="229" spans="1:9" ht="12" customHeight="1" x14ac:dyDescent="0.25">
      <c r="A229" s="3"/>
      <c r="B229" s="3"/>
      <c r="C229" s="3"/>
      <c r="D229" s="3"/>
      <c r="E229" s="3"/>
      <c r="F229" s="4"/>
      <c r="G229" s="417"/>
      <c r="H229" s="79"/>
      <c r="I229" s="92"/>
    </row>
    <row r="230" spans="1:9" ht="12" customHeight="1" x14ac:dyDescent="0.25">
      <c r="A230" s="3"/>
      <c r="B230" s="3"/>
      <c r="C230" s="3"/>
      <c r="D230" s="3"/>
      <c r="E230" s="3"/>
      <c r="F230" s="4"/>
      <c r="G230" s="417"/>
      <c r="H230" s="79"/>
      <c r="I230" s="92"/>
    </row>
    <row r="231" spans="1:9" ht="12" customHeight="1" x14ac:dyDescent="0.25">
      <c r="A231" s="3"/>
      <c r="B231" s="3"/>
      <c r="C231" s="3"/>
      <c r="D231" s="3"/>
      <c r="E231" s="3"/>
      <c r="F231" s="4"/>
      <c r="G231" s="417"/>
      <c r="H231" s="79"/>
      <c r="I231" s="92"/>
    </row>
    <row r="232" spans="1:9" ht="12" customHeight="1" x14ac:dyDescent="0.25">
      <c r="A232" s="3"/>
      <c r="B232" s="3"/>
      <c r="C232" s="3"/>
      <c r="D232" s="3"/>
      <c r="E232" s="3"/>
      <c r="F232" s="4"/>
      <c r="G232" s="417"/>
      <c r="H232" s="79"/>
      <c r="I232" s="92"/>
    </row>
    <row r="233" spans="1:9" ht="12" customHeight="1" x14ac:dyDescent="0.25">
      <c r="A233" s="3"/>
      <c r="B233" s="3"/>
      <c r="C233" s="3"/>
      <c r="D233" s="3"/>
      <c r="E233" s="3"/>
      <c r="F233" s="4"/>
      <c r="G233" s="417"/>
      <c r="H233" s="79"/>
      <c r="I233" s="92"/>
    </row>
    <row r="234" spans="1:9" ht="12" customHeight="1" x14ac:dyDescent="0.25">
      <c r="A234" s="3"/>
      <c r="B234" s="3"/>
      <c r="C234" s="3"/>
      <c r="D234" s="3"/>
      <c r="E234" s="3"/>
      <c r="F234" s="4"/>
      <c r="G234" s="417"/>
      <c r="H234" s="79"/>
      <c r="I234" s="92"/>
    </row>
    <row r="235" spans="1:9" ht="12" customHeight="1" x14ac:dyDescent="0.25">
      <c r="A235" s="3"/>
      <c r="B235" s="3"/>
      <c r="C235" s="3"/>
      <c r="D235" s="3"/>
      <c r="E235" s="3"/>
      <c r="F235" s="4"/>
      <c r="G235" s="417"/>
      <c r="H235" s="79"/>
      <c r="I235" s="92"/>
    </row>
    <row r="236" spans="1:9" ht="12" customHeight="1" x14ac:dyDescent="0.25">
      <c r="A236" s="3"/>
      <c r="B236" s="3"/>
      <c r="C236" s="3"/>
      <c r="D236" s="3"/>
      <c r="E236" s="3"/>
      <c r="F236" s="4"/>
      <c r="G236" s="417"/>
      <c r="H236" s="79"/>
      <c r="I236" s="92"/>
    </row>
    <row r="237" spans="1:9" ht="12" customHeight="1" x14ac:dyDescent="0.25">
      <c r="A237" s="3"/>
      <c r="B237" s="3"/>
      <c r="C237" s="3"/>
      <c r="D237" s="3"/>
      <c r="E237" s="3"/>
      <c r="F237" s="4"/>
      <c r="G237" s="417"/>
      <c r="H237" s="79"/>
      <c r="I237" s="92"/>
    </row>
    <row r="238" spans="1:9" ht="12" customHeight="1" x14ac:dyDescent="0.25">
      <c r="A238" s="3"/>
      <c r="B238" s="3"/>
      <c r="C238" s="3"/>
      <c r="D238" s="3"/>
      <c r="E238" s="3"/>
      <c r="F238" s="4"/>
      <c r="G238" s="417"/>
      <c r="H238" s="79"/>
      <c r="I238" s="92"/>
    </row>
    <row r="239" spans="1:9" ht="12" customHeight="1" x14ac:dyDescent="0.25">
      <c r="A239" s="3"/>
      <c r="B239" s="3"/>
      <c r="C239" s="3"/>
      <c r="D239" s="3"/>
      <c r="E239" s="3"/>
      <c r="F239" s="4"/>
      <c r="G239" s="417"/>
      <c r="H239" s="79"/>
      <c r="I239" s="92"/>
    </row>
    <row r="240" spans="1:9" ht="12" customHeight="1" x14ac:dyDescent="0.25">
      <c r="A240" s="3"/>
      <c r="B240" s="3"/>
      <c r="C240" s="3"/>
      <c r="D240" s="3"/>
      <c r="E240" s="3"/>
      <c r="F240" s="4"/>
      <c r="G240" s="417"/>
      <c r="H240" s="79"/>
      <c r="I240" s="92"/>
    </row>
    <row r="241" spans="1:9" ht="12" customHeight="1" x14ac:dyDescent="0.25">
      <c r="A241" s="3"/>
      <c r="B241" s="3"/>
      <c r="C241" s="3"/>
      <c r="D241" s="3"/>
      <c r="E241" s="3"/>
      <c r="F241" s="4"/>
      <c r="G241" s="417"/>
      <c r="H241" s="79"/>
      <c r="I241" s="92"/>
    </row>
    <row r="242" spans="1:9" ht="12" customHeight="1" x14ac:dyDescent="0.25"/>
    <row r="243" spans="1:9" ht="12" customHeight="1" x14ac:dyDescent="0.25"/>
    <row r="244" spans="1:9" ht="12" customHeight="1" x14ac:dyDescent="0.25"/>
    <row r="245" spans="1:9" ht="12" customHeight="1" x14ac:dyDescent="0.25">
      <c r="B245" s="3"/>
      <c r="C245" s="3"/>
      <c r="D245" s="3"/>
      <c r="E245" s="3"/>
      <c r="F245" s="4"/>
      <c r="G245" s="78"/>
      <c r="H245" s="79"/>
      <c r="I245" s="85"/>
    </row>
  </sheetData>
  <customSheetViews>
    <customSheetView guid="{8C06DBC4-277B-4C06-8E04-886D17C17669}" showPageBreaks="1" fitToPage="1" printArea="1" view="pageBreakPreview" topLeftCell="A231">
      <selection activeCell="H264" sqref="H264"/>
      <rowBreaks count="3" manualBreakCount="3">
        <brk id="63" max="16383" man="1"/>
        <brk id="122" max="8" man="1"/>
        <brk id="183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firstPageNumber="15" fitToHeight="0" orientation="portrait" useFirstPageNumber="1" horizontalDpi="300" verticalDpi="300" r:id="rId1"/>
      <headerFooter alignWithMargins="0">
        <oddHeader>&amp;CC2 . &amp;P</oddHeader>
        <oddFooter>&amp;L&amp;"Arial,Italic"&amp;8 1012 (ENG_ACES 02/2020)</oddFooter>
      </headerFooter>
    </customSheetView>
    <customSheetView guid="{2D0589F9-8715-4848-90C2-96F1A45D636B}" showPageBreaks="1" printArea="1" view="pageBreakPreview" topLeftCell="A19">
      <selection activeCell="C166" sqref="C166"/>
      <rowBreaks count="3" manualBreakCount="3">
        <brk id="63" max="16383" man="1"/>
        <brk id="120" max="16383" man="1"/>
        <brk id="177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9" orientation="portrait" horizontalDpi="300" verticalDpi="300" r:id="rId2"/>
      <headerFooter alignWithMargins="0">
        <oddHeader>&amp;CC2 . &amp;P</oddHeader>
        <oddFooter>&amp;L&amp;8 107416&amp;"Arial,Italic" (AUR 66/2014)</oddFooter>
      </headerFooter>
    </customSheetView>
    <customSheetView guid="{8FF073D9-055F-4F34-B306-FB40E0157B7C}" showPageBreaks="1" printArea="1" view="pageBreakPreview" topLeftCell="A208">
      <selection activeCell="C166" sqref="C166"/>
      <rowBreaks count="3" manualBreakCount="3">
        <brk id="63" max="16383" man="1"/>
        <brk id="120" max="16383" man="1"/>
        <brk id="177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3"/>
      <headerFooter alignWithMargins="0">
        <oddHeader>&amp;CC2 . &amp;P</oddHeader>
        <oddFooter>&amp;L&amp;8 107416&amp;"Arial,Italic" (AUR 66/2014)</oddFooter>
      </headerFooter>
    </customSheetView>
    <customSheetView guid="{7269E097-1BF7-4772-8594-19B80D9CE7D4}" showPageBreaks="1" printArea="1" view="pageBreakPreview">
      <selection activeCell="F54" sqref="F54"/>
      <rowBreaks count="3" manualBreakCount="3">
        <brk id="63" max="16383" man="1"/>
        <brk id="120" max="16383" man="1"/>
        <brk id="177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4"/>
      <headerFooter alignWithMargins="0">
        <oddHeader>&amp;CC2 . &amp;P</oddHeader>
        <oddFooter>&amp;L&amp;8 107416&amp;"Arial,Italic" (AUR 66/2014)</oddFooter>
      </headerFooter>
    </customSheetView>
    <customSheetView guid="{0EB5B30E-A986-444F-BEE4-BF2D09B6E61F}" scale="130" showPageBreaks="1" printArea="1" view="pageBreakPreview" topLeftCell="A86">
      <selection activeCell="A97" sqref="A97"/>
      <rowBreaks count="3" manualBreakCount="3">
        <brk id="72" max="8" man="1"/>
        <brk id="144" max="8" man="1"/>
        <brk id="215" max="8" man="1"/>
      </rowBreaks>
      <pageMargins left="0.78740157480314965" right="0.19685039370078741" top="0.59055118110236227" bottom="0.78740157480314965" header="0.59055118110236227" footer="0.59055118110236227"/>
      <printOptions horizontalCentered="1"/>
      <pageSetup paperSize="9" scale="88" orientation="portrait" r:id="rId5"/>
      <headerFooter alignWithMargins="0">
        <oddHeader>&amp;CC2 . &amp;P</oddHeader>
        <oddFooter>&amp;L&amp;8 107416&amp;"Arial,Italic" (AUR 66/2014)</oddFooter>
      </headerFooter>
    </customSheetView>
    <customSheetView guid="{CFE8212C-D37D-4726-95FC-8498FA427A0A}" showPageBreaks="1" printArea="1" view="pageBreakPreview" topLeftCell="A208">
      <selection activeCell="F54" sqref="F54"/>
      <rowBreaks count="3" manualBreakCount="3">
        <brk id="63" max="16383" man="1"/>
        <brk id="120" max="16383" man="1"/>
        <brk id="177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orientation="portrait" horizontalDpi="300" verticalDpi="300" r:id="rId6"/>
      <headerFooter alignWithMargins="0">
        <oddHeader>&amp;CC2 . &amp;P</oddHeader>
        <oddFooter>&amp;L&amp;8 107416&amp;"Arial,Italic" (AUR 66/2014)</oddFooter>
      </headerFooter>
    </customSheetView>
    <customSheetView guid="{5AE6871E-870B-47BF-9F14-DCBE3F307CF6}" showPageBreaks="1" printArea="1" view="pageBreakPreview" topLeftCell="A121">
      <selection activeCell="H145" sqref="H145"/>
      <rowBreaks count="3" manualBreakCount="3">
        <brk id="63" max="16383" man="1"/>
        <brk id="118" max="16383" man="1"/>
        <brk id="175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9" orientation="portrait" horizontalDpi="300" verticalDpi="300" r:id="rId7"/>
      <headerFooter alignWithMargins="0">
        <oddHeader>&amp;CC2 . &amp;P</oddHeader>
        <oddFooter>&amp;L&amp;8 107416&amp;"Arial,Italic" (AUR 66/2014)</oddFooter>
      </headerFooter>
    </customSheetView>
    <customSheetView guid="{F3092659-5AD1-4F03-9901-38AF2FE7B43A}" showPageBreaks="1" printArea="1" view="pageBreakPreview">
      <selection activeCell="M124" sqref="M124"/>
      <rowBreaks count="3" manualBreakCount="3">
        <brk id="63" max="16383" man="1"/>
        <brk id="123" max="8" man="1"/>
        <brk id="184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9" orientation="portrait" horizontalDpi="300" verticalDpi="300" r:id="rId8"/>
      <headerFooter alignWithMargins="0">
        <oddHeader>&amp;CC2 . &amp;P</oddHeader>
        <oddFooter>&amp;L&amp;"Arial,Italic"&amp;8 1012 (ENG_ACES 02/2020)</oddFooter>
      </headerFooter>
    </customSheetView>
    <customSheetView guid="{A8D1BE72-0DDD-4E54-A103-C13AA6078341}" showPageBreaks="1" fitToPage="1" printArea="1" view="pageBreakPreview" topLeftCell="A209">
      <selection activeCell="I244" sqref="I244"/>
      <rowBreaks count="3" manualBreakCount="3">
        <brk id="63" max="16383" man="1"/>
        <brk id="122" max="8" man="1"/>
        <brk id="183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9" firstPageNumber="15" fitToHeight="0" orientation="portrait" useFirstPageNumber="1" horizontalDpi="300" verticalDpi="300" r:id="rId9"/>
      <headerFooter alignWithMargins="0">
        <oddHeader>&amp;CC2 . &amp;P</oddHeader>
        <oddFooter>&amp;L&amp;"Arial,Italic"&amp;8 1012 (ENG_ACES 02/2020)</oddFooter>
      </headerFooter>
    </customSheetView>
    <customSheetView guid="{8455329F-CB19-4B1A-B90C-EBA1B6682D10}" showPageBreaks="1" printArea="1" view="pageBreakPreview" topLeftCell="A19">
      <selection activeCell="C166" sqref="C166"/>
      <rowBreaks count="3" manualBreakCount="3">
        <brk id="63" max="16383" man="1"/>
        <brk id="120" max="16383" man="1"/>
        <brk id="177" max="16383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9" orientation="portrait" horizontalDpi="300" verticalDpi="300" r:id="rId10"/>
      <headerFooter alignWithMargins="0">
        <oddHeader>&amp;CC2 . &amp;P</oddHeader>
        <oddFooter>&amp;L&amp;8 107416&amp;"Arial,Italic" (AUR 66/2014)</oddFooter>
      </headerFooter>
    </customSheetView>
    <customSheetView guid="{F5C46B42-94D7-4C37-BCCA-A66086762E2C}" showPageBreaks="1" printArea="1" view="pageBreakPreview">
      <selection activeCell="E167" sqref="E167"/>
      <rowBreaks count="2" manualBreakCount="2">
        <brk id="64" max="8" man="1"/>
        <brk id="123" max="8" man="1"/>
      </rowBreaks>
      <pageMargins left="0.59055118110236227" right="0.19685039370078741" top="0.59055118110236227" bottom="0.78740157480314965" header="0.59055118110236227" footer="0.59055118110236227"/>
      <printOptions horizontalCentered="1"/>
      <pageSetup paperSize="9" scale="90" orientation="portrait" horizontalDpi="300" verticalDpi="300" r:id="rId11"/>
      <headerFooter alignWithMargins="0">
        <oddHeader>&amp;CC2 . &amp;P</oddHeader>
        <oddFooter>&amp;L&amp;8 107416&amp;"Arial,Italic" (AUR 66/2014)</oddFooter>
      </headerFooter>
    </customSheetView>
    <customSheetView guid="{9C4C01B2-F47D-4254-8993-2EF54272A013}" showPageBreaks="1" printArea="1" view="pageBreakPreview" topLeftCell="A31">
      <selection activeCell="I181" sqref="I181"/>
      <rowBreaks count="2" manualBreakCount="2">
        <brk id="65" max="8" man="1"/>
        <brk id="124" max="8" man="1"/>
      </rowBreaks>
      <pageMargins left="0.59055118110236227" right="0.59055118110236227" top="0.78740157480314965" bottom="0.78740157480314965" header="0.59055118110236227" footer="0.59055118110236227"/>
      <printOptions horizontalCentered="1"/>
      <pageSetup paperSize="9" scale="90" firstPageNumber="14" orientation="portrait" horizontalDpi="300" verticalDpi="300" r:id="rId12"/>
      <headerFooter alignWithMargins="0">
        <oddHeader>&amp;CC2 . &amp;P</oddHeader>
        <oddFooter>&amp;L&amp;"Arial,Italic"&amp;8 1012 (ENG_ACES 06/2024)</oddFooter>
      </headerFooter>
    </customSheetView>
  </customSheetViews>
  <printOptions horizontalCentered="1"/>
  <pageMargins left="0.59055118110236227" right="0.59055118110236227" top="0.78740157480314965" bottom="0.78740157480314965" header="0.59055118110236227" footer="0.59055118110236227"/>
  <pageSetup paperSize="9" scale="90" firstPageNumber="14" orientation="portrait" horizontalDpi="300" verticalDpi="300" r:id="rId13"/>
  <headerFooter alignWithMargins="0">
    <oddHeader>&amp;CC2 . &amp;P</oddHeader>
    <oddFooter>&amp;L&amp;"Arial,Italic"&amp;8 1012 (ENG_ACES 06/2024)</oddFooter>
  </headerFooter>
  <rowBreaks count="2" manualBreakCount="2">
    <brk id="65" max="8" man="1"/>
    <brk id="12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0"/>
  <sheetViews>
    <sheetView view="pageBreakPreview" zoomScaleNormal="100" zoomScaleSheetLayoutView="100" workbookViewId="0">
      <selection activeCell="L29" sqref="L29"/>
    </sheetView>
  </sheetViews>
  <sheetFormatPr defaultRowHeight="13.2" x14ac:dyDescent="0.25"/>
  <cols>
    <col min="1" max="1" width="10.44140625" customWidth="1"/>
    <col min="2" max="2" width="8" customWidth="1"/>
    <col min="3" max="4" width="3.33203125" customWidth="1"/>
    <col min="5" max="5" width="28.6640625" customWidth="1"/>
    <col min="6" max="6" width="7.44140625" style="4" customWidth="1"/>
    <col min="7" max="7" width="9.21875" style="306" bestFit="1" customWidth="1"/>
    <col min="8" max="8" width="10.44140625" bestFit="1" customWidth="1"/>
    <col min="9" max="9" width="12.44140625" customWidth="1"/>
  </cols>
  <sheetData>
    <row r="1" spans="1:9" ht="12" customHeight="1" x14ac:dyDescent="0.25">
      <c r="B1" s="3"/>
      <c r="C1" s="3"/>
      <c r="D1" s="3"/>
      <c r="E1" s="3"/>
      <c r="G1" s="61"/>
      <c r="H1" s="62"/>
      <c r="I1" s="86" t="s">
        <v>280</v>
      </c>
    </row>
    <row r="2" spans="1:9" ht="12" customHeight="1" x14ac:dyDescent="0.25">
      <c r="B2" s="3"/>
      <c r="C2" s="3"/>
      <c r="D2" s="3"/>
      <c r="E2" s="3"/>
      <c r="G2" s="61"/>
      <c r="H2" s="62"/>
      <c r="I2" s="87"/>
    </row>
    <row r="3" spans="1:9" x14ac:dyDescent="0.25">
      <c r="A3" s="139" t="s">
        <v>3</v>
      </c>
      <c r="B3" s="139"/>
      <c r="C3" s="140"/>
      <c r="D3" s="140"/>
      <c r="E3" s="140"/>
      <c r="F3" s="141"/>
      <c r="G3" s="142"/>
      <c r="H3" s="142"/>
      <c r="I3" s="143"/>
    </row>
    <row r="4" spans="1:9" x14ac:dyDescent="0.25">
      <c r="A4" s="144" t="s">
        <v>4</v>
      </c>
      <c r="B4" s="144" t="s">
        <v>5</v>
      </c>
      <c r="C4" s="145"/>
      <c r="D4" s="145"/>
      <c r="E4" s="145" t="s">
        <v>6</v>
      </c>
      <c r="F4" s="146" t="s">
        <v>7</v>
      </c>
      <c r="G4" s="147" t="s">
        <v>8</v>
      </c>
      <c r="H4" s="147" t="s">
        <v>9</v>
      </c>
      <c r="I4" s="148" t="s">
        <v>10</v>
      </c>
    </row>
    <row r="5" spans="1:9" x14ac:dyDescent="0.25">
      <c r="A5" s="149" t="s">
        <v>11</v>
      </c>
      <c r="B5" s="149" t="s">
        <v>12</v>
      </c>
      <c r="C5" s="150"/>
      <c r="D5" s="150"/>
      <c r="E5" s="150"/>
      <c r="F5" s="151"/>
      <c r="G5" s="152" t="s">
        <v>13</v>
      </c>
      <c r="H5" s="153"/>
      <c r="I5" s="154"/>
    </row>
    <row r="6" spans="1:9" x14ac:dyDescent="0.25">
      <c r="A6" s="155"/>
      <c r="B6" s="155"/>
      <c r="C6" s="156"/>
      <c r="D6" s="156"/>
      <c r="E6" s="156"/>
      <c r="F6" s="157"/>
      <c r="G6" s="158"/>
      <c r="H6" s="159"/>
      <c r="I6" s="160"/>
    </row>
    <row r="7" spans="1:9" x14ac:dyDescent="0.25">
      <c r="A7" s="161" t="s">
        <v>14</v>
      </c>
      <c r="B7" s="144" t="s">
        <v>242</v>
      </c>
      <c r="C7" s="162" t="s">
        <v>243</v>
      </c>
      <c r="D7" s="162"/>
      <c r="E7" s="163"/>
      <c r="F7" s="157"/>
      <c r="G7" s="158"/>
      <c r="H7" s="159"/>
      <c r="I7" s="160"/>
    </row>
    <row r="8" spans="1:9" x14ac:dyDescent="0.25">
      <c r="A8" s="161" t="s">
        <v>244</v>
      </c>
      <c r="B8" s="161"/>
      <c r="C8" s="163"/>
      <c r="D8" s="163"/>
      <c r="E8" s="163"/>
      <c r="F8" s="157"/>
      <c r="G8" s="158"/>
      <c r="H8" s="164"/>
      <c r="I8" s="160"/>
    </row>
    <row r="9" spans="1:9" x14ac:dyDescent="0.25">
      <c r="A9" s="155"/>
      <c r="B9" s="155"/>
      <c r="C9" s="165"/>
      <c r="D9" s="156"/>
      <c r="E9" s="156"/>
      <c r="F9" s="157"/>
      <c r="G9" s="158"/>
      <c r="H9" s="159"/>
      <c r="I9" s="160"/>
    </row>
    <row r="10" spans="1:9" x14ac:dyDescent="0.25">
      <c r="A10" s="348" t="s">
        <v>431</v>
      </c>
      <c r="B10" s="17" t="s">
        <v>432</v>
      </c>
      <c r="C10" s="18" t="s">
        <v>433</v>
      </c>
      <c r="D10" s="18"/>
      <c r="E10" s="156"/>
      <c r="F10" s="157"/>
      <c r="G10" s="158"/>
      <c r="H10" s="159"/>
      <c r="I10" s="160"/>
    </row>
    <row r="11" spans="1:9" x14ac:dyDescent="0.25">
      <c r="A11" s="96"/>
      <c r="B11" s="96"/>
      <c r="C11" s="93"/>
      <c r="D11" s="93"/>
      <c r="E11" s="156"/>
      <c r="F11" s="157"/>
      <c r="G11" s="158"/>
      <c r="H11" s="159"/>
      <c r="I11" s="160"/>
    </row>
    <row r="12" spans="1:9" x14ac:dyDescent="0.25">
      <c r="A12" s="96"/>
      <c r="B12" s="96"/>
      <c r="C12" s="93" t="s">
        <v>19</v>
      </c>
      <c r="D12" s="438" t="s">
        <v>434</v>
      </c>
      <c r="E12" s="132"/>
      <c r="F12" s="157"/>
      <c r="G12" s="158"/>
      <c r="H12" s="159"/>
      <c r="I12" s="160"/>
    </row>
    <row r="13" spans="1:9" x14ac:dyDescent="0.25">
      <c r="A13" s="96"/>
      <c r="B13" s="96"/>
      <c r="C13" s="93"/>
      <c r="D13" s="438"/>
      <c r="E13" s="132"/>
      <c r="F13" s="157"/>
      <c r="G13" s="158"/>
      <c r="H13" s="159"/>
      <c r="I13" s="160"/>
    </row>
    <row r="14" spans="1:9" x14ac:dyDescent="0.25">
      <c r="A14" s="96"/>
      <c r="B14" s="96"/>
      <c r="C14" s="93"/>
      <c r="D14" s="438" t="s">
        <v>19</v>
      </c>
      <c r="E14" s="438" t="s">
        <v>245</v>
      </c>
      <c r="F14" s="349" t="s">
        <v>49</v>
      </c>
      <c r="G14" s="350">
        <v>40</v>
      </c>
      <c r="H14" s="351"/>
      <c r="I14" s="352"/>
    </row>
    <row r="15" spans="1:9" x14ac:dyDescent="0.25">
      <c r="A15" s="161"/>
      <c r="B15" s="144"/>
      <c r="C15" s="439"/>
      <c r="D15" s="438"/>
      <c r="E15" s="438"/>
      <c r="F15" s="349"/>
      <c r="G15" s="353"/>
      <c r="H15" s="351"/>
      <c r="I15" s="352"/>
    </row>
    <row r="16" spans="1:9" x14ac:dyDescent="0.25">
      <c r="A16" s="161"/>
      <c r="B16" s="161"/>
      <c r="C16" s="440"/>
      <c r="D16" s="94" t="s">
        <v>22</v>
      </c>
      <c r="E16" s="438" t="s">
        <v>435</v>
      </c>
      <c r="F16" s="354"/>
      <c r="G16" s="354"/>
      <c r="H16" s="355"/>
      <c r="I16" s="356"/>
    </row>
    <row r="17" spans="1:9" x14ac:dyDescent="0.25">
      <c r="A17" s="161"/>
      <c r="B17" s="161"/>
      <c r="C17" s="440"/>
      <c r="D17" s="93"/>
      <c r="E17" s="93" t="s">
        <v>436</v>
      </c>
      <c r="F17" s="354" t="s">
        <v>49</v>
      </c>
      <c r="G17" s="348">
        <v>50</v>
      </c>
      <c r="H17" s="355"/>
      <c r="I17" s="356"/>
    </row>
    <row r="18" spans="1:9" x14ac:dyDescent="0.25">
      <c r="A18" s="291"/>
      <c r="B18" s="161"/>
      <c r="C18" s="163"/>
      <c r="D18" s="93"/>
      <c r="E18" s="93"/>
      <c r="F18" s="354"/>
      <c r="G18" s="357"/>
      <c r="H18" s="355"/>
      <c r="I18" s="356"/>
    </row>
    <row r="19" spans="1:9" x14ac:dyDescent="0.25">
      <c r="A19" s="96" t="s">
        <v>437</v>
      </c>
      <c r="B19" s="17" t="s">
        <v>438</v>
      </c>
      <c r="C19" s="18" t="s">
        <v>439</v>
      </c>
      <c r="D19" s="93"/>
      <c r="E19" s="163"/>
      <c r="F19" s="349"/>
      <c r="G19" s="358"/>
      <c r="H19" s="351"/>
      <c r="I19" s="352"/>
    </row>
    <row r="20" spans="1:9" x14ac:dyDescent="0.25">
      <c r="A20" s="291"/>
      <c r="B20" s="161"/>
      <c r="C20" s="93"/>
      <c r="D20" s="93"/>
      <c r="E20" s="163"/>
      <c r="F20" s="166"/>
      <c r="G20" s="288"/>
      <c r="H20" s="164"/>
      <c r="I20" s="167"/>
    </row>
    <row r="21" spans="1:9" x14ac:dyDescent="0.25">
      <c r="A21" s="291"/>
      <c r="B21" s="161"/>
      <c r="C21" s="93" t="s">
        <v>19</v>
      </c>
      <c r="D21" s="93" t="s">
        <v>440</v>
      </c>
      <c r="E21" s="163"/>
      <c r="F21" s="166"/>
      <c r="G21" s="288"/>
      <c r="H21" s="164"/>
      <c r="I21" s="167"/>
    </row>
    <row r="22" spans="1:9" x14ac:dyDescent="0.25">
      <c r="A22" s="291"/>
      <c r="B22" s="161"/>
      <c r="C22" s="359"/>
      <c r="D22" s="359"/>
      <c r="E22" s="163"/>
      <c r="F22" s="166"/>
      <c r="G22" s="288"/>
      <c r="H22" s="164"/>
      <c r="I22" s="167"/>
    </row>
    <row r="23" spans="1:9" x14ac:dyDescent="0.25">
      <c r="A23" s="291"/>
      <c r="B23" s="161"/>
      <c r="C23" s="93"/>
      <c r="D23" s="93" t="s">
        <v>19</v>
      </c>
      <c r="E23" s="360" t="s">
        <v>441</v>
      </c>
      <c r="F23" s="361" t="s">
        <v>47</v>
      </c>
      <c r="G23" s="348">
        <v>50</v>
      </c>
      <c r="H23" s="362"/>
      <c r="I23" s="363"/>
    </row>
    <row r="24" spans="1:9" x14ac:dyDescent="0.25">
      <c r="A24" s="291"/>
      <c r="B24" s="161"/>
      <c r="C24" s="163"/>
      <c r="D24" s="163"/>
      <c r="E24" s="163"/>
      <c r="F24" s="166"/>
      <c r="G24" s="288"/>
      <c r="H24" s="164"/>
      <c r="I24" s="167"/>
    </row>
    <row r="25" spans="1:9" s="1" customFormat="1" x14ac:dyDescent="0.25">
      <c r="A25" s="285"/>
      <c r="B25" s="155"/>
      <c r="C25" s="287" t="s">
        <v>405</v>
      </c>
      <c r="D25" s="156"/>
      <c r="E25" s="156"/>
      <c r="F25" s="157"/>
      <c r="G25" s="286"/>
      <c r="H25" s="164"/>
      <c r="I25" s="167"/>
    </row>
    <row r="26" spans="1:9" s="1" customFormat="1" x14ac:dyDescent="0.25">
      <c r="A26" s="285"/>
      <c r="B26" s="155" t="s">
        <v>52</v>
      </c>
      <c r="C26" s="156"/>
      <c r="D26" s="156"/>
      <c r="E26" s="156"/>
      <c r="F26" s="157"/>
      <c r="G26" s="286"/>
      <c r="H26" s="164"/>
      <c r="I26" s="167"/>
    </row>
    <row r="27" spans="1:9" s="1" customFormat="1" x14ac:dyDescent="0.25">
      <c r="A27" s="285" t="s">
        <v>21</v>
      </c>
      <c r="B27" s="17" t="s">
        <v>406</v>
      </c>
      <c r="C27" s="18" t="s">
        <v>407</v>
      </c>
      <c r="D27" s="156"/>
      <c r="F27" s="157"/>
      <c r="G27" s="286"/>
      <c r="H27" s="164"/>
      <c r="I27" s="167"/>
    </row>
    <row r="28" spans="1:9" s="1" customFormat="1" x14ac:dyDescent="0.25">
      <c r="A28" s="285"/>
      <c r="B28" s="155"/>
      <c r="C28" s="156"/>
      <c r="D28" s="156"/>
      <c r="E28" s="156"/>
      <c r="F28" s="157"/>
      <c r="G28" s="286"/>
      <c r="H28" s="164"/>
      <c r="I28" s="167"/>
    </row>
    <row r="29" spans="1:9" s="1" customFormat="1" x14ac:dyDescent="0.25">
      <c r="A29" s="285"/>
      <c r="B29" s="155"/>
      <c r="C29" s="156" t="s">
        <v>19</v>
      </c>
      <c r="D29" s="156" t="s">
        <v>408</v>
      </c>
      <c r="E29" s="156"/>
      <c r="F29" s="157" t="s">
        <v>47</v>
      </c>
      <c r="G29" s="288">
        <v>80</v>
      </c>
      <c r="H29" s="164"/>
      <c r="I29" s="167"/>
    </row>
    <row r="30" spans="1:9" s="1" customFormat="1" x14ac:dyDescent="0.25">
      <c r="A30" s="285"/>
      <c r="B30" s="155"/>
      <c r="C30" s="156"/>
      <c r="D30" s="156"/>
      <c r="E30" s="156"/>
      <c r="F30" s="157"/>
      <c r="G30" s="301"/>
      <c r="H30" s="164"/>
      <c r="I30" s="167"/>
    </row>
    <row r="31" spans="1:9" s="1" customFormat="1" x14ac:dyDescent="0.25">
      <c r="A31" s="285"/>
      <c r="B31" s="144" t="s">
        <v>246</v>
      </c>
      <c r="C31" s="145" t="s">
        <v>247</v>
      </c>
      <c r="D31" s="156"/>
      <c r="E31" s="156"/>
      <c r="F31" s="157"/>
      <c r="G31" s="286"/>
      <c r="H31" s="159"/>
      <c r="I31" s="160"/>
    </row>
    <row r="32" spans="1:9" s="1" customFormat="1" x14ac:dyDescent="0.25">
      <c r="A32" s="285"/>
      <c r="B32" s="155"/>
      <c r="C32" s="156"/>
      <c r="D32" s="156"/>
      <c r="E32" s="156"/>
      <c r="F32" s="157"/>
      <c r="G32" s="288"/>
      <c r="H32" s="164"/>
      <c r="I32" s="167"/>
    </row>
    <row r="33" spans="1:9" s="1" customFormat="1" x14ac:dyDescent="0.25">
      <c r="A33" s="285"/>
      <c r="B33" s="155"/>
      <c r="C33" s="132" t="s">
        <v>19</v>
      </c>
      <c r="D33" s="132" t="s">
        <v>248</v>
      </c>
      <c r="E33" s="132"/>
      <c r="F33" s="157" t="s">
        <v>249</v>
      </c>
      <c r="G33" s="286">
        <v>0.5</v>
      </c>
      <c r="H33" s="164"/>
      <c r="I33" s="167"/>
    </row>
    <row r="34" spans="1:9" s="1" customFormat="1" x14ac:dyDescent="0.25">
      <c r="A34" s="285"/>
      <c r="B34" s="144"/>
      <c r="C34" s="436"/>
      <c r="D34" s="437"/>
      <c r="E34" s="132"/>
      <c r="F34" s="157"/>
      <c r="G34" s="289"/>
      <c r="H34" s="164"/>
      <c r="I34" s="167"/>
    </row>
    <row r="35" spans="1:9" s="1" customFormat="1" x14ac:dyDescent="0.25">
      <c r="A35" s="298"/>
      <c r="B35" s="144"/>
      <c r="C35" s="99" t="s">
        <v>22</v>
      </c>
      <c r="D35" s="132" t="s">
        <v>409</v>
      </c>
      <c r="E35" s="132"/>
      <c r="F35" s="157" t="s">
        <v>249</v>
      </c>
      <c r="G35" s="292">
        <v>0.5</v>
      </c>
      <c r="H35" s="159"/>
      <c r="I35" s="167"/>
    </row>
    <row r="36" spans="1:9" s="1" customFormat="1" x14ac:dyDescent="0.25">
      <c r="A36" s="298"/>
      <c r="B36" s="144"/>
      <c r="C36" s="172"/>
      <c r="D36" s="156"/>
      <c r="E36" s="156"/>
      <c r="F36" s="157"/>
      <c r="G36" s="293"/>
      <c r="H36" s="159"/>
      <c r="I36" s="167"/>
    </row>
    <row r="37" spans="1:9" s="1" customFormat="1" x14ac:dyDescent="0.25">
      <c r="A37" s="298"/>
      <c r="B37" s="144"/>
      <c r="C37" s="284" t="s">
        <v>410</v>
      </c>
      <c r="D37" s="156"/>
      <c r="E37" s="156"/>
      <c r="F37" s="157"/>
      <c r="G37" s="293"/>
      <c r="H37" s="159"/>
      <c r="I37" s="167"/>
    </row>
    <row r="38" spans="1:9" s="1" customFormat="1" ht="12.6" customHeight="1" x14ac:dyDescent="0.25">
      <c r="A38" s="298"/>
      <c r="B38" s="144"/>
      <c r="F38" s="95"/>
      <c r="G38" s="122"/>
      <c r="H38" s="164"/>
      <c r="I38" s="167"/>
    </row>
    <row r="39" spans="1:9" s="1" customFormat="1" x14ac:dyDescent="0.25">
      <c r="A39" s="285" t="s">
        <v>250</v>
      </c>
      <c r="B39" s="144" t="s">
        <v>251</v>
      </c>
      <c r="C39" s="145" t="s">
        <v>252</v>
      </c>
      <c r="D39" s="156"/>
      <c r="E39" s="156"/>
      <c r="F39" s="157"/>
      <c r="G39" s="290"/>
      <c r="H39" s="164"/>
      <c r="I39" s="167"/>
    </row>
    <row r="40" spans="1:9" s="1" customFormat="1" x14ac:dyDescent="0.25">
      <c r="A40" s="285"/>
      <c r="B40" s="155"/>
      <c r="C40" s="156"/>
      <c r="D40" s="156"/>
      <c r="E40" s="156"/>
      <c r="F40" s="157"/>
      <c r="G40" s="290"/>
      <c r="H40" s="159"/>
      <c r="I40" s="160"/>
    </row>
    <row r="41" spans="1:9" s="1" customFormat="1" x14ac:dyDescent="0.25">
      <c r="A41" s="285"/>
      <c r="B41" s="155"/>
      <c r="C41" s="132" t="s">
        <v>61</v>
      </c>
      <c r="D41" s="132" t="s">
        <v>253</v>
      </c>
      <c r="E41" s="156"/>
      <c r="F41" s="157"/>
      <c r="G41" s="290"/>
      <c r="H41" s="159"/>
      <c r="I41" s="160"/>
    </row>
    <row r="42" spans="1:9" s="1" customFormat="1" x14ac:dyDescent="0.25">
      <c r="A42" s="285"/>
      <c r="B42" s="155"/>
      <c r="C42" s="156"/>
      <c r="D42" s="156"/>
      <c r="E42" s="156"/>
      <c r="F42" s="157"/>
      <c r="G42" s="290"/>
      <c r="H42" s="164"/>
      <c r="I42" s="167"/>
    </row>
    <row r="43" spans="1:9" s="1" customFormat="1" x14ac:dyDescent="0.25">
      <c r="A43" s="285"/>
      <c r="B43" s="155"/>
      <c r="C43" s="156"/>
      <c r="D43" s="295" t="s">
        <v>19</v>
      </c>
      <c r="E43" t="s">
        <v>248</v>
      </c>
      <c r="F43" s="157" t="s">
        <v>54</v>
      </c>
      <c r="G43" s="302">
        <v>10</v>
      </c>
      <c r="H43" s="159"/>
      <c r="I43" s="160"/>
    </row>
    <row r="44" spans="1:9" s="1" customFormat="1" x14ac:dyDescent="0.25">
      <c r="A44" s="285"/>
      <c r="B44" s="155"/>
      <c r="C44" s="156"/>
      <c r="D44" s="156"/>
      <c r="E44" s="156"/>
      <c r="F44" s="157"/>
      <c r="G44" s="294"/>
      <c r="H44" s="159"/>
      <c r="I44" s="160"/>
    </row>
    <row r="45" spans="1:9" s="1" customFormat="1" x14ac:dyDescent="0.25">
      <c r="A45" s="285"/>
      <c r="B45" s="155"/>
      <c r="C45" s="156"/>
      <c r="D45" s="295" t="s">
        <v>22</v>
      </c>
      <c r="E45" t="s">
        <v>409</v>
      </c>
      <c r="F45" s="31" t="s">
        <v>54</v>
      </c>
      <c r="G45" s="303">
        <v>10</v>
      </c>
      <c r="H45" s="159"/>
      <c r="I45" s="160"/>
    </row>
    <row r="46" spans="1:9" s="1" customFormat="1" x14ac:dyDescent="0.25">
      <c r="A46" s="285"/>
      <c r="B46" s="155"/>
      <c r="C46" s="156"/>
      <c r="D46" s="295"/>
      <c r="E46"/>
      <c r="F46" s="31"/>
      <c r="G46" s="303"/>
      <c r="H46" s="159"/>
      <c r="I46" s="160"/>
    </row>
    <row r="47" spans="1:9" s="1" customFormat="1" x14ac:dyDescent="0.25">
      <c r="A47" s="285"/>
      <c r="B47" s="155"/>
      <c r="C47" s="156"/>
      <c r="D47" s="295" t="s">
        <v>61</v>
      </c>
      <c r="E47" t="s">
        <v>411</v>
      </c>
      <c r="F47" s="31" t="s">
        <v>54</v>
      </c>
      <c r="G47" s="303">
        <v>15</v>
      </c>
      <c r="H47" s="159"/>
      <c r="I47" s="160"/>
    </row>
    <row r="48" spans="1:9" x14ac:dyDescent="0.25">
      <c r="A48" s="161"/>
      <c r="B48" s="161" t="s">
        <v>52</v>
      </c>
      <c r="C48" s="163"/>
      <c r="D48" s="163"/>
      <c r="E48" s="163"/>
      <c r="F48" s="166"/>
      <c r="G48" s="296"/>
      <c r="H48" s="159"/>
      <c r="I48" s="160"/>
    </row>
    <row r="49" spans="1:9" x14ac:dyDescent="0.25">
      <c r="A49" s="155" t="s">
        <v>14</v>
      </c>
      <c r="B49" s="144" t="s">
        <v>254</v>
      </c>
      <c r="C49" s="162" t="s">
        <v>255</v>
      </c>
      <c r="D49" s="162"/>
      <c r="E49" s="156"/>
      <c r="F49" s="157"/>
      <c r="G49" s="168"/>
      <c r="H49" s="159"/>
      <c r="I49" s="160"/>
    </row>
    <row r="50" spans="1:9" x14ac:dyDescent="0.25">
      <c r="A50" s="155" t="s">
        <v>256</v>
      </c>
      <c r="B50" s="155"/>
      <c r="C50" s="156"/>
      <c r="D50" s="156"/>
      <c r="E50" s="156"/>
      <c r="F50" s="157"/>
      <c r="G50" s="158"/>
      <c r="H50" s="159"/>
      <c r="I50" s="160"/>
    </row>
    <row r="51" spans="1:9" x14ac:dyDescent="0.25">
      <c r="A51" s="155"/>
      <c r="B51" s="155"/>
      <c r="C51" s="156"/>
      <c r="D51" s="156"/>
      <c r="E51" s="156"/>
      <c r="F51" s="157"/>
      <c r="G51" s="158"/>
      <c r="H51" s="164"/>
      <c r="I51" s="167"/>
    </row>
    <row r="52" spans="1:9" x14ac:dyDescent="0.25">
      <c r="A52" s="155"/>
      <c r="B52" s="144" t="s">
        <v>257</v>
      </c>
      <c r="C52" s="145" t="s">
        <v>258</v>
      </c>
      <c r="D52" s="156"/>
      <c r="E52" s="156"/>
      <c r="F52" s="157"/>
      <c r="G52" s="168"/>
      <c r="H52" s="159"/>
      <c r="I52" s="167"/>
    </row>
    <row r="53" spans="1:9" x14ac:dyDescent="0.25">
      <c r="A53" s="155"/>
      <c r="B53" s="155"/>
      <c r="C53" s="156"/>
      <c r="D53" s="156"/>
      <c r="E53" s="156"/>
      <c r="F53" s="157"/>
      <c r="G53" s="158"/>
      <c r="H53" s="159"/>
      <c r="I53" s="160"/>
    </row>
    <row r="54" spans="1:9" x14ac:dyDescent="0.25">
      <c r="A54" s="155"/>
      <c r="B54" s="155"/>
      <c r="C54" s="132" t="s">
        <v>22</v>
      </c>
      <c r="D54" s="132" t="s">
        <v>259</v>
      </c>
      <c r="E54" s="132"/>
      <c r="F54" s="428"/>
      <c r="G54" s="431"/>
      <c r="H54" s="432"/>
      <c r="I54" s="433"/>
    </row>
    <row r="55" spans="1:9" x14ac:dyDescent="0.25">
      <c r="A55" s="155"/>
      <c r="B55" s="144"/>
      <c r="C55" s="132"/>
      <c r="D55" s="132"/>
      <c r="E55" s="132"/>
      <c r="F55" s="428"/>
      <c r="G55" s="441"/>
      <c r="H55" s="351"/>
      <c r="I55" s="433"/>
    </row>
    <row r="56" spans="1:9" x14ac:dyDescent="0.25">
      <c r="A56" s="155"/>
      <c r="B56" s="144"/>
      <c r="C56" s="132"/>
      <c r="D56" s="132" t="s">
        <v>19</v>
      </c>
      <c r="E56" s="132" t="s">
        <v>260</v>
      </c>
      <c r="F56" s="428"/>
      <c r="G56" s="350"/>
      <c r="H56" s="351"/>
      <c r="I56" s="433"/>
    </row>
    <row r="57" spans="1:9" x14ac:dyDescent="0.25">
      <c r="A57" s="155"/>
      <c r="B57" s="144"/>
      <c r="C57" s="442"/>
      <c r="D57" s="443"/>
      <c r="E57" s="436" t="s">
        <v>359</v>
      </c>
      <c r="F57" s="428" t="s">
        <v>47</v>
      </c>
      <c r="G57" s="431">
        <v>70</v>
      </c>
      <c r="H57" s="351"/>
      <c r="I57" s="433"/>
    </row>
    <row r="58" spans="1:9" x14ac:dyDescent="0.25">
      <c r="A58" s="155"/>
      <c r="B58" s="155"/>
      <c r="C58" s="156"/>
      <c r="D58" s="156"/>
      <c r="E58" s="156"/>
      <c r="F58" s="157"/>
      <c r="G58" s="170"/>
      <c r="H58" s="170"/>
      <c r="I58" s="167"/>
    </row>
    <row r="59" spans="1:9" ht="12" customHeight="1" x14ac:dyDescent="0.25">
      <c r="A59" s="113"/>
      <c r="B59" s="116"/>
      <c r="C59" s="115"/>
      <c r="D59" s="93"/>
      <c r="E59" s="93"/>
      <c r="F59" s="95"/>
      <c r="G59" s="102"/>
      <c r="H59" s="103"/>
      <c r="I59" s="108"/>
    </row>
    <row r="60" spans="1:9" ht="12" customHeight="1" x14ac:dyDescent="0.25">
      <c r="A60" s="74"/>
      <c r="B60" s="45"/>
      <c r="C60" s="45"/>
      <c r="D60" s="45"/>
      <c r="E60" s="45"/>
      <c r="F60" s="46"/>
      <c r="G60" s="75"/>
      <c r="H60" s="76"/>
      <c r="I60" s="77"/>
    </row>
    <row r="61" spans="1:9" ht="12" customHeight="1" x14ac:dyDescent="0.25">
      <c r="A61" s="96" t="s">
        <v>281</v>
      </c>
      <c r="B61" s="3" t="s">
        <v>50</v>
      </c>
      <c r="C61" s="3"/>
      <c r="D61" s="3"/>
      <c r="E61" s="3"/>
      <c r="G61" s="78"/>
      <c r="H61" s="79"/>
      <c r="I61" s="80"/>
    </row>
    <row r="62" spans="1:9" ht="12" customHeight="1" x14ac:dyDescent="0.25">
      <c r="A62" s="81"/>
      <c r="B62" s="51"/>
      <c r="C62" s="51"/>
      <c r="D62" s="51"/>
      <c r="E62" s="51"/>
      <c r="F62" s="52"/>
      <c r="G62" s="82"/>
      <c r="H62" s="83"/>
      <c r="I62" s="84"/>
    </row>
    <row r="63" spans="1:9" ht="12" customHeight="1" x14ac:dyDescent="0.25">
      <c r="A63" s="3"/>
      <c r="B63" s="3"/>
      <c r="C63" s="3"/>
      <c r="D63" s="3"/>
      <c r="E63" s="3"/>
      <c r="G63" s="78"/>
      <c r="H63" s="79"/>
      <c r="I63" s="92"/>
    </row>
    <row r="64" spans="1:9" ht="12" customHeight="1" x14ac:dyDescent="0.25">
      <c r="B64" s="3"/>
      <c r="C64" s="3"/>
      <c r="D64" s="3"/>
      <c r="E64" s="3"/>
      <c r="G64" s="61"/>
      <c r="H64" s="62"/>
      <c r="I64" s="86" t="s">
        <v>280</v>
      </c>
    </row>
    <row r="65" spans="1:9" ht="12" customHeight="1" x14ac:dyDescent="0.25">
      <c r="B65" s="3"/>
      <c r="C65" s="3"/>
      <c r="D65" s="3"/>
      <c r="E65" s="3"/>
      <c r="G65" s="61"/>
      <c r="H65" s="62"/>
      <c r="I65" s="87"/>
    </row>
    <row r="66" spans="1:9" ht="12" customHeight="1" x14ac:dyDescent="0.25">
      <c r="A66" s="11" t="s">
        <v>3</v>
      </c>
      <c r="B66" s="11"/>
      <c r="C66" s="12"/>
      <c r="D66" s="12"/>
      <c r="E66" s="12"/>
      <c r="F66" s="13"/>
      <c r="G66" s="14"/>
      <c r="H66" s="15"/>
      <c r="I66" s="88"/>
    </row>
    <row r="67" spans="1:9" ht="12" customHeight="1" x14ac:dyDescent="0.25">
      <c r="A67" s="17" t="s">
        <v>4</v>
      </c>
      <c r="B67" s="17" t="s">
        <v>5</v>
      </c>
      <c r="C67" s="18"/>
      <c r="D67" s="18"/>
      <c r="E67" s="18" t="s">
        <v>6</v>
      </c>
      <c r="F67" s="19" t="s">
        <v>7</v>
      </c>
      <c r="G67" s="304" t="s">
        <v>8</v>
      </c>
      <c r="H67" s="21" t="s">
        <v>9</v>
      </c>
      <c r="I67" s="89" t="s">
        <v>10</v>
      </c>
    </row>
    <row r="68" spans="1:9" ht="12" customHeight="1" x14ac:dyDescent="0.25">
      <c r="A68" s="23" t="s">
        <v>11</v>
      </c>
      <c r="B68" s="23" t="s">
        <v>12</v>
      </c>
      <c r="C68" s="24"/>
      <c r="D68" s="24"/>
      <c r="E68" s="24"/>
      <c r="F68" s="25"/>
      <c r="G68" s="305" t="s">
        <v>13</v>
      </c>
      <c r="H68" s="27"/>
      <c r="I68" s="90"/>
    </row>
    <row r="69" spans="1:9" ht="12" customHeight="1" x14ac:dyDescent="0.25">
      <c r="A69" s="30"/>
      <c r="B69" s="30"/>
      <c r="C69" s="3"/>
      <c r="D69" s="3"/>
      <c r="E69" s="3"/>
      <c r="G69" s="75"/>
      <c r="H69" s="79"/>
      <c r="I69" s="70"/>
    </row>
    <row r="70" spans="1:9" ht="12" customHeight="1" x14ac:dyDescent="0.25">
      <c r="A70" s="30"/>
      <c r="B70" s="30"/>
      <c r="C70" s="3" t="s">
        <v>51</v>
      </c>
      <c r="D70" s="3"/>
      <c r="E70" s="3"/>
      <c r="G70" s="78"/>
      <c r="H70" s="79"/>
      <c r="I70" s="73"/>
    </row>
    <row r="71" spans="1:9" ht="12" customHeight="1" x14ac:dyDescent="0.25">
      <c r="A71" s="81"/>
      <c r="B71" s="81"/>
      <c r="C71" s="51"/>
      <c r="D71" s="51"/>
      <c r="E71" s="51"/>
      <c r="F71" s="52"/>
      <c r="G71" s="82"/>
      <c r="H71" s="83"/>
      <c r="I71" s="84"/>
    </row>
    <row r="72" spans="1:9" ht="12" customHeight="1" x14ac:dyDescent="0.25">
      <c r="A72" s="365"/>
      <c r="B72" s="366"/>
      <c r="C72" s="336"/>
      <c r="D72" s="93"/>
      <c r="E72" s="93"/>
      <c r="F72" s="200"/>
      <c r="G72" s="367"/>
      <c r="H72" s="368"/>
      <c r="I72" s="369"/>
    </row>
    <row r="73" spans="1:9" x14ac:dyDescent="0.25">
      <c r="A73" s="155" t="s">
        <v>261</v>
      </c>
      <c r="B73" s="155"/>
      <c r="C73" s="162" t="s">
        <v>262</v>
      </c>
      <c r="D73" s="162"/>
      <c r="E73" s="156"/>
      <c r="F73" s="157"/>
      <c r="G73" s="168"/>
      <c r="H73" s="164"/>
      <c r="I73" s="167"/>
    </row>
    <row r="74" spans="1:9" x14ac:dyDescent="0.25">
      <c r="A74" s="155"/>
      <c r="B74" s="155"/>
      <c r="C74" s="156"/>
      <c r="D74" s="156"/>
      <c r="E74" s="156"/>
      <c r="F74" s="157"/>
      <c r="G74" s="168"/>
      <c r="H74" s="164"/>
      <c r="I74" s="167"/>
    </row>
    <row r="75" spans="1:9" x14ac:dyDescent="0.25">
      <c r="A75" s="155"/>
      <c r="B75" s="144" t="s">
        <v>263</v>
      </c>
      <c r="C75" s="145" t="s">
        <v>264</v>
      </c>
      <c r="D75" s="156"/>
      <c r="E75" s="156"/>
      <c r="F75" s="157"/>
      <c r="G75" s="168"/>
      <c r="H75" s="164"/>
      <c r="I75" s="167"/>
    </row>
    <row r="76" spans="1:9" x14ac:dyDescent="0.25">
      <c r="A76" s="155"/>
      <c r="B76" s="155"/>
      <c r="C76" s="156"/>
      <c r="D76" s="156"/>
      <c r="E76" s="156"/>
      <c r="F76" s="157"/>
      <c r="G76" s="168"/>
      <c r="H76" s="164"/>
      <c r="I76" s="167"/>
    </row>
    <row r="77" spans="1:9" x14ac:dyDescent="0.25">
      <c r="A77" s="155"/>
      <c r="B77" s="155"/>
      <c r="C77" s="132" t="s">
        <v>22</v>
      </c>
      <c r="D77" s="132" t="s">
        <v>272</v>
      </c>
      <c r="E77" s="444"/>
      <c r="F77" s="428"/>
      <c r="G77" s="351"/>
      <c r="H77" s="351"/>
      <c r="I77" s="352"/>
    </row>
    <row r="78" spans="1:9" x14ac:dyDescent="0.25">
      <c r="A78" s="155"/>
      <c r="B78" s="155"/>
      <c r="C78" s="132"/>
      <c r="D78" s="132" t="s">
        <v>273</v>
      </c>
      <c r="E78" s="444"/>
      <c r="F78" s="428"/>
      <c r="G78" s="351"/>
      <c r="H78" s="351"/>
      <c r="I78" s="352"/>
    </row>
    <row r="79" spans="1:9" x14ac:dyDescent="0.25">
      <c r="A79" s="155"/>
      <c r="B79" s="155"/>
      <c r="C79" s="132"/>
      <c r="D79" s="132" t="s">
        <v>274</v>
      </c>
      <c r="E79" s="444"/>
      <c r="F79" s="428" t="s">
        <v>47</v>
      </c>
      <c r="G79" s="429">
        <v>120</v>
      </c>
      <c r="H79" s="429"/>
      <c r="I79" s="352"/>
    </row>
    <row r="80" spans="1:9" x14ac:dyDescent="0.25">
      <c r="A80" s="29"/>
      <c r="B80" s="29"/>
      <c r="F80" s="95"/>
      <c r="G80" s="430"/>
      <c r="H80" s="191"/>
      <c r="I80" s="191"/>
    </row>
    <row r="81" spans="1:9" x14ac:dyDescent="0.25">
      <c r="A81" s="29"/>
      <c r="B81" s="364" t="s">
        <v>442</v>
      </c>
      <c r="C81" s="240" t="s">
        <v>321</v>
      </c>
      <c r="D81" s="236"/>
      <c r="E81" s="236"/>
      <c r="F81" s="237"/>
      <c r="G81" s="102"/>
      <c r="H81" s="307"/>
      <c r="I81" s="309"/>
    </row>
    <row r="82" spans="1:9" x14ac:dyDescent="0.25">
      <c r="A82" s="29"/>
      <c r="B82" s="235"/>
      <c r="C82" s="236"/>
      <c r="D82" s="236"/>
      <c r="E82" s="236"/>
      <c r="F82" s="237"/>
      <c r="G82" s="102"/>
      <c r="H82" s="307"/>
      <c r="I82" s="309"/>
    </row>
    <row r="83" spans="1:9" x14ac:dyDescent="0.25">
      <c r="A83" s="29"/>
      <c r="B83" s="235"/>
      <c r="C83" s="236" t="s">
        <v>19</v>
      </c>
      <c r="D83" s="236" t="s">
        <v>322</v>
      </c>
      <c r="E83" s="236"/>
      <c r="F83" s="237" t="s">
        <v>47</v>
      </c>
      <c r="G83" s="102">
        <v>5</v>
      </c>
      <c r="H83" s="307"/>
      <c r="I83" s="308"/>
    </row>
    <row r="84" spans="1:9" x14ac:dyDescent="0.25">
      <c r="A84" s="29"/>
      <c r="B84" s="235"/>
      <c r="C84" s="236"/>
      <c r="D84" s="236"/>
      <c r="E84" s="236"/>
      <c r="F84" s="237"/>
      <c r="G84" s="102"/>
      <c r="H84" s="307"/>
      <c r="I84" s="309"/>
    </row>
    <row r="85" spans="1:9" x14ac:dyDescent="0.25">
      <c r="A85" s="29"/>
      <c r="B85" s="235"/>
      <c r="C85" s="236" t="s">
        <v>22</v>
      </c>
      <c r="D85" s="236" t="s">
        <v>323</v>
      </c>
      <c r="E85" s="236"/>
      <c r="F85" s="237" t="s">
        <v>47</v>
      </c>
      <c r="G85" s="102">
        <v>150</v>
      </c>
      <c r="H85" s="307"/>
      <c r="I85" s="310"/>
    </row>
    <row r="86" spans="1:9" x14ac:dyDescent="0.25">
      <c r="A86" s="29"/>
      <c r="B86" s="29"/>
      <c r="F86" s="95"/>
      <c r="G86" s="430"/>
      <c r="H86" s="191"/>
      <c r="I86" s="191"/>
    </row>
    <row r="87" spans="1:9" x14ac:dyDescent="0.25">
      <c r="A87" s="155"/>
      <c r="B87" s="144" t="s">
        <v>265</v>
      </c>
      <c r="C87" s="145" t="s">
        <v>266</v>
      </c>
      <c r="D87" s="156"/>
      <c r="E87" s="156"/>
      <c r="F87" s="428"/>
      <c r="G87" s="431"/>
      <c r="H87" s="432"/>
      <c r="I87" s="433"/>
    </row>
    <row r="88" spans="1:9" x14ac:dyDescent="0.25">
      <c r="A88" s="155"/>
      <c r="B88" s="144"/>
      <c r="C88" s="145"/>
      <c r="D88" s="156"/>
      <c r="E88" s="156"/>
      <c r="F88" s="428"/>
      <c r="G88" s="431"/>
      <c r="H88" s="432"/>
      <c r="I88" s="433"/>
    </row>
    <row r="89" spans="1:9" x14ac:dyDescent="0.25">
      <c r="A89" s="155"/>
      <c r="B89" s="144"/>
      <c r="C89" s="145" t="s">
        <v>416</v>
      </c>
      <c r="D89" s="156"/>
      <c r="E89" s="156"/>
      <c r="F89" s="428"/>
      <c r="G89" s="431"/>
      <c r="H89" s="432"/>
      <c r="I89" s="433"/>
    </row>
    <row r="90" spans="1:9" x14ac:dyDescent="0.25">
      <c r="A90" s="155"/>
      <c r="B90" s="155"/>
      <c r="C90" s="162"/>
      <c r="D90" s="162"/>
      <c r="E90" s="156"/>
      <c r="F90" s="428"/>
      <c r="G90" s="434"/>
      <c r="H90" s="351"/>
      <c r="I90" s="352"/>
    </row>
    <row r="91" spans="1:9" x14ac:dyDescent="0.25">
      <c r="A91" s="155"/>
      <c r="B91" s="155"/>
      <c r="C91" s="132" t="s">
        <v>85</v>
      </c>
      <c r="D91" s="132" t="s">
        <v>267</v>
      </c>
      <c r="E91" s="132"/>
      <c r="F91" s="428"/>
      <c r="G91" s="434"/>
      <c r="H91" s="351"/>
      <c r="I91" s="352"/>
    </row>
    <row r="92" spans="1:9" x14ac:dyDescent="0.25">
      <c r="A92" s="155"/>
      <c r="B92" s="155"/>
      <c r="C92" s="132"/>
      <c r="D92" s="132" t="s">
        <v>404</v>
      </c>
      <c r="E92" s="132"/>
      <c r="F92" s="428"/>
      <c r="G92" s="431"/>
      <c r="H92" s="351"/>
      <c r="I92" s="352"/>
    </row>
    <row r="93" spans="1:9" x14ac:dyDescent="0.25">
      <c r="A93" s="155"/>
      <c r="B93" s="155"/>
      <c r="C93" s="132"/>
      <c r="D93" s="132" t="s">
        <v>279</v>
      </c>
      <c r="E93" s="132"/>
      <c r="F93" s="428"/>
      <c r="G93" s="434"/>
      <c r="H93" s="351"/>
      <c r="I93" s="352"/>
    </row>
    <row r="94" spans="1:9" x14ac:dyDescent="0.25">
      <c r="A94" s="155"/>
      <c r="B94" s="155"/>
      <c r="C94" s="132"/>
      <c r="D94" s="132" t="s">
        <v>358</v>
      </c>
      <c r="E94" s="132"/>
      <c r="F94" s="428" t="s">
        <v>48</v>
      </c>
      <c r="G94" s="434">
        <v>1</v>
      </c>
      <c r="H94" s="351"/>
      <c r="I94" s="352"/>
    </row>
    <row r="95" spans="1:9" x14ac:dyDescent="0.25">
      <c r="A95" s="155"/>
      <c r="B95" s="155"/>
      <c r="C95" s="156"/>
      <c r="D95" s="156"/>
      <c r="E95" s="156"/>
      <c r="F95" s="428"/>
      <c r="G95" s="434"/>
      <c r="H95" s="432"/>
      <c r="I95" s="433"/>
    </row>
    <row r="96" spans="1:9" x14ac:dyDescent="0.25">
      <c r="A96" s="155" t="s">
        <v>268</v>
      </c>
      <c r="B96" s="144">
        <v>110.07</v>
      </c>
      <c r="C96" s="145" t="s">
        <v>269</v>
      </c>
      <c r="D96" s="171"/>
      <c r="E96" s="171"/>
      <c r="F96" s="428"/>
      <c r="G96" s="431"/>
      <c r="H96" s="432"/>
      <c r="I96" s="352"/>
    </row>
    <row r="97" spans="1:9" x14ac:dyDescent="0.25">
      <c r="A97" s="155"/>
      <c r="B97" s="155"/>
      <c r="C97" s="169"/>
      <c r="D97" s="169"/>
      <c r="E97" s="169"/>
      <c r="F97" s="428"/>
      <c r="G97" s="431"/>
      <c r="H97" s="351"/>
      <c r="I97" s="433"/>
    </row>
    <row r="98" spans="1:9" x14ac:dyDescent="0.25">
      <c r="A98" s="155"/>
      <c r="B98" s="155"/>
      <c r="C98" s="99" t="s">
        <v>19</v>
      </c>
      <c r="D98" s="436" t="s">
        <v>270</v>
      </c>
      <c r="E98" s="132"/>
      <c r="F98" s="428"/>
      <c r="G98" s="431"/>
      <c r="H98" s="351"/>
      <c r="I98" s="433"/>
    </row>
    <row r="99" spans="1:9" x14ac:dyDescent="0.25">
      <c r="A99" s="155"/>
      <c r="B99" s="155"/>
      <c r="C99" s="132"/>
      <c r="D99" s="436" t="s">
        <v>359</v>
      </c>
      <c r="E99" s="132"/>
      <c r="F99" s="428" t="s">
        <v>49</v>
      </c>
      <c r="G99" s="431">
        <v>10</v>
      </c>
      <c r="H99" s="351"/>
      <c r="I99" s="433"/>
    </row>
    <row r="100" spans="1:9" x14ac:dyDescent="0.25">
      <c r="A100" s="155"/>
      <c r="B100" s="155"/>
      <c r="C100" s="156"/>
      <c r="D100" s="165"/>
      <c r="E100" s="156"/>
      <c r="F100" s="428"/>
      <c r="G100" s="435"/>
      <c r="H100" s="351"/>
      <c r="I100" s="433"/>
    </row>
    <row r="101" spans="1:9" x14ac:dyDescent="0.25">
      <c r="A101" s="155"/>
      <c r="B101" s="155"/>
      <c r="C101" s="156"/>
      <c r="D101" s="165"/>
      <c r="E101" s="156"/>
      <c r="F101" s="428"/>
      <c r="G101" s="435"/>
      <c r="H101" s="351"/>
      <c r="I101" s="433"/>
    </row>
    <row r="102" spans="1:9" x14ac:dyDescent="0.25">
      <c r="A102" s="155"/>
      <c r="B102" s="155"/>
      <c r="C102" s="156"/>
      <c r="D102" s="165"/>
      <c r="E102" s="156"/>
      <c r="F102" s="157"/>
      <c r="G102" s="173"/>
      <c r="H102" s="164"/>
      <c r="I102" s="160"/>
    </row>
    <row r="103" spans="1:9" x14ac:dyDescent="0.25">
      <c r="A103" s="155"/>
      <c r="B103" s="155"/>
      <c r="C103" s="156"/>
      <c r="D103" s="165"/>
      <c r="E103" s="156"/>
      <c r="F103" s="157"/>
      <c r="G103" s="173"/>
      <c r="H103" s="164"/>
      <c r="I103" s="160"/>
    </row>
    <row r="104" spans="1:9" x14ac:dyDescent="0.25">
      <c r="A104" s="155"/>
      <c r="B104" s="155"/>
      <c r="C104" s="156"/>
      <c r="D104" s="165"/>
      <c r="E104" s="156"/>
      <c r="F104" s="157"/>
      <c r="G104" s="173"/>
      <c r="H104" s="164"/>
      <c r="I104" s="160"/>
    </row>
    <row r="105" spans="1:9" x14ac:dyDescent="0.25">
      <c r="A105" s="155"/>
      <c r="B105" s="155"/>
      <c r="C105" s="156"/>
      <c r="D105" s="165"/>
      <c r="E105" s="156"/>
      <c r="F105" s="157"/>
      <c r="G105" s="173"/>
      <c r="H105" s="164"/>
      <c r="I105" s="160"/>
    </row>
    <row r="106" spans="1:9" x14ac:dyDescent="0.25">
      <c r="A106" s="155"/>
      <c r="B106" s="155"/>
      <c r="C106" s="156"/>
      <c r="D106" s="165"/>
      <c r="E106" s="156"/>
      <c r="F106" s="157"/>
      <c r="G106" s="173"/>
      <c r="H106" s="164"/>
      <c r="I106" s="160"/>
    </row>
    <row r="107" spans="1:9" x14ac:dyDescent="0.25">
      <c r="A107" s="155"/>
      <c r="B107" s="155"/>
      <c r="C107" s="156"/>
      <c r="D107" s="165"/>
      <c r="E107" s="156"/>
      <c r="F107" s="157"/>
      <c r="G107" s="173"/>
      <c r="H107" s="164"/>
      <c r="I107" s="160"/>
    </row>
    <row r="108" spans="1:9" x14ac:dyDescent="0.25">
      <c r="A108" s="155"/>
      <c r="B108" s="155"/>
      <c r="C108" s="156"/>
      <c r="D108" s="165"/>
      <c r="E108" s="156"/>
      <c r="F108" s="157"/>
      <c r="G108" s="173"/>
      <c r="H108" s="164"/>
      <c r="I108" s="160"/>
    </row>
    <row r="109" spans="1:9" x14ac:dyDescent="0.25">
      <c r="A109" s="155"/>
      <c r="B109" s="155"/>
      <c r="C109" s="156"/>
      <c r="D109" s="165"/>
      <c r="E109" s="156"/>
      <c r="F109" s="157"/>
      <c r="G109" s="173"/>
      <c r="H109" s="164"/>
      <c r="I109" s="160"/>
    </row>
    <row r="110" spans="1:9" x14ac:dyDescent="0.25">
      <c r="A110" s="155"/>
      <c r="B110" s="155"/>
      <c r="C110" s="156"/>
      <c r="D110" s="165"/>
      <c r="E110" s="156"/>
      <c r="F110" s="157"/>
      <c r="G110" s="173"/>
      <c r="H110" s="164"/>
      <c r="I110" s="160"/>
    </row>
    <row r="111" spans="1:9" x14ac:dyDescent="0.25">
      <c r="A111" s="155"/>
      <c r="B111" s="155"/>
      <c r="C111" s="156"/>
      <c r="D111" s="165"/>
      <c r="E111" s="156"/>
      <c r="F111" s="157"/>
      <c r="G111" s="173"/>
      <c r="H111" s="164"/>
      <c r="I111" s="160"/>
    </row>
    <row r="112" spans="1:9" x14ac:dyDescent="0.25">
      <c r="A112" s="155"/>
      <c r="B112" s="155"/>
      <c r="C112" s="156"/>
      <c r="D112" s="165"/>
      <c r="E112" s="156"/>
      <c r="F112" s="157"/>
      <c r="G112" s="173"/>
      <c r="H112" s="164"/>
      <c r="I112" s="160"/>
    </row>
    <row r="113" spans="1:9" x14ac:dyDescent="0.25">
      <c r="A113" s="155"/>
      <c r="B113" s="155"/>
      <c r="C113" s="156"/>
      <c r="D113" s="165"/>
      <c r="E113" s="156"/>
      <c r="F113" s="157"/>
      <c r="G113" s="173"/>
      <c r="H113" s="164"/>
      <c r="I113" s="160"/>
    </row>
    <row r="114" spans="1:9" x14ac:dyDescent="0.25">
      <c r="A114" s="155"/>
      <c r="B114" s="155"/>
      <c r="C114" s="156"/>
      <c r="D114" s="165"/>
      <c r="E114" s="156"/>
      <c r="F114" s="157"/>
      <c r="G114" s="173"/>
      <c r="H114" s="164"/>
      <c r="I114" s="160"/>
    </row>
    <row r="115" spans="1:9" x14ac:dyDescent="0.25">
      <c r="A115" s="155"/>
      <c r="B115" s="155"/>
      <c r="C115" s="156"/>
      <c r="D115" s="165"/>
      <c r="E115" s="156"/>
      <c r="F115" s="157"/>
      <c r="G115" s="158"/>
      <c r="H115" s="164"/>
      <c r="I115" s="160"/>
    </row>
    <row r="116" spans="1:9" x14ac:dyDescent="0.25">
      <c r="A116" s="155"/>
      <c r="B116" s="155"/>
      <c r="C116" s="156"/>
      <c r="D116" s="165"/>
      <c r="E116" s="156"/>
      <c r="F116" s="157"/>
      <c r="G116" s="158"/>
      <c r="H116" s="164"/>
      <c r="I116" s="160"/>
    </row>
    <row r="117" spans="1:9" x14ac:dyDescent="0.25">
      <c r="A117" s="155"/>
      <c r="B117" s="155"/>
      <c r="C117" s="145"/>
      <c r="D117" s="165"/>
      <c r="E117" s="156"/>
      <c r="F117" s="157"/>
      <c r="G117" s="174"/>
      <c r="H117" s="159"/>
      <c r="I117" s="160"/>
    </row>
    <row r="118" spans="1:9" x14ac:dyDescent="0.25">
      <c r="A118" s="175"/>
      <c r="B118" s="176"/>
      <c r="C118" s="176"/>
      <c r="D118" s="176"/>
      <c r="E118" s="176"/>
      <c r="F118" s="177"/>
      <c r="G118" s="178"/>
      <c r="H118" s="178"/>
      <c r="I118" s="179"/>
    </row>
    <row r="119" spans="1:9" x14ac:dyDescent="0.25">
      <c r="A119" s="155"/>
      <c r="B119" s="145" t="s">
        <v>271</v>
      </c>
      <c r="C119" s="156"/>
      <c r="D119" s="156"/>
      <c r="E119" s="156"/>
      <c r="F119" s="180"/>
      <c r="G119" s="181"/>
      <c r="H119" s="181"/>
      <c r="I119" s="445"/>
    </row>
    <row r="120" spans="1:9" x14ac:dyDescent="0.25">
      <c r="A120" s="182"/>
      <c r="B120" s="183"/>
      <c r="C120" s="183"/>
      <c r="D120" s="183"/>
      <c r="E120" s="183"/>
      <c r="F120" s="184"/>
      <c r="G120" s="185"/>
      <c r="H120" s="185"/>
      <c r="I120" s="186"/>
    </row>
  </sheetData>
  <customSheetViews>
    <customSheetView guid="{8C06DBC4-277B-4C06-8E04-886D17C17669}" scale="130" showPageBreaks="1" fitToPage="1" view="pageBreakPreview">
      <selection activeCell="E1" sqref="E1"/>
      <rowBreaks count="1" manualBreakCount="1">
        <brk id="59" max="16383" man="1"/>
      </rowBreaks>
      <pageMargins left="0.59055118110236227" right="0.19685039370078741" top="0.78740157480314965" bottom="0.78740157480314965" header="0.59055118110236227" footer="0.59055118110236227"/>
      <pageSetup paperSize="9" scale="99" firstPageNumber="19" fitToHeight="0" orientation="portrait" useFirstPageNumber="1" r:id="rId1"/>
      <headerFooter>
        <oddHeader>&amp;CC2 . &amp;P</oddHeader>
        <oddFooter>&amp;L&amp;"Arial,Italic"&amp;8 1012 (ENG_ACES 02/2020)</oddFooter>
      </headerFooter>
    </customSheetView>
    <customSheetView guid="{2D0589F9-8715-4848-90C2-96F1A45D636B}" scale="130" showPageBreaks="1" view="pageBreakPreview">
      <selection activeCell="I33" sqref="I33"/>
      <pageMargins left="0.7" right="0.7" top="0.75" bottom="0.75" header="0.3" footer="0.3"/>
      <pageSetup paperSize="9" scale="91" orientation="portrait" verticalDpi="0" r:id="rId2"/>
    </customSheetView>
    <customSheetView guid="{5AE6871E-870B-47BF-9F14-DCBE3F307CF6}" showPageBreaks="1" view="pageBreakPreview" topLeftCell="A43">
      <selection activeCell="E33" sqref="E33"/>
      <pageMargins left="0.7" right="0.7" top="0.75" bottom="0.75" header="0.3" footer="0.3"/>
      <pageSetup paperSize="9" scale="91" orientation="portrait" r:id="rId3"/>
    </customSheetView>
    <customSheetView guid="{F3092659-5AD1-4F03-9901-38AF2FE7B43A}" showPageBreaks="1" view="pageBreakPreview" topLeftCell="A106">
      <selection activeCell="N80" sqref="N80"/>
      <rowBreaks count="1" manualBreakCount="1">
        <brk id="62" max="16383" man="1"/>
      </rowBreaks>
      <pageMargins left="0.70866141732283472" right="0.70866141732283472" top="0.74803149606299213" bottom="0.74803149606299213" header="0.31496062992125984" footer="0.31496062992125984"/>
      <pageSetup paperSize="9" scale="91" firstPageNumber="18" orientation="portrait" useFirstPageNumber="1" r:id="rId4"/>
      <headerFooter>
        <oddHeader>&amp;CC2 . &amp;P</oddHeader>
        <oddFooter>&amp;L&amp;"Arial,Italic"&amp;8 1012 (ENG_ACES 02/2020)</oddFooter>
      </headerFooter>
    </customSheetView>
    <customSheetView guid="{A8D1BE72-0DDD-4E54-A103-C13AA6078341}" scale="130" showPageBreaks="1" fitToPage="1" view="pageBreakPreview" topLeftCell="A95">
      <selection activeCell="H72" sqref="H72"/>
      <rowBreaks count="1" manualBreakCount="1">
        <brk id="59" max="16383" man="1"/>
      </rowBreaks>
      <pageMargins left="0.59055118110236227" right="0.19685039370078741" top="0.78740157480314965" bottom="0.78740157480314965" header="0.59055118110236227" footer="0.59055118110236227"/>
      <pageSetup paperSize="9" scale="99" firstPageNumber="19" fitToHeight="0" orientation="portrait" useFirstPageNumber="1" r:id="rId5"/>
      <headerFooter>
        <oddHeader>&amp;CC2 . &amp;P</oddHeader>
        <oddFooter>&amp;L&amp;"Arial,Italic"&amp;8 1012 (ENG_ACES 02/2020)</oddFooter>
      </headerFooter>
    </customSheetView>
    <customSheetView guid="{8455329F-CB19-4B1A-B90C-EBA1B6682D10}" scale="130" showPageBreaks="1" view="pageBreakPreview">
      <selection activeCell="I33" sqref="I33"/>
      <pageMargins left="0.7" right="0.7" top="0.75" bottom="0.75" header="0.3" footer="0.3"/>
      <pageSetup paperSize="9" scale="91" orientation="portrait" r:id="rId6"/>
    </customSheetView>
    <customSheetView guid="{F5C46B42-94D7-4C37-BCCA-A66086762E2C}" showPageBreaks="1" view="pageBreakPreview">
      <selection activeCell="H70" sqref="H70"/>
      <rowBreaks count="1" manualBreakCount="1">
        <brk id="70" max="16383" man="1"/>
      </rowBreaks>
      <pageMargins left="0.7" right="0.7" top="0.75" bottom="0.75" header="0.3" footer="0.3"/>
      <pageSetup paperSize="9" scale="84" orientation="portrait" r:id="rId7"/>
    </customSheetView>
    <customSheetView guid="{9C4C01B2-F47D-4254-8993-2EF54272A013}" showPageBreaks="1" view="pageBreakPreview">
      <selection activeCell="L12" sqref="L12"/>
      <rowBreaks count="1" manualBreakCount="1">
        <brk id="63" max="16383" man="1"/>
      </rowBreaks>
      <pageMargins left="0.70866141732283472" right="0.70866141732283472" top="0.74803149606299213" bottom="0.74803149606299213" header="0.31496062992125984" footer="0.31496062992125984"/>
      <pageSetup paperSize="9" scale="95" firstPageNumber="18" orientation="portrait" r:id="rId8"/>
      <headerFooter>
        <oddHeader>&amp;CC2 . &amp;P</oddHeader>
        <oddFooter>&amp;L&amp;"Arial,Italic"&amp;8 1012 (ENG_ACES 06/2024)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scale="95" firstPageNumber="18" orientation="portrait" r:id="rId9"/>
  <headerFooter>
    <oddHeader>&amp;CC2 . &amp;P</oddHeader>
    <oddFooter>&amp;L&amp;"Arial,Italic"&amp;8 1012 (ENG_ACES 06/2024)</oddFooter>
  </headerFooter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89"/>
  <sheetViews>
    <sheetView view="pageBreakPreview" zoomScaleNormal="100" zoomScaleSheetLayoutView="85" workbookViewId="0">
      <selection activeCell="M131" sqref="M131"/>
    </sheetView>
  </sheetViews>
  <sheetFormatPr defaultRowHeight="13.2" x14ac:dyDescent="0.25"/>
  <cols>
    <col min="1" max="1" width="10.5546875" bestFit="1" customWidth="1"/>
    <col min="2" max="2" width="6.6640625" customWidth="1"/>
    <col min="3" max="3" width="3.33203125" customWidth="1"/>
    <col min="4" max="4" width="3.77734375" customWidth="1"/>
    <col min="5" max="5" width="40.21875" customWidth="1"/>
    <col min="6" max="6" width="5.5546875" customWidth="1"/>
    <col min="7" max="7" width="8.33203125" bestFit="1" customWidth="1"/>
    <col min="8" max="8" width="10.44140625" bestFit="1" customWidth="1"/>
    <col min="9" max="9" width="13.6640625" customWidth="1"/>
  </cols>
  <sheetData>
    <row r="1" spans="1:9" x14ac:dyDescent="0.25">
      <c r="B1" s="3"/>
      <c r="C1" s="3"/>
      <c r="D1" s="3"/>
      <c r="E1" s="3"/>
      <c r="F1" s="4"/>
      <c r="G1" s="61"/>
      <c r="H1" s="62"/>
      <c r="I1" s="86" t="s">
        <v>320</v>
      </c>
    </row>
    <row r="2" spans="1:9" x14ac:dyDescent="0.25">
      <c r="B2" s="3"/>
      <c r="C2" s="3"/>
      <c r="D2" s="3"/>
      <c r="E2" s="3"/>
      <c r="F2" s="4"/>
      <c r="G2" s="61"/>
      <c r="H2" s="62"/>
      <c r="I2" s="87"/>
    </row>
    <row r="3" spans="1:9" x14ac:dyDescent="0.25">
      <c r="A3" s="139" t="s">
        <v>3</v>
      </c>
      <c r="B3" s="139"/>
      <c r="C3" s="140"/>
      <c r="D3" s="140"/>
      <c r="E3" s="140"/>
      <c r="F3" s="141"/>
      <c r="G3" s="142"/>
      <c r="H3" s="142"/>
      <c r="I3" s="143"/>
    </row>
    <row r="4" spans="1:9" x14ac:dyDescent="0.25">
      <c r="A4" s="144" t="s">
        <v>4</v>
      </c>
      <c r="B4" s="144" t="s">
        <v>5</v>
      </c>
      <c r="C4" s="145"/>
      <c r="D4" s="145"/>
      <c r="E4" s="145" t="s">
        <v>6</v>
      </c>
      <c r="F4" s="146" t="s">
        <v>7</v>
      </c>
      <c r="G4" s="147" t="s">
        <v>8</v>
      </c>
      <c r="H4" s="147" t="s">
        <v>9</v>
      </c>
      <c r="I4" s="148" t="s">
        <v>10</v>
      </c>
    </row>
    <row r="5" spans="1:9" x14ac:dyDescent="0.25">
      <c r="A5" s="149" t="s">
        <v>11</v>
      </c>
      <c r="B5" s="149" t="s">
        <v>12</v>
      </c>
      <c r="C5" s="150"/>
      <c r="D5" s="150"/>
      <c r="E5" s="150"/>
      <c r="F5" s="151"/>
      <c r="G5" s="152" t="s">
        <v>13</v>
      </c>
      <c r="H5" s="153"/>
      <c r="I5" s="154"/>
    </row>
    <row r="6" spans="1:9" x14ac:dyDescent="0.25">
      <c r="A6" s="155"/>
      <c r="B6" s="155"/>
      <c r="C6" s="156"/>
      <c r="D6" s="156"/>
      <c r="E6" s="156"/>
      <c r="F6" s="157"/>
      <c r="G6" s="158"/>
      <c r="H6" s="159"/>
      <c r="I6" s="160"/>
    </row>
    <row r="7" spans="1:9" s="238" customFormat="1" ht="12" customHeight="1" x14ac:dyDescent="0.25">
      <c r="A7" s="235"/>
      <c r="B7" s="239" t="s">
        <v>325</v>
      </c>
      <c r="C7" s="240" t="s">
        <v>326</v>
      </c>
      <c r="D7" s="240"/>
      <c r="E7" s="236"/>
      <c r="F7" s="237"/>
      <c r="G7" s="102"/>
      <c r="H7" s="107"/>
      <c r="I7" s="108"/>
    </row>
    <row r="8" spans="1:9" s="238" customFormat="1" ht="12" customHeight="1" x14ac:dyDescent="0.25">
      <c r="A8" s="235"/>
      <c r="B8" s="235"/>
      <c r="C8" s="236"/>
      <c r="D8" s="236"/>
      <c r="E8" s="236"/>
      <c r="F8" s="237"/>
      <c r="G8" s="102"/>
      <c r="H8" s="107"/>
      <c r="I8" s="108"/>
    </row>
    <row r="9" spans="1:9" s="238" customFormat="1" ht="12" customHeight="1" x14ac:dyDescent="0.25">
      <c r="A9" s="235"/>
      <c r="B9" s="235"/>
      <c r="C9" s="236" t="s">
        <v>19</v>
      </c>
      <c r="D9" s="236" t="s">
        <v>327</v>
      </c>
      <c r="E9" s="236"/>
      <c r="F9" s="237"/>
      <c r="G9" s="102"/>
      <c r="H9" s="107"/>
      <c r="I9" s="108"/>
    </row>
    <row r="10" spans="1:9" s="238" customFormat="1" ht="12" customHeight="1" x14ac:dyDescent="0.25">
      <c r="A10" s="235"/>
      <c r="B10" s="235"/>
      <c r="C10" s="236"/>
      <c r="D10" s="236"/>
      <c r="E10" s="236"/>
      <c r="F10" s="237"/>
      <c r="G10" s="102"/>
      <c r="H10" s="107"/>
      <c r="I10" s="241"/>
    </row>
    <row r="11" spans="1:9" s="238" customFormat="1" ht="12" customHeight="1" x14ac:dyDescent="0.25">
      <c r="A11" s="235"/>
      <c r="B11" s="235"/>
      <c r="C11" s="236"/>
      <c r="D11" s="236" t="s">
        <v>19</v>
      </c>
      <c r="E11" s="236" t="s">
        <v>376</v>
      </c>
      <c r="F11" s="237"/>
      <c r="G11" s="102"/>
      <c r="H11" s="107"/>
      <c r="I11" s="108"/>
    </row>
    <row r="12" spans="1:9" s="238" customFormat="1" ht="12" customHeight="1" x14ac:dyDescent="0.25">
      <c r="A12" s="235"/>
      <c r="B12" s="239"/>
      <c r="C12" s="240"/>
      <c r="D12" s="236"/>
      <c r="E12" s="236" t="s">
        <v>377</v>
      </c>
      <c r="F12" s="237"/>
      <c r="G12" s="102"/>
      <c r="H12" s="107"/>
      <c r="I12" s="108"/>
    </row>
    <row r="13" spans="1:9" s="238" customFormat="1" ht="12" customHeight="1" x14ac:dyDescent="0.25">
      <c r="A13" s="235"/>
      <c r="B13" s="235"/>
      <c r="C13" s="236"/>
      <c r="D13" s="236"/>
      <c r="E13" s="236" t="s">
        <v>378</v>
      </c>
      <c r="F13" s="237"/>
      <c r="G13" s="102"/>
      <c r="H13" s="107"/>
      <c r="I13" s="108"/>
    </row>
    <row r="14" spans="1:9" s="238" customFormat="1" ht="12" customHeight="1" x14ac:dyDescent="0.25">
      <c r="A14" s="235"/>
      <c r="B14" s="235"/>
      <c r="C14" s="236"/>
      <c r="D14" s="236"/>
      <c r="E14" s="236" t="s">
        <v>379</v>
      </c>
      <c r="F14" s="237" t="s">
        <v>47</v>
      </c>
      <c r="G14" s="102">
        <v>20</v>
      </c>
      <c r="H14" s="107"/>
      <c r="I14" s="108"/>
    </row>
    <row r="15" spans="1:9" s="238" customFormat="1" ht="12" customHeight="1" x14ac:dyDescent="0.25">
      <c r="A15" s="235"/>
      <c r="B15" s="235"/>
      <c r="C15" s="236"/>
      <c r="D15" s="236"/>
      <c r="E15" s="236"/>
      <c r="F15" s="237"/>
      <c r="G15" s="102"/>
      <c r="H15" s="307"/>
      <c r="I15" s="308"/>
    </row>
    <row r="16" spans="1:9" s="238" customFormat="1" ht="12" customHeight="1" x14ac:dyDescent="0.25">
      <c r="A16" s="235"/>
      <c r="B16" s="239" t="s">
        <v>328</v>
      </c>
      <c r="C16" s="240" t="s">
        <v>329</v>
      </c>
      <c r="D16" s="236"/>
      <c r="E16" s="236"/>
      <c r="F16" s="237"/>
      <c r="G16" s="102"/>
      <c r="H16" s="107"/>
      <c r="I16" s="108"/>
    </row>
    <row r="17" spans="1:17" s="238" customFormat="1" ht="12" customHeight="1" x14ac:dyDescent="0.25">
      <c r="A17" s="235"/>
      <c r="B17" s="235"/>
      <c r="C17" s="236"/>
      <c r="D17" s="236"/>
      <c r="E17" s="236"/>
      <c r="F17" s="237"/>
      <c r="G17" s="102"/>
      <c r="H17" s="107"/>
      <c r="I17" s="241"/>
    </row>
    <row r="18" spans="1:17" s="238" customFormat="1" ht="12" customHeight="1" x14ac:dyDescent="0.25">
      <c r="A18" s="235"/>
      <c r="B18" s="235"/>
      <c r="C18" s="236" t="s">
        <v>19</v>
      </c>
      <c r="D18" s="236" t="s">
        <v>364</v>
      </c>
      <c r="E18" s="236"/>
      <c r="F18" s="237"/>
      <c r="G18" s="102"/>
      <c r="H18" s="107"/>
      <c r="I18" s="108"/>
    </row>
    <row r="19" spans="1:17" s="238" customFormat="1" ht="12" customHeight="1" x14ac:dyDescent="0.25">
      <c r="A19" s="235"/>
      <c r="B19" s="235"/>
      <c r="C19" s="236"/>
      <c r="D19" s="236" t="s">
        <v>365</v>
      </c>
      <c r="E19" s="236"/>
      <c r="F19" s="237" t="s">
        <v>324</v>
      </c>
      <c r="G19" s="102">
        <v>1</v>
      </c>
      <c r="H19" s="107"/>
      <c r="I19" s="108"/>
      <c r="J19" s="242"/>
      <c r="K19"/>
      <c r="L19"/>
      <c r="M19"/>
      <c r="N19"/>
      <c r="O19"/>
      <c r="P19"/>
      <c r="Q19"/>
    </row>
    <row r="20" spans="1:17" s="238" customFormat="1" ht="12" customHeight="1" x14ac:dyDescent="0.25">
      <c r="A20" s="235"/>
      <c r="B20" s="235"/>
      <c r="C20" s="236"/>
      <c r="D20" s="236" t="s">
        <v>240</v>
      </c>
      <c r="E20" s="236"/>
      <c r="F20" s="237"/>
      <c r="G20" s="102"/>
      <c r="H20" s="107"/>
      <c r="I20" s="108"/>
      <c r="J20"/>
      <c r="K20"/>
      <c r="L20"/>
      <c r="M20"/>
      <c r="N20"/>
      <c r="O20"/>
      <c r="P20"/>
      <c r="Q20"/>
    </row>
    <row r="21" spans="1:17" s="238" customFormat="1" ht="12" customHeight="1" x14ac:dyDescent="0.25">
      <c r="A21" s="235"/>
      <c r="B21" s="235"/>
      <c r="C21" s="273" t="s">
        <v>22</v>
      </c>
      <c r="D21" s="236" t="s">
        <v>366</v>
      </c>
      <c r="E21" s="236"/>
      <c r="F21" s="237"/>
      <c r="G21" s="102"/>
      <c r="H21" s="107"/>
      <c r="I21" s="108"/>
      <c r="J21"/>
      <c r="K21"/>
      <c r="L21"/>
      <c r="M21"/>
      <c r="N21"/>
      <c r="O21"/>
      <c r="P21"/>
      <c r="Q21"/>
    </row>
    <row r="22" spans="1:17" s="238" customFormat="1" ht="12" customHeight="1" x14ac:dyDescent="0.25">
      <c r="A22" s="235"/>
      <c r="B22" s="235"/>
      <c r="C22" s="236"/>
      <c r="D22" s="236" t="s">
        <v>367</v>
      </c>
      <c r="E22" s="236"/>
      <c r="F22" s="237" t="s">
        <v>324</v>
      </c>
      <c r="G22" s="102">
        <v>1</v>
      </c>
      <c r="H22" s="107"/>
      <c r="I22" s="108"/>
      <c r="J22"/>
      <c r="K22"/>
      <c r="L22"/>
      <c r="M22"/>
      <c r="N22"/>
      <c r="O22"/>
      <c r="P22"/>
      <c r="Q22"/>
    </row>
    <row r="23" spans="1:17" s="238" customFormat="1" ht="12" customHeight="1" x14ac:dyDescent="0.25">
      <c r="A23" s="235"/>
      <c r="B23" s="235"/>
      <c r="C23" s="236"/>
      <c r="D23" s="236"/>
      <c r="E23" s="236"/>
      <c r="F23" s="237"/>
      <c r="G23" s="102"/>
      <c r="H23" s="107"/>
      <c r="I23" s="108"/>
      <c r="J23"/>
      <c r="K23"/>
      <c r="L23"/>
      <c r="M23"/>
      <c r="N23"/>
      <c r="O23"/>
      <c r="P23"/>
      <c r="Q23"/>
    </row>
    <row r="24" spans="1:17" s="238" customFormat="1" ht="12" customHeight="1" x14ac:dyDescent="0.25">
      <c r="A24" s="235"/>
      <c r="B24" s="235"/>
      <c r="C24" s="236" t="s">
        <v>61</v>
      </c>
      <c r="D24" s="236" t="s">
        <v>368</v>
      </c>
      <c r="E24" s="236"/>
      <c r="F24" s="237"/>
      <c r="G24" s="102"/>
      <c r="H24" s="107"/>
      <c r="I24" s="108"/>
      <c r="J24"/>
      <c r="K24"/>
      <c r="L24"/>
      <c r="M24"/>
      <c r="N24"/>
      <c r="O24"/>
      <c r="P24"/>
      <c r="Q24"/>
    </row>
    <row r="25" spans="1:17" s="238" customFormat="1" ht="12" customHeight="1" x14ac:dyDescent="0.25">
      <c r="A25" s="235"/>
      <c r="B25" s="235"/>
      <c r="C25" s="236"/>
      <c r="D25" s="236" t="s">
        <v>369</v>
      </c>
      <c r="E25" s="236"/>
      <c r="F25" s="237"/>
      <c r="G25" s="102"/>
      <c r="H25" s="107"/>
      <c r="I25" s="108"/>
      <c r="J25"/>
      <c r="K25"/>
      <c r="L25"/>
      <c r="M25"/>
      <c r="N25"/>
      <c r="O25"/>
      <c r="P25"/>
      <c r="Q25"/>
    </row>
    <row r="26" spans="1:17" s="238" customFormat="1" ht="12" customHeight="1" x14ac:dyDescent="0.25">
      <c r="A26" s="235"/>
      <c r="B26" s="239"/>
      <c r="C26" s="236"/>
      <c r="D26" s="236" t="s">
        <v>370</v>
      </c>
      <c r="E26" s="236"/>
      <c r="F26" s="237" t="s">
        <v>324</v>
      </c>
      <c r="G26" s="102">
        <v>1</v>
      </c>
      <c r="H26" s="107"/>
      <c r="I26" s="108"/>
      <c r="J26"/>
      <c r="K26"/>
      <c r="L26"/>
      <c r="M26"/>
      <c r="N26"/>
      <c r="O26"/>
      <c r="P26"/>
      <c r="Q26"/>
    </row>
    <row r="27" spans="1:17" s="238" customFormat="1" ht="12" customHeight="1" x14ac:dyDescent="0.25">
      <c r="A27" s="235"/>
      <c r="B27" s="235"/>
      <c r="C27" s="236"/>
      <c r="D27" s="236"/>
      <c r="E27" s="236"/>
      <c r="F27" s="237"/>
      <c r="G27" s="102"/>
      <c r="H27" s="107"/>
      <c r="I27" s="225"/>
      <c r="J27"/>
      <c r="K27"/>
      <c r="L27"/>
      <c r="M27"/>
      <c r="N27"/>
      <c r="O27"/>
      <c r="P27"/>
      <c r="Q27"/>
    </row>
    <row r="28" spans="1:17" s="238" customFormat="1" ht="12" customHeight="1" x14ac:dyDescent="0.25">
      <c r="A28" s="235"/>
      <c r="B28" s="235"/>
      <c r="C28" s="236" t="s">
        <v>53</v>
      </c>
      <c r="D28" s="236" t="s">
        <v>330</v>
      </c>
      <c r="E28" s="236"/>
      <c r="F28" s="237"/>
      <c r="G28" s="102"/>
      <c r="H28" s="107"/>
      <c r="I28" s="108"/>
      <c r="J28"/>
      <c r="K28"/>
      <c r="L28"/>
      <c r="M28"/>
      <c r="N28"/>
      <c r="O28"/>
      <c r="P28"/>
      <c r="Q28"/>
    </row>
    <row r="29" spans="1:17" s="238" customFormat="1" ht="12" customHeight="1" x14ac:dyDescent="0.25">
      <c r="A29" s="277"/>
      <c r="B29" s="235"/>
      <c r="C29" s="236"/>
      <c r="D29" s="236" t="s">
        <v>371</v>
      </c>
      <c r="E29" s="236"/>
      <c r="F29" s="237"/>
      <c r="G29" s="102"/>
      <c r="H29" s="246"/>
      <c r="I29" s="247"/>
      <c r="J29"/>
      <c r="K29"/>
      <c r="L29"/>
      <c r="M29"/>
      <c r="N29"/>
      <c r="O29"/>
      <c r="P29"/>
      <c r="Q29"/>
    </row>
    <row r="30" spans="1:17" s="238" customFormat="1" ht="12" customHeight="1" x14ac:dyDescent="0.25">
      <c r="A30" s="277"/>
      <c r="B30" s="235"/>
      <c r="C30" s="236"/>
      <c r="D30" s="236" t="s">
        <v>372</v>
      </c>
      <c r="E30" s="236"/>
      <c r="F30" s="237"/>
      <c r="G30" s="102"/>
      <c r="H30" s="246"/>
      <c r="I30" s="247"/>
      <c r="J30"/>
      <c r="K30"/>
      <c r="L30"/>
      <c r="M30"/>
      <c r="N30"/>
      <c r="O30"/>
      <c r="P30"/>
      <c r="Q30"/>
    </row>
    <row r="31" spans="1:17" s="238" customFormat="1" ht="12" customHeight="1" x14ac:dyDescent="0.25">
      <c r="A31" s="277"/>
      <c r="B31" s="235"/>
      <c r="C31" s="236"/>
      <c r="D31" s="236" t="s">
        <v>373</v>
      </c>
      <c r="E31" s="236"/>
      <c r="F31" s="237"/>
      <c r="G31" s="102"/>
      <c r="H31" s="246"/>
      <c r="I31" s="247"/>
      <c r="J31"/>
      <c r="K31"/>
      <c r="L31"/>
      <c r="M31"/>
      <c r="N31"/>
      <c r="O31"/>
      <c r="P31"/>
      <c r="Q31"/>
    </row>
    <row r="32" spans="1:17" s="238" customFormat="1" ht="12" customHeight="1" x14ac:dyDescent="0.25">
      <c r="A32" s="277"/>
      <c r="B32" s="235"/>
      <c r="C32" s="236"/>
      <c r="D32" s="238" t="s">
        <v>374</v>
      </c>
      <c r="E32" s="236"/>
      <c r="F32" s="237"/>
      <c r="G32" s="102"/>
      <c r="H32" s="246"/>
      <c r="I32" s="247"/>
      <c r="J32"/>
      <c r="K32"/>
      <c r="L32"/>
      <c r="M32"/>
      <c r="N32"/>
      <c r="O32"/>
      <c r="P32"/>
      <c r="Q32"/>
    </row>
    <row r="33" spans="1:17" s="238" customFormat="1" ht="12" customHeight="1" x14ac:dyDescent="0.25">
      <c r="A33" s="277"/>
      <c r="B33" s="239"/>
      <c r="C33" s="236"/>
      <c r="D33" s="236" t="s">
        <v>375</v>
      </c>
      <c r="E33" s="236"/>
      <c r="F33" s="237" t="s">
        <v>324</v>
      </c>
      <c r="G33" s="102">
        <v>1</v>
      </c>
      <c r="H33" s="107"/>
      <c r="I33" s="108"/>
      <c r="J33"/>
      <c r="K33"/>
      <c r="L33"/>
      <c r="M33"/>
      <c r="N33"/>
      <c r="O33"/>
      <c r="P33"/>
      <c r="Q33"/>
    </row>
    <row r="34" spans="1:17" s="238" customFormat="1" ht="12" customHeight="1" x14ac:dyDescent="0.25">
      <c r="A34" s="235"/>
      <c r="B34" s="235"/>
      <c r="C34" s="236"/>
      <c r="D34" s="236"/>
      <c r="E34" s="236"/>
      <c r="F34" s="237"/>
      <c r="G34" s="102"/>
      <c r="H34" s="307"/>
      <c r="I34" s="310"/>
      <c r="J34"/>
      <c r="K34"/>
      <c r="L34"/>
      <c r="M34"/>
      <c r="N34"/>
      <c r="O34"/>
      <c r="P34"/>
      <c r="Q34"/>
    </row>
    <row r="35" spans="1:17" s="238" customFormat="1" ht="12" customHeight="1" x14ac:dyDescent="0.25">
      <c r="A35" s="277"/>
      <c r="B35" s="239" t="s">
        <v>331</v>
      </c>
      <c r="C35" s="240" t="s">
        <v>332</v>
      </c>
      <c r="D35" s="240"/>
      <c r="E35" s="240"/>
      <c r="F35" s="237"/>
      <c r="G35" s="102"/>
      <c r="H35" s="107"/>
      <c r="I35" s="108"/>
      <c r="J35"/>
      <c r="K35"/>
      <c r="L35"/>
      <c r="M35"/>
      <c r="N35"/>
      <c r="O35"/>
      <c r="P35"/>
      <c r="Q35"/>
    </row>
    <row r="36" spans="1:17" s="238" customFormat="1" ht="12" customHeight="1" x14ac:dyDescent="0.25">
      <c r="A36" s="277"/>
      <c r="B36" s="235"/>
      <c r="C36" s="236"/>
      <c r="D36" s="236"/>
      <c r="E36" s="236"/>
      <c r="F36" s="237"/>
      <c r="G36" s="102"/>
      <c r="H36" s="107"/>
      <c r="I36" s="108"/>
      <c r="J36"/>
      <c r="K36"/>
      <c r="L36"/>
      <c r="M36"/>
      <c r="N36"/>
      <c r="O36"/>
      <c r="P36"/>
      <c r="Q36"/>
    </row>
    <row r="37" spans="1:17" s="238" customFormat="1" ht="12" customHeight="1" x14ac:dyDescent="0.25">
      <c r="A37" s="277"/>
      <c r="B37" s="235"/>
      <c r="C37" s="236" t="s">
        <v>19</v>
      </c>
      <c r="D37" s="236" t="s">
        <v>362</v>
      </c>
      <c r="E37" s="236"/>
      <c r="F37" s="237"/>
      <c r="G37" s="102"/>
      <c r="H37" s="107"/>
      <c r="I37" s="241"/>
      <c r="J37"/>
      <c r="K37"/>
      <c r="L37"/>
      <c r="M37"/>
      <c r="N37"/>
      <c r="O37"/>
      <c r="P37"/>
      <c r="Q37"/>
    </row>
    <row r="38" spans="1:17" s="238" customFormat="1" ht="12" customHeight="1" x14ac:dyDescent="0.25">
      <c r="A38" s="277"/>
      <c r="B38" s="235"/>
      <c r="C38" s="236"/>
      <c r="D38" s="236" t="s">
        <v>363</v>
      </c>
      <c r="E38" s="236"/>
      <c r="F38" s="237" t="s">
        <v>324</v>
      </c>
      <c r="G38" s="102">
        <v>1</v>
      </c>
      <c r="H38" s="107"/>
      <c r="I38" s="108"/>
      <c r="J38"/>
      <c r="K38"/>
      <c r="L38"/>
      <c r="M38"/>
      <c r="N38"/>
      <c r="O38"/>
      <c r="P38"/>
      <c r="Q38"/>
    </row>
    <row r="39" spans="1:17" s="238" customFormat="1" ht="12" customHeight="1" x14ac:dyDescent="0.25">
      <c r="A39" s="277"/>
      <c r="B39" s="235"/>
      <c r="C39" s="236"/>
      <c r="D39" s="236"/>
      <c r="E39" s="236"/>
      <c r="F39" s="237"/>
      <c r="G39" s="102"/>
      <c r="H39" s="107"/>
      <c r="I39" s="108"/>
      <c r="J39"/>
      <c r="K39"/>
      <c r="L39"/>
      <c r="M39"/>
      <c r="N39"/>
      <c r="O39"/>
      <c r="P39"/>
      <c r="Q39"/>
    </row>
    <row r="40" spans="1:17" s="238" customFormat="1" ht="12" customHeight="1" x14ac:dyDescent="0.25">
      <c r="A40" s="277"/>
      <c r="B40" s="239" t="s">
        <v>333</v>
      </c>
      <c r="C40" s="240" t="s">
        <v>334</v>
      </c>
      <c r="D40" s="240"/>
      <c r="E40" s="236"/>
      <c r="F40" s="237"/>
      <c r="G40" s="102"/>
      <c r="H40" s="107"/>
      <c r="I40" s="108"/>
    </row>
    <row r="41" spans="1:17" s="238" customFormat="1" ht="12" customHeight="1" x14ac:dyDescent="0.25">
      <c r="A41" s="277"/>
      <c r="B41" s="235"/>
      <c r="C41" s="273"/>
      <c r="D41" s="236"/>
      <c r="E41" s="236"/>
      <c r="F41" s="237"/>
      <c r="G41" s="102"/>
      <c r="H41" s="107"/>
      <c r="I41" s="108"/>
    </row>
    <row r="42" spans="1:17" s="238" customFormat="1" ht="12" customHeight="1" x14ac:dyDescent="0.25">
      <c r="A42" s="277"/>
      <c r="B42" s="235"/>
      <c r="C42" s="236" t="s">
        <v>335</v>
      </c>
      <c r="D42" s="236"/>
      <c r="E42" s="236"/>
      <c r="F42" s="237"/>
      <c r="G42" s="102"/>
      <c r="H42" s="107"/>
      <c r="I42" s="241"/>
    </row>
    <row r="43" spans="1:17" s="238" customFormat="1" ht="12" customHeight="1" x14ac:dyDescent="0.25">
      <c r="A43" s="277"/>
      <c r="B43" s="235"/>
      <c r="C43" s="273"/>
      <c r="D43" s="236"/>
      <c r="E43" s="236"/>
      <c r="F43" s="237"/>
      <c r="G43" s="102"/>
      <c r="H43" s="107"/>
      <c r="I43" s="108"/>
    </row>
    <row r="44" spans="1:17" s="238" customFormat="1" ht="12" customHeight="1" x14ac:dyDescent="0.25">
      <c r="A44" s="277"/>
      <c r="B44" s="235"/>
      <c r="C44" s="236" t="s">
        <v>19</v>
      </c>
      <c r="D44" s="236" t="s">
        <v>360</v>
      </c>
      <c r="E44" s="236"/>
      <c r="F44" s="237"/>
      <c r="G44" s="102"/>
      <c r="H44" s="107"/>
      <c r="I44" s="108"/>
    </row>
    <row r="45" spans="1:17" s="238" customFormat="1" ht="12" customHeight="1" x14ac:dyDescent="0.25">
      <c r="A45" s="277"/>
      <c r="B45" s="235"/>
      <c r="C45" s="236"/>
      <c r="D45" s="236" t="s">
        <v>361</v>
      </c>
      <c r="E45" s="236"/>
      <c r="F45" s="237" t="s">
        <v>324</v>
      </c>
      <c r="G45" s="102">
        <v>1</v>
      </c>
      <c r="H45" s="107"/>
      <c r="I45" s="241"/>
    </row>
    <row r="46" spans="1:17" s="238" customFormat="1" ht="12" customHeight="1" x14ac:dyDescent="0.25">
      <c r="A46" s="235"/>
      <c r="B46" s="235"/>
      <c r="C46" s="236"/>
      <c r="D46" s="236"/>
      <c r="E46" s="236"/>
      <c r="F46" s="237"/>
      <c r="G46" s="102"/>
      <c r="H46" s="307"/>
      <c r="I46" s="309"/>
    </row>
    <row r="47" spans="1:17" s="238" customFormat="1" ht="12" customHeight="1" x14ac:dyDescent="0.25">
      <c r="A47" s="235"/>
      <c r="B47" s="235"/>
      <c r="C47" s="236"/>
      <c r="D47" s="236"/>
      <c r="E47" s="236"/>
      <c r="F47" s="237"/>
      <c r="G47" s="102"/>
      <c r="H47" s="107"/>
      <c r="I47" s="272"/>
    </row>
    <row r="48" spans="1:17" s="238" customFormat="1" ht="12" customHeight="1" x14ac:dyDescent="0.25">
      <c r="A48" s="235"/>
      <c r="B48" s="239" t="s">
        <v>336</v>
      </c>
      <c r="C48" s="240" t="s">
        <v>337</v>
      </c>
      <c r="D48" s="236"/>
      <c r="E48" s="236"/>
      <c r="F48" s="237"/>
      <c r="G48" s="275"/>
      <c r="H48" s="246"/>
      <c r="I48" s="279"/>
    </row>
    <row r="49" spans="1:9" s="238" customFormat="1" ht="12" customHeight="1" x14ac:dyDescent="0.25">
      <c r="A49" s="235"/>
      <c r="B49" s="235"/>
      <c r="C49" s="236"/>
      <c r="D49" s="236"/>
      <c r="E49" s="236"/>
      <c r="F49" s="237"/>
      <c r="G49" s="276"/>
      <c r="H49" s="246"/>
      <c r="I49" s="279"/>
    </row>
    <row r="50" spans="1:9" s="238" customFormat="1" ht="12" customHeight="1" x14ac:dyDescent="0.25">
      <c r="A50" s="235"/>
      <c r="B50" s="235"/>
      <c r="C50" s="236"/>
      <c r="D50" s="236" t="s">
        <v>380</v>
      </c>
      <c r="E50" s="236"/>
      <c r="F50" s="237"/>
      <c r="G50" s="276"/>
      <c r="H50" s="246"/>
      <c r="I50" s="279"/>
    </row>
    <row r="51" spans="1:9" s="238" customFormat="1" ht="12" customHeight="1" x14ac:dyDescent="0.25">
      <c r="A51" s="235"/>
      <c r="B51" s="235"/>
      <c r="C51" s="236"/>
      <c r="D51" s="236" t="s">
        <v>381</v>
      </c>
      <c r="E51" s="236"/>
      <c r="F51" s="237"/>
      <c r="G51" s="275"/>
      <c r="H51" s="246"/>
      <c r="I51" s="279"/>
    </row>
    <row r="52" spans="1:9" s="238" customFormat="1" ht="12" customHeight="1" x14ac:dyDescent="0.25">
      <c r="A52" s="235"/>
      <c r="B52" s="239"/>
      <c r="C52" s="236"/>
      <c r="D52" s="236" t="s">
        <v>382</v>
      </c>
      <c r="E52" s="236"/>
      <c r="F52" s="237"/>
      <c r="G52" s="276"/>
      <c r="H52" s="246"/>
      <c r="I52" s="279"/>
    </row>
    <row r="53" spans="1:9" s="238" customFormat="1" ht="12" customHeight="1" x14ac:dyDescent="0.25">
      <c r="A53" s="235"/>
      <c r="B53" s="235"/>
      <c r="C53" s="236"/>
      <c r="D53" s="236" t="s">
        <v>383</v>
      </c>
      <c r="E53" s="236"/>
      <c r="F53" s="237"/>
      <c r="G53" s="275"/>
      <c r="H53" s="246"/>
      <c r="I53" s="279"/>
    </row>
    <row r="54" spans="1:9" s="238" customFormat="1" ht="12" customHeight="1" x14ac:dyDescent="0.25">
      <c r="A54" s="235"/>
      <c r="B54" s="235"/>
      <c r="C54" s="236"/>
      <c r="D54" s="236"/>
      <c r="E54" s="236"/>
      <c r="F54" s="237"/>
      <c r="G54" s="276"/>
      <c r="H54" s="246"/>
      <c r="I54" s="279"/>
    </row>
    <row r="55" spans="1:9" s="238" customFormat="1" ht="12" customHeight="1" x14ac:dyDescent="0.25">
      <c r="A55" s="235"/>
      <c r="B55" s="235"/>
      <c r="C55" s="236"/>
      <c r="D55" s="236" t="s">
        <v>19</v>
      </c>
      <c r="E55" s="236" t="s">
        <v>338</v>
      </c>
      <c r="F55" s="237" t="s">
        <v>47</v>
      </c>
      <c r="G55" s="275">
        <v>4</v>
      </c>
      <c r="H55" s="107"/>
      <c r="I55" s="241"/>
    </row>
    <row r="56" spans="1:9" s="238" customFormat="1" ht="12" customHeight="1" x14ac:dyDescent="0.25">
      <c r="A56" s="235"/>
      <c r="B56" s="235"/>
      <c r="C56" s="236"/>
      <c r="D56" s="236"/>
      <c r="E56" s="236"/>
      <c r="F56" s="237"/>
      <c r="G56" s="102"/>
      <c r="H56" s="307"/>
      <c r="I56" s="309"/>
    </row>
    <row r="57" spans="1:9" s="238" customFormat="1" ht="12" customHeight="1" x14ac:dyDescent="0.25">
      <c r="A57" s="277"/>
      <c r="B57" s="239" t="s">
        <v>336</v>
      </c>
      <c r="C57" s="240" t="s">
        <v>337</v>
      </c>
      <c r="D57" s="236"/>
      <c r="E57" s="236"/>
      <c r="F57" s="237"/>
      <c r="G57" s="275"/>
      <c r="H57" s="246"/>
      <c r="I57" s="279"/>
    </row>
    <row r="58" spans="1:9" s="238" customFormat="1" ht="12" customHeight="1" x14ac:dyDescent="0.25">
      <c r="A58" s="277"/>
      <c r="B58" s="277"/>
      <c r="C58" s="243"/>
      <c r="D58" s="243"/>
      <c r="E58" s="243"/>
      <c r="F58" s="244"/>
      <c r="G58" s="245"/>
      <c r="H58" s="107"/>
      <c r="I58" s="283"/>
    </row>
    <row r="59" spans="1:9" s="238" customFormat="1" ht="12" customHeight="1" x14ac:dyDescent="0.25">
      <c r="A59" s="277"/>
      <c r="B59" s="277"/>
      <c r="C59" s="281"/>
      <c r="D59" s="236" t="s">
        <v>453</v>
      </c>
      <c r="E59" s="236"/>
      <c r="F59" s="237"/>
      <c r="G59" s="107"/>
      <c r="H59" s="107"/>
      <c r="I59" s="272"/>
    </row>
    <row r="60" spans="1:9" s="238" customFormat="1" ht="12" customHeight="1" x14ac:dyDescent="0.25">
      <c r="A60" s="277"/>
      <c r="B60" s="278"/>
      <c r="C60" s="281"/>
      <c r="D60" s="236" t="s">
        <v>454</v>
      </c>
      <c r="E60" s="236"/>
      <c r="F60" s="237"/>
      <c r="G60" s="107"/>
      <c r="H60" s="107"/>
      <c r="I60" s="272"/>
    </row>
    <row r="61" spans="1:9" s="238" customFormat="1" ht="12" customHeight="1" x14ac:dyDescent="0.25">
      <c r="A61" s="277"/>
      <c r="B61" s="277"/>
      <c r="C61" s="281"/>
      <c r="D61" s="236" t="s">
        <v>455</v>
      </c>
      <c r="E61" s="236"/>
      <c r="F61" s="237"/>
      <c r="G61" s="107"/>
      <c r="H61" s="107"/>
      <c r="I61" s="272"/>
    </row>
    <row r="62" spans="1:9" s="238" customFormat="1" ht="12" customHeight="1" x14ac:dyDescent="0.25">
      <c r="A62" s="277"/>
      <c r="B62" s="278"/>
      <c r="C62" s="281"/>
      <c r="D62" s="236"/>
      <c r="E62" s="236"/>
      <c r="F62" s="237"/>
      <c r="G62" s="107"/>
      <c r="H62" s="107"/>
      <c r="I62" s="272"/>
    </row>
    <row r="63" spans="1:9" s="238" customFormat="1" ht="12" customHeight="1" x14ac:dyDescent="0.25">
      <c r="A63" s="277"/>
      <c r="B63" s="277"/>
      <c r="C63" s="281"/>
      <c r="D63" s="236" t="s">
        <v>19</v>
      </c>
      <c r="E63" s="236" t="s">
        <v>339</v>
      </c>
      <c r="F63" s="237" t="s">
        <v>47</v>
      </c>
      <c r="G63" s="102">
        <v>20</v>
      </c>
      <c r="H63" s="107"/>
      <c r="I63" s="283"/>
    </row>
    <row r="64" spans="1:9" s="238" customFormat="1" ht="12" customHeight="1" x14ac:dyDescent="0.25">
      <c r="A64" s="277"/>
      <c r="B64" s="277"/>
      <c r="C64" s="281"/>
      <c r="D64" s="236"/>
      <c r="E64" s="236"/>
      <c r="F64" s="237"/>
      <c r="G64" s="102"/>
      <c r="H64" s="107"/>
      <c r="I64" s="272"/>
    </row>
    <row r="65" spans="1:9" s="238" customFormat="1" ht="12" customHeight="1" x14ac:dyDescent="0.25">
      <c r="A65" s="277"/>
      <c r="B65" s="277"/>
      <c r="C65" s="243"/>
      <c r="D65" s="236" t="s">
        <v>22</v>
      </c>
      <c r="E65" s="236" t="s">
        <v>340</v>
      </c>
      <c r="F65" s="237" t="s">
        <v>47</v>
      </c>
      <c r="G65" s="102">
        <v>14</v>
      </c>
      <c r="H65" s="107"/>
      <c r="I65" s="241"/>
    </row>
    <row r="66" spans="1:9" s="238" customFormat="1" ht="12" customHeight="1" x14ac:dyDescent="0.25">
      <c r="A66" s="235"/>
      <c r="B66" s="235"/>
      <c r="C66" s="236"/>
      <c r="D66" s="236"/>
      <c r="E66" s="236"/>
      <c r="F66" s="237"/>
      <c r="G66" s="102"/>
      <c r="H66" s="107"/>
      <c r="I66" s="225"/>
    </row>
    <row r="67" spans="1:9" s="238" customFormat="1" ht="12" customHeight="1" x14ac:dyDescent="0.25">
      <c r="A67" s="235"/>
      <c r="B67" s="235"/>
      <c r="C67" s="236"/>
      <c r="D67" s="236"/>
      <c r="E67" s="236"/>
      <c r="F67" s="237"/>
      <c r="G67" s="102"/>
      <c r="H67" s="107"/>
      <c r="I67" s="108"/>
    </row>
    <row r="68" spans="1:9" s="238" customFormat="1" ht="12" customHeight="1" x14ac:dyDescent="0.25">
      <c r="A68" s="235"/>
      <c r="B68" s="235"/>
      <c r="C68" s="236"/>
      <c r="D68" s="236"/>
      <c r="E68" s="236"/>
      <c r="F68" s="237"/>
      <c r="G68" s="102"/>
      <c r="H68" s="107"/>
      <c r="I68" s="241"/>
    </row>
    <row r="69" spans="1:9" s="238" customFormat="1" ht="12" customHeight="1" x14ac:dyDescent="0.25">
      <c r="A69" s="248"/>
      <c r="B69" s="249"/>
      <c r="C69" s="249"/>
      <c r="D69" s="249"/>
      <c r="E69" s="249"/>
      <c r="F69" s="250"/>
      <c r="G69" s="204"/>
      <c r="H69" s="204"/>
      <c r="I69" s="205"/>
    </row>
    <row r="70" spans="1:9" s="238" customFormat="1" ht="12" customHeight="1" x14ac:dyDescent="0.25">
      <c r="A70" s="235" t="s">
        <v>317</v>
      </c>
      <c r="B70" s="236" t="s">
        <v>50</v>
      </c>
      <c r="C70" s="236"/>
      <c r="D70" s="236"/>
      <c r="E70" s="236"/>
      <c r="F70" s="251"/>
      <c r="G70" s="206"/>
      <c r="H70" s="206"/>
      <c r="I70" s="311"/>
    </row>
    <row r="71" spans="1:9" s="238" customFormat="1" ht="12" customHeight="1" x14ac:dyDescent="0.25">
      <c r="A71" s="253"/>
      <c r="B71" s="254"/>
      <c r="C71" s="254"/>
      <c r="D71" s="254"/>
      <c r="E71" s="254"/>
      <c r="F71" s="255"/>
      <c r="G71" s="211"/>
      <c r="H71" s="211"/>
      <c r="I71" s="256"/>
    </row>
    <row r="72" spans="1:9" s="238" customFormat="1" ht="12" customHeight="1" x14ac:dyDescent="0.25">
      <c r="A72" s="236"/>
      <c r="B72" s="236"/>
      <c r="C72" s="236"/>
      <c r="D72" s="236"/>
      <c r="E72" s="236"/>
      <c r="F72" s="251"/>
      <c r="G72" s="206"/>
      <c r="H72" s="206"/>
      <c r="I72" s="274"/>
    </row>
    <row r="73" spans="1:9" s="238" customFormat="1" ht="12" customHeight="1" x14ac:dyDescent="0.25">
      <c r="A73" s="236"/>
      <c r="B73" s="236"/>
      <c r="C73" s="236"/>
      <c r="D73" s="236"/>
      <c r="E73" s="236"/>
      <c r="F73" s="251"/>
      <c r="G73" s="257"/>
      <c r="H73" s="214"/>
      <c r="I73" s="86" t="s">
        <v>320</v>
      </c>
    </row>
    <row r="74" spans="1:9" s="238" customFormat="1" ht="12" customHeight="1" x14ac:dyDescent="0.25">
      <c r="A74" s="236"/>
      <c r="B74" s="236"/>
      <c r="C74" s="236"/>
      <c r="D74" s="236"/>
      <c r="E74" s="236"/>
      <c r="F74" s="251"/>
      <c r="G74" s="214"/>
      <c r="H74" s="214"/>
      <c r="I74" s="258"/>
    </row>
    <row r="75" spans="1:9" s="238" customFormat="1" ht="12" customHeight="1" x14ac:dyDescent="0.25">
      <c r="A75" s="259" t="s">
        <v>3</v>
      </c>
      <c r="B75" s="259"/>
      <c r="C75" s="260"/>
      <c r="D75" s="260"/>
      <c r="E75" s="260"/>
      <c r="F75" s="261"/>
      <c r="G75" s="217"/>
      <c r="H75" s="262"/>
      <c r="I75" s="263"/>
    </row>
    <row r="76" spans="1:9" s="238" customFormat="1" ht="12" customHeight="1" x14ac:dyDescent="0.25">
      <c r="A76" s="239" t="s">
        <v>4</v>
      </c>
      <c r="B76" s="239" t="s">
        <v>5</v>
      </c>
      <c r="C76" s="240"/>
      <c r="D76" s="240"/>
      <c r="E76" s="240" t="s">
        <v>6</v>
      </c>
      <c r="F76" s="264" t="s">
        <v>7</v>
      </c>
      <c r="G76" s="220" t="s">
        <v>8</v>
      </c>
      <c r="H76" s="220" t="s">
        <v>9</v>
      </c>
      <c r="I76" s="265" t="s">
        <v>10</v>
      </c>
    </row>
    <row r="77" spans="1:9" s="238" customFormat="1" ht="12" customHeight="1" x14ac:dyDescent="0.25">
      <c r="A77" s="266" t="s">
        <v>11</v>
      </c>
      <c r="B77" s="266" t="s">
        <v>12</v>
      </c>
      <c r="C77" s="267"/>
      <c r="D77" s="267"/>
      <c r="E77" s="267"/>
      <c r="F77" s="268"/>
      <c r="G77" s="269" t="s">
        <v>13</v>
      </c>
      <c r="H77" s="223"/>
      <c r="I77" s="270"/>
    </row>
    <row r="78" spans="1:9" s="238" customFormat="1" ht="12" customHeight="1" x14ac:dyDescent="0.25">
      <c r="A78" s="235"/>
      <c r="B78" s="235"/>
      <c r="C78" s="236"/>
      <c r="D78" s="236"/>
      <c r="E78" s="236"/>
      <c r="F78" s="251"/>
      <c r="G78" s="206"/>
      <c r="H78" s="206"/>
      <c r="I78" s="108"/>
    </row>
    <row r="79" spans="1:9" s="238" customFormat="1" ht="12" customHeight="1" x14ac:dyDescent="0.25">
      <c r="A79" s="235"/>
      <c r="B79" s="235"/>
      <c r="C79" s="236" t="s">
        <v>51</v>
      </c>
      <c r="D79" s="236"/>
      <c r="E79" s="236"/>
      <c r="F79" s="251"/>
      <c r="G79" s="206"/>
      <c r="H79" s="206"/>
      <c r="I79" s="194"/>
    </row>
    <row r="80" spans="1:9" s="238" customFormat="1" ht="12" customHeight="1" x14ac:dyDescent="0.25">
      <c r="A80" s="253"/>
      <c r="B80" s="253"/>
      <c r="C80" s="254"/>
      <c r="D80" s="254"/>
      <c r="E80" s="254"/>
      <c r="F80" s="255"/>
      <c r="G80" s="211"/>
      <c r="H80" s="211"/>
      <c r="I80" s="271"/>
    </row>
    <row r="81" spans="1:9" s="238" customFormat="1" ht="12" customHeight="1" x14ac:dyDescent="0.25">
      <c r="A81" s="248"/>
      <c r="B81" s="248"/>
      <c r="C81" s="236"/>
      <c r="D81" s="236"/>
      <c r="E81" s="236"/>
      <c r="F81" s="390"/>
      <c r="G81" s="367"/>
      <c r="H81" s="339"/>
      <c r="I81" s="369"/>
    </row>
    <row r="82" spans="1:9" s="238" customFormat="1" ht="12" customHeight="1" x14ac:dyDescent="0.25">
      <c r="A82" s="235"/>
      <c r="B82" s="239" t="s">
        <v>341</v>
      </c>
      <c r="C82" s="240" t="s">
        <v>342</v>
      </c>
      <c r="D82" s="236"/>
      <c r="E82" s="236"/>
      <c r="F82" s="237"/>
      <c r="G82" s="107"/>
      <c r="H82" s="107"/>
      <c r="I82" s="108"/>
    </row>
    <row r="83" spans="1:9" s="238" customFormat="1" ht="12" customHeight="1" x14ac:dyDescent="0.25">
      <c r="A83" s="235"/>
      <c r="B83" s="235"/>
      <c r="C83" s="236"/>
      <c r="D83" s="236"/>
      <c r="E83" s="236"/>
      <c r="F83" s="237"/>
      <c r="G83" s="107"/>
      <c r="H83" s="107"/>
      <c r="I83" s="108"/>
    </row>
    <row r="84" spans="1:9" s="238" customFormat="1" ht="12" customHeight="1" x14ac:dyDescent="0.25">
      <c r="A84" s="235"/>
      <c r="B84" s="235"/>
      <c r="C84" s="236" t="s">
        <v>19</v>
      </c>
      <c r="D84" s="238" t="s">
        <v>384</v>
      </c>
      <c r="E84" s="236"/>
      <c r="F84" s="237"/>
      <c r="G84" s="107"/>
      <c r="H84" s="107"/>
      <c r="I84" s="108"/>
    </row>
    <row r="85" spans="1:9" s="238" customFormat="1" ht="12" customHeight="1" x14ac:dyDescent="0.25">
      <c r="A85" s="235"/>
      <c r="B85" s="235"/>
      <c r="C85" s="236"/>
      <c r="D85" s="238" t="s">
        <v>385</v>
      </c>
      <c r="E85" s="236"/>
      <c r="F85" s="237" t="s">
        <v>324</v>
      </c>
      <c r="G85" s="102">
        <v>2</v>
      </c>
      <c r="H85" s="107"/>
      <c r="I85" s="108"/>
    </row>
    <row r="86" spans="1:9" s="238" customFormat="1" ht="12" customHeight="1" x14ac:dyDescent="0.25">
      <c r="A86" s="391"/>
      <c r="B86" s="391"/>
      <c r="F86" s="391"/>
      <c r="G86" s="391"/>
      <c r="H86" s="391"/>
      <c r="I86" s="391"/>
    </row>
    <row r="87" spans="1:9" s="238" customFormat="1" ht="12" customHeight="1" x14ac:dyDescent="0.25">
      <c r="A87" s="235"/>
      <c r="B87" s="235"/>
      <c r="C87" s="238" t="s">
        <v>22</v>
      </c>
      <c r="D87" s="236" t="s">
        <v>343</v>
      </c>
      <c r="E87" s="236"/>
      <c r="F87" s="237"/>
      <c r="G87" s="102"/>
      <c r="H87" s="107"/>
      <c r="I87" s="108"/>
    </row>
    <row r="88" spans="1:9" s="238" customFormat="1" ht="12" customHeight="1" x14ac:dyDescent="0.25">
      <c r="A88" s="235"/>
      <c r="B88" s="235"/>
      <c r="D88" s="236"/>
      <c r="E88" s="236"/>
      <c r="F88" s="237"/>
      <c r="G88" s="102"/>
      <c r="H88" s="107"/>
      <c r="I88" s="108"/>
    </row>
    <row r="89" spans="1:9" s="238" customFormat="1" ht="12" customHeight="1" x14ac:dyDescent="0.25">
      <c r="A89" s="235"/>
      <c r="B89" s="235"/>
      <c r="D89" s="236" t="s">
        <v>19</v>
      </c>
      <c r="E89" s="238" t="s">
        <v>344</v>
      </c>
      <c r="F89" s="237"/>
      <c r="G89" s="102"/>
      <c r="H89" s="107"/>
      <c r="I89" s="108"/>
    </row>
    <row r="90" spans="1:9" s="238" customFormat="1" ht="12" customHeight="1" x14ac:dyDescent="0.25">
      <c r="A90" s="235"/>
      <c r="B90" s="235"/>
      <c r="D90" s="236"/>
      <c r="E90" s="238" t="s">
        <v>386</v>
      </c>
      <c r="F90" s="237"/>
      <c r="G90" s="102"/>
      <c r="H90" s="107"/>
      <c r="I90" s="108"/>
    </row>
    <row r="91" spans="1:9" s="238" customFormat="1" ht="12" customHeight="1" x14ac:dyDescent="0.25">
      <c r="A91" s="235"/>
      <c r="B91" s="235"/>
      <c r="C91" s="236"/>
      <c r="D91" s="236"/>
      <c r="E91" s="236" t="s">
        <v>387</v>
      </c>
      <c r="F91" s="237" t="s">
        <v>324</v>
      </c>
      <c r="G91" s="102">
        <v>1</v>
      </c>
      <c r="H91" s="107"/>
      <c r="I91" s="241"/>
    </row>
    <row r="92" spans="1:9" s="238" customFormat="1" ht="12" customHeight="1" x14ac:dyDescent="0.25">
      <c r="A92" s="235"/>
      <c r="B92" s="235"/>
      <c r="C92" s="236"/>
      <c r="D92" s="236"/>
      <c r="E92" s="236"/>
      <c r="F92" s="237"/>
      <c r="G92" s="102"/>
      <c r="H92" s="107"/>
      <c r="I92" s="108"/>
    </row>
    <row r="93" spans="1:9" s="238" customFormat="1" ht="12" customHeight="1" x14ac:dyDescent="0.25">
      <c r="A93" s="235"/>
      <c r="B93" s="239" t="s">
        <v>345</v>
      </c>
      <c r="C93" s="240" t="s">
        <v>346</v>
      </c>
      <c r="D93" s="236"/>
      <c r="E93" s="236"/>
      <c r="F93" s="237"/>
      <c r="G93" s="102"/>
      <c r="H93" s="107"/>
      <c r="I93" s="241"/>
    </row>
    <row r="94" spans="1:9" s="238" customFormat="1" ht="12" customHeight="1" x14ac:dyDescent="0.25">
      <c r="A94" s="235"/>
      <c r="B94" s="235"/>
      <c r="C94" s="236"/>
      <c r="D94" s="236"/>
      <c r="E94" s="236"/>
      <c r="F94" s="237"/>
      <c r="G94" s="102"/>
      <c r="H94" s="107"/>
      <c r="I94" s="241"/>
    </row>
    <row r="95" spans="1:9" s="280" customFormat="1" ht="12" customHeight="1" x14ac:dyDescent="0.25">
      <c r="A95" s="235"/>
      <c r="B95" s="235"/>
      <c r="C95" s="236" t="s">
        <v>22</v>
      </c>
      <c r="D95" s="238" t="s">
        <v>388</v>
      </c>
      <c r="E95" s="236"/>
      <c r="F95" s="237"/>
      <c r="G95" s="102"/>
      <c r="H95" s="196"/>
      <c r="I95" s="108"/>
    </row>
    <row r="96" spans="1:9" s="280" customFormat="1" ht="12" customHeight="1" x14ac:dyDescent="0.25">
      <c r="A96" s="235"/>
      <c r="B96" s="235"/>
      <c r="C96" s="236"/>
      <c r="D96" s="238" t="s">
        <v>389</v>
      </c>
      <c r="E96" s="236"/>
      <c r="F96" s="237"/>
      <c r="G96" s="102"/>
      <c r="H96" s="196"/>
      <c r="I96" s="108"/>
    </row>
    <row r="97" spans="1:9" s="280" customFormat="1" ht="12" customHeight="1" x14ac:dyDescent="0.25">
      <c r="A97" s="235"/>
      <c r="B97" s="235"/>
      <c r="C97" s="236"/>
      <c r="D97" s="238" t="s">
        <v>390</v>
      </c>
      <c r="E97" s="236"/>
      <c r="F97" s="237"/>
      <c r="G97" s="102"/>
      <c r="H97" s="107"/>
      <c r="I97" s="241"/>
    </row>
    <row r="98" spans="1:9" s="280" customFormat="1" ht="12" customHeight="1" x14ac:dyDescent="0.25">
      <c r="A98" s="235"/>
      <c r="B98" s="235"/>
      <c r="C98" s="236"/>
      <c r="D98" s="236" t="s">
        <v>391</v>
      </c>
      <c r="E98" s="236"/>
      <c r="F98" s="237" t="s">
        <v>324</v>
      </c>
      <c r="G98" s="102">
        <v>2</v>
      </c>
      <c r="H98" s="107"/>
      <c r="I98" s="108"/>
    </row>
    <row r="99" spans="1:9" s="280" customFormat="1" ht="12" customHeight="1" x14ac:dyDescent="0.25">
      <c r="A99" s="235"/>
      <c r="B99" s="235"/>
      <c r="C99" s="236"/>
      <c r="D99" s="236"/>
      <c r="E99" s="236"/>
      <c r="F99" s="237"/>
      <c r="G99" s="102"/>
      <c r="H99" s="107"/>
      <c r="I99" s="108"/>
    </row>
    <row r="100" spans="1:9" s="280" customFormat="1" ht="12" customHeight="1" x14ac:dyDescent="0.25">
      <c r="A100" s="235"/>
      <c r="B100" s="239" t="s">
        <v>347</v>
      </c>
      <c r="C100" s="240" t="s">
        <v>348</v>
      </c>
      <c r="D100" s="236"/>
      <c r="E100" s="236"/>
      <c r="F100" s="237"/>
      <c r="G100" s="102"/>
      <c r="H100" s="107"/>
      <c r="I100" s="108"/>
    </row>
    <row r="101" spans="1:9" s="280" customFormat="1" ht="12" customHeight="1" x14ac:dyDescent="0.25">
      <c r="A101" s="235"/>
      <c r="B101" s="235"/>
      <c r="C101" s="236"/>
      <c r="D101" s="236"/>
      <c r="E101" s="236"/>
      <c r="F101" s="237"/>
      <c r="G101" s="102"/>
      <c r="H101" s="107"/>
      <c r="I101" s="108"/>
    </row>
    <row r="102" spans="1:9" s="280" customFormat="1" ht="12" customHeight="1" x14ac:dyDescent="0.25">
      <c r="A102" s="235"/>
      <c r="B102" s="235"/>
      <c r="C102" s="236" t="s">
        <v>19</v>
      </c>
      <c r="D102" s="238" t="s">
        <v>392</v>
      </c>
      <c r="E102" s="236"/>
      <c r="F102" s="237"/>
      <c r="G102" s="102"/>
      <c r="H102" s="107"/>
      <c r="I102" s="108"/>
    </row>
    <row r="103" spans="1:9" s="280" customFormat="1" ht="12" customHeight="1" x14ac:dyDescent="0.25">
      <c r="A103" s="235"/>
      <c r="B103" s="235"/>
      <c r="C103" s="236"/>
      <c r="D103" s="238" t="s">
        <v>393</v>
      </c>
      <c r="E103" s="236"/>
      <c r="F103" s="237"/>
      <c r="G103" s="102"/>
      <c r="H103" s="107"/>
      <c r="I103" s="108"/>
    </row>
    <row r="104" spans="1:9" s="280" customFormat="1" ht="12" customHeight="1" x14ac:dyDescent="0.25">
      <c r="A104" s="235"/>
      <c r="B104" s="239"/>
      <c r="C104" s="236"/>
      <c r="D104" s="238" t="s">
        <v>394</v>
      </c>
      <c r="E104" s="236"/>
      <c r="F104" s="237"/>
      <c r="G104" s="107"/>
      <c r="H104" s="107"/>
      <c r="I104" s="108"/>
    </row>
    <row r="105" spans="1:9" s="280" customFormat="1" ht="12" customHeight="1" x14ac:dyDescent="0.25">
      <c r="A105" s="235"/>
      <c r="B105" s="235"/>
      <c r="C105" s="236"/>
      <c r="D105" s="238" t="s">
        <v>395</v>
      </c>
      <c r="E105" s="236"/>
      <c r="F105" s="237"/>
      <c r="G105" s="107"/>
      <c r="H105" s="196"/>
      <c r="I105" s="108"/>
    </row>
    <row r="106" spans="1:9" s="280" customFormat="1" ht="12" customHeight="1" x14ac:dyDescent="0.25">
      <c r="A106" s="235"/>
      <c r="B106" s="235"/>
      <c r="C106" s="236"/>
      <c r="D106" s="236" t="s">
        <v>396</v>
      </c>
      <c r="E106" s="236"/>
      <c r="F106" s="237"/>
      <c r="G106" s="102"/>
      <c r="H106" s="107"/>
      <c r="I106" s="108"/>
    </row>
    <row r="107" spans="1:9" s="280" customFormat="1" ht="12" customHeight="1" x14ac:dyDescent="0.25">
      <c r="A107" s="235"/>
      <c r="B107" s="235"/>
      <c r="C107" s="236"/>
      <c r="D107" s="236" t="s">
        <v>397</v>
      </c>
      <c r="E107" s="236"/>
      <c r="F107" s="237" t="s">
        <v>324</v>
      </c>
      <c r="G107" s="102">
        <v>1</v>
      </c>
      <c r="H107" s="107"/>
      <c r="I107" s="108"/>
    </row>
    <row r="108" spans="1:9" s="280" customFormat="1" ht="12" customHeight="1" x14ac:dyDescent="0.25">
      <c r="A108" s="392"/>
      <c r="B108" s="392"/>
      <c r="F108" s="392"/>
      <c r="G108" s="392"/>
      <c r="H108" s="392"/>
      <c r="I108" s="392"/>
    </row>
    <row r="109" spans="1:9" s="280" customFormat="1" ht="12" customHeight="1" x14ac:dyDescent="0.25">
      <c r="A109" s="235"/>
      <c r="B109" s="239" t="s">
        <v>349</v>
      </c>
      <c r="C109" s="240" t="s">
        <v>350</v>
      </c>
      <c r="D109" s="236"/>
      <c r="E109" s="236"/>
      <c r="F109" s="237"/>
      <c r="G109" s="102"/>
      <c r="H109" s="107"/>
      <c r="I109" s="108"/>
    </row>
    <row r="110" spans="1:9" s="280" customFormat="1" ht="12" customHeight="1" x14ac:dyDescent="0.25">
      <c r="A110" s="235"/>
      <c r="B110" s="235"/>
      <c r="C110" s="236"/>
      <c r="D110" s="238"/>
      <c r="E110" s="236"/>
      <c r="F110" s="237"/>
      <c r="G110" s="102"/>
      <c r="H110" s="107"/>
      <c r="I110" s="108"/>
    </row>
    <row r="111" spans="1:9" s="280" customFormat="1" ht="12" customHeight="1" x14ac:dyDescent="0.25">
      <c r="A111" s="235"/>
      <c r="B111" s="235"/>
      <c r="C111" s="236" t="s">
        <v>19</v>
      </c>
      <c r="D111" s="238" t="s">
        <v>351</v>
      </c>
      <c r="E111" s="236"/>
      <c r="F111" s="237"/>
      <c r="G111" s="102"/>
      <c r="H111" s="107"/>
      <c r="I111" s="108"/>
    </row>
    <row r="112" spans="1:9" s="280" customFormat="1" ht="12" customHeight="1" x14ac:dyDescent="0.25">
      <c r="A112" s="235"/>
      <c r="B112" s="239"/>
      <c r="C112" s="236"/>
      <c r="D112" s="236"/>
      <c r="E112" s="236"/>
      <c r="F112" s="237"/>
      <c r="G112" s="102"/>
      <c r="H112" s="107"/>
      <c r="I112" s="241"/>
    </row>
    <row r="113" spans="1:9" s="280" customFormat="1" ht="12" customHeight="1" x14ac:dyDescent="0.25">
      <c r="A113" s="235"/>
      <c r="B113" s="235"/>
      <c r="C113" s="240"/>
      <c r="D113" s="236" t="s">
        <v>19</v>
      </c>
      <c r="E113" s="236" t="s">
        <v>352</v>
      </c>
      <c r="F113" s="237" t="s">
        <v>324</v>
      </c>
      <c r="G113" s="102">
        <v>1</v>
      </c>
      <c r="H113" s="107"/>
      <c r="I113" s="108"/>
    </row>
    <row r="114" spans="1:9" s="280" customFormat="1" ht="12" customHeight="1" x14ac:dyDescent="0.25">
      <c r="A114" s="235"/>
      <c r="B114" s="239"/>
      <c r="C114" s="236"/>
      <c r="D114" s="238"/>
      <c r="E114" s="236"/>
      <c r="F114" s="237"/>
      <c r="G114" s="107"/>
      <c r="H114" s="107"/>
      <c r="I114" s="241"/>
    </row>
    <row r="115" spans="1:9" s="280" customFormat="1" ht="12" customHeight="1" x14ac:dyDescent="0.25">
      <c r="A115" s="235"/>
      <c r="B115" s="235"/>
      <c r="C115" s="240"/>
      <c r="D115" s="236" t="s">
        <v>22</v>
      </c>
      <c r="E115" s="236" t="s">
        <v>353</v>
      </c>
      <c r="F115" s="237" t="s">
        <v>324</v>
      </c>
      <c r="G115" s="102">
        <v>1</v>
      </c>
      <c r="H115" s="107"/>
      <c r="I115" s="241"/>
    </row>
    <row r="116" spans="1:9" s="280" customFormat="1" ht="12" customHeight="1" x14ac:dyDescent="0.25">
      <c r="A116" s="235"/>
      <c r="B116" s="235"/>
      <c r="C116" s="273"/>
      <c r="D116" s="236"/>
      <c r="E116" s="236"/>
      <c r="F116" s="237"/>
      <c r="G116" s="102"/>
      <c r="H116" s="107"/>
      <c r="I116" s="241"/>
    </row>
    <row r="117" spans="1:9" s="280" customFormat="1" ht="12" customHeight="1" x14ac:dyDescent="0.25">
      <c r="A117" s="235"/>
      <c r="B117" s="235"/>
      <c r="C117" s="236" t="s">
        <v>22</v>
      </c>
      <c r="D117" s="236" t="s">
        <v>354</v>
      </c>
      <c r="E117" s="236"/>
      <c r="F117" s="237"/>
      <c r="G117" s="102"/>
      <c r="H117" s="107"/>
      <c r="I117" s="241"/>
    </row>
    <row r="118" spans="1:9" s="280" customFormat="1" ht="12" customHeight="1" x14ac:dyDescent="0.25">
      <c r="A118" s="235"/>
      <c r="B118" s="235"/>
      <c r="C118" s="236"/>
      <c r="D118" s="236"/>
      <c r="E118" s="236"/>
      <c r="F118" s="237"/>
      <c r="G118" s="102"/>
      <c r="H118" s="107"/>
      <c r="I118" s="241"/>
    </row>
    <row r="119" spans="1:9" s="280" customFormat="1" ht="12" customHeight="1" x14ac:dyDescent="0.25">
      <c r="A119" s="235"/>
      <c r="B119" s="235"/>
      <c r="C119" s="236"/>
      <c r="D119" s="238" t="s">
        <v>19</v>
      </c>
      <c r="E119" s="236" t="s">
        <v>355</v>
      </c>
      <c r="F119" s="237" t="s">
        <v>324</v>
      </c>
      <c r="G119" s="102">
        <v>2</v>
      </c>
      <c r="H119" s="107"/>
      <c r="I119" s="241"/>
    </row>
    <row r="120" spans="1:9" s="280" customFormat="1" ht="12" customHeight="1" x14ac:dyDescent="0.25">
      <c r="A120" s="235"/>
      <c r="B120" s="235"/>
      <c r="C120" s="236"/>
      <c r="D120" s="238"/>
      <c r="E120" s="236"/>
      <c r="F120" s="237"/>
      <c r="G120" s="102"/>
      <c r="H120" s="107"/>
      <c r="I120" s="241"/>
    </row>
    <row r="121" spans="1:9" s="280" customFormat="1" ht="12" customHeight="1" x14ac:dyDescent="0.25">
      <c r="A121" s="235"/>
      <c r="B121" s="235"/>
      <c r="C121" s="236"/>
      <c r="D121" s="238" t="s">
        <v>22</v>
      </c>
      <c r="E121" s="236" t="s">
        <v>356</v>
      </c>
      <c r="F121" s="237" t="s">
        <v>324</v>
      </c>
      <c r="G121" s="102">
        <v>1</v>
      </c>
      <c r="H121" s="107"/>
      <c r="I121" s="241"/>
    </row>
    <row r="122" spans="1:9" s="280" customFormat="1" ht="12" customHeight="1" x14ac:dyDescent="0.25">
      <c r="A122" s="235"/>
      <c r="B122" s="235"/>
      <c r="C122" s="236"/>
      <c r="D122" s="236"/>
      <c r="E122" s="236"/>
      <c r="F122" s="237"/>
      <c r="G122" s="102"/>
      <c r="H122" s="107"/>
      <c r="I122" s="241"/>
    </row>
    <row r="123" spans="1:9" s="280" customFormat="1" ht="12" customHeight="1" x14ac:dyDescent="0.25">
      <c r="A123" s="235"/>
      <c r="B123" s="235"/>
      <c r="C123" s="236"/>
      <c r="D123" s="236" t="s">
        <v>61</v>
      </c>
      <c r="E123" s="236" t="s">
        <v>357</v>
      </c>
      <c r="F123" s="237" t="s">
        <v>324</v>
      </c>
      <c r="G123" s="102">
        <v>2</v>
      </c>
      <c r="H123" s="107"/>
      <c r="I123" s="241"/>
    </row>
    <row r="124" spans="1:9" s="280" customFormat="1" ht="12" customHeight="1" x14ac:dyDescent="0.25">
      <c r="A124" s="235"/>
      <c r="B124" s="235"/>
      <c r="C124" s="236"/>
      <c r="D124" s="236"/>
      <c r="E124" s="236"/>
      <c r="F124" s="237"/>
      <c r="G124" s="102"/>
      <c r="H124" s="107"/>
      <c r="I124" s="241"/>
    </row>
    <row r="125" spans="1:9" s="280" customFormat="1" ht="12" customHeight="1" x14ac:dyDescent="0.25">
      <c r="A125" s="161"/>
      <c r="B125" s="297" t="s">
        <v>422</v>
      </c>
      <c r="C125" s="162" t="s">
        <v>420</v>
      </c>
      <c r="D125" s="162"/>
      <c r="E125" s="163"/>
      <c r="F125" s="157"/>
      <c r="G125" s="158"/>
      <c r="H125" s="107"/>
      <c r="I125" s="241"/>
    </row>
    <row r="126" spans="1:9" s="280" customFormat="1" ht="12" customHeight="1" x14ac:dyDescent="0.25">
      <c r="A126" s="161"/>
      <c r="B126" s="161"/>
      <c r="C126" s="238"/>
      <c r="D126" s="163"/>
      <c r="E126" s="163"/>
      <c r="F126" s="157"/>
      <c r="G126" s="158"/>
      <c r="H126" s="107"/>
      <c r="I126" s="108"/>
    </row>
    <row r="127" spans="1:9" s="280" customFormat="1" ht="12" customHeight="1" x14ac:dyDescent="0.25">
      <c r="A127" s="155"/>
      <c r="B127" s="155"/>
      <c r="C127" s="236" t="s">
        <v>421</v>
      </c>
      <c r="D127" s="156"/>
      <c r="E127" s="156"/>
      <c r="F127" s="237" t="s">
        <v>324</v>
      </c>
      <c r="G127" s="102">
        <v>1</v>
      </c>
      <c r="H127" s="107"/>
      <c r="I127" s="241"/>
    </row>
    <row r="128" spans="1:9" s="280" customFormat="1" ht="12" customHeight="1" x14ac:dyDescent="0.25">
      <c r="A128" s="392"/>
      <c r="B128" s="392"/>
      <c r="F128" s="392"/>
      <c r="G128" s="392"/>
      <c r="H128" s="392"/>
      <c r="I128" s="392"/>
    </row>
    <row r="129" spans="1:9" s="280" customFormat="1" ht="12" customHeight="1" x14ac:dyDescent="0.25">
      <c r="A129" s="392"/>
      <c r="B129" s="392"/>
      <c r="F129" s="392"/>
      <c r="G129" s="392"/>
      <c r="H129" s="392"/>
      <c r="I129" s="392"/>
    </row>
    <row r="130" spans="1:9" s="280" customFormat="1" ht="12" customHeight="1" x14ac:dyDescent="0.25">
      <c r="A130" s="392"/>
      <c r="B130" s="392"/>
      <c r="F130" s="392"/>
      <c r="G130" s="392"/>
      <c r="H130" s="392"/>
      <c r="I130" s="392"/>
    </row>
    <row r="131" spans="1:9" s="280" customFormat="1" ht="12" customHeight="1" x14ac:dyDescent="0.25">
      <c r="A131" s="392"/>
      <c r="B131" s="392"/>
      <c r="F131" s="392"/>
      <c r="G131" s="392"/>
      <c r="H131" s="392"/>
      <c r="I131" s="392"/>
    </row>
    <row r="132" spans="1:9" s="280" customFormat="1" ht="12" customHeight="1" x14ac:dyDescent="0.25">
      <c r="A132" s="392"/>
      <c r="B132" s="392"/>
      <c r="F132" s="392"/>
      <c r="G132" s="392"/>
      <c r="H132" s="392"/>
      <c r="I132" s="392"/>
    </row>
    <row r="133" spans="1:9" s="280" customFormat="1" ht="12" customHeight="1" x14ac:dyDescent="0.25">
      <c r="A133" s="392"/>
      <c r="B133" s="392"/>
      <c r="F133" s="392"/>
      <c r="G133" s="392"/>
      <c r="H133" s="392"/>
      <c r="I133" s="392"/>
    </row>
    <row r="134" spans="1:9" s="280" customFormat="1" ht="12" customHeight="1" x14ac:dyDescent="0.25">
      <c r="A134" s="235"/>
      <c r="B134" s="235"/>
      <c r="C134" s="236"/>
      <c r="D134" s="243"/>
      <c r="E134" s="243"/>
      <c r="F134" s="244"/>
      <c r="G134" s="245"/>
      <c r="H134" s="246"/>
      <c r="I134" s="279"/>
    </row>
    <row r="135" spans="1:9" s="280" customFormat="1" ht="12" customHeight="1" x14ac:dyDescent="0.25">
      <c r="A135" s="235"/>
      <c r="B135" s="235"/>
      <c r="C135" s="236"/>
      <c r="D135" s="243"/>
      <c r="E135" s="243"/>
      <c r="F135" s="244"/>
      <c r="G135" s="245"/>
      <c r="H135" s="246"/>
      <c r="I135" s="279"/>
    </row>
    <row r="136" spans="1:9" s="238" customFormat="1" ht="12" customHeight="1" x14ac:dyDescent="0.25">
      <c r="A136" s="253"/>
      <c r="B136" s="253"/>
      <c r="C136" s="236"/>
      <c r="D136" s="243"/>
      <c r="E136" s="243"/>
      <c r="F136" s="393"/>
      <c r="G136" s="394"/>
      <c r="H136" s="317"/>
      <c r="I136" s="395"/>
    </row>
    <row r="137" spans="1:9" s="238" customFormat="1" ht="12" customHeight="1" x14ac:dyDescent="0.25">
      <c r="A137" s="248"/>
      <c r="B137" s="249"/>
      <c r="C137" s="249"/>
      <c r="D137" s="249"/>
      <c r="E137" s="249"/>
      <c r="F137" s="250"/>
      <c r="G137" s="204"/>
      <c r="H137" s="204"/>
      <c r="I137" s="205"/>
    </row>
    <row r="138" spans="1:9" s="238" customFormat="1" ht="12" customHeight="1" x14ac:dyDescent="0.25">
      <c r="A138" s="235"/>
      <c r="B138" s="282" t="s">
        <v>398</v>
      </c>
      <c r="C138" s="156"/>
      <c r="D138" s="156"/>
      <c r="E138" s="156"/>
      <c r="F138" s="251"/>
      <c r="G138" s="206"/>
      <c r="H138" s="206"/>
      <c r="I138" s="252"/>
    </row>
    <row r="139" spans="1:9" s="238" customFormat="1" ht="12" customHeight="1" x14ac:dyDescent="0.25">
      <c r="A139" s="253"/>
      <c r="B139" s="254"/>
      <c r="C139" s="254"/>
      <c r="D139" s="254"/>
      <c r="E139" s="254"/>
      <c r="F139" s="255"/>
      <c r="G139" s="211"/>
      <c r="H139" s="211"/>
      <c r="I139" s="256"/>
    </row>
    <row r="140" spans="1:9" s="238" customFormat="1" ht="12" customHeight="1" x14ac:dyDescent="0.25">
      <c r="A140" s="236"/>
      <c r="B140" s="236"/>
      <c r="C140" s="236"/>
      <c r="D140" s="236"/>
      <c r="E140" s="236"/>
      <c r="F140" s="251"/>
      <c r="G140" s="206"/>
      <c r="H140" s="206"/>
      <c r="I140" s="274"/>
    </row>
    <row r="141" spans="1:9" s="238" customFormat="1" ht="12" customHeight="1" x14ac:dyDescent="0.25">
      <c r="A141" s="236"/>
      <c r="B141" s="236"/>
      <c r="C141" s="236"/>
      <c r="D141" s="236"/>
      <c r="E141" s="236"/>
      <c r="F141" s="251"/>
      <c r="G141" s="370"/>
      <c r="H141" s="206"/>
      <c r="I141" s="300"/>
    </row>
    <row r="142" spans="1:9" s="238" customFormat="1" ht="12" customHeight="1" x14ac:dyDescent="0.25">
      <c r="A142" s="236"/>
      <c r="B142" s="236"/>
      <c r="C142" s="236"/>
      <c r="D142" s="236"/>
      <c r="E142" s="236"/>
      <c r="F142" s="251"/>
      <c r="G142" s="206"/>
      <c r="H142" s="206"/>
      <c r="I142" s="274"/>
    </row>
    <row r="143" spans="1:9" s="238" customFormat="1" ht="12" customHeight="1" x14ac:dyDescent="0.25">
      <c r="A143" s="240"/>
      <c r="B143" s="240"/>
      <c r="C143" s="240"/>
      <c r="D143" s="240"/>
      <c r="E143" s="240"/>
      <c r="F143" s="371"/>
      <c r="G143" s="329"/>
      <c r="H143" s="372"/>
      <c r="I143" s="373"/>
    </row>
    <row r="144" spans="1:9" s="238" customFormat="1" ht="12" customHeight="1" x14ac:dyDescent="0.25">
      <c r="A144" s="240"/>
      <c r="B144" s="240"/>
      <c r="C144" s="240"/>
      <c r="D144" s="240"/>
      <c r="E144" s="240"/>
      <c r="F144" s="371"/>
      <c r="G144" s="331"/>
      <c r="H144" s="331"/>
      <c r="I144" s="374"/>
    </row>
    <row r="145" spans="1:14" s="238" customFormat="1" ht="12" customHeight="1" x14ac:dyDescent="0.25">
      <c r="A145" s="240"/>
      <c r="B145" s="240"/>
      <c r="C145" s="240"/>
      <c r="D145" s="240"/>
      <c r="E145" s="240"/>
      <c r="F145" s="371"/>
      <c r="G145" s="331"/>
      <c r="H145" s="329"/>
      <c r="I145" s="375"/>
    </row>
    <row r="146" spans="1:14" s="238" customFormat="1" ht="12" customHeight="1" x14ac:dyDescent="0.25">
      <c r="A146" s="236"/>
      <c r="B146" s="236"/>
      <c r="C146" s="236"/>
      <c r="D146" s="236"/>
      <c r="E146" s="236"/>
      <c r="F146" s="251"/>
      <c r="G146" s="206"/>
      <c r="H146" s="206"/>
      <c r="I146" s="274"/>
    </row>
    <row r="147" spans="1:14" s="238" customFormat="1" ht="12" customHeight="1" x14ac:dyDescent="0.25">
      <c r="A147" s="236"/>
      <c r="B147" s="236"/>
      <c r="C147" s="236"/>
      <c r="D147" s="236"/>
      <c r="E147" s="236"/>
      <c r="F147" s="251"/>
      <c r="G147" s="206"/>
      <c r="H147" s="206"/>
      <c r="I147" s="376"/>
    </row>
    <row r="148" spans="1:14" s="238" customFormat="1" ht="12" customHeight="1" x14ac:dyDescent="0.25">
      <c r="A148" s="236"/>
      <c r="B148" s="236"/>
      <c r="C148" s="236"/>
      <c r="D148" s="236"/>
      <c r="E148" s="236"/>
      <c r="F148" s="251"/>
      <c r="G148" s="206"/>
      <c r="H148" s="206"/>
      <c r="I148" s="377"/>
    </row>
    <row r="149" spans="1:14" s="238" customFormat="1" ht="12" customHeight="1" x14ac:dyDescent="0.25">
      <c r="A149" s="236"/>
      <c r="B149" s="240"/>
      <c r="C149" s="240"/>
      <c r="D149" s="240"/>
      <c r="E149" s="240"/>
      <c r="F149" s="251"/>
      <c r="G149" s="378"/>
      <c r="H149" s="206"/>
      <c r="I149" s="377"/>
    </row>
    <row r="150" spans="1:14" s="280" customFormat="1" ht="12" customHeight="1" x14ac:dyDescent="0.25"/>
    <row r="151" spans="1:14" s="280" customFormat="1" ht="12" customHeight="1" x14ac:dyDescent="0.25"/>
    <row r="152" spans="1:14" s="280" customFormat="1" ht="12" customHeight="1" x14ac:dyDescent="0.25"/>
    <row r="153" spans="1:14" s="280" customFormat="1" ht="12" customHeight="1" x14ac:dyDescent="0.25">
      <c r="N153" s="243"/>
    </row>
    <row r="154" spans="1:14" s="280" customFormat="1" ht="12" customHeight="1" x14ac:dyDescent="0.25">
      <c r="N154" s="243"/>
    </row>
    <row r="155" spans="1:14" s="280" customFormat="1" ht="12" customHeight="1" x14ac:dyDescent="0.25">
      <c r="N155" s="243"/>
    </row>
    <row r="156" spans="1:14" s="280" customFormat="1" ht="12" customHeight="1" x14ac:dyDescent="0.25"/>
    <row r="157" spans="1:14" s="280" customFormat="1" ht="12" customHeight="1" x14ac:dyDescent="0.25"/>
    <row r="158" spans="1:14" s="280" customFormat="1" ht="12" customHeight="1" x14ac:dyDescent="0.25"/>
    <row r="159" spans="1:14" s="280" customFormat="1" ht="12" customHeight="1" x14ac:dyDescent="0.25">
      <c r="A159" s="243"/>
      <c r="B159" s="243"/>
      <c r="C159" s="243"/>
      <c r="D159" s="243"/>
      <c r="E159" s="243"/>
      <c r="F159" s="379"/>
      <c r="G159" s="380"/>
      <c r="H159" s="381"/>
      <c r="I159" s="382"/>
    </row>
    <row r="160" spans="1:14" s="280" customFormat="1" ht="12" customHeight="1" x14ac:dyDescent="0.25">
      <c r="A160" s="243"/>
      <c r="B160" s="240"/>
      <c r="C160" s="240"/>
      <c r="D160" s="236"/>
      <c r="E160" s="236"/>
      <c r="F160" s="251"/>
      <c r="G160" s="380"/>
      <c r="H160" s="381"/>
      <c r="I160" s="383"/>
    </row>
    <row r="161" spans="1:9" s="238" customFormat="1" ht="12" customHeight="1" x14ac:dyDescent="0.25">
      <c r="A161" s="236"/>
      <c r="B161" s="240"/>
      <c r="C161" s="236"/>
      <c r="D161" s="236"/>
      <c r="E161" s="236"/>
      <c r="F161" s="251"/>
      <c r="G161" s="378"/>
      <c r="H161" s="206"/>
      <c r="I161" s="274"/>
    </row>
    <row r="162" spans="1:9" s="238" customFormat="1" ht="12" customHeight="1" x14ac:dyDescent="0.25">
      <c r="A162" s="236"/>
      <c r="B162" s="236"/>
      <c r="C162" s="236"/>
      <c r="D162" s="236"/>
      <c r="E162" s="236"/>
      <c r="F162" s="251"/>
      <c r="G162" s="378"/>
      <c r="H162" s="206"/>
      <c r="I162" s="274"/>
    </row>
    <row r="163" spans="1:9" s="238" customFormat="1" ht="12" customHeight="1" x14ac:dyDescent="0.25">
      <c r="A163" s="236"/>
      <c r="B163" s="236"/>
      <c r="C163" s="236"/>
      <c r="D163" s="236"/>
      <c r="E163" s="236"/>
      <c r="F163" s="251"/>
      <c r="G163" s="378"/>
      <c r="H163" s="206"/>
      <c r="I163" s="274"/>
    </row>
    <row r="164" spans="1:9" s="238" customFormat="1" ht="12" customHeight="1" x14ac:dyDescent="0.25">
      <c r="A164" s="236"/>
      <c r="B164" s="236"/>
      <c r="C164" s="236"/>
      <c r="D164" s="236"/>
      <c r="E164" s="236"/>
      <c r="F164" s="251"/>
      <c r="G164" s="378"/>
      <c r="H164" s="206"/>
      <c r="I164" s="274"/>
    </row>
    <row r="165" spans="1:9" s="238" customFormat="1" ht="12" customHeight="1" x14ac:dyDescent="0.25">
      <c r="A165" s="236"/>
      <c r="B165" s="240"/>
      <c r="C165" s="236"/>
      <c r="D165" s="236"/>
      <c r="E165" s="236"/>
      <c r="F165" s="251"/>
      <c r="G165" s="378"/>
      <c r="H165" s="206"/>
      <c r="I165" s="274"/>
    </row>
    <row r="166" spans="1:9" s="238" customFormat="1" ht="12" customHeight="1" x14ac:dyDescent="0.25">
      <c r="A166" s="236"/>
      <c r="B166" s="240"/>
      <c r="C166" s="236"/>
      <c r="D166" s="236"/>
      <c r="E166" s="236"/>
      <c r="F166" s="251"/>
      <c r="G166" s="378"/>
      <c r="H166" s="206"/>
      <c r="I166" s="274"/>
    </row>
    <row r="167" spans="1:9" s="238" customFormat="1" ht="12" customHeight="1" x14ac:dyDescent="0.25">
      <c r="A167" s="236"/>
      <c r="B167" s="236"/>
      <c r="C167" s="236"/>
      <c r="D167" s="236"/>
      <c r="E167" s="236"/>
      <c r="F167" s="251"/>
      <c r="G167" s="378"/>
      <c r="H167" s="206"/>
      <c r="I167" s="274"/>
    </row>
    <row r="168" spans="1:9" s="238" customFormat="1" ht="12" customHeight="1" x14ac:dyDescent="0.25">
      <c r="A168" s="236"/>
      <c r="B168" s="236"/>
      <c r="C168" s="236"/>
      <c r="D168" s="236"/>
      <c r="E168" s="236"/>
      <c r="F168" s="251"/>
      <c r="G168" s="206"/>
      <c r="H168" s="206"/>
      <c r="I168" s="274"/>
    </row>
    <row r="169" spans="1:9" s="238" customFormat="1" ht="12" customHeight="1" x14ac:dyDescent="0.25">
      <c r="A169" s="236"/>
      <c r="B169" s="236"/>
      <c r="C169" s="236"/>
      <c r="D169" s="236"/>
      <c r="E169" s="236"/>
      <c r="F169" s="251"/>
      <c r="G169" s="206"/>
      <c r="H169" s="206"/>
      <c r="I169" s="274"/>
    </row>
    <row r="170" spans="1:9" s="238" customFormat="1" ht="12" customHeight="1" x14ac:dyDescent="0.25">
      <c r="A170" s="236"/>
      <c r="B170" s="236"/>
      <c r="C170" s="236"/>
      <c r="D170" s="236"/>
      <c r="E170" s="236"/>
      <c r="F170" s="251"/>
      <c r="G170" s="206"/>
      <c r="H170" s="206"/>
      <c r="I170" s="274"/>
    </row>
    <row r="171" spans="1:9" s="238" customFormat="1" ht="12" customHeight="1" x14ac:dyDescent="0.25">
      <c r="A171" s="236"/>
      <c r="B171" s="236"/>
      <c r="C171" s="236"/>
      <c r="D171" s="236"/>
      <c r="E171" s="236"/>
      <c r="F171" s="251"/>
      <c r="G171" s="206"/>
      <c r="H171" s="206"/>
      <c r="I171" s="274"/>
    </row>
    <row r="172" spans="1:9" s="238" customFormat="1" ht="12" customHeight="1" x14ac:dyDescent="0.25">
      <c r="A172" s="236"/>
      <c r="B172" s="236"/>
      <c r="C172" s="236"/>
      <c r="D172" s="236"/>
      <c r="E172" s="236"/>
      <c r="F172" s="251"/>
      <c r="G172" s="378"/>
      <c r="H172" s="206"/>
      <c r="I172" s="274"/>
    </row>
    <row r="173" spans="1:9" s="238" customFormat="1" ht="12" customHeight="1" x14ac:dyDescent="0.25">
      <c r="A173" s="236"/>
      <c r="B173" s="236"/>
      <c r="C173" s="236"/>
      <c r="D173" s="236"/>
      <c r="E173" s="236"/>
      <c r="F173" s="251"/>
      <c r="G173" s="378"/>
      <c r="H173" s="206"/>
      <c r="I173" s="274"/>
    </row>
    <row r="174" spans="1:9" s="238" customFormat="1" ht="12" customHeight="1" x14ac:dyDescent="0.25">
      <c r="A174" s="236"/>
      <c r="B174" s="236"/>
      <c r="C174" s="236"/>
      <c r="D174" s="236"/>
      <c r="E174" s="236"/>
      <c r="F174" s="251"/>
      <c r="G174" s="378"/>
      <c r="H174" s="206"/>
      <c r="I174" s="274"/>
    </row>
    <row r="175" spans="1:9" s="238" customFormat="1" ht="12" customHeight="1" x14ac:dyDescent="0.25"/>
    <row r="176" spans="1:9" s="238" customFormat="1" ht="12" customHeight="1" x14ac:dyDescent="0.25"/>
    <row r="177" spans="1:9" s="238" customFormat="1" ht="12" customHeight="1" x14ac:dyDescent="0.25"/>
    <row r="178" spans="1:9" s="238" customFormat="1" ht="12" customHeight="1" x14ac:dyDescent="0.25"/>
    <row r="179" spans="1:9" s="238" customFormat="1" ht="12" customHeight="1" x14ac:dyDescent="0.25">
      <c r="A179" s="236"/>
      <c r="B179" s="236"/>
      <c r="C179" s="236"/>
      <c r="D179" s="236"/>
      <c r="E179" s="236"/>
      <c r="F179" s="251"/>
      <c r="G179" s="378"/>
      <c r="H179" s="206"/>
      <c r="I179" s="274"/>
    </row>
    <row r="180" spans="1:9" s="238" customFormat="1" ht="12" customHeight="1" x14ac:dyDescent="0.25"/>
    <row r="181" spans="1:9" s="238" customFormat="1" ht="12" customHeight="1" x14ac:dyDescent="0.25"/>
    <row r="182" spans="1:9" s="238" customFormat="1" ht="12" customHeight="1" x14ac:dyDescent="0.25"/>
    <row r="183" spans="1:9" s="238" customFormat="1" ht="12" customHeight="1" x14ac:dyDescent="0.25"/>
    <row r="184" spans="1:9" s="238" customFormat="1" ht="12" customHeight="1" x14ac:dyDescent="0.25"/>
    <row r="185" spans="1:9" s="238" customFormat="1" ht="12" customHeight="1" x14ac:dyDescent="0.25"/>
    <row r="186" spans="1:9" s="238" customFormat="1" ht="12" customHeight="1" x14ac:dyDescent="0.25"/>
    <row r="187" spans="1:9" s="238" customFormat="1" ht="12" customHeight="1" x14ac:dyDescent="0.25"/>
    <row r="188" spans="1:9" s="238" customFormat="1" ht="12" customHeight="1" x14ac:dyDescent="0.25"/>
    <row r="189" spans="1:9" s="238" customFormat="1" ht="12" customHeight="1" x14ac:dyDescent="0.25"/>
    <row r="190" spans="1:9" s="238" customFormat="1" ht="12" customHeight="1" x14ac:dyDescent="0.25"/>
    <row r="191" spans="1:9" s="238" customFormat="1" ht="12" customHeight="1" x14ac:dyDescent="0.25"/>
    <row r="192" spans="1:9" s="238" customFormat="1" ht="12" customHeight="1" x14ac:dyDescent="0.25"/>
    <row r="193" spans="1:9" s="238" customFormat="1" ht="12" customHeight="1" x14ac:dyDescent="0.25"/>
    <row r="194" spans="1:9" s="238" customFormat="1" ht="12" customHeight="1" x14ac:dyDescent="0.25"/>
    <row r="195" spans="1:9" s="238" customFormat="1" ht="12" customHeight="1" x14ac:dyDescent="0.25"/>
    <row r="196" spans="1:9" s="238" customFormat="1" ht="12" customHeight="1" x14ac:dyDescent="0.25"/>
    <row r="197" spans="1:9" s="238" customFormat="1" ht="12" customHeight="1" x14ac:dyDescent="0.25"/>
    <row r="198" spans="1:9" s="238" customFormat="1" ht="12" customHeight="1" x14ac:dyDescent="0.25"/>
    <row r="199" spans="1:9" s="238" customFormat="1" ht="12" customHeight="1" x14ac:dyDescent="0.25"/>
    <row r="200" spans="1:9" s="238" customFormat="1" ht="12" customHeight="1" x14ac:dyDescent="0.25"/>
    <row r="201" spans="1:9" s="238" customFormat="1" ht="12" customHeight="1" x14ac:dyDescent="0.25"/>
    <row r="202" spans="1:9" s="238" customFormat="1" ht="12" customHeight="1" x14ac:dyDescent="0.25">
      <c r="A202" s="236"/>
      <c r="B202" s="240"/>
      <c r="C202" s="240"/>
      <c r="D202" s="236"/>
      <c r="E202" s="236"/>
      <c r="F202" s="379"/>
      <c r="G202" s="381"/>
      <c r="H202" s="206"/>
      <c r="I202" s="274"/>
    </row>
    <row r="203" spans="1:9" s="238" customFormat="1" ht="12" customHeight="1" x14ac:dyDescent="0.25">
      <c r="A203" s="236"/>
      <c r="B203" s="236"/>
      <c r="C203" s="236"/>
      <c r="D203" s="236"/>
      <c r="E203" s="236"/>
      <c r="F203" s="379"/>
      <c r="G203" s="381"/>
      <c r="H203" s="206"/>
      <c r="I203" s="274"/>
    </row>
    <row r="204" spans="1:9" s="238" customFormat="1" ht="12" customHeight="1" x14ac:dyDescent="0.25">
      <c r="A204" s="236"/>
      <c r="B204" s="240"/>
      <c r="C204" s="236"/>
      <c r="D204" s="236"/>
      <c r="E204" s="236"/>
      <c r="F204" s="379"/>
      <c r="G204" s="381"/>
      <c r="H204" s="206"/>
      <c r="I204" s="384"/>
    </row>
    <row r="205" spans="1:9" s="238" customFormat="1" ht="12" customHeight="1" x14ac:dyDescent="0.25">
      <c r="A205" s="236"/>
      <c r="B205" s="236"/>
      <c r="C205" s="236"/>
      <c r="D205" s="236"/>
      <c r="E205" s="236"/>
      <c r="F205" s="379"/>
      <c r="G205" s="380"/>
      <c r="H205" s="206"/>
      <c r="I205" s="274"/>
    </row>
    <row r="206" spans="1:9" s="238" customFormat="1" ht="12" customHeight="1" x14ac:dyDescent="0.25">
      <c r="A206" s="236"/>
      <c r="B206" s="236"/>
      <c r="C206" s="236"/>
      <c r="D206" s="236"/>
      <c r="E206" s="236"/>
      <c r="F206" s="251"/>
      <c r="G206" s="378"/>
      <c r="H206" s="206"/>
      <c r="I206" s="274"/>
    </row>
    <row r="207" spans="1:9" s="238" customFormat="1" ht="12" customHeight="1" x14ac:dyDescent="0.25">
      <c r="A207" s="236"/>
      <c r="B207" s="236"/>
      <c r="C207" s="236"/>
      <c r="D207" s="236"/>
      <c r="E207" s="236"/>
      <c r="F207" s="251"/>
      <c r="G207" s="378"/>
      <c r="H207" s="206"/>
      <c r="I207" s="274"/>
    </row>
    <row r="208" spans="1:9" s="238" customFormat="1" ht="12" customHeight="1" x14ac:dyDescent="0.25">
      <c r="A208" s="236"/>
      <c r="B208" s="236"/>
      <c r="C208" s="236"/>
      <c r="D208" s="236"/>
      <c r="E208" s="236"/>
      <c r="F208" s="251"/>
      <c r="G208" s="378"/>
      <c r="H208" s="206"/>
      <c r="I208" s="384"/>
    </row>
    <row r="209" spans="1:9" s="238" customFormat="1" ht="12" customHeight="1" x14ac:dyDescent="0.25">
      <c r="A209" s="236"/>
      <c r="B209" s="236"/>
      <c r="C209" s="236"/>
      <c r="D209" s="236"/>
      <c r="E209" s="236"/>
      <c r="F209" s="251"/>
      <c r="G209" s="378"/>
      <c r="H209" s="206"/>
      <c r="I209" s="274"/>
    </row>
    <row r="210" spans="1:9" s="238" customFormat="1" ht="12" customHeight="1" x14ac:dyDescent="0.25">
      <c r="A210" s="236"/>
      <c r="B210" s="236"/>
      <c r="C210" s="236"/>
      <c r="D210" s="236"/>
      <c r="E210" s="236"/>
      <c r="F210" s="251"/>
      <c r="G210" s="378"/>
      <c r="H210" s="206"/>
      <c r="I210" s="274"/>
    </row>
    <row r="211" spans="1:9" s="238" customFormat="1" ht="12" customHeight="1" x14ac:dyDescent="0.25">
      <c r="A211" s="236"/>
      <c r="B211" s="236"/>
      <c r="C211" s="236"/>
      <c r="D211" s="236"/>
      <c r="E211" s="236"/>
      <c r="F211" s="251"/>
      <c r="G211" s="378"/>
      <c r="H211" s="206"/>
      <c r="I211" s="384"/>
    </row>
    <row r="212" spans="1:9" s="238" customFormat="1" ht="12" customHeight="1" x14ac:dyDescent="0.25">
      <c r="A212" s="236"/>
      <c r="B212" s="236"/>
      <c r="C212" s="236"/>
      <c r="D212" s="236"/>
      <c r="E212" s="236"/>
      <c r="F212" s="251"/>
      <c r="G212" s="206"/>
      <c r="H212" s="206"/>
      <c r="I212" s="376"/>
    </row>
    <row r="213" spans="1:9" s="238" customFormat="1" ht="12" customHeight="1" x14ac:dyDescent="0.25">
      <c r="A213" s="236"/>
      <c r="B213" s="236"/>
      <c r="C213" s="236"/>
      <c r="D213" s="236"/>
      <c r="E213" s="236"/>
      <c r="F213" s="251"/>
      <c r="G213" s="206"/>
      <c r="H213" s="206"/>
      <c r="I213" s="385"/>
    </row>
    <row r="214" spans="1:9" s="238" customFormat="1" ht="12" customHeight="1" x14ac:dyDescent="0.25">
      <c r="A214" s="236"/>
      <c r="B214" s="236"/>
      <c r="C214" s="236"/>
      <c r="D214" s="236"/>
      <c r="E214" s="236"/>
      <c r="F214" s="251"/>
      <c r="G214" s="206"/>
      <c r="H214" s="206"/>
      <c r="I214" s="274"/>
    </row>
    <row r="215" spans="1:9" s="238" customFormat="1" ht="12" customHeight="1" x14ac:dyDescent="0.25">
      <c r="A215" s="236"/>
      <c r="B215" s="236"/>
      <c r="C215" s="236"/>
      <c r="D215" s="236"/>
      <c r="E215" s="236"/>
      <c r="F215" s="251"/>
      <c r="G215" s="206"/>
      <c r="H215" s="206"/>
      <c r="I215" s="312"/>
    </row>
    <row r="216" spans="1:9" s="238" customFormat="1" ht="12" customHeight="1" x14ac:dyDescent="0.25">
      <c r="A216" s="236"/>
      <c r="B216" s="236"/>
      <c r="C216" s="236"/>
      <c r="D216" s="236"/>
      <c r="E216" s="236"/>
      <c r="F216" s="251"/>
      <c r="G216" s="370"/>
      <c r="H216" s="206"/>
      <c r="I216" s="300"/>
    </row>
    <row r="217" spans="1:9" s="238" customFormat="1" ht="12" customHeight="1" x14ac:dyDescent="0.25">
      <c r="A217" s="236"/>
      <c r="B217" s="236"/>
      <c r="C217" s="236"/>
      <c r="D217" s="236"/>
      <c r="E217" s="236"/>
      <c r="F217" s="251"/>
      <c r="G217" s="206"/>
      <c r="H217" s="206"/>
      <c r="I217" s="274"/>
    </row>
    <row r="218" spans="1:9" s="238" customFormat="1" ht="12" customHeight="1" x14ac:dyDescent="0.25">
      <c r="A218" s="240"/>
      <c r="B218" s="240"/>
      <c r="C218" s="240"/>
      <c r="D218" s="240"/>
      <c r="E218" s="240"/>
      <c r="F218" s="371"/>
      <c r="G218" s="329"/>
      <c r="H218" s="372"/>
      <c r="I218" s="373"/>
    </row>
    <row r="219" spans="1:9" s="238" customFormat="1" ht="12" customHeight="1" x14ac:dyDescent="0.25">
      <c r="A219" s="240"/>
      <c r="B219" s="240"/>
      <c r="C219" s="240"/>
      <c r="D219" s="240"/>
      <c r="E219" s="240"/>
      <c r="F219" s="371"/>
      <c r="G219" s="331"/>
      <c r="H219" s="331"/>
      <c r="I219" s="374"/>
    </row>
    <row r="220" spans="1:9" s="238" customFormat="1" ht="12" customHeight="1" x14ac:dyDescent="0.25">
      <c r="A220" s="240"/>
      <c r="B220" s="240"/>
      <c r="C220" s="240"/>
      <c r="D220" s="240"/>
      <c r="E220" s="240"/>
      <c r="F220" s="371"/>
      <c r="G220" s="331"/>
      <c r="H220" s="331"/>
      <c r="I220" s="375"/>
    </row>
    <row r="221" spans="1:9" s="238" customFormat="1" ht="12" customHeight="1" x14ac:dyDescent="0.25">
      <c r="A221" s="236"/>
      <c r="B221" s="236"/>
      <c r="C221" s="236"/>
      <c r="D221" s="236"/>
      <c r="E221" s="236"/>
      <c r="F221" s="251"/>
      <c r="G221" s="206"/>
      <c r="H221" s="206"/>
      <c r="I221" s="274"/>
    </row>
    <row r="222" spans="1:9" s="238" customFormat="1" ht="12" customHeight="1" x14ac:dyDescent="0.25">
      <c r="A222" s="236"/>
      <c r="B222" s="236"/>
      <c r="C222" s="236"/>
      <c r="D222" s="236"/>
      <c r="E222" s="236"/>
      <c r="F222" s="251"/>
      <c r="G222" s="206"/>
      <c r="H222" s="206"/>
      <c r="I222" s="376"/>
    </row>
    <row r="223" spans="1:9" s="238" customFormat="1" ht="12" customHeight="1" x14ac:dyDescent="0.25">
      <c r="A223" s="236"/>
      <c r="B223" s="236"/>
      <c r="C223" s="236"/>
      <c r="D223" s="236"/>
      <c r="E223" s="236"/>
      <c r="F223" s="251"/>
      <c r="G223" s="206"/>
      <c r="H223" s="206"/>
      <c r="I223" s="274"/>
    </row>
    <row r="224" spans="1:9" s="238" customFormat="1" ht="12" customHeight="1" x14ac:dyDescent="0.25">
      <c r="A224" s="236"/>
      <c r="B224" s="240"/>
      <c r="C224" s="240"/>
      <c r="D224" s="236"/>
      <c r="E224" s="236"/>
      <c r="F224" s="251"/>
      <c r="G224" s="378"/>
      <c r="H224" s="206"/>
      <c r="I224" s="274"/>
    </row>
    <row r="225" spans="1:9" s="238" customFormat="1" ht="12" customHeight="1" x14ac:dyDescent="0.25"/>
    <row r="226" spans="1:9" s="238" customFormat="1" ht="12" customHeight="1" x14ac:dyDescent="0.25"/>
    <row r="227" spans="1:9" s="238" customFormat="1" ht="12" customHeight="1" x14ac:dyDescent="0.25"/>
    <row r="228" spans="1:9" s="238" customFormat="1" ht="12" customHeight="1" x14ac:dyDescent="0.25"/>
    <row r="229" spans="1:9" s="238" customFormat="1" ht="12" customHeight="1" x14ac:dyDescent="0.25"/>
    <row r="230" spans="1:9" s="238" customFormat="1" ht="12" customHeight="1" x14ac:dyDescent="0.25"/>
    <row r="231" spans="1:9" s="238" customFormat="1" ht="12" customHeight="1" x14ac:dyDescent="0.25"/>
    <row r="232" spans="1:9" s="238" customFormat="1" ht="12" customHeight="1" x14ac:dyDescent="0.25"/>
    <row r="233" spans="1:9" s="238" customFormat="1" ht="12" customHeight="1" x14ac:dyDescent="0.25">
      <c r="A233" s="236"/>
      <c r="B233" s="240"/>
      <c r="C233" s="240"/>
      <c r="D233" s="236"/>
      <c r="E233" s="236"/>
      <c r="F233" s="251"/>
      <c r="G233" s="378"/>
      <c r="H233" s="206"/>
      <c r="I233" s="384"/>
    </row>
    <row r="234" spans="1:9" s="238" customFormat="1" ht="12" customHeight="1" x14ac:dyDescent="0.25">
      <c r="A234" s="236"/>
      <c r="B234" s="240"/>
      <c r="C234" s="240"/>
      <c r="D234" s="236"/>
      <c r="E234" s="236"/>
      <c r="F234" s="251"/>
      <c r="G234" s="378"/>
      <c r="H234" s="206"/>
      <c r="I234" s="274"/>
    </row>
    <row r="235" spans="1:9" s="238" customFormat="1" ht="12" customHeight="1" x14ac:dyDescent="0.25">
      <c r="A235" s="236"/>
      <c r="B235" s="236"/>
      <c r="C235" s="236"/>
      <c r="E235" s="236"/>
      <c r="F235" s="251"/>
      <c r="G235" s="378"/>
      <c r="H235" s="206"/>
      <c r="I235" s="274"/>
    </row>
    <row r="236" spans="1:9" s="238" customFormat="1" ht="12" customHeight="1" x14ac:dyDescent="0.25">
      <c r="A236" s="236"/>
      <c r="B236" s="240"/>
      <c r="C236" s="236"/>
      <c r="E236" s="236"/>
      <c r="F236" s="251"/>
      <c r="G236" s="378"/>
      <c r="H236" s="206"/>
      <c r="I236" s="384"/>
    </row>
    <row r="237" spans="1:9" s="238" customFormat="1" ht="12" customHeight="1" x14ac:dyDescent="0.25">
      <c r="A237" s="236"/>
      <c r="B237" s="236"/>
      <c r="C237" s="236"/>
      <c r="E237" s="236"/>
      <c r="F237" s="251"/>
      <c r="G237" s="378"/>
      <c r="H237" s="206"/>
      <c r="I237" s="274"/>
    </row>
    <row r="238" spans="1:9" s="238" customFormat="1" ht="12" customHeight="1" x14ac:dyDescent="0.25">
      <c r="A238" s="236"/>
      <c r="B238" s="240"/>
      <c r="C238" s="240"/>
      <c r="D238" s="236"/>
      <c r="E238" s="236"/>
      <c r="F238" s="251"/>
      <c r="G238" s="378"/>
      <c r="H238" s="206"/>
      <c r="I238" s="274"/>
    </row>
    <row r="239" spans="1:9" s="238" customFormat="1" ht="12" customHeight="1" x14ac:dyDescent="0.25">
      <c r="A239" s="236"/>
      <c r="B239" s="240"/>
      <c r="C239" s="236"/>
      <c r="E239" s="236"/>
      <c r="F239" s="251"/>
      <c r="G239" s="378"/>
      <c r="H239" s="206"/>
      <c r="I239" s="274"/>
    </row>
    <row r="240" spans="1:9" s="238" customFormat="1" ht="12" customHeight="1" x14ac:dyDescent="0.25">
      <c r="A240" s="236"/>
      <c r="B240" s="236"/>
      <c r="C240" s="236"/>
      <c r="E240" s="236"/>
      <c r="F240" s="251"/>
      <c r="G240" s="378"/>
      <c r="H240" s="206"/>
      <c r="I240" s="274"/>
    </row>
    <row r="241" spans="1:9" s="238" customFormat="1" ht="12" customHeight="1" x14ac:dyDescent="0.25">
      <c r="A241" s="236"/>
      <c r="B241" s="240"/>
      <c r="C241" s="236"/>
      <c r="E241" s="236"/>
      <c r="F241" s="251"/>
      <c r="G241" s="378"/>
      <c r="H241" s="206"/>
      <c r="I241" s="274"/>
    </row>
    <row r="242" spans="1:9" s="238" customFormat="1" ht="12" customHeight="1" x14ac:dyDescent="0.25">
      <c r="A242" s="236"/>
      <c r="B242" s="236"/>
      <c r="C242" s="240"/>
      <c r="D242" s="236"/>
      <c r="E242" s="236"/>
      <c r="F242" s="251"/>
      <c r="G242" s="378"/>
      <c r="H242" s="206"/>
      <c r="I242" s="384"/>
    </row>
    <row r="243" spans="1:9" s="238" customFormat="1" ht="12" customHeight="1" x14ac:dyDescent="0.25">
      <c r="A243" s="236"/>
      <c r="B243" s="240"/>
      <c r="D243" s="236"/>
      <c r="F243" s="251"/>
      <c r="G243" s="378"/>
      <c r="H243" s="206"/>
      <c r="I243" s="274"/>
    </row>
    <row r="244" spans="1:9" s="238" customFormat="1" ht="12" customHeight="1" x14ac:dyDescent="0.25">
      <c r="A244" s="236"/>
      <c r="B244" s="240"/>
      <c r="C244" s="240"/>
      <c r="D244" s="236"/>
      <c r="E244" s="236"/>
      <c r="F244" s="251"/>
      <c r="G244" s="378"/>
      <c r="H244" s="206"/>
      <c r="I244" s="274"/>
    </row>
    <row r="245" spans="1:9" s="238" customFormat="1" ht="12" customHeight="1" x14ac:dyDescent="0.25">
      <c r="A245" s="236"/>
      <c r="B245" s="236"/>
      <c r="C245" s="236"/>
      <c r="E245" s="236"/>
      <c r="F245" s="251"/>
      <c r="G245" s="378"/>
      <c r="H245" s="206"/>
      <c r="I245" s="274"/>
    </row>
    <row r="246" spans="1:9" s="238" customFormat="1" ht="12" customHeight="1" x14ac:dyDescent="0.25">
      <c r="A246" s="236"/>
      <c r="B246" s="236"/>
      <c r="C246" s="236"/>
      <c r="E246" s="236"/>
      <c r="F246" s="251"/>
      <c r="G246" s="378"/>
      <c r="H246" s="206"/>
      <c r="I246" s="274"/>
    </row>
    <row r="247" spans="1:9" s="238" customFormat="1" ht="12" customHeight="1" x14ac:dyDescent="0.25">
      <c r="A247" s="236"/>
      <c r="B247" s="240"/>
      <c r="C247" s="236"/>
      <c r="D247" s="236"/>
      <c r="E247" s="236"/>
      <c r="F247" s="251"/>
      <c r="G247" s="378"/>
      <c r="H247" s="206"/>
      <c r="I247" s="384"/>
    </row>
    <row r="248" spans="1:9" s="238" customFormat="1" ht="12" customHeight="1" x14ac:dyDescent="0.25">
      <c r="A248" s="236"/>
      <c r="B248" s="236"/>
      <c r="C248" s="240"/>
      <c r="D248" s="236"/>
      <c r="E248" s="236"/>
      <c r="F248" s="251"/>
      <c r="G248" s="378"/>
      <c r="H248" s="206"/>
      <c r="I248" s="274"/>
    </row>
    <row r="249" spans="1:9" s="238" customFormat="1" ht="12" customHeight="1" x14ac:dyDescent="0.25">
      <c r="A249" s="236"/>
      <c r="B249" s="240"/>
      <c r="C249" s="236"/>
      <c r="E249" s="236"/>
      <c r="F249" s="251"/>
      <c r="G249" s="206"/>
      <c r="H249" s="206"/>
      <c r="I249" s="384"/>
    </row>
    <row r="250" spans="1:9" s="238" customFormat="1" ht="12" customHeight="1" x14ac:dyDescent="0.25">
      <c r="A250" s="236"/>
      <c r="B250" s="236"/>
      <c r="C250" s="240"/>
      <c r="D250" s="236"/>
      <c r="E250" s="236"/>
      <c r="F250" s="251"/>
      <c r="G250" s="378"/>
      <c r="H250" s="206"/>
      <c r="I250" s="384"/>
    </row>
    <row r="251" spans="1:9" s="238" customFormat="1" ht="12" customHeight="1" x14ac:dyDescent="0.25">
      <c r="A251" s="236"/>
      <c r="B251" s="236"/>
      <c r="C251" s="273"/>
      <c r="D251" s="236"/>
      <c r="E251" s="236"/>
      <c r="F251" s="251"/>
      <c r="G251" s="378"/>
      <c r="H251" s="206"/>
      <c r="I251" s="384"/>
    </row>
    <row r="252" spans="1:9" s="238" customFormat="1" ht="12" customHeight="1" x14ac:dyDescent="0.25">
      <c r="A252" s="236"/>
      <c r="B252" s="236"/>
      <c r="C252" s="236"/>
      <c r="D252" s="236"/>
      <c r="E252" s="236"/>
      <c r="F252" s="251"/>
      <c r="G252" s="378"/>
      <c r="H252" s="206"/>
      <c r="I252" s="384"/>
    </row>
    <row r="253" spans="1:9" s="238" customFormat="1" ht="12" customHeight="1" x14ac:dyDescent="0.25">
      <c r="A253" s="236"/>
      <c r="B253" s="236"/>
      <c r="C253" s="236"/>
      <c r="D253" s="236"/>
      <c r="E253" s="236"/>
      <c r="F253" s="251"/>
      <c r="G253" s="378"/>
      <c r="H253" s="206"/>
      <c r="I253" s="384"/>
    </row>
    <row r="254" spans="1:9" s="238" customFormat="1" ht="12" customHeight="1" x14ac:dyDescent="0.25">
      <c r="A254" s="236"/>
      <c r="B254" s="236"/>
      <c r="C254" s="236"/>
      <c r="E254" s="236"/>
      <c r="F254" s="251"/>
      <c r="G254" s="378"/>
      <c r="H254" s="206"/>
      <c r="I254" s="384"/>
    </row>
    <row r="255" spans="1:9" s="238" customFormat="1" ht="12" customHeight="1" x14ac:dyDescent="0.25">
      <c r="A255" s="236"/>
      <c r="B255" s="236"/>
      <c r="C255" s="236"/>
      <c r="E255" s="236"/>
      <c r="F255" s="251"/>
      <c r="G255" s="378"/>
      <c r="H255" s="206"/>
      <c r="I255" s="384"/>
    </row>
    <row r="256" spans="1:9" s="238" customFormat="1" ht="12" customHeight="1" x14ac:dyDescent="0.25">
      <c r="A256" s="236"/>
      <c r="B256" s="236"/>
      <c r="C256" s="236"/>
      <c r="E256" s="236"/>
      <c r="F256" s="251"/>
      <c r="G256" s="378"/>
      <c r="H256" s="206"/>
      <c r="I256" s="384"/>
    </row>
    <row r="257" spans="1:9" s="238" customFormat="1" ht="12" customHeight="1" x14ac:dyDescent="0.25">
      <c r="A257" s="236"/>
      <c r="B257" s="236"/>
      <c r="C257" s="236"/>
      <c r="D257" s="236"/>
      <c r="E257" s="236"/>
      <c r="F257" s="251"/>
      <c r="G257" s="378"/>
      <c r="H257" s="206"/>
      <c r="I257" s="384"/>
    </row>
    <row r="258" spans="1:9" s="238" customFormat="1" ht="12" customHeight="1" x14ac:dyDescent="0.25">
      <c r="A258" s="236"/>
      <c r="B258" s="236"/>
      <c r="C258" s="236"/>
      <c r="D258" s="236"/>
      <c r="E258" s="236"/>
      <c r="F258" s="251"/>
      <c r="G258" s="378"/>
      <c r="H258" s="206"/>
      <c r="I258" s="384"/>
    </row>
    <row r="259" spans="1:9" s="238" customFormat="1" ht="12" customHeight="1" x14ac:dyDescent="0.25">
      <c r="A259" s="236"/>
      <c r="B259" s="236"/>
      <c r="C259" s="236"/>
      <c r="D259" s="236"/>
      <c r="E259" s="236"/>
      <c r="F259" s="251"/>
      <c r="G259" s="378"/>
      <c r="H259" s="206"/>
      <c r="I259" s="384"/>
    </row>
    <row r="260" spans="1:9" s="238" customFormat="1" ht="12" customHeight="1" x14ac:dyDescent="0.25">
      <c r="A260" s="236"/>
      <c r="B260" s="236"/>
      <c r="C260" s="236"/>
      <c r="D260" s="236"/>
      <c r="E260" s="236"/>
      <c r="F260" s="251"/>
      <c r="G260" s="378"/>
      <c r="H260" s="206"/>
      <c r="I260" s="384"/>
    </row>
    <row r="261" spans="1:9" s="238" customFormat="1" ht="12" customHeight="1" x14ac:dyDescent="0.25">
      <c r="A261" s="236"/>
      <c r="B261" s="236"/>
      <c r="C261" s="236"/>
      <c r="D261" s="236"/>
      <c r="E261" s="236"/>
      <c r="F261" s="251"/>
      <c r="G261" s="378"/>
      <c r="H261" s="206"/>
      <c r="I261" s="274"/>
    </row>
    <row r="262" spans="1:9" s="238" customFormat="1" ht="12" customHeight="1" x14ac:dyDescent="0.25"/>
    <row r="263" spans="1:9" s="238" customFormat="1" ht="12" customHeight="1" x14ac:dyDescent="0.25"/>
    <row r="264" spans="1:9" s="238" customFormat="1" ht="12" customHeight="1" x14ac:dyDescent="0.25"/>
    <row r="265" spans="1:9" s="238" customFormat="1" ht="12" customHeight="1" x14ac:dyDescent="0.25">
      <c r="A265" s="163"/>
      <c r="B265" s="145"/>
      <c r="C265" s="145"/>
      <c r="D265" s="163"/>
      <c r="E265" s="163"/>
      <c r="F265" s="386"/>
      <c r="G265" s="387"/>
      <c r="H265" s="206"/>
      <c r="I265" s="384"/>
    </row>
    <row r="266" spans="1:9" s="238" customFormat="1" ht="12" customHeight="1" x14ac:dyDescent="0.25">
      <c r="A266" s="163"/>
      <c r="B266" s="163"/>
      <c r="C266" s="163"/>
      <c r="D266" s="163"/>
      <c r="E266" s="163"/>
      <c r="F266" s="386"/>
      <c r="G266" s="387"/>
      <c r="H266" s="206"/>
      <c r="I266" s="274"/>
    </row>
    <row r="267" spans="1:9" s="238" customFormat="1" ht="12" customHeight="1" x14ac:dyDescent="0.25">
      <c r="A267" s="163"/>
      <c r="B267" s="163"/>
      <c r="C267" s="163"/>
      <c r="D267" s="163"/>
      <c r="E267" s="163"/>
      <c r="F267" s="386"/>
      <c r="G267" s="387"/>
      <c r="H267" s="206"/>
      <c r="I267" s="274"/>
    </row>
    <row r="268" spans="1:9" s="238" customFormat="1" ht="12" customHeight="1" x14ac:dyDescent="0.25">
      <c r="A268" s="163"/>
      <c r="B268" s="163"/>
      <c r="C268" s="163"/>
      <c r="D268" s="163"/>
      <c r="E268" s="163"/>
      <c r="F268" s="386"/>
      <c r="G268" s="387"/>
      <c r="H268" s="206"/>
      <c r="I268" s="274"/>
    </row>
    <row r="269" spans="1:9" s="238" customFormat="1" ht="12" customHeight="1" x14ac:dyDescent="0.25">
      <c r="A269" s="163"/>
      <c r="B269" s="163"/>
      <c r="C269" s="163"/>
      <c r="D269" s="163"/>
      <c r="E269" s="163"/>
      <c r="F269" s="386"/>
      <c r="G269" s="387"/>
      <c r="H269" s="206"/>
      <c r="I269" s="274"/>
    </row>
    <row r="270" spans="1:9" s="238" customFormat="1" ht="12" customHeight="1" x14ac:dyDescent="0.25">
      <c r="A270" s="163"/>
      <c r="B270" s="163"/>
      <c r="C270" s="163"/>
      <c r="D270" s="163"/>
      <c r="E270" s="163"/>
      <c r="F270" s="386"/>
      <c r="G270" s="387"/>
      <c r="H270" s="206"/>
      <c r="I270" s="274"/>
    </row>
    <row r="271" spans="1:9" s="238" customFormat="1" ht="12" customHeight="1" x14ac:dyDescent="0.25">
      <c r="A271" s="163"/>
      <c r="B271" s="163"/>
      <c r="C271" s="163"/>
      <c r="D271" s="163"/>
      <c r="E271" s="163"/>
      <c r="F271" s="386"/>
      <c r="G271" s="387"/>
      <c r="H271" s="206"/>
      <c r="I271" s="274"/>
    </row>
    <row r="272" spans="1:9" s="238" customFormat="1" ht="12" customHeight="1" x14ac:dyDescent="0.25">
      <c r="A272" s="163"/>
      <c r="B272" s="163"/>
      <c r="C272" s="163"/>
      <c r="D272" s="163"/>
      <c r="E272" s="163"/>
      <c r="F272" s="386"/>
      <c r="G272" s="387"/>
      <c r="H272" s="206"/>
      <c r="I272" s="274"/>
    </row>
    <row r="273" spans="1:9" s="238" customFormat="1" ht="12" customHeight="1" x14ac:dyDescent="0.25">
      <c r="A273" s="163"/>
      <c r="B273" s="163"/>
      <c r="C273" s="163"/>
      <c r="D273" s="163"/>
      <c r="E273" s="163"/>
      <c r="F273" s="386"/>
      <c r="G273" s="387"/>
      <c r="H273" s="206"/>
      <c r="I273" s="274"/>
    </row>
    <row r="274" spans="1:9" s="238" customFormat="1" ht="12" customHeight="1" x14ac:dyDescent="0.25">
      <c r="A274" s="163"/>
      <c r="B274" s="163"/>
      <c r="C274" s="163"/>
      <c r="D274" s="163"/>
      <c r="E274" s="163"/>
      <c r="F274" s="386"/>
      <c r="G274" s="387"/>
      <c r="H274" s="206"/>
      <c r="I274" s="274"/>
    </row>
    <row r="275" spans="1:9" s="238" customFormat="1" ht="12" customHeight="1" x14ac:dyDescent="0.25">
      <c r="A275" s="163"/>
      <c r="B275" s="163"/>
      <c r="C275" s="163"/>
      <c r="D275" s="163"/>
      <c r="E275" s="163"/>
      <c r="F275" s="386"/>
      <c r="G275" s="387"/>
      <c r="H275" s="206"/>
      <c r="I275" s="274"/>
    </row>
    <row r="276" spans="1:9" s="238" customFormat="1" ht="12" customHeight="1" x14ac:dyDescent="0.25">
      <c r="A276" s="163"/>
      <c r="B276" s="163"/>
      <c r="C276" s="163"/>
      <c r="D276" s="163"/>
      <c r="E276" s="163"/>
      <c r="F276" s="386"/>
      <c r="G276" s="387"/>
      <c r="H276" s="206"/>
      <c r="I276" s="274"/>
    </row>
    <row r="277" spans="1:9" s="238" customFormat="1" ht="12" customHeight="1" x14ac:dyDescent="0.25">
      <c r="A277" s="163"/>
      <c r="B277" s="163"/>
      <c r="C277" s="236"/>
      <c r="D277" s="163"/>
      <c r="E277" s="163"/>
      <c r="F277" s="386"/>
      <c r="G277" s="388"/>
      <c r="H277" s="206"/>
      <c r="I277" s="274"/>
    </row>
    <row r="278" spans="1:9" s="238" customFormat="1" ht="12" customHeight="1" x14ac:dyDescent="0.25">
      <c r="A278" s="163"/>
      <c r="B278" s="163"/>
      <c r="C278" s="236"/>
      <c r="D278" s="163"/>
      <c r="E278" s="163"/>
      <c r="F278" s="386"/>
      <c r="G278" s="388"/>
      <c r="H278" s="206"/>
      <c r="I278" s="274"/>
    </row>
    <row r="279" spans="1:9" s="238" customFormat="1" ht="12" customHeight="1" x14ac:dyDescent="0.25">
      <c r="A279" s="163"/>
      <c r="B279" s="145"/>
      <c r="C279" s="145"/>
      <c r="D279" s="163"/>
      <c r="E279" s="163"/>
      <c r="F279" s="386"/>
      <c r="G279" s="388"/>
      <c r="H279" s="206"/>
      <c r="I279" s="384"/>
    </row>
    <row r="280" spans="1:9" s="238" customFormat="1" ht="12" customHeight="1" x14ac:dyDescent="0.25">
      <c r="A280" s="163"/>
      <c r="B280" s="163"/>
      <c r="C280" s="163"/>
      <c r="D280" s="163"/>
      <c r="E280" s="163"/>
      <c r="F280" s="386"/>
      <c r="G280" s="388"/>
      <c r="H280" s="206"/>
      <c r="I280" s="274"/>
    </row>
    <row r="281" spans="1:9" s="238" customFormat="1" ht="12" customHeight="1" x14ac:dyDescent="0.25">
      <c r="A281" s="163"/>
      <c r="B281" s="163"/>
      <c r="C281" s="163"/>
      <c r="D281" s="163"/>
      <c r="E281" s="163"/>
      <c r="F281" s="386"/>
      <c r="G281" s="389"/>
      <c r="H281" s="206"/>
      <c r="I281" s="384"/>
    </row>
    <row r="282" spans="1:9" s="238" customFormat="1" ht="12" customHeight="1" x14ac:dyDescent="0.25">
      <c r="A282" s="236"/>
      <c r="B282" s="236"/>
      <c r="C282" s="236"/>
      <c r="D282" s="236"/>
      <c r="E282" s="236"/>
      <c r="F282" s="251"/>
      <c r="G282" s="378"/>
      <c r="H282" s="206"/>
      <c r="I282" s="274"/>
    </row>
    <row r="283" spans="1:9" s="238" customFormat="1" ht="12" customHeight="1" x14ac:dyDescent="0.25">
      <c r="A283" s="236"/>
      <c r="B283" s="236"/>
      <c r="C283" s="236"/>
      <c r="D283" s="236"/>
      <c r="E283" s="236"/>
      <c r="F283" s="251"/>
      <c r="G283" s="378"/>
      <c r="H283" s="206"/>
      <c r="I283" s="274"/>
    </row>
    <row r="284" spans="1:9" s="238" customFormat="1" ht="12" customHeight="1" x14ac:dyDescent="0.25">
      <c r="A284" s="236"/>
      <c r="B284" s="236"/>
      <c r="C284" s="236"/>
      <c r="D284" s="236"/>
      <c r="E284" s="236"/>
      <c r="F284" s="251"/>
      <c r="G284" s="378"/>
      <c r="H284" s="206"/>
      <c r="I284" s="384"/>
    </row>
    <row r="285" spans="1:9" s="238" customFormat="1" ht="12" customHeight="1" x14ac:dyDescent="0.25">
      <c r="A285" s="236"/>
      <c r="B285" s="236"/>
      <c r="C285" s="236"/>
      <c r="D285" s="236"/>
      <c r="E285" s="236"/>
      <c r="F285" s="251"/>
      <c r="G285" s="378"/>
      <c r="H285" s="206"/>
      <c r="I285" s="384"/>
    </row>
    <row r="286" spans="1:9" s="238" customFormat="1" ht="12" customHeight="1" x14ac:dyDescent="0.25"/>
    <row r="287" spans="1:9" s="238" customFormat="1" ht="12" customHeight="1" x14ac:dyDescent="0.25"/>
    <row r="288" spans="1:9" s="238" customFormat="1" ht="12" customHeight="1" x14ac:dyDescent="0.25"/>
    <row r="289" spans="1:9" s="238" customFormat="1" ht="12" customHeight="1" x14ac:dyDescent="0.25">
      <c r="A289" s="236"/>
      <c r="B289" s="236"/>
      <c r="C289" s="236"/>
      <c r="D289" s="236"/>
      <c r="E289" s="236"/>
      <c r="F289" s="251"/>
      <c r="G289" s="206"/>
      <c r="H289" s="206"/>
      <c r="I289" s="274"/>
    </row>
  </sheetData>
  <customSheetViews>
    <customSheetView guid="{8C06DBC4-277B-4C06-8E04-886D17C17669}" showPageBreaks="1" printArea="1" view="pageBreakPreview" topLeftCell="A49">
      <selection activeCell="H83" sqref="H83"/>
      <rowBreaks count="3" manualBreakCount="3">
        <brk id="72" max="8" man="1"/>
        <brk id="144" max="8" man="1"/>
        <brk id="219" max="8" man="1"/>
      </rowBreaks>
      <colBreaks count="1" manualBreakCount="1">
        <brk id="9" max="1048575" man="1"/>
      </colBreaks>
      <pageMargins left="0.70866141732283472" right="0.70866141732283472" top="0.74803149606299213" bottom="0.74803149606299213" header="0.31496062992125984" footer="0.31496062992125984"/>
      <pageSetup paperSize="9" scale="84" firstPageNumber="21" orientation="portrait" useFirstPageNumber="1" r:id="rId1"/>
      <headerFooter>
        <oddHeader>&amp;CC2 . &amp;P</oddHeader>
        <oddFooter>&amp;L&amp;"Arial,Italic"&amp;8 1012 (ENG_ACES 02/2020)</oddFooter>
      </headerFooter>
    </customSheetView>
    <customSheetView guid="{5AE6871E-870B-47BF-9F14-DCBE3F307CF6}" showPageBreaks="1" printArea="1" view="pageBreakPreview" topLeftCell="A277">
      <selection activeCell="F133" sqref="F1:F1048576"/>
      <rowBreaks count="3" manualBreakCount="3">
        <brk id="63" max="8" man="1"/>
        <brk id="136" max="8" man="1"/>
        <brk id="208" max="8" man="1"/>
      </rowBreaks>
      <colBreaks count="1" manualBreakCount="1">
        <brk id="9" max="1048575" man="1"/>
      </colBreaks>
      <pageMargins left="0.7" right="0.7" top="0.75" bottom="0.75" header="0.3" footer="0.3"/>
      <pageSetup paperSize="9" scale="85" orientation="portrait" r:id="rId2"/>
    </customSheetView>
    <customSheetView guid="{F3092659-5AD1-4F03-9901-38AF2FE7B43A}" showPageBreaks="1" printArea="1" view="pageBreakPreview" topLeftCell="A151">
      <selection activeCell="O214" sqref="O214"/>
      <rowBreaks count="3" manualBreakCount="3">
        <brk id="63" max="8" man="1"/>
        <brk id="136" max="8" man="1"/>
        <brk id="207" max="8" man="1"/>
      </rowBreaks>
      <colBreaks count="1" manualBreakCount="1">
        <brk id="9" max="1048575" man="1"/>
      </colBreaks>
      <pageMargins left="0.70866141732283472" right="0.70866141732283472" top="0.74803149606299213" bottom="0.74803149606299213" header="0.31496062992125984" footer="0.31496062992125984"/>
      <pageSetup paperSize="9" scale="85" firstPageNumber="20" orientation="portrait" useFirstPageNumber="1" r:id="rId3"/>
      <headerFooter>
        <oddHeader>&amp;CC2 . &amp;P</oddHeader>
        <oddFooter>&amp;L&amp;"Arial,Italic"&amp;8 1012 (ENG_ACES 02/2020)</oddFooter>
      </headerFooter>
    </customSheetView>
    <customSheetView guid="{A8D1BE72-0DDD-4E54-A103-C13AA6078341}" showPageBreaks="1" printArea="1" view="pageBreakPreview" topLeftCell="A262">
      <selection activeCell="K292" sqref="K292"/>
      <rowBreaks count="3" manualBreakCount="3">
        <brk id="72" max="8" man="1"/>
        <brk id="144" max="8" man="1"/>
        <brk id="219" max="8" man="1"/>
      </rowBreaks>
      <colBreaks count="1" manualBreakCount="1">
        <brk id="9" max="1048575" man="1"/>
      </colBreaks>
      <pageMargins left="0.70866141732283472" right="0.70866141732283472" top="0.74803149606299213" bottom="0.74803149606299213" header="0.31496062992125984" footer="0.31496062992125984"/>
      <pageSetup paperSize="9" scale="84" firstPageNumber="21" orientation="portrait" useFirstPageNumber="1" r:id="rId4"/>
      <headerFooter>
        <oddHeader>&amp;CC2 . &amp;P</oddHeader>
        <oddFooter>&amp;L&amp;"Arial,Italic"&amp;8 1012 (ENG_ACES 02/2020)</oddFooter>
      </headerFooter>
    </customSheetView>
    <customSheetView guid="{8455329F-CB19-4B1A-B90C-EBA1B6682D10}" showPageBreaks="1" printArea="1" view="pageBreakPreview" topLeftCell="A262">
      <selection activeCell="M53" sqref="M53"/>
      <rowBreaks count="3" manualBreakCount="3">
        <brk id="73" max="8" man="1"/>
        <brk id="145" max="8" man="1"/>
        <brk id="220" max="8" man="1"/>
      </rowBreaks>
      <colBreaks count="1" manualBreakCount="1">
        <brk id="9" max="1048575" man="1"/>
      </colBreaks>
      <pageMargins left="0.70866141732283472" right="0.70866141732283472" top="0.74803149606299213" bottom="0.74803149606299213" header="0.31496062992125984" footer="0.31496062992125984"/>
      <pageSetup paperSize="9" scale="75" firstPageNumber="20" orientation="portrait" useFirstPageNumber="1" r:id="rId5"/>
      <headerFooter>
        <oddHeader>&amp;CC 2. &amp;P</oddHeader>
        <oddFooter>&amp;L&amp;"Arial,Italic"&amp;8 1012 (ENG_ACES 02/2020)</oddFooter>
      </headerFooter>
    </customSheetView>
    <customSheetView guid="{F5C46B42-94D7-4C37-BCCA-A66086762E2C}" showPageBreaks="1" printArea="1" view="pageBreakPreview">
      <selection activeCell="M205" sqref="M205"/>
      <rowBreaks count="3" manualBreakCount="3">
        <brk id="73" max="8" man="1"/>
        <brk id="145" max="8" man="1"/>
        <brk id="220" max="8" man="1"/>
      </rowBreaks>
      <colBreaks count="1" manualBreakCount="1">
        <brk id="9" max="1048575" man="1"/>
      </colBreaks>
      <pageMargins left="0.70866141732283472" right="0.70866141732283472" top="0.74803149606299213" bottom="0.74803149606299213" header="0.31496062992125984" footer="0.31496062992125984"/>
      <pageSetup paperSize="9" scale="75" firstPageNumber="20" orientation="portrait" useFirstPageNumber="1" r:id="rId6"/>
      <headerFooter>
        <oddHeader>&amp;CC 2. &amp;P</oddHeader>
        <oddFooter>&amp;L&amp;"Arial,Italic"&amp;8 1012 (ENG_ACES 02/2020)</oddFooter>
      </headerFooter>
    </customSheetView>
    <customSheetView guid="{9C4C01B2-F47D-4254-8993-2EF54272A013}" showPageBreaks="1" printArea="1" view="pageBreakPreview" topLeftCell="A106">
      <selection activeCell="N123" sqref="N123"/>
      <rowBreaks count="3" manualBreakCount="3">
        <brk id="72" max="8" man="1"/>
        <brk id="140" max="8" man="1"/>
        <brk id="215" max="8" man="1"/>
      </rowBreaks>
      <colBreaks count="1" manualBreakCount="1">
        <brk id="9" max="1048575" man="1"/>
      </colBreaks>
      <pageMargins left="0.59055118110236227" right="0.59055118110236227" top="0.78740157480314965" bottom="0.78740157480314965" header="0.31496062992125984" footer="0.31496062992125984"/>
      <pageSetup paperSize="9" scale="88" firstPageNumber="20" orientation="portrait" r:id="rId7"/>
      <headerFooter>
        <oddHeader>&amp;CC 2. &amp;P</oddHeader>
        <oddFooter>&amp;L&amp;"Arial,Italic"&amp;8 1012 (ENG_ACES 06/2024)</oddFooter>
      </headerFooter>
    </customSheetView>
  </customSheetViews>
  <pageMargins left="0.59055118110236227" right="0.59055118110236227" top="0.78740157480314965" bottom="0.78740157480314965" header="0.31496062992125984" footer="0.31496062992125984"/>
  <pageSetup paperSize="9" scale="88" firstPageNumber="20" orientation="portrait" r:id="rId8"/>
  <headerFooter>
    <oddHeader>&amp;CC 2. &amp;P</oddHeader>
    <oddFooter>&amp;L&amp;"Arial,Italic"&amp;8 1012 (ENG_ACES 06/2024)</oddFooter>
  </headerFooter>
  <rowBreaks count="3" manualBreakCount="3">
    <brk id="72" max="8" man="1"/>
    <brk id="140" max="8" man="1"/>
    <brk id="215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view="pageBreakPreview" topLeftCell="A22" zoomScaleNormal="100" zoomScaleSheetLayoutView="85" workbookViewId="0">
      <selection activeCell="I41" sqref="I41"/>
    </sheetView>
  </sheetViews>
  <sheetFormatPr defaultColWidth="9.109375" defaultRowHeight="13.8" x14ac:dyDescent="0.3"/>
  <cols>
    <col min="1" max="1" width="16.6640625" style="120" customWidth="1"/>
    <col min="2" max="2" width="3" style="120" customWidth="1"/>
    <col min="3" max="3" width="9.109375" style="120" customWidth="1"/>
    <col min="4" max="4" width="36" style="120" customWidth="1"/>
    <col min="5" max="5" width="3.6640625" style="120" customWidth="1"/>
    <col min="6" max="6" width="18.44140625" style="120" customWidth="1"/>
    <col min="7" max="8" width="9.109375" style="120" customWidth="1"/>
    <col min="9" max="16384" width="9.109375" style="120"/>
  </cols>
  <sheetData>
    <row r="1" spans="1:10" x14ac:dyDescent="0.3">
      <c r="A1"/>
      <c r="B1"/>
      <c r="C1"/>
      <c r="D1"/>
      <c r="E1"/>
      <c r="F1"/>
      <c r="G1" s="59"/>
      <c r="H1"/>
      <c r="I1"/>
      <c r="J1" s="121"/>
    </row>
    <row r="2" spans="1:10" x14ac:dyDescent="0.3">
      <c r="A2" s="93" t="str">
        <f>General!A2</f>
        <v>CLIENT:</v>
      </c>
      <c r="B2" s="93"/>
      <c r="C2" s="93" t="str">
        <f>General!C2</f>
        <v xml:space="preserve">KOPANONG LOCAL MUNICIPALITY </v>
      </c>
      <c r="D2" s="93"/>
      <c r="E2" s="93"/>
      <c r="F2" s="2"/>
      <c r="G2" s="1"/>
      <c r="H2"/>
      <c r="I2"/>
      <c r="J2" s="121"/>
    </row>
    <row r="3" spans="1:10" x14ac:dyDescent="0.3">
      <c r="A3" s="93"/>
      <c r="B3" s="1"/>
      <c r="C3" s="93"/>
      <c r="D3" s="93"/>
      <c r="E3" s="93"/>
      <c r="F3" s="129"/>
      <c r="G3" s="130"/>
      <c r="H3"/>
      <c r="I3"/>
      <c r="J3" s="121"/>
    </row>
    <row r="4" spans="1:10" customFormat="1" ht="12" customHeight="1" x14ac:dyDescent="0.25">
      <c r="A4" s="93" t="s">
        <v>285</v>
      </c>
      <c r="B4" s="93"/>
      <c r="C4" s="93" t="str">
        <f>General!C4</f>
        <v>KLP/MIG/FS1192/2021</v>
      </c>
      <c r="D4" s="93"/>
      <c r="E4" s="93"/>
      <c r="F4" s="93"/>
      <c r="G4" s="93"/>
      <c r="H4" s="7"/>
      <c r="I4" s="6"/>
    </row>
    <row r="5" spans="1:10" x14ac:dyDescent="0.3">
      <c r="A5" s="93"/>
      <c r="B5" s="1"/>
      <c r="C5" s="93"/>
      <c r="D5" s="93"/>
      <c r="E5" s="93"/>
      <c r="F5" s="129"/>
      <c r="G5" s="78"/>
      <c r="H5"/>
      <c r="I5"/>
    </row>
    <row r="6" spans="1:10" x14ac:dyDescent="0.3">
      <c r="A6" s="93" t="str">
        <f>General!A6</f>
        <v>CONTRACT TITLE:</v>
      </c>
      <c r="B6" s="1"/>
      <c r="C6" s="93" t="str">
        <f>General!C6</f>
        <v xml:space="preserve">TROMPSBURG : PERMITTING AND CLOSURE OF EXISTING </v>
      </c>
      <c r="D6" s="93"/>
      <c r="E6" s="93"/>
      <c r="F6" s="129"/>
      <c r="G6" s="1"/>
      <c r="H6"/>
      <c r="I6"/>
    </row>
    <row r="7" spans="1:10" x14ac:dyDescent="0.3">
      <c r="A7" s="93"/>
      <c r="B7" s="1"/>
      <c r="C7" s="93" t="str">
        <f>General!C7</f>
        <v>DISPOSAL SITE AND CONSTRUCTION OF A NEW DISPOSAL SITE</v>
      </c>
      <c r="D7" s="93"/>
      <c r="E7" s="93"/>
      <c r="F7" s="129"/>
      <c r="G7" s="1"/>
      <c r="H7"/>
      <c r="I7"/>
    </row>
    <row r="8" spans="1:10" x14ac:dyDescent="0.3">
      <c r="A8" s="1"/>
      <c r="B8" s="1"/>
      <c r="C8" s="1"/>
      <c r="D8" s="1"/>
      <c r="E8" s="1"/>
      <c r="F8" s="122"/>
      <c r="G8"/>
      <c r="H8"/>
      <c r="I8"/>
    </row>
    <row r="9" spans="1:10" ht="15.6" x14ac:dyDescent="0.3">
      <c r="A9" s="123" t="s">
        <v>156</v>
      </c>
      <c r="B9" s="124"/>
      <c r="C9" s="1"/>
      <c r="D9" s="1"/>
      <c r="E9" s="1"/>
      <c r="F9" s="122"/>
      <c r="G9"/>
      <c r="H9"/>
      <c r="I9"/>
    </row>
    <row r="10" spans="1:10" x14ac:dyDescent="0.3">
      <c r="A10" s="1"/>
      <c r="B10" s="1"/>
      <c r="C10" s="1"/>
      <c r="D10" s="1"/>
      <c r="E10" s="1"/>
      <c r="F10" s="122"/>
      <c r="G10"/>
      <c r="H10"/>
      <c r="I10"/>
    </row>
    <row r="11" spans="1:10" ht="15" customHeight="1" x14ac:dyDescent="0.3">
      <c r="A11" s="93" t="s">
        <v>123</v>
      </c>
      <c r="B11" s="1" t="s">
        <v>157</v>
      </c>
      <c r="C11" s="1" t="s">
        <v>158</v>
      </c>
      <c r="D11" s="1"/>
      <c r="E11" s="1" t="s">
        <v>159</v>
      </c>
      <c r="F11" s="128"/>
      <c r="G11"/>
      <c r="H11"/>
      <c r="I11"/>
    </row>
    <row r="12" spans="1:10" x14ac:dyDescent="0.3">
      <c r="A12" s="93"/>
      <c r="B12" s="1"/>
      <c r="C12" s="1"/>
      <c r="D12" s="1"/>
      <c r="E12" s="1"/>
      <c r="F12" s="125"/>
      <c r="G12"/>
      <c r="H12"/>
      <c r="I12"/>
    </row>
    <row r="13" spans="1:10" ht="15" customHeight="1" x14ac:dyDescent="0.3">
      <c r="A13" s="93" t="s">
        <v>122</v>
      </c>
      <c r="B13" s="1" t="s">
        <v>157</v>
      </c>
      <c r="C13" s="1" t="s">
        <v>319</v>
      </c>
      <c r="D13" s="1"/>
      <c r="E13" s="1" t="s">
        <v>159</v>
      </c>
      <c r="F13" s="128"/>
      <c r="G13"/>
      <c r="H13"/>
      <c r="I13"/>
    </row>
    <row r="14" spans="1:10" x14ac:dyDescent="0.3">
      <c r="A14" s="93"/>
      <c r="B14" s="1"/>
      <c r="C14" s="1"/>
      <c r="D14" s="1"/>
      <c r="E14" s="1"/>
      <c r="F14" s="125"/>
      <c r="G14"/>
      <c r="H14"/>
      <c r="I14"/>
    </row>
    <row r="15" spans="1:10" ht="15" customHeight="1" x14ac:dyDescent="0.3">
      <c r="A15" s="93" t="s">
        <v>120</v>
      </c>
      <c r="B15" s="1" t="s">
        <v>157</v>
      </c>
      <c r="C15" s="1" t="s">
        <v>170</v>
      </c>
      <c r="D15" s="1"/>
      <c r="E15" s="1" t="s">
        <v>159</v>
      </c>
      <c r="F15" s="128"/>
      <c r="G15"/>
      <c r="H15"/>
      <c r="I15"/>
    </row>
    <row r="16" spans="1:10" x14ac:dyDescent="0.3">
      <c r="A16" s="93"/>
      <c r="B16" s="1"/>
      <c r="C16" s="1"/>
      <c r="D16" s="1"/>
      <c r="E16" s="1"/>
      <c r="F16" s="125"/>
      <c r="G16"/>
      <c r="H16"/>
      <c r="I16"/>
    </row>
    <row r="17" spans="1:9" ht="15" customHeight="1" x14ac:dyDescent="0.3">
      <c r="A17" s="93" t="s">
        <v>127</v>
      </c>
      <c r="B17" s="1" t="s">
        <v>157</v>
      </c>
      <c r="C17" s="1" t="s">
        <v>171</v>
      </c>
      <c r="D17" s="1"/>
      <c r="E17" s="1" t="s">
        <v>159</v>
      </c>
      <c r="F17" s="128"/>
      <c r="G17"/>
      <c r="H17"/>
      <c r="I17"/>
    </row>
    <row r="18" spans="1:9" x14ac:dyDescent="0.3">
      <c r="A18" s="93"/>
      <c r="B18" s="1"/>
      <c r="C18" s="1"/>
      <c r="D18" s="1"/>
      <c r="E18" s="1"/>
      <c r="F18" s="125"/>
      <c r="G18"/>
      <c r="H18"/>
      <c r="I18"/>
    </row>
    <row r="19" spans="1:9" x14ac:dyDescent="0.3">
      <c r="A19" s="93" t="s">
        <v>281</v>
      </c>
      <c r="B19" s="1" t="s">
        <v>157</v>
      </c>
      <c r="C19" s="1" t="s">
        <v>282</v>
      </c>
      <c r="D19" s="1"/>
      <c r="E19" s="1" t="s">
        <v>159</v>
      </c>
      <c r="F19" s="128"/>
      <c r="G19"/>
      <c r="H19"/>
      <c r="I19"/>
    </row>
    <row r="20" spans="1:9" x14ac:dyDescent="0.3">
      <c r="A20" s="93"/>
      <c r="B20" s="1"/>
      <c r="C20" s="1"/>
      <c r="D20" s="1"/>
      <c r="E20" s="1"/>
      <c r="F20" s="125"/>
      <c r="G20"/>
      <c r="H20"/>
      <c r="I20"/>
    </row>
    <row r="21" spans="1:9" x14ac:dyDescent="0.3">
      <c r="A21" s="93" t="s">
        <v>317</v>
      </c>
      <c r="B21" s="1" t="s">
        <v>157</v>
      </c>
      <c r="C21" s="1" t="s">
        <v>318</v>
      </c>
      <c r="D21" s="1"/>
      <c r="E21" s="1" t="s">
        <v>159</v>
      </c>
      <c r="F21" s="128"/>
      <c r="G21"/>
      <c r="H21"/>
      <c r="I21"/>
    </row>
    <row r="22" spans="1:9" x14ac:dyDescent="0.3">
      <c r="A22"/>
      <c r="B22"/>
      <c r="C22"/>
      <c r="D22"/>
      <c r="E22"/>
      <c r="F22"/>
      <c r="G22"/>
      <c r="H22"/>
      <c r="I22"/>
    </row>
    <row r="23" spans="1:9" x14ac:dyDescent="0.3">
      <c r="A23" s="126"/>
      <c r="B23" s="126"/>
      <c r="C23" s="126"/>
      <c r="D23" s="126"/>
      <c r="E23" s="126"/>
      <c r="F23" s="127"/>
      <c r="G23"/>
      <c r="H23"/>
      <c r="I23"/>
    </row>
    <row r="24" spans="1:9" ht="15" customHeight="1" x14ac:dyDescent="0.3">
      <c r="A24" s="104" t="s">
        <v>160</v>
      </c>
      <c r="B24" s="1"/>
      <c r="C24" s="1"/>
      <c r="D24" s="1"/>
      <c r="E24" s="1" t="s">
        <v>159</v>
      </c>
      <c r="F24" s="128"/>
      <c r="G24"/>
      <c r="H24"/>
      <c r="I24"/>
    </row>
    <row r="25" spans="1:9" x14ac:dyDescent="0.3">
      <c r="A25" s="104"/>
      <c r="B25" s="1"/>
      <c r="C25" s="1"/>
      <c r="D25" s="1"/>
      <c r="E25" s="1"/>
      <c r="F25" s="125"/>
      <c r="G25"/>
      <c r="H25"/>
      <c r="I25"/>
    </row>
    <row r="26" spans="1:9" x14ac:dyDescent="0.3">
      <c r="A26" s="104"/>
      <c r="B26" s="1"/>
      <c r="C26" s="1"/>
      <c r="D26" s="1"/>
      <c r="E26" s="1"/>
      <c r="F26" s="125"/>
      <c r="G26"/>
      <c r="H26"/>
      <c r="I26"/>
    </row>
    <row r="27" spans="1:9" x14ac:dyDescent="0.3">
      <c r="A27" s="126"/>
      <c r="B27" s="126"/>
      <c r="C27" s="126"/>
      <c r="D27" s="126"/>
      <c r="E27" s="126"/>
      <c r="F27" s="127"/>
      <c r="G27"/>
      <c r="H27"/>
      <c r="I27"/>
    </row>
    <row r="28" spans="1:9" x14ac:dyDescent="0.3">
      <c r="A28" s="104"/>
      <c r="B28" s="1"/>
      <c r="C28" s="1"/>
      <c r="D28" s="1"/>
      <c r="E28" s="1"/>
      <c r="F28" s="125"/>
      <c r="G28"/>
      <c r="H28"/>
      <c r="I28"/>
    </row>
    <row r="29" spans="1:9" ht="15.6" x14ac:dyDescent="0.3">
      <c r="A29" s="123" t="s">
        <v>161</v>
      </c>
      <c r="B29" s="124"/>
      <c r="C29" s="1"/>
      <c r="D29" s="1"/>
      <c r="E29" s="1"/>
      <c r="F29" s="122"/>
      <c r="G29"/>
      <c r="H29"/>
      <c r="I29"/>
    </row>
    <row r="30" spans="1:9" x14ac:dyDescent="0.3">
      <c r="A30" s="1"/>
      <c r="B30" s="1"/>
      <c r="C30" s="1"/>
      <c r="D30" s="1"/>
      <c r="E30" s="1"/>
      <c r="F30" s="122"/>
      <c r="G30"/>
      <c r="H30"/>
      <c r="I30"/>
    </row>
    <row r="31" spans="1:9" x14ac:dyDescent="0.3">
      <c r="A31" s="1" t="s">
        <v>162</v>
      </c>
      <c r="B31" s="1"/>
      <c r="C31" s="1"/>
      <c r="D31" s="1"/>
      <c r="E31" s="1" t="s">
        <v>159</v>
      </c>
      <c r="F31" s="128"/>
      <c r="G31"/>
      <c r="H31"/>
      <c r="I31"/>
    </row>
    <row r="32" spans="1:9" x14ac:dyDescent="0.3">
      <c r="A32" s="1"/>
      <c r="B32" s="1"/>
      <c r="C32" s="1"/>
      <c r="D32" s="1"/>
      <c r="E32" s="1"/>
      <c r="F32" s="122"/>
      <c r="G32"/>
      <c r="H32"/>
      <c r="I32"/>
    </row>
    <row r="33" spans="1:9" x14ac:dyDescent="0.3">
      <c r="A33" s="1" t="s">
        <v>163</v>
      </c>
      <c r="B33" s="1"/>
      <c r="C33" s="1"/>
      <c r="D33" s="1"/>
      <c r="E33" s="1"/>
      <c r="F33" s="122"/>
      <c r="G33"/>
      <c r="H33"/>
      <c r="I33"/>
    </row>
    <row r="34" spans="1:9" x14ac:dyDescent="0.3">
      <c r="A34" s="1" t="s">
        <v>164</v>
      </c>
      <c r="B34" s="1"/>
      <c r="C34" s="1"/>
      <c r="D34" s="1"/>
      <c r="E34" s="1"/>
      <c r="F34" s="122"/>
      <c r="G34"/>
      <c r="H34"/>
      <c r="I34"/>
    </row>
    <row r="35" spans="1:9" x14ac:dyDescent="0.3">
      <c r="A35" s="1" t="s">
        <v>165</v>
      </c>
      <c r="B35" s="1"/>
      <c r="C35" s="1"/>
      <c r="D35" s="1"/>
      <c r="E35" s="1" t="s">
        <v>159</v>
      </c>
      <c r="F35" s="128"/>
      <c r="G35"/>
      <c r="H35"/>
      <c r="I35"/>
    </row>
    <row r="36" spans="1:9" x14ac:dyDescent="0.3">
      <c r="A36" s="1"/>
      <c r="B36" s="1"/>
      <c r="C36" s="1"/>
      <c r="D36" s="1"/>
      <c r="E36" s="1"/>
      <c r="F36" s="122"/>
      <c r="G36"/>
      <c r="H36"/>
      <c r="I36"/>
    </row>
    <row r="37" spans="1:9" x14ac:dyDescent="0.3">
      <c r="A37" s="1"/>
      <c r="B37" s="1"/>
      <c r="C37" s="1"/>
      <c r="D37" s="1"/>
      <c r="E37" s="1"/>
      <c r="F37" s="122"/>
      <c r="G37"/>
      <c r="H37"/>
      <c r="I37"/>
    </row>
    <row r="38" spans="1:9" x14ac:dyDescent="0.3">
      <c r="A38" s="1" t="s">
        <v>166</v>
      </c>
      <c r="B38" s="1"/>
      <c r="C38" s="1"/>
      <c r="D38" s="1"/>
      <c r="E38" s="1" t="s">
        <v>159</v>
      </c>
      <c r="F38" s="128"/>
      <c r="G38"/>
      <c r="H38"/>
      <c r="I38"/>
    </row>
    <row r="39" spans="1:9" x14ac:dyDescent="0.3">
      <c r="A39" s="1"/>
      <c r="B39" s="1"/>
      <c r="C39" s="1"/>
      <c r="D39" s="1"/>
      <c r="E39" s="1"/>
      <c r="F39" s="122"/>
      <c r="G39"/>
      <c r="H39"/>
      <c r="I39"/>
    </row>
    <row r="40" spans="1:9" x14ac:dyDescent="0.3">
      <c r="A40" s="1"/>
      <c r="B40" s="1"/>
      <c r="C40" s="1"/>
      <c r="D40" s="1"/>
      <c r="E40" s="1"/>
      <c r="F40" s="122"/>
      <c r="G40"/>
      <c r="H40"/>
      <c r="I40"/>
    </row>
    <row r="41" spans="1:9" x14ac:dyDescent="0.3">
      <c r="A41" s="1"/>
      <c r="B41" s="1"/>
      <c r="C41" s="1"/>
      <c r="D41" s="1"/>
      <c r="E41" s="1"/>
      <c r="F41" s="122"/>
      <c r="G41"/>
      <c r="H41"/>
      <c r="I41"/>
    </row>
    <row r="42" spans="1:9" x14ac:dyDescent="0.3">
      <c r="A42" s="1" t="s">
        <v>167</v>
      </c>
      <c r="B42" s="1"/>
      <c r="C42" s="1"/>
      <c r="D42" s="1"/>
      <c r="E42" s="1"/>
      <c r="F42" s="122"/>
      <c r="G42"/>
      <c r="H42"/>
      <c r="I42"/>
    </row>
    <row r="43" spans="1:9" x14ac:dyDescent="0.3">
      <c r="A43" s="1" t="s">
        <v>399</v>
      </c>
      <c r="B43" s="1"/>
      <c r="C43" s="1"/>
      <c r="D43" s="1"/>
      <c r="E43" s="1" t="s">
        <v>159</v>
      </c>
      <c r="F43" s="128"/>
      <c r="G43"/>
      <c r="H43"/>
      <c r="I43"/>
    </row>
    <row r="44" spans="1:9" x14ac:dyDescent="0.3">
      <c r="A44" s="1"/>
      <c r="B44" s="1"/>
      <c r="C44" s="1"/>
      <c r="D44" s="1"/>
      <c r="E44" s="1"/>
      <c r="F44" s="122"/>
      <c r="G44"/>
      <c r="H44"/>
      <c r="I44"/>
    </row>
    <row r="45" spans="1:9" x14ac:dyDescent="0.3">
      <c r="A45" s="126"/>
      <c r="B45" s="126"/>
      <c r="C45" s="126"/>
      <c r="D45" s="126"/>
      <c r="E45" s="126"/>
      <c r="F45" s="127"/>
      <c r="G45"/>
      <c r="H45"/>
      <c r="I45"/>
    </row>
    <row r="46" spans="1:9" x14ac:dyDescent="0.3">
      <c r="A46" s="104" t="s">
        <v>168</v>
      </c>
      <c r="B46" s="104"/>
      <c r="C46" s="1"/>
      <c r="D46" s="1"/>
      <c r="E46" s="1" t="s">
        <v>159</v>
      </c>
      <c r="F46" s="128"/>
      <c r="G46"/>
      <c r="H46"/>
      <c r="I46"/>
    </row>
    <row r="47" spans="1:9" x14ac:dyDescent="0.3">
      <c r="A47" s="104"/>
      <c r="B47" s="104"/>
      <c r="C47" s="1"/>
      <c r="D47" s="1"/>
      <c r="E47" s="1"/>
      <c r="F47" s="125"/>
      <c r="G47"/>
      <c r="H47"/>
      <c r="I47"/>
    </row>
    <row r="48" spans="1:9" x14ac:dyDescent="0.3">
      <c r="A48" s="104"/>
      <c r="B48" s="104"/>
      <c r="C48" s="1"/>
      <c r="D48" s="1"/>
      <c r="E48" s="1"/>
      <c r="F48" s="125"/>
      <c r="G48"/>
      <c r="H48"/>
      <c r="I48"/>
    </row>
    <row r="49" spans="1:9" x14ac:dyDescent="0.3">
      <c r="A49" s="1"/>
      <c r="B49" s="1"/>
      <c r="C49" s="1"/>
      <c r="D49" s="1"/>
      <c r="E49" s="1"/>
      <c r="F49" s="122"/>
      <c r="G49"/>
      <c r="H49"/>
      <c r="I49"/>
    </row>
    <row r="50" spans="1:9" ht="15" customHeight="1" x14ac:dyDescent="0.3">
      <c r="A50" s="1" t="s">
        <v>169</v>
      </c>
      <c r="B50" s="1"/>
      <c r="C50" s="1"/>
      <c r="D50" s="1"/>
      <c r="E50" s="1"/>
      <c r="F50" s="122"/>
      <c r="G50"/>
      <c r="H50"/>
      <c r="I50"/>
    </row>
    <row r="51" spans="1:9" x14ac:dyDescent="0.3">
      <c r="A51"/>
      <c r="B51"/>
      <c r="C51"/>
      <c r="D51"/>
      <c r="E51"/>
      <c r="F51"/>
      <c r="G51"/>
      <c r="H51"/>
      <c r="I51"/>
    </row>
    <row r="52" spans="1:9" x14ac:dyDescent="0.3">
      <c r="A52"/>
      <c r="B52"/>
      <c r="C52"/>
      <c r="D52"/>
      <c r="E52"/>
      <c r="F52"/>
      <c r="G52"/>
      <c r="H52"/>
      <c r="I52"/>
    </row>
  </sheetData>
  <customSheetViews>
    <customSheetView guid="{8C06DBC4-277B-4C06-8E04-886D17C17669}" showPageBreaks="1" fitToPage="1" printArea="1" view="pageBreakPreview" topLeftCell="A18">
      <selection activeCell="K42" sqref="K42"/>
      <pageMargins left="0.59055118110236227" right="0.59055118110236227" top="0.78740157480314965" bottom="0.78740157480314965" header="0.31496062992125984" footer="0.59055118110236227"/>
      <pageSetup paperSize="9" firstPageNumber="25" orientation="portrait" useFirstPageNumber="1" horizontalDpi="300" verticalDpi="300" r:id="rId1"/>
      <headerFooter>
        <oddHeader>&amp;CC2 . &amp;P</oddHeader>
        <oddFooter>&amp;L&amp;"Arial,Italic"&amp;8 1012 (ENG_ACES 02/2020)</oddFooter>
      </headerFooter>
    </customSheetView>
    <customSheetView guid="{2D0589F9-8715-4848-90C2-96F1A45D636B}" showPageBreaks="1" fitToPage="1" printArea="1" view="pageBreakPreview">
      <selection activeCell="C166" sqref="C166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2"/>
      <headerFooter>
        <oddHeader>&amp;CC2 . &amp;P</oddHeader>
        <oddFooter>&amp;L&amp;8 107416 &amp;"Arial,Italic"(AUR 66/2014)</oddFooter>
      </headerFooter>
    </customSheetView>
    <customSheetView guid="{8FF073D9-055F-4F34-B306-FB40E0157B7C}" showPageBreaks="1" fitToPage="1" printArea="1" view="pageBreakPreview">
      <selection activeCell="C166" sqref="C166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3"/>
      <headerFooter>
        <oddHeader>&amp;CC2 . &amp;P</oddHeader>
        <oddFooter>&amp;L&amp;8 107416 &amp;"Arial,Italic"(AUR 66/2014)</oddFooter>
      </headerFooter>
    </customSheetView>
    <customSheetView guid="{7269E097-1BF7-4772-8594-19B80D9CE7D4}" showPageBreaks="1" fitToPage="1" printArea="1" view="pageBreakPreview">
      <selection activeCell="D8" sqref="D8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4"/>
      <headerFooter>
        <oddHeader>&amp;CC2 . &amp;P</oddHeader>
        <oddFooter>&amp;L&amp;8 107416 &amp;"Arial,Italic"(AUR 66/2014)</oddFooter>
      </headerFooter>
    </customSheetView>
    <customSheetView guid="{0EB5B30E-A986-444F-BEE4-BF2D09B6E61F}" scale="85" showPageBreaks="1" fitToPage="1" printArea="1" view="pageBreakPreview">
      <pageMargins left="0.59055118110236227" right="0.59055118110236227" top="0.78740157480314965" bottom="0.78740157480314965" header="0.31496062992125984" footer="0.59055118110236227"/>
      <pageSetup paperSize="9" orientation="portrait" r:id="rId5"/>
      <headerFooter>
        <oddHeader>&amp;CC2 . &amp;P</oddHeader>
        <oddFooter>&amp;L&amp;8 107416 &amp;"Arial,Italic"(AUR 66/2014)</oddFooter>
      </headerFooter>
    </customSheetView>
    <customSheetView guid="{CFE8212C-D37D-4726-95FC-8498FA427A0A}" showPageBreaks="1" fitToPage="1" printArea="1" view="pageBreakPreview">
      <selection activeCell="D8" sqref="D8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6"/>
      <headerFooter>
        <oddHeader>&amp;CC2 . &amp;P</oddHeader>
        <oddFooter>&amp;L&amp;8 107416 &amp;"Arial,Italic"(AUR 66/2014)</oddFooter>
      </headerFooter>
    </customSheetView>
    <customSheetView guid="{5AE6871E-870B-47BF-9F14-DCBE3F307CF6}" showPageBreaks="1" fitToPage="1" printArea="1" view="pageBreakPreview" topLeftCell="A16">
      <selection activeCell="C20" sqref="C20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7"/>
      <headerFooter>
        <oddHeader>&amp;CC2 . &amp;P</oddHeader>
        <oddFooter>&amp;L&amp;8 107416 &amp;"Arial,Italic"(AUR 66/2014)</oddFooter>
      </headerFooter>
    </customSheetView>
    <customSheetView guid="{F3092659-5AD1-4F03-9901-38AF2FE7B43A}" showPageBreaks="1" fitToPage="1" printArea="1" view="pageBreakPreview" topLeftCell="A22">
      <selection activeCell="K19" sqref="K19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8"/>
      <headerFooter>
        <oddHeader>&amp;CC2 . &amp;P</oddHeader>
        <oddFooter>&amp;L&amp;8 107416 &amp;"Arial,Italic"(AUR 66/2014)</oddFooter>
      </headerFooter>
    </customSheetView>
    <customSheetView guid="{A8D1BE72-0DDD-4E54-A103-C13AA6078341}" showPageBreaks="1" fitToPage="1" printArea="1" view="pageBreakPreview" topLeftCell="A7">
      <selection activeCell="K17" sqref="K17"/>
      <pageMargins left="0.59055118110236227" right="0.59055118110236227" top="0.78740157480314965" bottom="0.78740157480314965" header="0.31496062992125984" footer="0.59055118110236227"/>
      <pageSetup paperSize="9" firstPageNumber="25" orientation="portrait" useFirstPageNumber="1" horizontalDpi="300" verticalDpi="300" r:id="rId9"/>
      <headerFooter>
        <oddHeader>&amp;CC2 . &amp;P</oddHeader>
        <oddFooter>&amp;L&amp;"Arial,Italic"&amp;8 1012 (ENG_ACES 02/2020)</oddFooter>
      </headerFooter>
    </customSheetView>
    <customSheetView guid="{8455329F-CB19-4B1A-B90C-EBA1B6682D10}" showPageBreaks="1" fitToPage="1" printArea="1" view="pageBreakPreview" topLeftCell="A28">
      <selection activeCell="F38" sqref="F38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10"/>
      <headerFooter>
        <oddHeader>&amp;CC2 . &amp;P</oddHeader>
        <oddFooter>&amp;L&amp;8 107416 &amp;"Arial,Italic"(AUR 66/2014)</oddFooter>
      </headerFooter>
    </customSheetView>
    <customSheetView guid="{F5C46B42-94D7-4C37-BCCA-A66086762E2C}" showPageBreaks="1" fitToPage="1" printArea="1" view="pageBreakPreview">
      <selection activeCell="F38" sqref="F38"/>
      <pageMargins left="0.59055118110236227" right="0.59055118110236227" top="0.78740157480314965" bottom="0.78740157480314965" header="0.31496062992125984" footer="0.59055118110236227"/>
      <pageSetup paperSize="9" orientation="portrait" horizontalDpi="300" verticalDpi="300" r:id="rId11"/>
      <headerFooter>
        <oddHeader>&amp;CC2 . &amp;P</oddHeader>
        <oddFooter>&amp;L&amp;8 107416 &amp;"Arial,Italic"(AUR 66/2014)</oddFooter>
      </headerFooter>
    </customSheetView>
    <customSheetView guid="{9C4C01B2-F47D-4254-8993-2EF54272A013}" showPageBreaks="1" fitToPage="1" printArea="1" view="pageBreakPreview">
      <selection activeCell="L12" sqref="L12"/>
      <pageMargins left="0.59055118110236227" right="0.59055118110236227" top="0.78740157480314965" bottom="0.78740157480314965" header="0.31496062992125984" footer="0.59055118110236227"/>
      <pageSetup paperSize="9" firstPageNumber="24" orientation="portrait" horizontalDpi="300" verticalDpi="300" r:id="rId12"/>
      <headerFooter>
        <oddHeader>&amp;CC2 . &amp;P</oddHeader>
        <oddFooter>&amp;L&amp;"Arial,Italic"&amp;8 1012 (ENG_ACES 06/2024)</oddFooter>
      </headerFooter>
    </customSheetView>
  </customSheetViews>
  <pageMargins left="0.59055118110236227" right="0.59055118110236227" top="0.78740157480314965" bottom="0.78740157480314965" header="0.31496062992125984" footer="0.59055118110236227"/>
  <pageSetup paperSize="9" firstPageNumber="24" orientation="portrait" horizontalDpi="300" verticalDpi="300" r:id="rId13"/>
  <headerFooter>
    <oddHeader>&amp;CC2 . &amp;P</oddHeader>
    <oddFooter>&amp;L&amp;"Arial,Italic"&amp;8 1012 (ENG_ACES 06/2024)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General</vt:lpstr>
      <vt:lpstr>Roads and Fencing</vt:lpstr>
      <vt:lpstr>Landfill Cell</vt:lpstr>
      <vt:lpstr>Leachate Pond</vt:lpstr>
      <vt:lpstr>Recycling Storage Area</vt:lpstr>
      <vt:lpstr>Acess Control Building</vt:lpstr>
      <vt:lpstr>SUMMARY</vt:lpstr>
      <vt:lpstr>'Acess Control Building'!Print_Area</vt:lpstr>
      <vt:lpstr>General!Print_Area</vt:lpstr>
      <vt:lpstr>'Landfill Cell'!Print_Area</vt:lpstr>
      <vt:lpstr>'Leachate Pond'!Print_Area</vt:lpstr>
      <vt:lpstr>'Roads and Fencing'!Print_Area</vt:lpstr>
      <vt:lpstr>SUMMARY!Print_Area</vt:lpstr>
      <vt:lpstr>'Leachate Pond'!Print_Titles</vt:lpstr>
    </vt:vector>
  </TitlesOfParts>
  <Company>Aurecon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Leallyn Fransman</dc:creator>
  <cp:lastModifiedBy>Lefa Serobe</cp:lastModifiedBy>
  <cp:lastPrinted>2024-04-25T07:21:03Z</cp:lastPrinted>
  <dcterms:created xsi:type="dcterms:W3CDTF">2014-05-27T23:40:38Z</dcterms:created>
  <dcterms:modified xsi:type="dcterms:W3CDTF">2024-04-25T09:33:35Z</dcterms:modified>
</cp:coreProperties>
</file>