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Y:\PWT\02 TENDERS (6-1-4)\26584 (5000006018) VMWare\1 - Invitation to Tender\"/>
    </mc:Choice>
  </mc:AlternateContent>
  <xr:revisionPtr revIDLastSave="0" documentId="8_{94FA2405-C5C7-46D1-AACD-26E0C264A3CC}" xr6:coauthVersionLast="47" xr6:coauthVersionMax="47" xr10:uidLastSave="{00000000-0000-0000-0000-000000000000}"/>
  <bookViews>
    <workbookView xWindow="-120" yWindow="-120" windowWidth="29040" windowHeight="15720" xr2:uid="{D4CDF8F1-1F09-4AC0-82AE-9C635C47196A}"/>
  </bookViews>
  <sheets>
    <sheet name="CB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6" i="1" l="1"/>
  <c r="F9" i="1" l="1"/>
  <c r="H9" i="1"/>
  <c r="J9" i="1" s="1"/>
  <c r="F10" i="1"/>
  <c r="H10" i="1"/>
  <c r="J10" i="1" s="1"/>
  <c r="L10" i="1" s="1"/>
  <c r="M10" i="1" s="1"/>
  <c r="F11" i="1"/>
  <c r="H11" i="1"/>
  <c r="J11" i="1" s="1"/>
  <c r="L11" i="1" s="1"/>
  <c r="M11" i="1" s="1"/>
  <c r="F12" i="1"/>
  <c r="H12" i="1"/>
  <c r="J12" i="1" s="1"/>
  <c r="L12" i="1" s="1"/>
  <c r="M12" i="1" s="1"/>
  <c r="F13" i="1"/>
  <c r="H13" i="1"/>
  <c r="J13" i="1" s="1"/>
  <c r="L13" i="1" s="1"/>
  <c r="M13" i="1" s="1"/>
  <c r="F14" i="1"/>
  <c r="H14" i="1"/>
  <c r="J14" i="1" s="1"/>
  <c r="L14" i="1" s="1"/>
  <c r="M14" i="1" s="1"/>
  <c r="F15" i="1"/>
  <c r="H15" i="1"/>
  <c r="J15" i="1" s="1"/>
  <c r="L15" i="1" s="1"/>
  <c r="M15" i="1" s="1"/>
  <c r="F16" i="1"/>
  <c r="H16" i="1"/>
  <c r="J16" i="1" s="1"/>
  <c r="L16" i="1" s="1"/>
  <c r="M16" i="1" s="1"/>
  <c r="F17" i="1"/>
  <c r="H17" i="1"/>
  <c r="J17" i="1" s="1"/>
  <c r="L17" i="1" s="1"/>
  <c r="M17" i="1" s="1"/>
  <c r="F18" i="1"/>
  <c r="H18" i="1"/>
  <c r="J18" i="1" s="1"/>
  <c r="L18" i="1" s="1"/>
  <c r="M18" i="1" s="1"/>
  <c r="F19" i="1"/>
  <c r="H19" i="1"/>
  <c r="J19" i="1" s="1"/>
  <c r="L19" i="1" s="1"/>
  <c r="M19" i="1" s="1"/>
  <c r="F20" i="1"/>
  <c r="H20" i="1"/>
  <c r="J20" i="1" s="1"/>
  <c r="L20" i="1" s="1"/>
  <c r="M20" i="1" s="1"/>
  <c r="F21" i="1"/>
  <c r="H21" i="1"/>
  <c r="J21" i="1"/>
  <c r="L21" i="1" s="1"/>
  <c r="M21" i="1" s="1"/>
  <c r="F22" i="1"/>
  <c r="H22" i="1"/>
  <c r="J22" i="1" s="1"/>
  <c r="L22" i="1" s="1"/>
  <c r="M22" i="1" s="1"/>
  <c r="F23" i="1"/>
  <c r="H23" i="1"/>
  <c r="J23" i="1" s="1"/>
  <c r="M23" i="1"/>
  <c r="F24" i="1"/>
  <c r="H24" i="1"/>
  <c r="J24" i="1" s="1"/>
  <c r="M24" i="1"/>
  <c r="F25" i="1"/>
  <c r="H25" i="1"/>
  <c r="J25" i="1" s="1"/>
  <c r="M25" i="1"/>
  <c r="F26" i="1"/>
  <c r="H26" i="1"/>
  <c r="J26" i="1" s="1"/>
  <c r="M26" i="1"/>
  <c r="F27" i="1"/>
  <c r="H27" i="1"/>
  <c r="J27" i="1" s="1"/>
  <c r="M27" i="1"/>
  <c r="F28" i="1"/>
  <c r="H28" i="1"/>
  <c r="J28" i="1" s="1"/>
  <c r="M28" i="1"/>
  <c r="F29" i="1"/>
  <c r="H29" i="1"/>
  <c r="J29" i="1" s="1"/>
  <c r="L29" i="1" s="1"/>
  <c r="M29" i="1" s="1"/>
  <c r="F30" i="1"/>
  <c r="H30" i="1"/>
  <c r="J30" i="1" s="1"/>
  <c r="L30" i="1" s="1"/>
  <c r="M30" i="1" s="1"/>
  <c r="F31" i="1"/>
  <c r="H31" i="1"/>
  <c r="J31" i="1" s="1"/>
  <c r="L31" i="1" s="1"/>
  <c r="M31" i="1" s="1"/>
  <c r="F32" i="1"/>
  <c r="J32" i="1"/>
  <c r="L32" i="1" s="1"/>
  <c r="M32" i="1" s="1"/>
  <c r="F33" i="1"/>
  <c r="J33" i="1"/>
  <c r="L33" i="1" s="1"/>
  <c r="M33" i="1" s="1"/>
  <c r="F34" i="1"/>
  <c r="J34" i="1"/>
  <c r="L34" i="1" s="1"/>
  <c r="M34" i="1" s="1"/>
  <c r="J35" i="1" l="1"/>
  <c r="L9" i="1"/>
  <c r="M9" i="1" l="1"/>
  <c r="M35" i="1" l="1"/>
  <c r="M37" i="1" s="1"/>
  <c r="M39" i="1" s="1"/>
</calcChain>
</file>

<file path=xl/sharedStrings.xml><?xml version="1.0" encoding="utf-8"?>
<sst xmlns="http://schemas.openxmlformats.org/spreadsheetml/2006/main" count="152" uniqueCount="78">
  <si>
    <t>per TiB/ Annum</t>
  </si>
  <si>
    <t>vSAN</t>
  </si>
  <si>
    <t>Per Annum</t>
  </si>
  <si>
    <t>VVF</t>
  </si>
  <si>
    <t>VCF</t>
  </si>
  <si>
    <t>TOTAL</t>
  </si>
  <si>
    <t>$/ZAR</t>
  </si>
  <si>
    <t>3K1RNR2</t>
  </si>
  <si>
    <t>PowerEdge R440</t>
  </si>
  <si>
    <t>Dell/EMC</t>
  </si>
  <si>
    <t>8CCT15J</t>
  </si>
  <si>
    <t>PowerEdge R710</t>
  </si>
  <si>
    <t>5W5S15J</t>
  </si>
  <si>
    <t>PowerEdge R610</t>
  </si>
  <si>
    <t>57HN212</t>
  </si>
  <si>
    <t>PowerEdge R920</t>
  </si>
  <si>
    <t>J6HN212</t>
  </si>
  <si>
    <t>3ZNW15J</t>
  </si>
  <si>
    <t>PowerEdge R910</t>
  </si>
  <si>
    <t>2C9LYQ2</t>
  </si>
  <si>
    <t>VxRail S570</t>
  </si>
  <si>
    <t>2C8RYQ2</t>
  </si>
  <si>
    <t>2C8MYQ2</t>
  </si>
  <si>
    <t>2C7RYQ2</t>
  </si>
  <si>
    <t>CNDNF03</t>
  </si>
  <si>
    <t>VxRail V570F</t>
  </si>
  <si>
    <t>BNDNF03</t>
  </si>
  <si>
    <t>2CDPYQ2</t>
  </si>
  <si>
    <t>2CDJYQ2</t>
  </si>
  <si>
    <t>2CCRYQ2</t>
  </si>
  <si>
    <t>2CCKYQ2</t>
  </si>
  <si>
    <t>DH71S12</t>
  </si>
  <si>
    <t>PowerEdge R720</t>
  </si>
  <si>
    <t>BXHQV02</t>
  </si>
  <si>
    <t>3K2WNR2</t>
  </si>
  <si>
    <t>3K2XNR2</t>
  </si>
  <si>
    <t>3K2TNR2</t>
  </si>
  <si>
    <t>9DHMSG2</t>
  </si>
  <si>
    <t>PowerEdge R930</t>
  </si>
  <si>
    <t>9DHHSG2</t>
  </si>
  <si>
    <t>97HN212</t>
  </si>
  <si>
    <t>CDKQ212</t>
  </si>
  <si>
    <t>6Y0MJ5J</t>
  </si>
  <si>
    <t>Licenses</t>
  </si>
  <si>
    <t>Storage</t>
  </si>
  <si>
    <t>Total Cores</t>
  </si>
  <si>
    <t>Min Cores/
Socket</t>
  </si>
  <si>
    <t>Sock</t>
  </si>
  <si>
    <t>Edition</t>
  </si>
  <si>
    <t>CORES</t>
  </si>
  <si>
    <t>CORES/
SOCKET</t>
  </si>
  <si>
    <t>SOCKETS</t>
  </si>
  <si>
    <t>SERIAL NUMBER</t>
  </si>
  <si>
    <t>MODEL</t>
  </si>
  <si>
    <t>MAKE</t>
  </si>
  <si>
    <t>PetroSA</t>
  </si>
  <si>
    <t xml:space="preserve">COMMERCIAL BID ANALYSIS (CBA) </t>
  </si>
  <si>
    <t xml:space="preserve">SERVICE: </t>
  </si>
  <si>
    <t>Insert Company Name Here</t>
  </si>
  <si>
    <t>PRICING</t>
  </si>
  <si>
    <t>Price ($)</t>
  </si>
  <si>
    <t xml:space="preserve">NOTE: The calculation of this contract value is for internal </t>
  </si>
  <si>
    <t xml:space="preserve">contract management purposes only. This amount is not a </t>
  </si>
  <si>
    <t xml:space="preserve">guarantee of allocated work and is by no means to be </t>
  </si>
  <si>
    <t>considered an actual and definite value of the service.</t>
  </si>
  <si>
    <t xml:space="preserve">Please insert this value on </t>
  </si>
  <si>
    <t>the e-procurement system</t>
  </si>
  <si>
    <t>Delivery within 14 days</t>
  </si>
  <si>
    <t>YES / NO</t>
  </si>
  <si>
    <t>Rate of Exchange</t>
  </si>
  <si>
    <t>RENEWAL OF VMWARE SOLUTION (LICENCES, MAINTENANCE AND SUPPORT)</t>
  </si>
  <si>
    <t>ENQUIRY NO: CTT0000026584</t>
  </si>
  <si>
    <r>
      <t xml:space="preserve">NB: Please only complete </t>
    </r>
    <r>
      <rPr>
        <b/>
        <sz val="12"/>
        <color rgb="FF92D050"/>
        <rFont val="Arial"/>
        <family val="2"/>
      </rPr>
      <t>GREEN</t>
    </r>
    <r>
      <rPr>
        <b/>
        <sz val="12"/>
        <color rgb="FFFF0000"/>
        <rFont val="Arial"/>
        <family val="2"/>
      </rPr>
      <t xml:space="preserve"> blocks below</t>
    </r>
  </si>
  <si>
    <t>*</t>
  </si>
  <si>
    <t>The successful vendor(s) will be granted an opportunity to conduct a Due Diligence before placing final orders.</t>
  </si>
  <si>
    <r>
      <t xml:space="preserve">Tenderers can change the </t>
    </r>
    <r>
      <rPr>
        <b/>
        <i/>
        <sz val="11"/>
        <color theme="1"/>
        <rFont val="Arial Narrow"/>
        <family val="2"/>
      </rPr>
      <t>Edition</t>
    </r>
    <r>
      <rPr>
        <b/>
        <sz val="11"/>
        <color theme="1"/>
        <rFont val="Arial Narrow"/>
        <family val="2"/>
      </rPr>
      <t xml:space="preserve"> if necessary, however detailed explanation/s must be given should the Edition be changed.</t>
    </r>
  </si>
  <si>
    <t>Unit price (USD)</t>
  </si>
  <si>
    <t>NOTE:  Please ONLY enter numbers (Your price in USD) in the Green Cells Below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</si>
</sst>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R&quot;#,##0.00"/>
    <numFmt numFmtId="165" formatCode="[$$-409]#,##0.00"/>
    <numFmt numFmtId="166" formatCode="[$$-540A]#,##0.00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72 Black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2"/>
      <color rgb="FFFF0000"/>
      <name val="Arial"/>
      <family val="2"/>
    </font>
    <font>
      <b/>
      <sz val="12"/>
      <color rgb="FF92D050"/>
      <name val="Arial"/>
      <family val="2"/>
    </font>
    <font>
      <i/>
      <sz val="12"/>
      <color theme="1"/>
      <name val="Arial"/>
      <family val="2"/>
    </font>
    <font>
      <b/>
      <sz val="11"/>
      <color theme="1"/>
      <name val="Arial Narrow"/>
      <family val="2"/>
    </font>
    <font>
      <b/>
      <i/>
      <sz val="11"/>
      <color theme="1"/>
      <name val="Arial Narrow"/>
      <family val="2"/>
    </font>
    <font>
      <b/>
      <sz val="11"/>
      <color rgb="FFFF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99FF99"/>
        <bgColor indexed="64"/>
      </patternFill>
    </fill>
  </fills>
  <borders count="2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DashDot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DashDot">
        <color indexed="64"/>
      </right>
      <top style="thin">
        <color indexed="64"/>
      </top>
      <bottom style="thin">
        <color indexed="64"/>
      </bottom>
      <diagonal/>
    </border>
    <border>
      <left style="mediumDashDot">
        <color indexed="64"/>
      </left>
      <right style="thin">
        <color indexed="64"/>
      </right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mediumDashDot">
        <color indexed="64"/>
      </right>
      <top style="thin">
        <color indexed="64"/>
      </top>
      <bottom style="mediumDashDot">
        <color indexed="64"/>
      </bottom>
      <diagonal/>
    </border>
    <border>
      <left style="mediumDashDot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DashDot">
        <color indexed="64"/>
      </right>
      <top/>
      <bottom style="thin">
        <color indexed="64"/>
      </bottom>
      <diagonal/>
    </border>
    <border>
      <left style="mediumDashDot">
        <color indexed="64"/>
      </left>
      <right style="thin">
        <color indexed="64"/>
      </right>
      <top style="mediumDashDot">
        <color indexed="64"/>
      </top>
      <bottom style="mediumDashDot">
        <color indexed="64"/>
      </bottom>
      <diagonal/>
    </border>
    <border>
      <left style="thin">
        <color indexed="64"/>
      </left>
      <right style="thin">
        <color indexed="64"/>
      </right>
      <top style="mediumDashDot">
        <color indexed="64"/>
      </top>
      <bottom style="mediumDashDot">
        <color indexed="64"/>
      </bottom>
      <diagonal/>
    </border>
    <border>
      <left style="thin">
        <color indexed="64"/>
      </left>
      <right style="mediumDashDot">
        <color indexed="64"/>
      </right>
      <top style="mediumDashDot">
        <color indexed="64"/>
      </top>
      <bottom style="mediumDashDot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7">
    <xf numFmtId="0" fontId="0" fillId="0" borderId="0" xfId="0"/>
    <xf numFmtId="43" fontId="0" fillId="0" borderId="0" xfId="1" applyFont="1"/>
    <xf numFmtId="0" fontId="0" fillId="0" borderId="0" xfId="0" applyAlignment="1">
      <alignment horizontal="center"/>
    </xf>
    <xf numFmtId="164" fontId="0" fillId="0" borderId="0" xfId="1" applyNumberFormat="1" applyFont="1"/>
    <xf numFmtId="164" fontId="0" fillId="0" borderId="0" xfId="0" applyNumberFormat="1"/>
    <xf numFmtId="0" fontId="4" fillId="0" borderId="0" xfId="0" applyFont="1" applyAlignment="1">
      <alignment horizontal="center" vertical="center"/>
    </xf>
    <xf numFmtId="0" fontId="5" fillId="2" borderId="3" xfId="0" applyFont="1" applyFill="1" applyBorder="1"/>
    <xf numFmtId="0" fontId="5" fillId="2" borderId="4" xfId="0" applyFont="1" applyFill="1" applyBorder="1"/>
    <xf numFmtId="0" fontId="5" fillId="2" borderId="5" xfId="0" applyFont="1" applyFill="1" applyBorder="1"/>
    <xf numFmtId="0" fontId="5" fillId="2" borderId="0" xfId="0" applyFont="1" applyFill="1"/>
    <xf numFmtId="0" fontId="6" fillId="2" borderId="6" xfId="0" applyFont="1" applyFill="1" applyBorder="1"/>
    <xf numFmtId="0" fontId="6" fillId="2" borderId="7" xfId="0" applyFont="1" applyFill="1" applyBorder="1"/>
    <xf numFmtId="0" fontId="8" fillId="2" borderId="8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centerContinuous"/>
    </xf>
    <xf numFmtId="0" fontId="6" fillId="2" borderId="9" xfId="0" applyFont="1" applyFill="1" applyBorder="1" applyAlignment="1">
      <alignment horizontal="center"/>
    </xf>
    <xf numFmtId="0" fontId="5" fillId="2" borderId="9" xfId="0" applyFont="1" applyFill="1" applyBorder="1"/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165" fontId="0" fillId="0" borderId="12" xfId="1" applyNumberFormat="1" applyFont="1" applyBorder="1"/>
    <xf numFmtId="166" fontId="0" fillId="0" borderId="12" xfId="0" applyNumberFormat="1" applyBorder="1" applyAlignment="1">
      <alignment horizontal="center"/>
    </xf>
    <xf numFmtId="165" fontId="2" fillId="0" borderId="12" xfId="1" applyNumberFormat="1" applyFont="1" applyBorder="1"/>
    <xf numFmtId="43" fontId="0" fillId="0" borderId="12" xfId="1" applyFont="1" applyBorder="1"/>
    <xf numFmtId="164" fontId="2" fillId="0" borderId="12" xfId="1" applyNumberFormat="1" applyFont="1" applyBorder="1"/>
    <xf numFmtId="0" fontId="4" fillId="4" borderId="13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43" fontId="4" fillId="4" borderId="13" xfId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8" fillId="0" borderId="0" xfId="0" applyFont="1"/>
    <xf numFmtId="0" fontId="8" fillId="0" borderId="0" xfId="0" applyFont="1" applyAlignment="1">
      <alignment horizontal="left"/>
    </xf>
    <xf numFmtId="0" fontId="5" fillId="0" borderId="0" xfId="0" applyFont="1"/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6" xfId="0" applyBorder="1" applyAlignment="1">
      <alignment horizontal="center"/>
    </xf>
    <xf numFmtId="0" fontId="0" fillId="5" borderId="25" xfId="0" applyFill="1" applyBorder="1"/>
    <xf numFmtId="165" fontId="0" fillId="5" borderId="12" xfId="0" applyNumberFormat="1" applyFill="1" applyBorder="1"/>
    <xf numFmtId="165" fontId="0" fillId="5" borderId="20" xfId="0" applyNumberFormat="1" applyFill="1" applyBorder="1"/>
    <xf numFmtId="165" fontId="0" fillId="0" borderId="0" xfId="0" applyNumberFormat="1"/>
    <xf numFmtId="0" fontId="0" fillId="5" borderId="11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8" fillId="0" borderId="0" xfId="0" applyFont="1" applyAlignment="1">
      <alignment horizontal="right"/>
    </xf>
    <xf numFmtId="0" fontId="2" fillId="0" borderId="14" xfId="0" applyFont="1" applyBorder="1"/>
    <xf numFmtId="0" fontId="10" fillId="0" borderId="0" xfId="0" applyFont="1" applyAlignment="1">
      <alignment horizontal="justify" vertical="center"/>
    </xf>
    <xf numFmtId="0" fontId="0" fillId="0" borderId="0" xfId="0" applyAlignment="1">
      <alignment horizontal="right"/>
    </xf>
    <xf numFmtId="0" fontId="11" fillId="0" borderId="0" xfId="0" applyFont="1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center"/>
    </xf>
    <xf numFmtId="0" fontId="13" fillId="0" borderId="12" xfId="0" applyFont="1" applyBorder="1"/>
    <xf numFmtId="0" fontId="12" fillId="0" borderId="0" xfId="0" applyFont="1" applyAlignment="1">
      <alignment horizontal="justify" vertical="center"/>
    </xf>
    <xf numFmtId="0" fontId="11" fillId="0" borderId="0" xfId="0" applyFont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8" xfId="0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1657349</xdr:colOff>
      <xdr:row>39</xdr:row>
      <xdr:rowOff>111126</xdr:rowOff>
    </xdr:from>
    <xdr:to>
      <xdr:col>13</xdr:col>
      <xdr:colOff>31749</xdr:colOff>
      <xdr:row>44</xdr:row>
      <xdr:rowOff>87312</xdr:rowOff>
    </xdr:to>
    <xdr:sp macro="" textlink="">
      <xdr:nvSpPr>
        <xdr:cNvPr id="2" name="Down Arrow 8">
          <a:extLst>
            <a:ext uri="{FF2B5EF4-FFF2-40B4-BE49-F238E27FC236}">
              <a16:creationId xmlns:a16="http://schemas.microsoft.com/office/drawing/2014/main" id="{5652A4A8-BA13-49E6-A75A-8BEB70A80C8A}"/>
            </a:ext>
          </a:extLst>
        </xdr:cNvPr>
        <xdr:cNvSpPr/>
      </xdr:nvSpPr>
      <xdr:spPr>
        <a:xfrm rot="10800000">
          <a:off x="12134849" y="7932209"/>
          <a:ext cx="427567" cy="1129770"/>
        </a:xfrm>
        <a:prstGeom prst="downArrow">
          <a:avLst/>
        </a:prstGeom>
        <a:solidFill>
          <a:srgbClr val="FF0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ZA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4A741-918C-450F-911C-6CAE674DD9B0}">
  <sheetPr>
    <pageSetUpPr fitToPage="1"/>
  </sheetPr>
  <dimension ref="A1:S55"/>
  <sheetViews>
    <sheetView tabSelected="1" topLeftCell="A23" zoomScale="90" zoomScaleNormal="90" workbookViewId="0">
      <selection activeCell="C42" sqref="C42"/>
    </sheetView>
  </sheetViews>
  <sheetFormatPr defaultRowHeight="15" x14ac:dyDescent="0.25"/>
  <cols>
    <col min="1" max="1" width="16.5703125" customWidth="1"/>
    <col min="2" max="2" width="21.28515625" customWidth="1"/>
    <col min="3" max="3" width="14.7109375" customWidth="1"/>
    <col min="4" max="4" width="15.42578125" style="2" customWidth="1"/>
    <col min="5" max="5" width="12.28515625" style="2" customWidth="1"/>
    <col min="6" max="6" width="9.5703125" style="2" customWidth="1"/>
    <col min="7" max="7" width="7.7109375" style="2" bestFit="1" customWidth="1"/>
    <col min="8" max="8" width="10.7109375" style="2" bestFit="1" customWidth="1"/>
    <col min="9" max="9" width="14.140625" style="2" bestFit="1" customWidth="1"/>
    <col min="10" max="10" width="13.140625" style="2" customWidth="1"/>
    <col min="11" max="11" width="11.7109375" style="2" customWidth="1"/>
    <col min="12" max="12" width="9.85546875" style="2" bestFit="1" customWidth="1"/>
    <col min="13" max="13" width="30.7109375" customWidth="1"/>
    <col min="14" max="14" width="14.42578125" style="1" customWidth="1"/>
    <col min="15" max="15" width="1.85546875" customWidth="1"/>
    <col min="16" max="16" width="3.85546875" customWidth="1"/>
    <col min="17" max="17" width="9.140625" customWidth="1"/>
    <col min="18" max="18" width="12" customWidth="1"/>
    <col min="19" max="19" width="12.7109375" bestFit="1" customWidth="1"/>
  </cols>
  <sheetData>
    <row r="1" spans="1:14" ht="16.5" thickTop="1" x14ac:dyDescent="0.25">
      <c r="A1" s="6"/>
      <c r="B1" s="7"/>
      <c r="C1" s="70" t="s">
        <v>56</v>
      </c>
      <c r="D1" s="71"/>
      <c r="E1" s="71"/>
      <c r="F1" s="71"/>
      <c r="G1" s="71"/>
      <c r="H1" s="71"/>
      <c r="I1" s="71"/>
      <c r="J1" s="71"/>
      <c r="K1" s="71"/>
      <c r="L1" s="71"/>
      <c r="M1" s="71"/>
    </row>
    <row r="2" spans="1:14" ht="18" x14ac:dyDescent="0.25">
      <c r="A2" s="68" t="s">
        <v>55</v>
      </c>
      <c r="B2" s="69"/>
      <c r="C2" s="70"/>
      <c r="D2" s="71"/>
      <c r="E2" s="71"/>
      <c r="F2" s="71"/>
      <c r="G2" s="71"/>
      <c r="H2" s="71"/>
      <c r="I2" s="71"/>
      <c r="J2" s="71"/>
      <c r="K2" s="71"/>
      <c r="L2" s="71"/>
      <c r="M2" s="71"/>
    </row>
    <row r="3" spans="1:14" ht="16.5" thickBot="1" x14ac:dyDescent="0.3">
      <c r="A3" s="8"/>
      <c r="B3" s="9"/>
      <c r="C3" s="72" t="s">
        <v>72</v>
      </c>
      <c r="D3" s="73"/>
      <c r="E3" s="73"/>
      <c r="F3" s="73"/>
      <c r="G3" s="73"/>
      <c r="H3" s="73"/>
      <c r="I3" s="73"/>
      <c r="J3" s="73"/>
      <c r="K3" s="73"/>
      <c r="L3" s="73"/>
      <c r="M3" s="73"/>
    </row>
    <row r="4" spans="1:14" ht="16.5" thickBot="1" x14ac:dyDescent="0.3">
      <c r="A4" s="10" t="s">
        <v>71</v>
      </c>
      <c r="B4" s="15"/>
      <c r="C4" s="32" t="s">
        <v>57</v>
      </c>
      <c r="D4" s="33" t="s">
        <v>70</v>
      </c>
      <c r="E4" s="14"/>
      <c r="F4" s="14"/>
      <c r="G4" s="14"/>
      <c r="H4" s="14"/>
      <c r="I4" s="14"/>
      <c r="J4" s="14"/>
      <c r="K4" s="14"/>
      <c r="L4" s="14"/>
      <c r="M4" s="11"/>
    </row>
    <row r="5" spans="1:14" ht="16.5" thickBot="1" x14ac:dyDescent="0.3">
      <c r="A5" s="12"/>
      <c r="B5" s="13"/>
      <c r="C5" s="74" t="s">
        <v>58</v>
      </c>
      <c r="D5" s="75"/>
      <c r="E5" s="75"/>
      <c r="F5" s="75"/>
      <c r="G5" s="75"/>
      <c r="H5" s="75"/>
      <c r="I5" s="75"/>
      <c r="J5" s="75"/>
      <c r="K5" s="75"/>
      <c r="L5" s="75"/>
      <c r="M5" s="76"/>
    </row>
    <row r="6" spans="1:14" ht="16.5" thickBot="1" x14ac:dyDescent="0.3">
      <c r="A6" s="65" t="s">
        <v>59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7"/>
    </row>
    <row r="7" spans="1:14" x14ac:dyDescent="0.25">
      <c r="A7" s="18"/>
      <c r="B7" s="18"/>
      <c r="C7" s="18"/>
      <c r="D7" s="19"/>
      <c r="E7" s="19"/>
      <c r="F7" s="19"/>
      <c r="G7" s="19"/>
      <c r="H7" s="19"/>
      <c r="I7" s="19"/>
      <c r="J7" s="19"/>
      <c r="K7" s="19"/>
      <c r="L7" s="19"/>
      <c r="M7" s="18"/>
    </row>
    <row r="8" spans="1:14" s="5" customFormat="1" ht="30.75" thickBot="1" x14ac:dyDescent="0.3">
      <c r="A8" s="27" t="s">
        <v>54</v>
      </c>
      <c r="B8" s="27" t="s">
        <v>53</v>
      </c>
      <c r="C8" s="28" t="s">
        <v>52</v>
      </c>
      <c r="D8" s="27" t="s">
        <v>51</v>
      </c>
      <c r="E8" s="28" t="s">
        <v>50</v>
      </c>
      <c r="F8" s="27" t="s">
        <v>49</v>
      </c>
      <c r="G8" s="27" t="s">
        <v>48</v>
      </c>
      <c r="H8" s="27" t="s">
        <v>47</v>
      </c>
      <c r="I8" s="28" t="s">
        <v>46</v>
      </c>
      <c r="J8" s="27" t="s">
        <v>45</v>
      </c>
      <c r="K8" s="27" t="s">
        <v>44</v>
      </c>
      <c r="L8" s="27" t="s">
        <v>43</v>
      </c>
      <c r="M8" s="29" t="s">
        <v>60</v>
      </c>
    </row>
    <row r="9" spans="1:14" ht="15.75" thickTop="1" x14ac:dyDescent="0.25">
      <c r="A9" s="16" t="s">
        <v>9</v>
      </c>
      <c r="B9" s="16" t="s">
        <v>18</v>
      </c>
      <c r="C9" s="16" t="s">
        <v>42</v>
      </c>
      <c r="D9" s="17">
        <v>4</v>
      </c>
      <c r="E9" s="17">
        <v>8</v>
      </c>
      <c r="F9" s="17">
        <f t="shared" ref="F9:F34" si="0">D9*E9</f>
        <v>32</v>
      </c>
      <c r="G9" s="53" t="s">
        <v>3</v>
      </c>
      <c r="H9" s="17">
        <f t="shared" ref="H9:H31" si="1">D9</f>
        <v>4</v>
      </c>
      <c r="I9" s="17">
        <v>16</v>
      </c>
      <c r="J9" s="17">
        <f t="shared" ref="J9:J34" si="2">H9*I9</f>
        <v>64</v>
      </c>
      <c r="K9" s="17"/>
      <c r="L9" s="17">
        <f t="shared" ref="L9:L22" si="3">J9/16</f>
        <v>4</v>
      </c>
      <c r="M9" s="22">
        <f t="shared" ref="M9:M34" si="4">(VLOOKUP(G9,$B$40:$C$42,2,FALSE))*L9</f>
        <v>0</v>
      </c>
      <c r="N9"/>
    </row>
    <row r="10" spans="1:14" x14ac:dyDescent="0.25">
      <c r="A10" s="20" t="s">
        <v>9</v>
      </c>
      <c r="B10" s="20" t="s">
        <v>15</v>
      </c>
      <c r="C10" s="20" t="s">
        <v>41</v>
      </c>
      <c r="D10" s="21">
        <v>4</v>
      </c>
      <c r="E10" s="21">
        <v>10</v>
      </c>
      <c r="F10" s="21">
        <f t="shared" si="0"/>
        <v>40</v>
      </c>
      <c r="G10" s="54" t="s">
        <v>3</v>
      </c>
      <c r="H10" s="21">
        <f t="shared" si="1"/>
        <v>4</v>
      </c>
      <c r="I10" s="21">
        <v>16</v>
      </c>
      <c r="J10" s="21">
        <f t="shared" si="2"/>
        <v>64</v>
      </c>
      <c r="K10" s="21"/>
      <c r="L10" s="21">
        <f t="shared" si="3"/>
        <v>4</v>
      </c>
      <c r="M10" s="22">
        <f t="shared" si="4"/>
        <v>0</v>
      </c>
      <c r="N10"/>
    </row>
    <row r="11" spans="1:14" x14ac:dyDescent="0.25">
      <c r="A11" s="20" t="s">
        <v>9</v>
      </c>
      <c r="B11" s="20" t="s">
        <v>15</v>
      </c>
      <c r="C11" s="20" t="s">
        <v>40</v>
      </c>
      <c r="D11" s="21">
        <v>4</v>
      </c>
      <c r="E11" s="21">
        <v>10</v>
      </c>
      <c r="F11" s="21">
        <f t="shared" si="0"/>
        <v>40</v>
      </c>
      <c r="G11" s="54" t="s">
        <v>3</v>
      </c>
      <c r="H11" s="21">
        <f t="shared" si="1"/>
        <v>4</v>
      </c>
      <c r="I11" s="21">
        <v>16</v>
      </c>
      <c r="J11" s="21">
        <f t="shared" si="2"/>
        <v>64</v>
      </c>
      <c r="K11" s="21"/>
      <c r="L11" s="21">
        <f t="shared" si="3"/>
        <v>4</v>
      </c>
      <c r="M11" s="22">
        <f t="shared" si="4"/>
        <v>0</v>
      </c>
      <c r="N11"/>
    </row>
    <row r="12" spans="1:14" x14ac:dyDescent="0.25">
      <c r="A12" s="20" t="s">
        <v>9</v>
      </c>
      <c r="B12" s="20" t="s">
        <v>38</v>
      </c>
      <c r="C12" s="20" t="s">
        <v>39</v>
      </c>
      <c r="D12" s="21">
        <v>4</v>
      </c>
      <c r="E12" s="21">
        <v>16</v>
      </c>
      <c r="F12" s="21">
        <f t="shared" si="0"/>
        <v>64</v>
      </c>
      <c r="G12" s="54" t="s">
        <v>3</v>
      </c>
      <c r="H12" s="21">
        <f t="shared" si="1"/>
        <v>4</v>
      </c>
      <c r="I12" s="21">
        <v>16</v>
      </c>
      <c r="J12" s="21">
        <f t="shared" si="2"/>
        <v>64</v>
      </c>
      <c r="K12" s="21"/>
      <c r="L12" s="21">
        <f t="shared" si="3"/>
        <v>4</v>
      </c>
      <c r="M12" s="22">
        <f t="shared" si="4"/>
        <v>0</v>
      </c>
      <c r="N12"/>
    </row>
    <row r="13" spans="1:14" x14ac:dyDescent="0.25">
      <c r="A13" s="20" t="s">
        <v>9</v>
      </c>
      <c r="B13" s="20" t="s">
        <v>38</v>
      </c>
      <c r="C13" s="20" t="s">
        <v>37</v>
      </c>
      <c r="D13" s="21">
        <v>4</v>
      </c>
      <c r="E13" s="21">
        <v>16</v>
      </c>
      <c r="F13" s="21">
        <f t="shared" si="0"/>
        <v>64</v>
      </c>
      <c r="G13" s="54" t="s">
        <v>3</v>
      </c>
      <c r="H13" s="21">
        <f t="shared" si="1"/>
        <v>4</v>
      </c>
      <c r="I13" s="21">
        <v>16</v>
      </c>
      <c r="J13" s="21">
        <f t="shared" si="2"/>
        <v>64</v>
      </c>
      <c r="K13" s="21"/>
      <c r="L13" s="21">
        <f t="shared" si="3"/>
        <v>4</v>
      </c>
      <c r="M13" s="22">
        <f t="shared" si="4"/>
        <v>0</v>
      </c>
      <c r="N13"/>
    </row>
    <row r="14" spans="1:14" x14ac:dyDescent="0.25">
      <c r="A14" s="20" t="s">
        <v>9</v>
      </c>
      <c r="B14" s="20" t="s">
        <v>8</v>
      </c>
      <c r="C14" s="20" t="s">
        <v>36</v>
      </c>
      <c r="D14" s="21">
        <v>1</v>
      </c>
      <c r="E14" s="21">
        <v>10</v>
      </c>
      <c r="F14" s="21">
        <f t="shared" si="0"/>
        <v>10</v>
      </c>
      <c r="G14" s="54" t="s">
        <v>3</v>
      </c>
      <c r="H14" s="21">
        <f t="shared" si="1"/>
        <v>1</v>
      </c>
      <c r="I14" s="21">
        <v>16</v>
      </c>
      <c r="J14" s="21">
        <f t="shared" si="2"/>
        <v>16</v>
      </c>
      <c r="K14" s="21"/>
      <c r="L14" s="21">
        <f t="shared" si="3"/>
        <v>1</v>
      </c>
      <c r="M14" s="22">
        <f t="shared" si="4"/>
        <v>0</v>
      </c>
      <c r="N14"/>
    </row>
    <row r="15" spans="1:14" x14ac:dyDescent="0.25">
      <c r="A15" s="20" t="s">
        <v>9</v>
      </c>
      <c r="B15" s="20" t="s">
        <v>8</v>
      </c>
      <c r="C15" s="20" t="s">
        <v>35</v>
      </c>
      <c r="D15" s="21">
        <v>1</v>
      </c>
      <c r="E15" s="21">
        <v>10</v>
      </c>
      <c r="F15" s="21">
        <f t="shared" si="0"/>
        <v>10</v>
      </c>
      <c r="G15" s="54" t="s">
        <v>3</v>
      </c>
      <c r="H15" s="21">
        <f t="shared" si="1"/>
        <v>1</v>
      </c>
      <c r="I15" s="21">
        <v>16</v>
      </c>
      <c r="J15" s="21">
        <f t="shared" si="2"/>
        <v>16</v>
      </c>
      <c r="K15" s="21"/>
      <c r="L15" s="21">
        <f t="shared" si="3"/>
        <v>1</v>
      </c>
      <c r="M15" s="22">
        <f t="shared" si="4"/>
        <v>0</v>
      </c>
      <c r="N15"/>
    </row>
    <row r="16" spans="1:14" x14ac:dyDescent="0.25">
      <c r="A16" s="20" t="s">
        <v>9</v>
      </c>
      <c r="B16" s="20" t="s">
        <v>8</v>
      </c>
      <c r="C16" s="20" t="s">
        <v>34</v>
      </c>
      <c r="D16" s="21">
        <v>1</v>
      </c>
      <c r="E16" s="21">
        <v>10</v>
      </c>
      <c r="F16" s="21">
        <f t="shared" si="0"/>
        <v>10</v>
      </c>
      <c r="G16" s="54" t="s">
        <v>3</v>
      </c>
      <c r="H16" s="21">
        <f t="shared" si="1"/>
        <v>1</v>
      </c>
      <c r="I16" s="21">
        <v>16</v>
      </c>
      <c r="J16" s="21">
        <f t="shared" si="2"/>
        <v>16</v>
      </c>
      <c r="K16" s="21"/>
      <c r="L16" s="21">
        <f t="shared" si="3"/>
        <v>1</v>
      </c>
      <c r="M16" s="22">
        <f t="shared" si="4"/>
        <v>0</v>
      </c>
      <c r="N16"/>
    </row>
    <row r="17" spans="1:18" x14ac:dyDescent="0.25">
      <c r="A17" s="20" t="s">
        <v>9</v>
      </c>
      <c r="B17" s="20" t="s">
        <v>32</v>
      </c>
      <c r="C17" s="20" t="s">
        <v>33</v>
      </c>
      <c r="D17" s="21">
        <v>2</v>
      </c>
      <c r="E17" s="21">
        <v>8</v>
      </c>
      <c r="F17" s="21">
        <f t="shared" si="0"/>
        <v>16</v>
      </c>
      <c r="G17" s="54" t="s">
        <v>3</v>
      </c>
      <c r="H17" s="21">
        <f t="shared" si="1"/>
        <v>2</v>
      </c>
      <c r="I17" s="21">
        <v>16</v>
      </c>
      <c r="J17" s="21">
        <f t="shared" si="2"/>
        <v>32</v>
      </c>
      <c r="K17" s="21"/>
      <c r="L17" s="21">
        <f t="shared" si="3"/>
        <v>2</v>
      </c>
      <c r="M17" s="22">
        <f t="shared" si="4"/>
        <v>0</v>
      </c>
      <c r="N17"/>
    </row>
    <row r="18" spans="1:18" x14ac:dyDescent="0.25">
      <c r="A18" s="20" t="s">
        <v>9</v>
      </c>
      <c r="B18" s="20" t="s">
        <v>32</v>
      </c>
      <c r="C18" s="20" t="s">
        <v>31</v>
      </c>
      <c r="D18" s="21">
        <v>2</v>
      </c>
      <c r="E18" s="21">
        <v>6</v>
      </c>
      <c r="F18" s="21">
        <f t="shared" si="0"/>
        <v>12</v>
      </c>
      <c r="G18" s="54" t="s">
        <v>3</v>
      </c>
      <c r="H18" s="21">
        <f t="shared" si="1"/>
        <v>2</v>
      </c>
      <c r="I18" s="21">
        <v>16</v>
      </c>
      <c r="J18" s="21">
        <f t="shared" si="2"/>
        <v>32</v>
      </c>
      <c r="K18" s="21"/>
      <c r="L18" s="21">
        <f t="shared" si="3"/>
        <v>2</v>
      </c>
      <c r="M18" s="22">
        <f t="shared" si="4"/>
        <v>0</v>
      </c>
      <c r="N18"/>
    </row>
    <row r="19" spans="1:18" x14ac:dyDescent="0.25">
      <c r="A19" s="20" t="s">
        <v>9</v>
      </c>
      <c r="B19" s="20" t="s">
        <v>25</v>
      </c>
      <c r="C19" s="20" t="s">
        <v>30</v>
      </c>
      <c r="D19" s="21">
        <v>2</v>
      </c>
      <c r="E19" s="21">
        <v>14</v>
      </c>
      <c r="F19" s="21">
        <f t="shared" si="0"/>
        <v>28</v>
      </c>
      <c r="G19" s="54" t="s">
        <v>4</v>
      </c>
      <c r="H19" s="21">
        <f t="shared" si="1"/>
        <v>2</v>
      </c>
      <c r="I19" s="21">
        <v>16</v>
      </c>
      <c r="J19" s="21">
        <f t="shared" si="2"/>
        <v>32</v>
      </c>
      <c r="K19" s="21"/>
      <c r="L19" s="21">
        <f t="shared" si="3"/>
        <v>2</v>
      </c>
      <c r="M19" s="22">
        <f t="shared" si="4"/>
        <v>0</v>
      </c>
      <c r="N19"/>
    </row>
    <row r="20" spans="1:18" x14ac:dyDescent="0.25">
      <c r="A20" s="20" t="s">
        <v>9</v>
      </c>
      <c r="B20" s="20" t="s">
        <v>25</v>
      </c>
      <c r="C20" s="20" t="s">
        <v>29</v>
      </c>
      <c r="D20" s="21">
        <v>2</v>
      </c>
      <c r="E20" s="21">
        <v>14</v>
      </c>
      <c r="F20" s="21">
        <f t="shared" si="0"/>
        <v>28</v>
      </c>
      <c r="G20" s="54" t="s">
        <v>4</v>
      </c>
      <c r="H20" s="21">
        <f t="shared" si="1"/>
        <v>2</v>
      </c>
      <c r="I20" s="21">
        <v>16</v>
      </c>
      <c r="J20" s="21">
        <f t="shared" si="2"/>
        <v>32</v>
      </c>
      <c r="K20" s="21"/>
      <c r="L20" s="21">
        <f t="shared" si="3"/>
        <v>2</v>
      </c>
      <c r="M20" s="22">
        <f t="shared" si="4"/>
        <v>0</v>
      </c>
      <c r="N20"/>
    </row>
    <row r="21" spans="1:18" x14ac:dyDescent="0.25">
      <c r="A21" s="20" t="s">
        <v>9</v>
      </c>
      <c r="B21" s="20" t="s">
        <v>25</v>
      </c>
      <c r="C21" s="20" t="s">
        <v>28</v>
      </c>
      <c r="D21" s="21">
        <v>2</v>
      </c>
      <c r="E21" s="21">
        <v>14</v>
      </c>
      <c r="F21" s="21">
        <f t="shared" si="0"/>
        <v>28</v>
      </c>
      <c r="G21" s="54" t="s">
        <v>4</v>
      </c>
      <c r="H21" s="21">
        <f t="shared" si="1"/>
        <v>2</v>
      </c>
      <c r="I21" s="21">
        <v>16</v>
      </c>
      <c r="J21" s="21">
        <f t="shared" si="2"/>
        <v>32</v>
      </c>
      <c r="K21" s="21"/>
      <c r="L21" s="21">
        <f t="shared" si="3"/>
        <v>2</v>
      </c>
      <c r="M21" s="22">
        <f t="shared" si="4"/>
        <v>0</v>
      </c>
      <c r="N21"/>
    </row>
    <row r="22" spans="1:18" x14ac:dyDescent="0.25">
      <c r="A22" s="20" t="s">
        <v>9</v>
      </c>
      <c r="B22" s="20" t="s">
        <v>25</v>
      </c>
      <c r="C22" s="20" t="s">
        <v>27</v>
      </c>
      <c r="D22" s="21">
        <v>2</v>
      </c>
      <c r="E22" s="21">
        <v>14</v>
      </c>
      <c r="F22" s="21">
        <f t="shared" si="0"/>
        <v>28</v>
      </c>
      <c r="G22" s="54" t="s">
        <v>4</v>
      </c>
      <c r="H22" s="21">
        <f t="shared" si="1"/>
        <v>2</v>
      </c>
      <c r="I22" s="21">
        <v>16</v>
      </c>
      <c r="J22" s="21">
        <f t="shared" si="2"/>
        <v>32</v>
      </c>
      <c r="K22" s="21"/>
      <c r="L22" s="21">
        <f t="shared" si="3"/>
        <v>2</v>
      </c>
      <c r="M22" s="22">
        <f t="shared" si="4"/>
        <v>0</v>
      </c>
      <c r="N22"/>
    </row>
    <row r="23" spans="1:18" x14ac:dyDescent="0.25">
      <c r="A23" s="20" t="s">
        <v>9</v>
      </c>
      <c r="B23" s="20" t="s">
        <v>25</v>
      </c>
      <c r="C23" s="20" t="s">
        <v>26</v>
      </c>
      <c r="D23" s="21">
        <v>2</v>
      </c>
      <c r="E23" s="21">
        <v>18</v>
      </c>
      <c r="F23" s="21">
        <f t="shared" si="0"/>
        <v>36</v>
      </c>
      <c r="G23" s="54" t="s">
        <v>4</v>
      </c>
      <c r="H23" s="21">
        <f t="shared" si="1"/>
        <v>2</v>
      </c>
      <c r="I23" s="21">
        <v>18</v>
      </c>
      <c r="J23" s="21">
        <f t="shared" si="2"/>
        <v>36</v>
      </c>
      <c r="K23" s="21"/>
      <c r="L23" s="21">
        <v>3</v>
      </c>
      <c r="M23" s="22">
        <f t="shared" si="4"/>
        <v>0</v>
      </c>
      <c r="N23"/>
    </row>
    <row r="24" spans="1:18" x14ac:dyDescent="0.25">
      <c r="A24" s="20" t="s">
        <v>9</v>
      </c>
      <c r="B24" s="20" t="s">
        <v>25</v>
      </c>
      <c r="C24" s="20" t="s">
        <v>24</v>
      </c>
      <c r="D24" s="21">
        <v>2</v>
      </c>
      <c r="E24" s="21">
        <v>18</v>
      </c>
      <c r="F24" s="21">
        <f t="shared" si="0"/>
        <v>36</v>
      </c>
      <c r="G24" s="54" t="s">
        <v>4</v>
      </c>
      <c r="H24" s="21">
        <f t="shared" si="1"/>
        <v>2</v>
      </c>
      <c r="I24" s="21">
        <v>18</v>
      </c>
      <c r="J24" s="21">
        <f t="shared" si="2"/>
        <v>36</v>
      </c>
      <c r="K24" s="21"/>
      <c r="L24" s="21">
        <v>3</v>
      </c>
      <c r="M24" s="22">
        <f t="shared" si="4"/>
        <v>0</v>
      </c>
      <c r="N24"/>
    </row>
    <row r="25" spans="1:18" x14ac:dyDescent="0.25">
      <c r="A25" s="20" t="s">
        <v>9</v>
      </c>
      <c r="B25" s="20" t="s">
        <v>20</v>
      </c>
      <c r="C25" s="20" t="s">
        <v>23</v>
      </c>
      <c r="D25" s="21">
        <v>2</v>
      </c>
      <c r="E25" s="21">
        <v>18</v>
      </c>
      <c r="F25" s="21">
        <f t="shared" si="0"/>
        <v>36</v>
      </c>
      <c r="G25" s="54" t="s">
        <v>4</v>
      </c>
      <c r="H25" s="21">
        <f t="shared" si="1"/>
        <v>2</v>
      </c>
      <c r="I25" s="21">
        <v>18</v>
      </c>
      <c r="J25" s="21">
        <f t="shared" si="2"/>
        <v>36</v>
      </c>
      <c r="K25" s="21">
        <v>144</v>
      </c>
      <c r="L25" s="21">
        <v>3</v>
      </c>
      <c r="M25" s="22">
        <f t="shared" si="4"/>
        <v>0</v>
      </c>
      <c r="N25"/>
    </row>
    <row r="26" spans="1:18" x14ac:dyDescent="0.25">
      <c r="A26" s="20" t="s">
        <v>9</v>
      </c>
      <c r="B26" s="20" t="s">
        <v>20</v>
      </c>
      <c r="C26" s="20" t="s">
        <v>22</v>
      </c>
      <c r="D26" s="21">
        <v>2</v>
      </c>
      <c r="E26" s="21">
        <v>18</v>
      </c>
      <c r="F26" s="21">
        <f t="shared" si="0"/>
        <v>36</v>
      </c>
      <c r="G26" s="54" t="s">
        <v>4</v>
      </c>
      <c r="H26" s="21">
        <f t="shared" si="1"/>
        <v>2</v>
      </c>
      <c r="I26" s="21">
        <v>18</v>
      </c>
      <c r="J26" s="21">
        <f t="shared" si="2"/>
        <v>36</v>
      </c>
      <c r="K26" s="21"/>
      <c r="L26" s="21">
        <v>3</v>
      </c>
      <c r="M26" s="22">
        <f t="shared" si="4"/>
        <v>0</v>
      </c>
      <c r="N26"/>
      <c r="R26" s="1"/>
    </row>
    <row r="27" spans="1:18" x14ac:dyDescent="0.25">
      <c r="A27" s="20" t="s">
        <v>9</v>
      </c>
      <c r="B27" s="20" t="s">
        <v>20</v>
      </c>
      <c r="C27" s="20" t="s">
        <v>21</v>
      </c>
      <c r="D27" s="21">
        <v>2</v>
      </c>
      <c r="E27" s="21">
        <v>18</v>
      </c>
      <c r="F27" s="21">
        <f t="shared" si="0"/>
        <v>36</v>
      </c>
      <c r="G27" s="54" t="s">
        <v>4</v>
      </c>
      <c r="H27" s="21">
        <f t="shared" si="1"/>
        <v>2</v>
      </c>
      <c r="I27" s="21">
        <v>18</v>
      </c>
      <c r="J27" s="21">
        <f t="shared" si="2"/>
        <v>36</v>
      </c>
      <c r="K27" s="21"/>
      <c r="L27" s="21">
        <v>3</v>
      </c>
      <c r="M27" s="22">
        <f t="shared" si="4"/>
        <v>0</v>
      </c>
      <c r="N27"/>
    </row>
    <row r="28" spans="1:18" x14ac:dyDescent="0.25">
      <c r="A28" s="20" t="s">
        <v>9</v>
      </c>
      <c r="B28" s="20" t="s">
        <v>20</v>
      </c>
      <c r="C28" s="20" t="s">
        <v>19</v>
      </c>
      <c r="D28" s="21">
        <v>2</v>
      </c>
      <c r="E28" s="21">
        <v>18</v>
      </c>
      <c r="F28" s="21">
        <f t="shared" si="0"/>
        <v>36</v>
      </c>
      <c r="G28" s="54" t="s">
        <v>4</v>
      </c>
      <c r="H28" s="21">
        <f t="shared" si="1"/>
        <v>2</v>
      </c>
      <c r="I28" s="21">
        <v>18</v>
      </c>
      <c r="J28" s="21">
        <f t="shared" si="2"/>
        <v>36</v>
      </c>
      <c r="K28" s="21"/>
      <c r="L28" s="21">
        <v>3</v>
      </c>
      <c r="M28" s="22">
        <f t="shared" si="4"/>
        <v>0</v>
      </c>
      <c r="N28"/>
    </row>
    <row r="29" spans="1:18" x14ac:dyDescent="0.25">
      <c r="A29" s="20" t="s">
        <v>9</v>
      </c>
      <c r="B29" s="20" t="s">
        <v>18</v>
      </c>
      <c r="C29" s="20" t="s">
        <v>17</v>
      </c>
      <c r="D29" s="21">
        <v>4</v>
      </c>
      <c r="E29" s="21">
        <v>8</v>
      </c>
      <c r="F29" s="21">
        <f t="shared" si="0"/>
        <v>32</v>
      </c>
      <c r="G29" s="54" t="s">
        <v>3</v>
      </c>
      <c r="H29" s="21">
        <f t="shared" si="1"/>
        <v>4</v>
      </c>
      <c r="I29" s="21">
        <v>16</v>
      </c>
      <c r="J29" s="21">
        <f t="shared" si="2"/>
        <v>64</v>
      </c>
      <c r="K29" s="21"/>
      <c r="L29" s="21">
        <f t="shared" ref="L29:L34" si="5">J29/16</f>
        <v>4</v>
      </c>
      <c r="M29" s="22">
        <f t="shared" si="4"/>
        <v>0</v>
      </c>
      <c r="N29"/>
    </row>
    <row r="30" spans="1:18" x14ac:dyDescent="0.25">
      <c r="A30" s="20" t="s">
        <v>9</v>
      </c>
      <c r="B30" s="20" t="s">
        <v>15</v>
      </c>
      <c r="C30" s="20" t="s">
        <v>16</v>
      </c>
      <c r="D30" s="21">
        <v>4</v>
      </c>
      <c r="E30" s="21">
        <v>10</v>
      </c>
      <c r="F30" s="21">
        <f t="shared" si="0"/>
        <v>40</v>
      </c>
      <c r="G30" s="54" t="s">
        <v>3</v>
      </c>
      <c r="H30" s="21">
        <f t="shared" si="1"/>
        <v>4</v>
      </c>
      <c r="I30" s="21">
        <v>16</v>
      </c>
      <c r="J30" s="21">
        <f t="shared" si="2"/>
        <v>64</v>
      </c>
      <c r="K30" s="21"/>
      <c r="L30" s="21">
        <f t="shared" si="5"/>
        <v>4</v>
      </c>
      <c r="M30" s="22">
        <f t="shared" si="4"/>
        <v>0</v>
      </c>
      <c r="N30"/>
    </row>
    <row r="31" spans="1:18" x14ac:dyDescent="0.25">
      <c r="A31" s="20" t="s">
        <v>9</v>
      </c>
      <c r="B31" s="20" t="s">
        <v>15</v>
      </c>
      <c r="C31" s="20" t="s">
        <v>14</v>
      </c>
      <c r="D31" s="21">
        <v>4</v>
      </c>
      <c r="E31" s="21">
        <v>10</v>
      </c>
      <c r="F31" s="21">
        <f t="shared" si="0"/>
        <v>40</v>
      </c>
      <c r="G31" s="54" t="s">
        <v>3</v>
      </c>
      <c r="H31" s="21">
        <f t="shared" si="1"/>
        <v>4</v>
      </c>
      <c r="I31" s="21">
        <v>16</v>
      </c>
      <c r="J31" s="21">
        <f t="shared" si="2"/>
        <v>64</v>
      </c>
      <c r="K31" s="21"/>
      <c r="L31" s="21">
        <f t="shared" si="5"/>
        <v>4</v>
      </c>
      <c r="M31" s="22">
        <f t="shared" si="4"/>
        <v>0</v>
      </c>
      <c r="N31"/>
    </row>
    <row r="32" spans="1:18" x14ac:dyDescent="0.25">
      <c r="A32" s="20" t="s">
        <v>9</v>
      </c>
      <c r="B32" s="20" t="s">
        <v>13</v>
      </c>
      <c r="C32" s="20" t="s">
        <v>12</v>
      </c>
      <c r="D32" s="21">
        <v>2</v>
      </c>
      <c r="E32" s="21">
        <v>4</v>
      </c>
      <c r="F32" s="21">
        <f t="shared" si="0"/>
        <v>8</v>
      </c>
      <c r="G32" s="54" t="s">
        <v>3</v>
      </c>
      <c r="H32" s="21">
        <v>2</v>
      </c>
      <c r="I32" s="21">
        <v>16</v>
      </c>
      <c r="J32" s="21">
        <f t="shared" si="2"/>
        <v>32</v>
      </c>
      <c r="K32" s="21"/>
      <c r="L32" s="21">
        <f t="shared" si="5"/>
        <v>2</v>
      </c>
      <c r="M32" s="22">
        <f t="shared" si="4"/>
        <v>0</v>
      </c>
      <c r="N32"/>
    </row>
    <row r="33" spans="1:19" x14ac:dyDescent="0.25">
      <c r="A33" s="20" t="s">
        <v>9</v>
      </c>
      <c r="B33" s="20" t="s">
        <v>11</v>
      </c>
      <c r="C33" s="20" t="s">
        <v>10</v>
      </c>
      <c r="D33" s="21">
        <v>2</v>
      </c>
      <c r="E33" s="21">
        <v>4</v>
      </c>
      <c r="F33" s="21">
        <f t="shared" si="0"/>
        <v>8</v>
      </c>
      <c r="G33" s="54" t="s">
        <v>3</v>
      </c>
      <c r="H33" s="21">
        <v>2</v>
      </c>
      <c r="I33" s="21">
        <v>16</v>
      </c>
      <c r="J33" s="21">
        <f t="shared" si="2"/>
        <v>32</v>
      </c>
      <c r="K33" s="21"/>
      <c r="L33" s="21">
        <f t="shared" si="5"/>
        <v>2</v>
      </c>
      <c r="M33" s="22">
        <f t="shared" si="4"/>
        <v>0</v>
      </c>
      <c r="N33"/>
    </row>
    <row r="34" spans="1:19" x14ac:dyDescent="0.25">
      <c r="A34" s="20" t="s">
        <v>9</v>
      </c>
      <c r="B34" s="20" t="s">
        <v>8</v>
      </c>
      <c r="C34" s="20" t="s">
        <v>7</v>
      </c>
      <c r="D34" s="21">
        <v>2</v>
      </c>
      <c r="E34" s="21">
        <v>8</v>
      </c>
      <c r="F34" s="21">
        <f t="shared" si="0"/>
        <v>16</v>
      </c>
      <c r="G34" s="54" t="s">
        <v>3</v>
      </c>
      <c r="H34" s="21">
        <v>2</v>
      </c>
      <c r="I34" s="21">
        <v>16</v>
      </c>
      <c r="J34" s="21">
        <f t="shared" si="2"/>
        <v>32</v>
      </c>
      <c r="K34" s="21"/>
      <c r="L34" s="21">
        <f t="shared" si="5"/>
        <v>2</v>
      </c>
      <c r="M34" s="22">
        <f t="shared" si="4"/>
        <v>0</v>
      </c>
      <c r="N34"/>
    </row>
    <row r="35" spans="1:19" x14ac:dyDescent="0.25">
      <c r="A35" s="20"/>
      <c r="B35" s="20"/>
      <c r="C35" s="20"/>
      <c r="D35" s="21"/>
      <c r="E35" s="21"/>
      <c r="F35" s="21"/>
      <c r="G35" s="21"/>
      <c r="H35" s="21"/>
      <c r="I35" s="21"/>
      <c r="J35" s="21">
        <f>SUM(J9:J34)</f>
        <v>1064</v>
      </c>
      <c r="K35" s="21"/>
      <c r="L35" s="21"/>
      <c r="M35" s="22">
        <f>SUM(M9:M34)</f>
        <v>0</v>
      </c>
      <c r="N35"/>
      <c r="R35" s="1"/>
    </row>
    <row r="36" spans="1:19" ht="15.75" x14ac:dyDescent="0.25">
      <c r="A36" s="62" t="s">
        <v>77</v>
      </c>
      <c r="B36" s="20"/>
      <c r="C36" s="20"/>
      <c r="D36" s="21"/>
      <c r="E36" s="30"/>
      <c r="F36" s="30"/>
      <c r="G36" s="21" t="s">
        <v>1</v>
      </c>
      <c r="H36" s="23"/>
      <c r="I36" s="21"/>
      <c r="J36" s="21"/>
      <c r="K36" s="21"/>
      <c r="L36" s="21"/>
      <c r="M36" s="52">
        <f>C42*(K25-(SUM(L25:L28)))</f>
        <v>0</v>
      </c>
      <c r="N36"/>
    </row>
    <row r="37" spans="1:19" ht="15.75" thickBot="1" x14ac:dyDescent="0.3">
      <c r="A37" s="20"/>
      <c r="B37" s="39"/>
      <c r="C37" s="39"/>
      <c r="D37" s="40"/>
      <c r="E37" s="21"/>
      <c r="F37" s="21"/>
      <c r="G37" s="21"/>
      <c r="H37" s="21"/>
      <c r="I37" s="21"/>
      <c r="J37" s="21"/>
      <c r="K37" s="21"/>
      <c r="L37" s="21"/>
      <c r="M37" s="24">
        <f>SUM(M35:M36)</f>
        <v>0</v>
      </c>
      <c r="N37"/>
      <c r="R37" s="1"/>
    </row>
    <row r="38" spans="1:19" ht="15.75" thickBot="1" x14ac:dyDescent="0.3">
      <c r="A38" s="56" t="s">
        <v>69</v>
      </c>
      <c r="B38" s="47" t="s">
        <v>6</v>
      </c>
      <c r="C38" s="49"/>
      <c r="D38" s="48"/>
      <c r="E38" s="38"/>
      <c r="F38" s="21"/>
      <c r="G38" s="21"/>
      <c r="H38" s="21"/>
      <c r="I38" s="21"/>
      <c r="J38" s="21"/>
      <c r="K38" s="21"/>
      <c r="L38" s="21"/>
      <c r="M38" s="25"/>
      <c r="N38"/>
    </row>
    <row r="39" spans="1:19" x14ac:dyDescent="0.25">
      <c r="A39" s="37"/>
      <c r="B39" s="45"/>
      <c r="C39" s="16"/>
      <c r="D39" s="46"/>
      <c r="E39" s="38"/>
      <c r="F39" s="21"/>
      <c r="G39" s="21"/>
      <c r="H39" s="21"/>
      <c r="I39" s="21"/>
      <c r="J39" s="21"/>
      <c r="K39" s="31" t="s">
        <v>5</v>
      </c>
      <c r="L39" s="21"/>
      <c r="M39" s="26">
        <f>M37*C38</f>
        <v>0</v>
      </c>
      <c r="N39"/>
      <c r="R39" s="4"/>
    </row>
    <row r="40" spans="1:19" x14ac:dyDescent="0.25">
      <c r="A40" s="56" t="s">
        <v>76</v>
      </c>
      <c r="B40" s="41" t="s">
        <v>4</v>
      </c>
      <c r="C40" s="50"/>
      <c r="D40" s="42" t="s">
        <v>2</v>
      </c>
      <c r="E40" s="38"/>
      <c r="F40" s="21"/>
      <c r="G40" s="21"/>
      <c r="H40" s="21"/>
      <c r="I40" s="21"/>
      <c r="J40" s="21"/>
      <c r="K40" s="21"/>
      <c r="L40" s="21"/>
      <c r="M40" s="25"/>
      <c r="N40"/>
    </row>
    <row r="41" spans="1:19" x14ac:dyDescent="0.25">
      <c r="A41" s="56" t="s">
        <v>76</v>
      </c>
      <c r="B41" s="41" t="s">
        <v>3</v>
      </c>
      <c r="C41" s="50"/>
      <c r="D41" s="42" t="s">
        <v>2</v>
      </c>
      <c r="E41" s="38"/>
      <c r="F41" s="21"/>
      <c r="G41" s="21"/>
      <c r="H41" s="21"/>
      <c r="I41" s="21"/>
      <c r="J41" s="21"/>
      <c r="K41" s="21"/>
      <c r="L41" s="21"/>
      <c r="M41" s="25"/>
      <c r="N41"/>
    </row>
    <row r="42" spans="1:19" ht="15.75" thickBot="1" x14ac:dyDescent="0.3">
      <c r="A42" s="56" t="s">
        <v>76</v>
      </c>
      <c r="B42" s="43" t="s">
        <v>1</v>
      </c>
      <c r="C42" s="51"/>
      <c r="D42" s="44" t="s">
        <v>0</v>
      </c>
      <c r="E42" s="38"/>
      <c r="F42" s="21"/>
      <c r="G42" s="21"/>
      <c r="H42" s="21"/>
      <c r="I42" s="21"/>
      <c r="J42" s="21"/>
      <c r="K42" s="21"/>
      <c r="L42" s="21"/>
      <c r="M42" s="20"/>
    </row>
    <row r="43" spans="1:19" x14ac:dyDescent="0.25">
      <c r="A43" s="20"/>
      <c r="B43" s="16"/>
      <c r="C43" s="16"/>
      <c r="D43" s="17"/>
      <c r="E43" s="21"/>
      <c r="F43" s="21"/>
      <c r="G43" s="21"/>
      <c r="H43" s="21"/>
      <c r="I43" s="21"/>
      <c r="J43" s="21"/>
      <c r="K43" s="21"/>
      <c r="L43" s="21"/>
      <c r="M43" s="20"/>
    </row>
    <row r="44" spans="1:19" x14ac:dyDescent="0.25">
      <c r="A44" s="20"/>
      <c r="B44" s="20"/>
      <c r="C44" s="20"/>
      <c r="D44" s="21"/>
      <c r="E44" s="21"/>
      <c r="F44" s="21"/>
      <c r="G44" s="21"/>
      <c r="H44" s="21"/>
      <c r="I44" s="21"/>
      <c r="J44" s="21"/>
      <c r="K44" s="21"/>
      <c r="L44" s="21"/>
      <c r="M44" s="20"/>
    </row>
    <row r="45" spans="1:19" x14ac:dyDescent="0.25">
      <c r="A45" s="20"/>
      <c r="B45" s="20"/>
      <c r="C45" s="20"/>
      <c r="D45" s="21"/>
      <c r="E45" s="21"/>
      <c r="F45" s="21"/>
      <c r="G45" s="21"/>
      <c r="H45" s="21"/>
      <c r="I45" s="21"/>
      <c r="J45" s="21"/>
      <c r="K45" s="21"/>
      <c r="L45" s="21"/>
      <c r="M45" s="20"/>
    </row>
    <row r="47" spans="1:19" ht="16.5" x14ac:dyDescent="0.3">
      <c r="A47" s="59" t="s">
        <v>73</v>
      </c>
      <c r="B47" s="60" t="s">
        <v>67</v>
      </c>
      <c r="C47" s="60" t="s">
        <v>68</v>
      </c>
      <c r="D47" s="61"/>
      <c r="E47" s="61"/>
      <c r="F47" s="61"/>
      <c r="G47" s="61"/>
      <c r="H47" s="61"/>
      <c r="I47" s="61"/>
      <c r="M47" s="55" t="s">
        <v>65</v>
      </c>
      <c r="N47" s="36"/>
      <c r="O47" s="36"/>
      <c r="S47" s="1"/>
    </row>
    <row r="48" spans="1:19" ht="16.5" x14ac:dyDescent="0.3">
      <c r="A48" s="59" t="s">
        <v>73</v>
      </c>
      <c r="B48" s="60" t="s">
        <v>75</v>
      </c>
      <c r="C48" s="60"/>
      <c r="D48" s="61"/>
      <c r="E48" s="61"/>
      <c r="F48" s="61"/>
      <c r="G48" s="61"/>
      <c r="H48" s="61"/>
      <c r="I48" s="61"/>
      <c r="M48" s="55" t="s">
        <v>66</v>
      </c>
      <c r="N48" s="36"/>
      <c r="O48" s="36"/>
      <c r="S48" s="1"/>
    </row>
    <row r="49" spans="1:19" ht="16.5" x14ac:dyDescent="0.3">
      <c r="A49" s="59" t="s">
        <v>73</v>
      </c>
      <c r="B49" s="63" t="s">
        <v>74</v>
      </c>
      <c r="C49" s="64"/>
      <c r="D49" s="64"/>
      <c r="E49" s="64"/>
      <c r="F49" s="64"/>
      <c r="G49" s="64"/>
      <c r="H49" s="64"/>
      <c r="I49" s="64"/>
      <c r="M49" s="35"/>
      <c r="N49" s="36"/>
      <c r="O49" s="36"/>
      <c r="S49" s="1"/>
    </row>
    <row r="50" spans="1:19" ht="15.75" x14ac:dyDescent="0.25">
      <c r="A50" s="58"/>
      <c r="B50" s="57"/>
      <c r="D50"/>
      <c r="E50"/>
      <c r="F50"/>
      <c r="G50"/>
      <c r="H50"/>
      <c r="I50"/>
      <c r="M50" s="35"/>
      <c r="N50" s="36"/>
      <c r="O50" s="36"/>
      <c r="S50" s="1"/>
    </row>
    <row r="51" spans="1:19" ht="15.75" x14ac:dyDescent="0.25">
      <c r="A51" s="34"/>
      <c r="B51" s="34"/>
      <c r="C51" s="34" t="s">
        <v>61</v>
      </c>
      <c r="S51" s="1"/>
    </row>
    <row r="52" spans="1:19" ht="15.75" x14ac:dyDescent="0.25">
      <c r="A52" s="34"/>
      <c r="B52" s="34"/>
      <c r="C52" s="34" t="s">
        <v>62</v>
      </c>
      <c r="S52" s="1"/>
    </row>
    <row r="53" spans="1:19" ht="15.75" x14ac:dyDescent="0.25">
      <c r="A53" s="34"/>
      <c r="B53" s="34"/>
      <c r="C53" s="34" t="s">
        <v>63</v>
      </c>
    </row>
    <row r="54" spans="1:19" ht="15.75" x14ac:dyDescent="0.25">
      <c r="A54" s="34"/>
      <c r="B54" s="34"/>
      <c r="C54" s="34" t="s">
        <v>64</v>
      </c>
    </row>
    <row r="55" spans="1:19" x14ac:dyDescent="0.25">
      <c r="N55" s="3"/>
    </row>
  </sheetData>
  <mergeCells count="6">
    <mergeCell ref="B49:I49"/>
    <mergeCell ref="A6:M6"/>
    <mergeCell ref="A2:B2"/>
    <mergeCell ref="C1:M2"/>
    <mergeCell ref="C3:M3"/>
    <mergeCell ref="C5:M5"/>
  </mergeCells>
  <pageMargins left="0.7" right="0.7" top="0.75" bottom="0.75" header="0.3" footer="0.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Sipho Robbie Soko</dc:creator>
  <cp:lastModifiedBy>Caroline Widmer</cp:lastModifiedBy>
  <dcterms:created xsi:type="dcterms:W3CDTF">2025-08-04T07:02:57Z</dcterms:created>
  <dcterms:modified xsi:type="dcterms:W3CDTF">2026-02-10T13:17:04Z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fb9756f-2a4c-4cdd-bd68-e9369ead8d5d_Enabled">
    <vt:lpwstr>true</vt:lpwstr>
  </property>
  <property fmtid="{D5CDD505-2E9C-101B-9397-08002B2CF9AE}" pid="3" name="MSIP_Label_2fb9756f-2a4c-4cdd-bd68-e9369ead8d5d_SetDate">
    <vt:lpwstr>2026-02-10T13:04:57Z</vt:lpwstr>
  </property>
  <property fmtid="{D5CDD505-2E9C-101B-9397-08002B2CF9AE}" pid="4" name="MSIP_Label_2fb9756f-2a4c-4cdd-bd68-e9369ead8d5d_Method">
    <vt:lpwstr>Standard</vt:lpwstr>
  </property>
  <property fmtid="{D5CDD505-2E9C-101B-9397-08002B2CF9AE}" pid="5" name="MSIP_Label_2fb9756f-2a4c-4cdd-bd68-e9369ead8d5d_Name">
    <vt:lpwstr>General</vt:lpwstr>
  </property>
  <property fmtid="{D5CDD505-2E9C-101B-9397-08002B2CF9AE}" pid="6" name="MSIP_Label_2fb9756f-2a4c-4cdd-bd68-e9369ead8d5d_SiteId">
    <vt:lpwstr>ec1984fd-21c9-49a8-8393-8f691552d221</vt:lpwstr>
  </property>
  <property fmtid="{D5CDD505-2E9C-101B-9397-08002B2CF9AE}" pid="7" name="MSIP_Label_2fb9756f-2a4c-4cdd-bd68-e9369ead8d5d_ActionId">
    <vt:lpwstr>df633683-46b1-4d42-9e61-3a755ac46071</vt:lpwstr>
  </property>
  <property fmtid="{D5CDD505-2E9C-101B-9397-08002B2CF9AE}" pid="8" name="MSIP_Label_2fb9756f-2a4c-4cdd-bd68-e9369ead8d5d_ContentBits">
    <vt:lpwstr>0</vt:lpwstr>
  </property>
  <property fmtid="{D5CDD505-2E9C-101B-9397-08002B2CF9AE}" pid="9" name="MSIP_Label_2fb9756f-2a4c-4cdd-bd68-e9369ead8d5d_Tag">
    <vt:lpwstr>10, 3, 0, 1</vt:lpwstr>
  </property>
</Properties>
</file>