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defaultThemeVersion="124226"/>
  <mc:AlternateContent xmlns:mc="http://schemas.openxmlformats.org/markup-compatibility/2006">
    <mc:Choice Requires="x15">
      <x15ac:absPath xmlns:x15ac="http://schemas.microsoft.com/office/spreadsheetml/2010/11/ac" url="C:\Users\Malulemg\Desktop\TRANSMISSION\1 NEW TENDERS\Musiiwa Gidi - DFR\"/>
    </mc:Choice>
  </mc:AlternateContent>
  <xr:revisionPtr revIDLastSave="0" documentId="13_ncr:1_{3F476F35-A7A6-4201-8174-310BF5F14A02}" xr6:coauthVersionLast="47" xr6:coauthVersionMax="47" xr10:uidLastSave="{00000000-0000-0000-0000-000000000000}"/>
  <bookViews>
    <workbookView xWindow="-110" yWindow="-110" windowWidth="19420" windowHeight="10420" tabRatio="939" activeTab="2" xr2:uid="{00000000-000D-0000-FFFF-FFFF00000000}"/>
  </bookViews>
  <sheets>
    <sheet name="Cover" sheetId="19" r:id="rId1"/>
    <sheet name="PS5_Supply" sheetId="31" r:id="rId2"/>
    <sheet name="BoQ_Equipment" sheetId="33" r:id="rId3"/>
    <sheet name="BoQ - Services" sheetId="34" r:id="rId4"/>
    <sheet name="Summary" sheetId="36" r:id="rId5"/>
    <sheet name="Transport and Offloading Matrix" sheetId="39" r:id="rId6"/>
    <sheet name="Installation &amp; Commissioning" sheetId="41" r:id="rId7"/>
    <sheet name="CPA Formula" sheetId="29" r:id="rId8"/>
    <sheet name="Exchange Rates" sheetId="32" r:id="rId9"/>
  </sheets>
  <definedNames>
    <definedName name="_xlnm._FilterDatabase" localSheetId="2" hidden="1">BoQ_Equipment!$A$9:$Y$118</definedName>
    <definedName name="a">#REF!</definedName>
    <definedName name="Area_Print">#REF!</definedName>
    <definedName name="b">#REF!</definedName>
    <definedName name="copy">#REF!</definedName>
    <definedName name="d">#REF!</definedName>
    <definedName name="Data">#REF!</definedName>
    <definedName name="Data_Daywork">#REF!</definedName>
    <definedName name="Data_Opt_Bill5">#REF!</definedName>
    <definedName name="e">#REF!</definedName>
    <definedName name="_xlnm.Print_Area" localSheetId="2">BoQ_Equipment!$A$1:$Y$119</definedName>
    <definedName name="_xlnm.Print_Area" localSheetId="7">'CPA Formula'!$A$1:$N$105</definedName>
    <definedName name="_xlnm.Print_Area" localSheetId="6">'Installation &amp; Commissioning'!$A$1:$G$36</definedName>
    <definedName name="_xlnm.Print_Area" localSheetId="1">PS5_Supply!$A$1:$DF$108</definedName>
    <definedName name="_xlnm.Print_Area" localSheetId="4">Summary!$A$1:$G$40</definedName>
    <definedName name="_xlnm.Print_Titles" localSheetId="2">BoQ_Equipment!$7:$11</definedName>
    <definedName name="_xlnm.Print_Titles" localSheetId="1">PS5_Supply!$B:$J,PS5_Supply!$2:$7</definedName>
    <definedName name="Sort_Data">#REF!</definedName>
    <definedName name="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1" l="1"/>
  <c r="C5" i="41"/>
  <c r="C7" i="41"/>
  <c r="D7" i="39"/>
  <c r="D3" i="39"/>
  <c r="J30" i="34"/>
  <c r="L30" i="34" s="1"/>
  <c r="M30" i="34" s="1"/>
  <c r="G30" i="34"/>
  <c r="J27" i="34"/>
  <c r="L27" i="34" s="1"/>
  <c r="M27" i="34" s="1"/>
  <c r="G27" i="34"/>
  <c r="J24" i="34"/>
  <c r="L24" i="34" s="1"/>
  <c r="M24" i="34" s="1"/>
  <c r="G24" i="34"/>
  <c r="J21" i="34"/>
  <c r="L21" i="34" s="1"/>
  <c r="M21" i="34" s="1"/>
  <c r="G21" i="34"/>
  <c r="J18" i="34"/>
  <c r="L18" i="34" s="1"/>
  <c r="M18" i="34" s="1"/>
  <c r="G18" i="34"/>
  <c r="K30" i="34" l="1"/>
  <c r="K27" i="34"/>
  <c r="K24" i="34"/>
  <c r="K21" i="34"/>
  <c r="K18" i="34"/>
  <c r="D5" i="39" l="1"/>
  <c r="K10" i="31"/>
  <c r="K46" i="31" l="1"/>
  <c r="K43" i="31"/>
  <c r="K38" i="31"/>
  <c r="K35" i="31"/>
  <c r="K39" i="31" s="1"/>
  <c r="K30" i="31"/>
  <c r="K29" i="31"/>
  <c r="K26" i="31"/>
  <c r="K20" i="31"/>
  <c r="K47" i="31" l="1"/>
  <c r="DF46" i="31"/>
  <c r="DE46" i="31"/>
  <c r="DD46" i="31"/>
  <c r="DC46" i="31"/>
  <c r="DB46" i="31"/>
  <c r="DA46" i="31"/>
  <c r="CZ46" i="31"/>
  <c r="CY46" i="31"/>
  <c r="CX46" i="31"/>
  <c r="CW46" i="31"/>
  <c r="CV46" i="31"/>
  <c r="CU46" i="31"/>
  <c r="CT46" i="31"/>
  <c r="CS46" i="31"/>
  <c r="CR46" i="31"/>
  <c r="CQ46" i="31"/>
  <c r="CP46" i="31"/>
  <c r="CO46" i="31"/>
  <c r="CN46" i="31"/>
  <c r="CM46" i="31"/>
  <c r="CL46" i="31"/>
  <c r="CK46" i="31"/>
  <c r="CJ46" i="31"/>
  <c r="CI46" i="31"/>
  <c r="CH46" i="31"/>
  <c r="CG46" i="31"/>
  <c r="CF46" i="31"/>
  <c r="CE46" i="31"/>
  <c r="CD46" i="31"/>
  <c r="CC46" i="31"/>
  <c r="CB46" i="31"/>
  <c r="CA46" i="31"/>
  <c r="BZ46" i="31"/>
  <c r="BY46" i="31"/>
  <c r="BX46" i="31"/>
  <c r="BW46" i="31"/>
  <c r="BV46" i="31"/>
  <c r="BU46" i="31"/>
  <c r="BT46" i="31"/>
  <c r="BS46" i="31"/>
  <c r="BR46" i="31"/>
  <c r="BQ46" i="31"/>
  <c r="BP46" i="31"/>
  <c r="BO46" i="31"/>
  <c r="BN46" i="31"/>
  <c r="BM46" i="31"/>
  <c r="BL46" i="31"/>
  <c r="BK46" i="31"/>
  <c r="BJ46" i="31"/>
  <c r="BI46" i="31"/>
  <c r="BH46" i="31"/>
  <c r="BG46" i="31"/>
  <c r="BF46" i="31"/>
  <c r="BE46" i="31"/>
  <c r="BD46" i="31"/>
  <c r="BC46" i="31"/>
  <c r="BB46" i="31"/>
  <c r="BA46" i="31"/>
  <c r="AZ46" i="31"/>
  <c r="AY46" i="31"/>
  <c r="AX46" i="31"/>
  <c r="AW46" i="31"/>
  <c r="AV46" i="31"/>
  <c r="AU46" i="31"/>
  <c r="AT46" i="31"/>
  <c r="AS46" i="31"/>
  <c r="AR46" i="31"/>
  <c r="AQ46" i="31"/>
  <c r="AP46" i="31"/>
  <c r="AO46" i="31"/>
  <c r="AN46" i="31"/>
  <c r="AM46" i="31"/>
  <c r="AL46" i="31"/>
  <c r="AK46" i="31"/>
  <c r="AJ46" i="31"/>
  <c r="AI46" i="31"/>
  <c r="AH46" i="31"/>
  <c r="AG46" i="31"/>
  <c r="AF46" i="31"/>
  <c r="AE46" i="31"/>
  <c r="AD46" i="31"/>
  <c r="AC46" i="31"/>
  <c r="AB46" i="31"/>
  <c r="AA46" i="31"/>
  <c r="Z46" i="31"/>
  <c r="Y46" i="31"/>
  <c r="X46" i="31"/>
  <c r="W46" i="31"/>
  <c r="V46" i="31"/>
  <c r="U46" i="31"/>
  <c r="T46" i="31"/>
  <c r="S46" i="31"/>
  <c r="R46" i="31"/>
  <c r="Q46" i="31"/>
  <c r="P46" i="31"/>
  <c r="O46" i="31"/>
  <c r="N46" i="31"/>
  <c r="M46" i="31"/>
  <c r="DF43" i="31"/>
  <c r="DE43" i="31"/>
  <c r="DD43" i="31"/>
  <c r="DC43" i="31"/>
  <c r="DB43" i="31"/>
  <c r="DA43" i="31"/>
  <c r="CZ43" i="31"/>
  <c r="CY43" i="31"/>
  <c r="CX43" i="31"/>
  <c r="CW43" i="31"/>
  <c r="CV43" i="31"/>
  <c r="CU43" i="31"/>
  <c r="CT43" i="31"/>
  <c r="CS43" i="31"/>
  <c r="CR43" i="31"/>
  <c r="CQ43" i="31"/>
  <c r="CP43" i="31"/>
  <c r="CO43" i="31"/>
  <c r="CN43" i="31"/>
  <c r="CM43" i="31"/>
  <c r="CL43" i="31"/>
  <c r="CK43" i="31"/>
  <c r="CJ43" i="31"/>
  <c r="CI43" i="31"/>
  <c r="CH43" i="31"/>
  <c r="CG43" i="31"/>
  <c r="CF43" i="31"/>
  <c r="CE43" i="31"/>
  <c r="CD43" i="31"/>
  <c r="CC43" i="31"/>
  <c r="CB43" i="31"/>
  <c r="CA43" i="31"/>
  <c r="BZ43" i="31"/>
  <c r="BY43" i="31"/>
  <c r="BX43" i="31"/>
  <c r="BW43" i="31"/>
  <c r="BV43" i="31"/>
  <c r="BU43" i="31"/>
  <c r="BT43" i="31"/>
  <c r="BS43" i="31"/>
  <c r="BR43" i="31"/>
  <c r="BQ43" i="31"/>
  <c r="BP43" i="31"/>
  <c r="BO43" i="31"/>
  <c r="BN43" i="31"/>
  <c r="BM43" i="31"/>
  <c r="BL43" i="31"/>
  <c r="BK43" i="31"/>
  <c r="BJ43" i="31"/>
  <c r="BI43" i="31"/>
  <c r="BH43" i="31"/>
  <c r="BG43" i="31"/>
  <c r="BF43" i="31"/>
  <c r="BE43" i="31"/>
  <c r="BD43" i="31"/>
  <c r="BC43" i="31"/>
  <c r="BB43" i="31"/>
  <c r="BA43" i="31"/>
  <c r="AZ43" i="31"/>
  <c r="AY43" i="31"/>
  <c r="AX43" i="31"/>
  <c r="AW43" i="31"/>
  <c r="AV43" i="31"/>
  <c r="AU43" i="31"/>
  <c r="AT43" i="31"/>
  <c r="AS43" i="31"/>
  <c r="AR43" i="31"/>
  <c r="AQ43" i="31"/>
  <c r="AP43" i="31"/>
  <c r="AO43" i="31"/>
  <c r="AN43" i="31"/>
  <c r="AM43" i="31"/>
  <c r="AL43" i="31"/>
  <c r="AK43" i="31"/>
  <c r="AJ43" i="31"/>
  <c r="AI43" i="31"/>
  <c r="AH43" i="31"/>
  <c r="AG43" i="31"/>
  <c r="AF43" i="31"/>
  <c r="AE43" i="31"/>
  <c r="AD43" i="31"/>
  <c r="AC43" i="31"/>
  <c r="AB43" i="31"/>
  <c r="AA43" i="31"/>
  <c r="Z43" i="31"/>
  <c r="Y43" i="31"/>
  <c r="X43" i="31"/>
  <c r="W43" i="31"/>
  <c r="V43" i="31"/>
  <c r="U43" i="31"/>
  <c r="T43" i="31"/>
  <c r="S43" i="31"/>
  <c r="R43" i="31"/>
  <c r="Q43" i="31"/>
  <c r="P43" i="31"/>
  <c r="O43" i="31"/>
  <c r="N43" i="31"/>
  <c r="M43" i="31"/>
  <c r="CH39" i="31"/>
  <c r="AD39" i="31"/>
  <c r="DF38" i="31"/>
  <c r="DE38" i="31"/>
  <c r="DD38" i="31"/>
  <c r="DC38" i="31"/>
  <c r="DB38" i="31"/>
  <c r="DA38" i="31"/>
  <c r="CZ38" i="31"/>
  <c r="CY38" i="31"/>
  <c r="CX38" i="31"/>
  <c r="CW38" i="31"/>
  <c r="CV38" i="31"/>
  <c r="CU38" i="31"/>
  <c r="CT38" i="31"/>
  <c r="CS38" i="31"/>
  <c r="CR38" i="31"/>
  <c r="CQ38" i="31"/>
  <c r="CP38" i="31"/>
  <c r="CO38" i="31"/>
  <c r="CN38" i="31"/>
  <c r="CM38" i="31"/>
  <c r="CL38" i="31"/>
  <c r="CK38" i="31"/>
  <c r="CJ38" i="31"/>
  <c r="CI38" i="31"/>
  <c r="CH38" i="31"/>
  <c r="CG38" i="31"/>
  <c r="CF38" i="31"/>
  <c r="CE38" i="31"/>
  <c r="CD38" i="31"/>
  <c r="CC38" i="31"/>
  <c r="CB38" i="31"/>
  <c r="CA38" i="31"/>
  <c r="BZ38" i="31"/>
  <c r="BY38" i="31"/>
  <c r="BX38" i="31"/>
  <c r="BW38" i="31"/>
  <c r="BV38" i="31"/>
  <c r="BU38" i="31"/>
  <c r="BT38" i="31"/>
  <c r="BS38" i="31"/>
  <c r="BR38" i="31"/>
  <c r="BQ38" i="31"/>
  <c r="BP38" i="31"/>
  <c r="BO38" i="31"/>
  <c r="BN38" i="31"/>
  <c r="BM38" i="31"/>
  <c r="BL38" i="31"/>
  <c r="BK38" i="31"/>
  <c r="BJ38" i="31"/>
  <c r="BI38" i="31"/>
  <c r="BH38" i="31"/>
  <c r="BG38" i="31"/>
  <c r="BF38" i="31"/>
  <c r="BE38" i="31"/>
  <c r="BD38" i="31"/>
  <c r="BC38" i="31"/>
  <c r="BB38" i="31"/>
  <c r="BA38" i="31"/>
  <c r="AZ38" i="31"/>
  <c r="AY38" i="31"/>
  <c r="AX38" i="31"/>
  <c r="AW38" i="31"/>
  <c r="AV38" i="31"/>
  <c r="AU38" i="31"/>
  <c r="AT38" i="31"/>
  <c r="AS38" i="31"/>
  <c r="AR38" i="31"/>
  <c r="AQ38" i="31"/>
  <c r="AP38" i="31"/>
  <c r="AO38" i="31"/>
  <c r="AN38" i="31"/>
  <c r="AM38" i="31"/>
  <c r="AL38" i="31"/>
  <c r="AK38" i="31"/>
  <c r="AJ38" i="31"/>
  <c r="AI38" i="31"/>
  <c r="AH38" i="31"/>
  <c r="AG38" i="31"/>
  <c r="AF38" i="31"/>
  <c r="AE38" i="31"/>
  <c r="AD38" i="31"/>
  <c r="AC38" i="31"/>
  <c r="AB38" i="31"/>
  <c r="AA38" i="31"/>
  <c r="Z38" i="31"/>
  <c r="Y38" i="31"/>
  <c r="X38" i="31"/>
  <c r="W38" i="31"/>
  <c r="V38" i="31"/>
  <c r="U38" i="31"/>
  <c r="T38" i="31"/>
  <c r="S38" i="31"/>
  <c r="R38" i="31"/>
  <c r="Q38" i="31"/>
  <c r="P38" i="31"/>
  <c r="O38" i="31"/>
  <c r="N38" i="31"/>
  <c r="M38" i="31"/>
  <c r="DF35" i="31"/>
  <c r="DF39" i="31" s="1"/>
  <c r="DE35" i="31"/>
  <c r="DE39" i="31" s="1"/>
  <c r="DD35" i="31"/>
  <c r="DD39" i="31" s="1"/>
  <c r="DC35" i="31"/>
  <c r="DC39" i="31" s="1"/>
  <c r="DB35" i="31"/>
  <c r="DA35" i="31"/>
  <c r="DA39" i="31" s="1"/>
  <c r="CZ35" i="31"/>
  <c r="CZ39" i="31" s="1"/>
  <c r="CY35" i="31"/>
  <c r="CY39" i="31" s="1"/>
  <c r="CX35" i="31"/>
  <c r="CX39" i="31" s="1"/>
  <c r="CW35" i="31"/>
  <c r="CW39" i="31" s="1"/>
  <c r="CV35" i="31"/>
  <c r="CV39" i="31" s="1"/>
  <c r="CU35" i="31"/>
  <c r="CU39" i="31" s="1"/>
  <c r="CT35" i="31"/>
  <c r="CS35" i="31"/>
  <c r="CS39" i="31" s="1"/>
  <c r="CR35" i="31"/>
  <c r="CR39" i="31" s="1"/>
  <c r="CQ35" i="31"/>
  <c r="CQ39" i="31" s="1"/>
  <c r="CP35" i="31"/>
  <c r="CP39" i="31" s="1"/>
  <c r="CO35" i="31"/>
  <c r="CO39" i="31" s="1"/>
  <c r="CN35" i="31"/>
  <c r="CN39" i="31" s="1"/>
  <c r="CM35" i="31"/>
  <c r="CM39" i="31" s="1"/>
  <c r="CL35" i="31"/>
  <c r="CK35" i="31"/>
  <c r="CK39" i="31" s="1"/>
  <c r="CJ35" i="31"/>
  <c r="CJ39" i="31" s="1"/>
  <c r="CI35" i="31"/>
  <c r="CI39" i="31" s="1"/>
  <c r="CH35" i="31"/>
  <c r="CG35" i="31"/>
  <c r="CG39" i="31" s="1"/>
  <c r="CF35" i="31"/>
  <c r="CF39" i="31" s="1"/>
  <c r="CE35" i="31"/>
  <c r="CE39" i="31" s="1"/>
  <c r="CD35" i="31"/>
  <c r="CC35" i="31"/>
  <c r="CC39" i="31" s="1"/>
  <c r="CB35" i="31"/>
  <c r="CB39" i="31" s="1"/>
  <c r="CA35" i="31"/>
  <c r="CA39" i="31" s="1"/>
  <c r="BZ35" i="31"/>
  <c r="BZ39" i="31" s="1"/>
  <c r="BY35" i="31"/>
  <c r="BY39" i="31" s="1"/>
  <c r="BX35" i="31"/>
  <c r="BX39" i="31" s="1"/>
  <c r="BW35" i="31"/>
  <c r="BW39" i="31" s="1"/>
  <c r="BV35" i="31"/>
  <c r="BU35" i="31"/>
  <c r="BU39" i="31" s="1"/>
  <c r="BT35" i="31"/>
  <c r="BT39" i="31" s="1"/>
  <c r="BS35" i="31"/>
  <c r="BS39" i="31" s="1"/>
  <c r="BR35" i="31"/>
  <c r="BR39" i="31" s="1"/>
  <c r="BQ35" i="31"/>
  <c r="BQ39" i="31" s="1"/>
  <c r="BP35" i="31"/>
  <c r="BP39" i="31" s="1"/>
  <c r="BO35" i="31"/>
  <c r="BO39" i="31" s="1"/>
  <c r="BN35" i="31"/>
  <c r="BM35" i="31"/>
  <c r="BM39" i="31" s="1"/>
  <c r="BL35" i="31"/>
  <c r="BL39" i="31" s="1"/>
  <c r="BK35" i="31"/>
  <c r="BK39" i="31" s="1"/>
  <c r="BJ35" i="31"/>
  <c r="BJ39" i="31" s="1"/>
  <c r="BI35" i="31"/>
  <c r="BI39" i="31" s="1"/>
  <c r="BH35" i="31"/>
  <c r="BH39" i="31" s="1"/>
  <c r="BG35" i="31"/>
  <c r="BG39" i="31" s="1"/>
  <c r="BF35" i="31"/>
  <c r="BE35" i="31"/>
  <c r="BE39" i="31" s="1"/>
  <c r="BD35" i="31"/>
  <c r="BD39" i="31" s="1"/>
  <c r="BC35" i="31"/>
  <c r="BC39" i="31" s="1"/>
  <c r="BB35" i="31"/>
  <c r="BB39" i="31" s="1"/>
  <c r="BA35" i="31"/>
  <c r="BA39" i="31" s="1"/>
  <c r="AZ35" i="31"/>
  <c r="AZ39" i="31" s="1"/>
  <c r="AY35" i="31"/>
  <c r="AY39" i="31" s="1"/>
  <c r="AX35" i="31"/>
  <c r="AW35" i="31"/>
  <c r="AW39" i="31" s="1"/>
  <c r="AV35" i="31"/>
  <c r="AV39" i="31" s="1"/>
  <c r="AU35" i="31"/>
  <c r="AU39" i="31" s="1"/>
  <c r="AT35" i="31"/>
  <c r="AT39" i="31" s="1"/>
  <c r="AS35" i="31"/>
  <c r="AS39" i="31" s="1"/>
  <c r="AR35" i="31"/>
  <c r="AR39" i="31" s="1"/>
  <c r="AQ35" i="31"/>
  <c r="AQ39" i="31" s="1"/>
  <c r="AP35" i="31"/>
  <c r="AO35" i="31"/>
  <c r="AO39" i="31" s="1"/>
  <c r="AN35" i="31"/>
  <c r="AN39" i="31" s="1"/>
  <c r="AM35" i="31"/>
  <c r="AM39" i="31" s="1"/>
  <c r="AL35" i="31"/>
  <c r="AL39" i="31" s="1"/>
  <c r="AK35" i="31"/>
  <c r="AK39" i="31" s="1"/>
  <c r="AJ35" i="31"/>
  <c r="AJ39" i="31" s="1"/>
  <c r="AI35" i="31"/>
  <c r="AI39" i="31" s="1"/>
  <c r="AH35" i="31"/>
  <c r="AG35" i="31"/>
  <c r="AG39" i="31" s="1"/>
  <c r="AF35" i="31"/>
  <c r="AF39" i="31" s="1"/>
  <c r="AE35" i="31"/>
  <c r="AE39" i="31" s="1"/>
  <c r="AD35" i="31"/>
  <c r="AC35" i="31"/>
  <c r="AC39" i="31" s="1"/>
  <c r="AB35" i="31"/>
  <c r="AB39" i="31" s="1"/>
  <c r="AA35" i="31"/>
  <c r="AA39" i="31" s="1"/>
  <c r="Z35" i="31"/>
  <c r="Y35" i="31"/>
  <c r="Y39" i="31" s="1"/>
  <c r="X35" i="31"/>
  <c r="X39" i="31" s="1"/>
  <c r="W35" i="31"/>
  <c r="W39" i="31" s="1"/>
  <c r="V35" i="31"/>
  <c r="V39" i="31" s="1"/>
  <c r="U35" i="31"/>
  <c r="U39" i="31" s="1"/>
  <c r="T35" i="31"/>
  <c r="T39" i="31" s="1"/>
  <c r="S35" i="31"/>
  <c r="S39" i="31" s="1"/>
  <c r="R35" i="31"/>
  <c r="Q35" i="31"/>
  <c r="Q39" i="31" s="1"/>
  <c r="P35" i="31"/>
  <c r="P39" i="31" s="1"/>
  <c r="O35" i="31"/>
  <c r="O39" i="31" s="1"/>
  <c r="N35" i="31"/>
  <c r="N39" i="31" s="1"/>
  <c r="M35" i="31"/>
  <c r="M39" i="31" s="1"/>
  <c r="DF29" i="31"/>
  <c r="DE29" i="31"/>
  <c r="DD29" i="31"/>
  <c r="DC29" i="31"/>
  <c r="DB29" i="31"/>
  <c r="DA29" i="31"/>
  <c r="CZ29" i="31"/>
  <c r="CY29" i="31"/>
  <c r="CX29" i="31"/>
  <c r="CW29" i="31"/>
  <c r="CV29" i="31"/>
  <c r="CU29" i="31"/>
  <c r="CT29" i="31"/>
  <c r="CS29" i="31"/>
  <c r="CR29" i="31"/>
  <c r="CQ29" i="31"/>
  <c r="CP29" i="31"/>
  <c r="CO29" i="31"/>
  <c r="CN29" i="31"/>
  <c r="CM29" i="31"/>
  <c r="CL29" i="31"/>
  <c r="CK29" i="31"/>
  <c r="CJ29" i="31"/>
  <c r="CI29" i="31"/>
  <c r="CH29" i="31"/>
  <c r="CG29" i="31"/>
  <c r="CF29" i="31"/>
  <c r="CE29" i="31"/>
  <c r="CD29" i="31"/>
  <c r="CC29" i="31"/>
  <c r="CB29" i="31"/>
  <c r="CA29" i="31"/>
  <c r="BZ29" i="31"/>
  <c r="BY29" i="31"/>
  <c r="BX29" i="31"/>
  <c r="BW29" i="31"/>
  <c r="BV29" i="31"/>
  <c r="BU29" i="31"/>
  <c r="BT29" i="31"/>
  <c r="BS29" i="31"/>
  <c r="BR29" i="31"/>
  <c r="BQ29" i="31"/>
  <c r="BP29" i="31"/>
  <c r="BO29" i="31"/>
  <c r="BN29" i="31"/>
  <c r="BM29" i="31"/>
  <c r="BL29" i="31"/>
  <c r="BK29" i="31"/>
  <c r="BJ29" i="31"/>
  <c r="BI29" i="31"/>
  <c r="BH29" i="31"/>
  <c r="BG29" i="31"/>
  <c r="BF29" i="31"/>
  <c r="BE29" i="31"/>
  <c r="BD29" i="31"/>
  <c r="BC29" i="31"/>
  <c r="BB29" i="31"/>
  <c r="BA29" i="31"/>
  <c r="AZ29" i="31"/>
  <c r="AY29" i="31"/>
  <c r="AX29" i="31"/>
  <c r="AW29" i="31"/>
  <c r="AV29" i="31"/>
  <c r="AU29" i="31"/>
  <c r="AT29" i="31"/>
  <c r="AS29" i="31"/>
  <c r="AR29" i="31"/>
  <c r="AQ29" i="31"/>
  <c r="AP29" i="31"/>
  <c r="AO29" i="31"/>
  <c r="AN29" i="31"/>
  <c r="AM29" i="31"/>
  <c r="AL29" i="31"/>
  <c r="AK29" i="31"/>
  <c r="AJ29" i="31"/>
  <c r="AI29" i="31"/>
  <c r="AH29" i="31"/>
  <c r="AG29" i="31"/>
  <c r="AF29" i="31"/>
  <c r="AE29" i="31"/>
  <c r="AD29" i="31"/>
  <c r="AC29" i="31"/>
  <c r="AB29" i="31"/>
  <c r="AA29" i="31"/>
  <c r="Z29" i="31"/>
  <c r="Y29" i="31"/>
  <c r="X29" i="31"/>
  <c r="W29" i="31"/>
  <c r="V29" i="31"/>
  <c r="U29" i="31"/>
  <c r="T29" i="31"/>
  <c r="S29" i="31"/>
  <c r="R29" i="31"/>
  <c r="Q29" i="31"/>
  <c r="P29" i="31"/>
  <c r="O29" i="31"/>
  <c r="N29" i="31"/>
  <c r="M29" i="31"/>
  <c r="DF26" i="31"/>
  <c r="DE26" i="31"/>
  <c r="DD26" i="31"/>
  <c r="DC26" i="31"/>
  <c r="DB26" i="31"/>
  <c r="DA26" i="31"/>
  <c r="CZ26" i="31"/>
  <c r="CY26" i="31"/>
  <c r="CX26" i="31"/>
  <c r="CW26" i="31"/>
  <c r="CV26" i="31"/>
  <c r="CU26" i="31"/>
  <c r="CT26" i="31"/>
  <c r="CS26" i="31"/>
  <c r="CR26" i="31"/>
  <c r="CQ26" i="31"/>
  <c r="CP26" i="31"/>
  <c r="CO26" i="31"/>
  <c r="CN26" i="31"/>
  <c r="CM26" i="31"/>
  <c r="CL26" i="31"/>
  <c r="CK26" i="31"/>
  <c r="CJ26" i="31"/>
  <c r="CI26" i="31"/>
  <c r="CH26" i="31"/>
  <c r="CG26" i="31"/>
  <c r="CF26" i="31"/>
  <c r="CE26" i="31"/>
  <c r="CD26" i="31"/>
  <c r="CC26" i="31"/>
  <c r="CB26" i="31"/>
  <c r="CA26" i="31"/>
  <c r="BZ26" i="31"/>
  <c r="BY26" i="31"/>
  <c r="BX26" i="31"/>
  <c r="BW26" i="31"/>
  <c r="BV26" i="31"/>
  <c r="BU26" i="31"/>
  <c r="BT26" i="31"/>
  <c r="BS26" i="31"/>
  <c r="BR26" i="31"/>
  <c r="BQ26" i="31"/>
  <c r="BP26" i="31"/>
  <c r="BO26" i="31"/>
  <c r="BN26" i="31"/>
  <c r="BM26" i="31"/>
  <c r="BL26" i="31"/>
  <c r="BK26" i="31"/>
  <c r="BJ26" i="31"/>
  <c r="BI26" i="31"/>
  <c r="BH26" i="31"/>
  <c r="BG26" i="31"/>
  <c r="BF26" i="31"/>
  <c r="BE26" i="31"/>
  <c r="BD26" i="31"/>
  <c r="BC26" i="31"/>
  <c r="BB26" i="31"/>
  <c r="BA26" i="31"/>
  <c r="AZ26" i="31"/>
  <c r="AY26" i="31"/>
  <c r="AX26" i="31"/>
  <c r="AW26" i="31"/>
  <c r="AV26" i="31"/>
  <c r="AU26" i="31"/>
  <c r="AT26" i="31"/>
  <c r="AS26" i="31"/>
  <c r="AR26" i="31"/>
  <c r="AQ26" i="31"/>
  <c r="AP26" i="31"/>
  <c r="AO26" i="31"/>
  <c r="AN26" i="31"/>
  <c r="AM26" i="31"/>
  <c r="AL26" i="31"/>
  <c r="AK26" i="31"/>
  <c r="AJ26" i="31"/>
  <c r="AI26" i="31"/>
  <c r="AH26" i="31"/>
  <c r="AG26" i="31"/>
  <c r="AF26" i="31"/>
  <c r="AE26" i="31"/>
  <c r="AD26" i="31"/>
  <c r="AC26" i="31"/>
  <c r="AB26" i="31"/>
  <c r="AA26" i="31"/>
  <c r="Z26" i="31"/>
  <c r="Y26" i="31"/>
  <c r="X26" i="31"/>
  <c r="W26" i="31"/>
  <c r="V26" i="31"/>
  <c r="U26" i="31"/>
  <c r="T26" i="31"/>
  <c r="S26" i="31"/>
  <c r="R26" i="31"/>
  <c r="Q26" i="31"/>
  <c r="P26" i="31"/>
  <c r="O26" i="31"/>
  <c r="N26" i="31"/>
  <c r="M26" i="31"/>
  <c r="DF20" i="31"/>
  <c r="DE20" i="31"/>
  <c r="DE30" i="31" s="1"/>
  <c r="DD20" i="31"/>
  <c r="DD30" i="31" s="1"/>
  <c r="DC20" i="31"/>
  <c r="DB20" i="31"/>
  <c r="DA20" i="31"/>
  <c r="CZ20" i="31"/>
  <c r="CY20" i="31"/>
  <c r="CY30" i="31" s="1"/>
  <c r="CX20" i="31"/>
  <c r="CW20" i="31"/>
  <c r="CW30" i="31" s="1"/>
  <c r="CV20" i="31"/>
  <c r="CV30" i="31" s="1"/>
  <c r="CU20" i="31"/>
  <c r="CU30" i="31" s="1"/>
  <c r="CT20" i="31"/>
  <c r="CS20" i="31"/>
  <c r="CR20" i="31"/>
  <c r="CQ20" i="31"/>
  <c r="CQ30" i="31" s="1"/>
  <c r="CP20" i="31"/>
  <c r="CO20" i="31"/>
  <c r="CO30" i="31" s="1"/>
  <c r="CN20" i="31"/>
  <c r="CN30" i="31" s="1"/>
  <c r="CM20" i="31"/>
  <c r="CM30" i="31" s="1"/>
  <c r="CL20" i="31"/>
  <c r="CK20" i="31"/>
  <c r="CK30" i="31" s="1"/>
  <c r="CJ20" i="31"/>
  <c r="CI20" i="31"/>
  <c r="CI30" i="31" s="1"/>
  <c r="CH20" i="31"/>
  <c r="CG20" i="31"/>
  <c r="CG30" i="31" s="1"/>
  <c r="CF20" i="31"/>
  <c r="CF30" i="31" s="1"/>
  <c r="CE20" i="31"/>
  <c r="CE30" i="31" s="1"/>
  <c r="CD20" i="31"/>
  <c r="CC20" i="31"/>
  <c r="CC30" i="31" s="1"/>
  <c r="CB20" i="31"/>
  <c r="CA20" i="31"/>
  <c r="CA30" i="31" s="1"/>
  <c r="BZ20" i="31"/>
  <c r="BY20" i="31"/>
  <c r="BY30" i="31" s="1"/>
  <c r="BX20" i="31"/>
  <c r="BX30" i="31" s="1"/>
  <c r="BW20" i="31"/>
  <c r="BW30" i="31" s="1"/>
  <c r="BV20" i="31"/>
  <c r="BU20" i="31"/>
  <c r="BT20" i="31"/>
  <c r="BS20" i="31"/>
  <c r="BS30" i="31" s="1"/>
  <c r="BR20" i="31"/>
  <c r="BQ20" i="31"/>
  <c r="BQ30" i="31" s="1"/>
  <c r="BP20" i="31"/>
  <c r="BP30" i="31" s="1"/>
  <c r="BO20" i="31"/>
  <c r="BO30" i="31" s="1"/>
  <c r="BN20" i="31"/>
  <c r="BM20" i="31"/>
  <c r="BL20" i="31"/>
  <c r="BK20" i="31"/>
  <c r="BK30" i="31" s="1"/>
  <c r="BJ20" i="31"/>
  <c r="BI20" i="31"/>
  <c r="BI30" i="31" s="1"/>
  <c r="BH20" i="31"/>
  <c r="BH30" i="31" s="1"/>
  <c r="BG20" i="31"/>
  <c r="BG30" i="31" s="1"/>
  <c r="BF20" i="31"/>
  <c r="BE20" i="31"/>
  <c r="BE30" i="31" s="1"/>
  <c r="BD20" i="31"/>
  <c r="BC20" i="31"/>
  <c r="BC30" i="31" s="1"/>
  <c r="BB20" i="31"/>
  <c r="BA20" i="31"/>
  <c r="BA30" i="31" s="1"/>
  <c r="AZ20" i="31"/>
  <c r="AZ30" i="31" s="1"/>
  <c r="AY20" i="31"/>
  <c r="AY30" i="31" s="1"/>
  <c r="AX20" i="31"/>
  <c r="AW20" i="31"/>
  <c r="AW30" i="31" s="1"/>
  <c r="AV20" i="31"/>
  <c r="AU20" i="31"/>
  <c r="AU30" i="31" s="1"/>
  <c r="AT20" i="31"/>
  <c r="AS20" i="31"/>
  <c r="AS30" i="31" s="1"/>
  <c r="AR20" i="31"/>
  <c r="AR30" i="31" s="1"/>
  <c r="AQ20" i="31"/>
  <c r="AQ30" i="31" s="1"/>
  <c r="AP20" i="31"/>
  <c r="AO20" i="31"/>
  <c r="AN20" i="31"/>
  <c r="AM20" i="31"/>
  <c r="AM30" i="31" s="1"/>
  <c r="AL20" i="31"/>
  <c r="AK20" i="31"/>
  <c r="AK30" i="31" s="1"/>
  <c r="AJ20" i="31"/>
  <c r="AJ30" i="31" s="1"/>
  <c r="AI20" i="31"/>
  <c r="AI30" i="31" s="1"/>
  <c r="AH20" i="31"/>
  <c r="AG20" i="31"/>
  <c r="AF20" i="31"/>
  <c r="AE20" i="31"/>
  <c r="AE30" i="31" s="1"/>
  <c r="AD20" i="31"/>
  <c r="AC20" i="31"/>
  <c r="AC30" i="31" s="1"/>
  <c r="AB20" i="31"/>
  <c r="AB30" i="31" s="1"/>
  <c r="AA20" i="31"/>
  <c r="AA30" i="31" s="1"/>
  <c r="Z20" i="31"/>
  <c r="Y20" i="31"/>
  <c r="Y30" i="31" s="1"/>
  <c r="X20" i="31"/>
  <c r="W20" i="31"/>
  <c r="W30" i="31" s="1"/>
  <c r="V20" i="31"/>
  <c r="U20" i="31"/>
  <c r="U30" i="31" s="1"/>
  <c r="T20" i="31"/>
  <c r="T30" i="31" s="1"/>
  <c r="S20" i="31"/>
  <c r="S30" i="31" s="1"/>
  <c r="R20" i="31"/>
  <c r="Q20" i="31"/>
  <c r="Q30" i="31" s="1"/>
  <c r="P20" i="31"/>
  <c r="O20" i="31"/>
  <c r="O30" i="31" s="1"/>
  <c r="N20" i="31"/>
  <c r="M20" i="31"/>
  <c r="M30" i="31" s="1"/>
  <c r="DD10" i="31"/>
  <c r="DC10" i="31"/>
  <c r="DB10" i="31"/>
  <c r="DA10" i="31"/>
  <c r="CZ10" i="31"/>
  <c r="CY10" i="31"/>
  <c r="CX10" i="31"/>
  <c r="CW10" i="31"/>
  <c r="CV10" i="31"/>
  <c r="CU10" i="31"/>
  <c r="CT10" i="31"/>
  <c r="CS10" i="31"/>
  <c r="CR10" i="31"/>
  <c r="CQ10" i="31"/>
  <c r="CP10" i="31"/>
  <c r="CO10" i="31"/>
  <c r="CN10" i="31"/>
  <c r="CM10" i="31"/>
  <c r="CL10" i="31"/>
  <c r="CK10" i="31"/>
  <c r="CJ10" i="31"/>
  <c r="CI10" i="31"/>
  <c r="CH10" i="31"/>
  <c r="CG10" i="31"/>
  <c r="CF10" i="31"/>
  <c r="CE10" i="31"/>
  <c r="CD10" i="31"/>
  <c r="CC10" i="31"/>
  <c r="CB10" i="31"/>
  <c r="CA10" i="31"/>
  <c r="BZ10" i="31"/>
  <c r="BY10" i="31"/>
  <c r="BX10" i="31"/>
  <c r="BW10" i="31"/>
  <c r="BV10" i="31"/>
  <c r="BU10" i="31"/>
  <c r="BT10" i="31"/>
  <c r="BS10" i="31"/>
  <c r="BR10" i="31"/>
  <c r="BQ10" i="31"/>
  <c r="BP10" i="31"/>
  <c r="BO10" i="31"/>
  <c r="BN10" i="31"/>
  <c r="BM10" i="31"/>
  <c r="BL10" i="31"/>
  <c r="BK10" i="31"/>
  <c r="BJ10" i="31"/>
  <c r="BI10" i="31"/>
  <c r="BH10" i="31"/>
  <c r="BG10" i="31"/>
  <c r="BF10" i="31"/>
  <c r="BE10" i="31"/>
  <c r="BD10" i="31"/>
  <c r="BC10" i="31"/>
  <c r="BB10" i="31"/>
  <c r="BA10" i="31"/>
  <c r="AZ10" i="31"/>
  <c r="AY10" i="31"/>
  <c r="AX10" i="31"/>
  <c r="AW10" i="31"/>
  <c r="AV10" i="31"/>
  <c r="AU10" i="31"/>
  <c r="AT10" i="31"/>
  <c r="AS10" i="31"/>
  <c r="AR10" i="31"/>
  <c r="AQ10" i="31"/>
  <c r="AP10" i="31"/>
  <c r="AO10" i="31"/>
  <c r="AN10" i="31"/>
  <c r="AM10" i="31"/>
  <c r="AL10" i="31"/>
  <c r="AK10" i="31"/>
  <c r="AJ10" i="31"/>
  <c r="AI10" i="31"/>
  <c r="AH10" i="31"/>
  <c r="AG10" i="31"/>
  <c r="AF10" i="31"/>
  <c r="AE10" i="31"/>
  <c r="AD10" i="31"/>
  <c r="AC10" i="31"/>
  <c r="AB10" i="31"/>
  <c r="AA10" i="31"/>
  <c r="Z10" i="31"/>
  <c r="Y10" i="31"/>
  <c r="X10" i="31"/>
  <c r="W10" i="31"/>
  <c r="V10" i="31"/>
  <c r="U10" i="31"/>
  <c r="T10" i="31"/>
  <c r="S10" i="31"/>
  <c r="R10" i="31"/>
  <c r="Q10" i="31"/>
  <c r="P10" i="31"/>
  <c r="O10" i="31"/>
  <c r="N10" i="31"/>
  <c r="M10" i="31"/>
  <c r="L10" i="31"/>
  <c r="DC30" i="31" l="1"/>
  <c r="DC47" i="31" s="1"/>
  <c r="K48" i="31"/>
  <c r="K49" i="31" s="1"/>
  <c r="AG30" i="31"/>
  <c r="AG47" i="31" s="1"/>
  <c r="AO30" i="31"/>
  <c r="AO47" i="31" s="1"/>
  <c r="BM30" i="31"/>
  <c r="BM47" i="31" s="1"/>
  <c r="BU30" i="31"/>
  <c r="BU47" i="31" s="1"/>
  <c r="CS30" i="31"/>
  <c r="CS47" i="31" s="1"/>
  <c r="DA30" i="31"/>
  <c r="DA47" i="31" s="1"/>
  <c r="T47" i="31"/>
  <c r="T48" i="31" s="1"/>
  <c r="T49" i="31" s="1"/>
  <c r="AB47" i="31"/>
  <c r="AJ47" i="31"/>
  <c r="AR47" i="31"/>
  <c r="AZ47" i="31"/>
  <c r="BH47" i="31"/>
  <c r="BP47" i="31"/>
  <c r="BX47" i="31"/>
  <c r="CF47" i="31"/>
  <c r="CF48" i="31" s="1"/>
  <c r="CF49" i="31" s="1"/>
  <c r="CN47" i="31"/>
  <c r="CV47" i="31"/>
  <c r="DD47" i="31"/>
  <c r="R30" i="31"/>
  <c r="Z30" i="31"/>
  <c r="AH30" i="31"/>
  <c r="AP30" i="31"/>
  <c r="AX30" i="31"/>
  <c r="AX47" i="31" s="1"/>
  <c r="AX48" i="31" s="1"/>
  <c r="AX49" i="31" s="1"/>
  <c r="BF30" i="31"/>
  <c r="BN30" i="31"/>
  <c r="BV30" i="31"/>
  <c r="CD30" i="31"/>
  <c r="CL30" i="31"/>
  <c r="CT30" i="31"/>
  <c r="DB30" i="31"/>
  <c r="U47" i="31"/>
  <c r="U48" i="31" s="1"/>
  <c r="AC47" i="31"/>
  <c r="AK47" i="31"/>
  <c r="AK48" i="31" s="1"/>
  <c r="BA47" i="31"/>
  <c r="BA48" i="31" s="1"/>
  <c r="BI47" i="31"/>
  <c r="BI48" i="31" s="1"/>
  <c r="BQ47" i="31"/>
  <c r="BQ48" i="31" s="1"/>
  <c r="CG47" i="31"/>
  <c r="CO47" i="31"/>
  <c r="CW47" i="31"/>
  <c r="CW48" i="31" s="1"/>
  <c r="CW49" i="31" s="1"/>
  <c r="N30" i="31"/>
  <c r="V30" i="31"/>
  <c r="V47" i="31" s="1"/>
  <c r="AD30" i="31"/>
  <c r="AD47" i="31" s="1"/>
  <c r="AD48" i="31" s="1"/>
  <c r="AL30" i="31"/>
  <c r="AT30" i="31"/>
  <c r="BB30" i="31"/>
  <c r="BB47" i="31" s="1"/>
  <c r="BJ30" i="31"/>
  <c r="BJ47" i="31" s="1"/>
  <c r="BJ48" i="31" s="1"/>
  <c r="BR30" i="31"/>
  <c r="BR47" i="31" s="1"/>
  <c r="BZ30" i="31"/>
  <c r="CH30" i="31"/>
  <c r="CH47" i="31" s="1"/>
  <c r="CP30" i="31"/>
  <c r="CP47" i="31" s="1"/>
  <c r="CX30" i="31"/>
  <c r="DF30" i="31"/>
  <c r="P30" i="31"/>
  <c r="X30" i="31"/>
  <c r="AF30" i="31"/>
  <c r="AF47" i="31" s="1"/>
  <c r="AN30" i="31"/>
  <c r="AV30" i="31"/>
  <c r="BD30" i="31"/>
  <c r="BL30" i="31"/>
  <c r="BT30" i="31"/>
  <c r="CB30" i="31"/>
  <c r="CJ30" i="31"/>
  <c r="CR30" i="31"/>
  <c r="CR47" i="31" s="1"/>
  <c r="CZ30" i="31"/>
  <c r="R39" i="31"/>
  <c r="Z39" i="31"/>
  <c r="AH39" i="31"/>
  <c r="AP39" i="31"/>
  <c r="AX39" i="31"/>
  <c r="BF39" i="31"/>
  <c r="BN39" i="31"/>
  <c r="BV39" i="31"/>
  <c r="CD39" i="31"/>
  <c r="CL39" i="31"/>
  <c r="CT39" i="31"/>
  <c r="DB39" i="31"/>
  <c r="Q47" i="31"/>
  <c r="Y47" i="31"/>
  <c r="Y48" i="31" s="1"/>
  <c r="Y49" i="31" s="1"/>
  <c r="AW47" i="31"/>
  <c r="AW48" i="31" s="1"/>
  <c r="BE47" i="31"/>
  <c r="CC47" i="31"/>
  <c r="CK47" i="31"/>
  <c r="CS48" i="31"/>
  <c r="CS49" i="31" s="1"/>
  <c r="AG48" i="31"/>
  <c r="AG49" i="31" s="1"/>
  <c r="AO48" i="31"/>
  <c r="AO49" i="31"/>
  <c r="BM48" i="31"/>
  <c r="BM49" i="31" s="1"/>
  <c r="BU48" i="31"/>
  <c r="BU49" i="31" s="1"/>
  <c r="DA48" i="31"/>
  <c r="DA49" i="31" s="1"/>
  <c r="Q48" i="31"/>
  <c r="Q49" i="31"/>
  <c r="BE48" i="31"/>
  <c r="BE49" i="31" s="1"/>
  <c r="CC48" i="31"/>
  <c r="CC49" i="31" s="1"/>
  <c r="CK48" i="31"/>
  <c r="CK49" i="31" s="1"/>
  <c r="M47" i="31"/>
  <c r="AS47" i="31"/>
  <c r="N47" i="31"/>
  <c r="AL47" i="31"/>
  <c r="O47" i="31"/>
  <c r="W47" i="31"/>
  <c r="AE47" i="31"/>
  <c r="AM47" i="31"/>
  <c r="AU47" i="31"/>
  <c r="BC47" i="31"/>
  <c r="BK47" i="31"/>
  <c r="BS47" i="31"/>
  <c r="CA47" i="31"/>
  <c r="CI47" i="31"/>
  <c r="CQ47" i="31"/>
  <c r="CY47" i="31"/>
  <c r="AK49" i="31"/>
  <c r="BQ49" i="31"/>
  <c r="AT47" i="31"/>
  <c r="CH49" i="31"/>
  <c r="CH48" i="31"/>
  <c r="CX47" i="31"/>
  <c r="P47" i="31"/>
  <c r="AN47" i="31"/>
  <c r="BL47" i="31"/>
  <c r="CB47" i="31"/>
  <c r="CG48" i="31"/>
  <c r="CG49" i="31" s="1"/>
  <c r="BI49" i="31"/>
  <c r="BJ49" i="31"/>
  <c r="CP48" i="31"/>
  <c r="CP49" i="31" s="1"/>
  <c r="BD47" i="31"/>
  <c r="CJ47" i="31"/>
  <c r="CZ47" i="31"/>
  <c r="S47" i="31"/>
  <c r="AA47" i="31"/>
  <c r="AI47" i="31"/>
  <c r="AQ47" i="31"/>
  <c r="AY47" i="31"/>
  <c r="BG47" i="31"/>
  <c r="BO47" i="31"/>
  <c r="BW47" i="31"/>
  <c r="CE47" i="31"/>
  <c r="CM47" i="31"/>
  <c r="CU47" i="31"/>
  <c r="CO48" i="31"/>
  <c r="CO49" i="31" s="1"/>
  <c r="BA49" i="31"/>
  <c r="BY47" i="31"/>
  <c r="DE47" i="31"/>
  <c r="AC48" i="31"/>
  <c r="AC49" i="31" s="1"/>
  <c r="AD49" i="31"/>
  <c r="BZ47" i="31"/>
  <c r="DF47" i="31"/>
  <c r="X47" i="31"/>
  <c r="AV47" i="31"/>
  <c r="BT47" i="31"/>
  <c r="AB48" i="31"/>
  <c r="AB49" i="31" s="1"/>
  <c r="AJ48" i="31"/>
  <c r="AJ49" i="31" s="1"/>
  <c r="AR48" i="31"/>
  <c r="AR49" i="31" s="1"/>
  <c r="AZ48" i="31"/>
  <c r="AZ49" i="31" s="1"/>
  <c r="BH48" i="31"/>
  <c r="BH49" i="31"/>
  <c r="BP48" i="31"/>
  <c r="BP49" i="31" s="1"/>
  <c r="BX48" i="31"/>
  <c r="BX49" i="31" s="1"/>
  <c r="CN48" i="31"/>
  <c r="CN49" i="31"/>
  <c r="CV48" i="31"/>
  <c r="CV49" i="31" s="1"/>
  <c r="DD48" i="31"/>
  <c r="DD49" i="31"/>
  <c r="V48" i="31"/>
  <c r="V49" i="31" s="1"/>
  <c r="BB48" i="31"/>
  <c r="BB49" i="31" s="1"/>
  <c r="BF47" i="31" l="1"/>
  <c r="DB47" i="31"/>
  <c r="AP47" i="31"/>
  <c r="AP48" i="31" s="1"/>
  <c r="AP49" i="31" s="1"/>
  <c r="CT47" i="31"/>
  <c r="AH47" i="31"/>
  <c r="AH48" i="31" s="1"/>
  <c r="AH49" i="31" s="1"/>
  <c r="CL47" i="31"/>
  <c r="CL48" i="31" s="1"/>
  <c r="CL49" i="31" s="1"/>
  <c r="Z47" i="31"/>
  <c r="CD47" i="31"/>
  <c r="CD48" i="31" s="1"/>
  <c r="CD49" i="31" s="1"/>
  <c r="R47" i="31"/>
  <c r="U49" i="31"/>
  <c r="AW49" i="31"/>
  <c r="BV47" i="31"/>
  <c r="BN47" i="31"/>
  <c r="BN48" i="31" s="1"/>
  <c r="BN49" i="31" s="1"/>
  <c r="CR48" i="31"/>
  <c r="CR49" i="31" s="1"/>
  <c r="CU48" i="31"/>
  <c r="CU49" i="31" s="1"/>
  <c r="AI48" i="31"/>
  <c r="AI49" i="31" s="1"/>
  <c r="CB48" i="31"/>
  <c r="CB49" i="31" s="1"/>
  <c r="AT48" i="31"/>
  <c r="AT49" i="31" s="1"/>
  <c r="CI48" i="31"/>
  <c r="CI49" i="31" s="1"/>
  <c r="W48" i="31"/>
  <c r="W49" i="31" s="1"/>
  <c r="BT48" i="31"/>
  <c r="BT49" i="31" s="1"/>
  <c r="DE48" i="31"/>
  <c r="DE49" i="31" s="1"/>
  <c r="CM48" i="31"/>
  <c r="CM49" i="31" s="1"/>
  <c r="AA48" i="31"/>
  <c r="AA49" i="31" s="1"/>
  <c r="BL48" i="31"/>
  <c r="BL49" i="31" s="1"/>
  <c r="CA48" i="31"/>
  <c r="CA49" i="31" s="1"/>
  <c r="O49" i="31"/>
  <c r="O48" i="31"/>
  <c r="AS48" i="31"/>
  <c r="AS49" i="31" s="1"/>
  <c r="DC48" i="31"/>
  <c r="DC49" i="31" s="1"/>
  <c r="CE48" i="31"/>
  <c r="CE49" i="31" s="1"/>
  <c r="P48" i="31"/>
  <c r="P49" i="31" s="1"/>
  <c r="BK48" i="31"/>
  <c r="BK49" i="31" s="1"/>
  <c r="DF48" i="31"/>
  <c r="DF49" i="31" s="1"/>
  <c r="BO48" i="31"/>
  <c r="BO49" i="31" s="1"/>
  <c r="CJ48" i="31"/>
  <c r="CJ49" i="31" s="1"/>
  <c r="BC48" i="31"/>
  <c r="BC49" i="31" s="1"/>
  <c r="BR48" i="31"/>
  <c r="BR49" i="31" s="1"/>
  <c r="AQ48" i="31"/>
  <c r="AQ49" i="31"/>
  <c r="AE48" i="31"/>
  <c r="AE49" i="31" s="1"/>
  <c r="BY48" i="31"/>
  <c r="BY49" i="31" s="1"/>
  <c r="S48" i="31"/>
  <c r="S49" i="31" s="1"/>
  <c r="BS48" i="31"/>
  <c r="BS49" i="31" s="1"/>
  <c r="X48" i="31"/>
  <c r="X49" i="31" s="1"/>
  <c r="BW48" i="31"/>
  <c r="BW49" i="31" s="1"/>
  <c r="BZ48" i="31"/>
  <c r="BZ49" i="31" s="1"/>
  <c r="BG48" i="31"/>
  <c r="BG49" i="31"/>
  <c r="BD48" i="31"/>
  <c r="BD49" i="31" s="1"/>
  <c r="CX48" i="31"/>
  <c r="CX49" i="31" s="1"/>
  <c r="AU48" i="31"/>
  <c r="AU49" i="31" s="1"/>
  <c r="AL48" i="31"/>
  <c r="AL49" i="31" s="1"/>
  <c r="CQ48" i="31"/>
  <c r="CQ49" i="31" s="1"/>
  <c r="AV49" i="31"/>
  <c r="AV48" i="31"/>
  <c r="AN48" i="31"/>
  <c r="AN49" i="31" s="1"/>
  <c r="M48" i="31"/>
  <c r="M49" i="31" s="1"/>
  <c r="CZ48" i="31"/>
  <c r="CZ49" i="31" s="1"/>
  <c r="AY48" i="31"/>
  <c r="AY49" i="31"/>
  <c r="AF48" i="31"/>
  <c r="AF49" i="31" s="1"/>
  <c r="CY48" i="31"/>
  <c r="CY49" i="31" s="1"/>
  <c r="AM48" i="31"/>
  <c r="AM49" i="31" s="1"/>
  <c r="N48" i="31"/>
  <c r="N49" i="31" s="1"/>
  <c r="Z48" i="31" l="1"/>
  <c r="Z49" i="31"/>
  <c r="BV48" i="31"/>
  <c r="BV49" i="31"/>
  <c r="CT48" i="31"/>
  <c r="CT49" i="31"/>
  <c r="DB48" i="31"/>
  <c r="DB49" i="31" s="1"/>
  <c r="R48" i="31"/>
  <c r="R49" i="31"/>
  <c r="BF48" i="31"/>
  <c r="BF49" i="31" s="1"/>
  <c r="L46" i="31" l="1"/>
  <c r="L43" i="31"/>
  <c r="L38" i="31"/>
  <c r="L35" i="31"/>
  <c r="L39" i="31" s="1"/>
  <c r="L29" i="31"/>
  <c r="L26" i="31"/>
  <c r="L20" i="31"/>
  <c r="L30" i="31" s="1"/>
  <c r="L47" i="31" s="1"/>
  <c r="CX69" i="31"/>
  <c r="DF69" i="31"/>
  <c r="DE69" i="31"/>
  <c r="DD69" i="31"/>
  <c r="DC69" i="31"/>
  <c r="DB69" i="31"/>
  <c r="DA69" i="31"/>
  <c r="CZ69" i="31"/>
  <c r="CY69" i="31"/>
  <c r="DF68" i="31"/>
  <c r="DE68" i="31"/>
  <c r="DD68" i="31"/>
  <c r="DC68" i="31"/>
  <c r="DB68" i="31"/>
  <c r="DA68" i="31"/>
  <c r="CZ68" i="31"/>
  <c r="CY68" i="31"/>
  <c r="CX68" i="31"/>
  <c r="CW68" i="31"/>
  <c r="CV68" i="31"/>
  <c r="CU68" i="31"/>
  <c r="CT68" i="31"/>
  <c r="CS68" i="31"/>
  <c r="CR68" i="31"/>
  <c r="CQ68" i="31"/>
  <c r="CP68" i="31"/>
  <c r="CO68" i="31"/>
  <c r="CN68" i="31"/>
  <c r="CM68" i="31"/>
  <c r="CL68" i="31"/>
  <c r="CK68" i="31"/>
  <c r="CJ68" i="31"/>
  <c r="CI68" i="31"/>
  <c r="CH68" i="31"/>
  <c r="CG68" i="31"/>
  <c r="CF68" i="31"/>
  <c r="CE68" i="31"/>
  <c r="CD68" i="31"/>
  <c r="CC68" i="31"/>
  <c r="CB68" i="31"/>
  <c r="CA68" i="31"/>
  <c r="BZ68" i="31"/>
  <c r="BY68" i="31"/>
  <c r="BX68" i="31"/>
  <c r="BW68" i="31"/>
  <c r="BV68" i="31"/>
  <c r="BU68" i="31"/>
  <c r="BT68" i="31"/>
  <c r="BS68" i="31"/>
  <c r="BR68" i="31"/>
  <c r="BQ68" i="31"/>
  <c r="BP68" i="31"/>
  <c r="BO68" i="31"/>
  <c r="BN68" i="31"/>
  <c r="BM68" i="31"/>
  <c r="BL68" i="31"/>
  <c r="BK68" i="31"/>
  <c r="BJ68" i="31"/>
  <c r="BI68" i="31"/>
  <c r="BH68" i="31"/>
  <c r="BG68" i="31"/>
  <c r="BF68" i="31"/>
  <c r="BE68" i="31"/>
  <c r="BD68" i="31"/>
  <c r="BC68" i="31"/>
  <c r="BB68" i="31"/>
  <c r="BA68" i="31"/>
  <c r="AZ68" i="31"/>
  <c r="AY68" i="31"/>
  <c r="AX68" i="31"/>
  <c r="AW68" i="31"/>
  <c r="AV68" i="31"/>
  <c r="AU68" i="31"/>
  <c r="AT68" i="31"/>
  <c r="AS68" i="31"/>
  <c r="AR68" i="31"/>
  <c r="AQ68" i="31"/>
  <c r="AP68" i="31"/>
  <c r="AO68" i="31"/>
  <c r="AN68" i="31"/>
  <c r="AM68" i="31"/>
  <c r="AL68" i="31"/>
  <c r="AK68" i="31"/>
  <c r="AJ68" i="31"/>
  <c r="AI68" i="31"/>
  <c r="AH68" i="31"/>
  <c r="AG68" i="31"/>
  <c r="AF68" i="31"/>
  <c r="AE68" i="31"/>
  <c r="AD68" i="31"/>
  <c r="AC68" i="31"/>
  <c r="AB68" i="31"/>
  <c r="AA68" i="31"/>
  <c r="Z68" i="31"/>
  <c r="Y68" i="31"/>
  <c r="X68" i="31"/>
  <c r="W68" i="31"/>
  <c r="V68" i="31"/>
  <c r="U68" i="31"/>
  <c r="T68" i="31"/>
  <c r="S68" i="31"/>
  <c r="R68" i="31"/>
  <c r="Q68" i="31"/>
  <c r="P68" i="31"/>
  <c r="O68" i="31"/>
  <c r="N68" i="31"/>
  <c r="M68" i="31"/>
  <c r="L68" i="31"/>
  <c r="DE62" i="31"/>
  <c r="CW69" i="31"/>
  <c r="DE4" i="31"/>
  <c r="CV69" i="31"/>
  <c r="CU69" i="31"/>
  <c r="CT69" i="31"/>
  <c r="CS69" i="31"/>
  <c r="CR69" i="31"/>
  <c r="CQ69" i="31"/>
  <c r="CP69" i="31"/>
  <c r="CO69" i="31"/>
  <c r="CN69" i="31"/>
  <c r="CM69" i="31"/>
  <c r="CL69" i="31"/>
  <c r="CK69" i="31"/>
  <c r="CJ69" i="31"/>
  <c r="CI69" i="31"/>
  <c r="CH69" i="31"/>
  <c r="CG69" i="31"/>
  <c r="CF69" i="31"/>
  <c r="CE69" i="31"/>
  <c r="CD69" i="31"/>
  <c r="CC69" i="31"/>
  <c r="CB69" i="31"/>
  <c r="CA69" i="31"/>
  <c r="BZ69" i="31"/>
  <c r="BY69" i="31"/>
  <c r="BX69" i="31"/>
  <c r="BW69" i="31"/>
  <c r="BV69" i="31"/>
  <c r="BU69" i="31"/>
  <c r="BT69" i="31"/>
  <c r="BS69" i="31"/>
  <c r="BR69" i="31"/>
  <c r="BQ69" i="31"/>
  <c r="BP69" i="31"/>
  <c r="BO69" i="31"/>
  <c r="BN69" i="31"/>
  <c r="BM69" i="31"/>
  <c r="BL69" i="31"/>
  <c r="BK69" i="31"/>
  <c r="BJ69" i="31"/>
  <c r="BI69" i="31"/>
  <c r="BH69" i="31"/>
  <c r="BG69" i="31"/>
  <c r="BF69" i="31"/>
  <c r="BE69" i="31"/>
  <c r="BD69" i="31"/>
  <c r="BC69" i="31"/>
  <c r="BB69" i="31"/>
  <c r="BA69" i="31"/>
  <c r="AZ69" i="31"/>
  <c r="AY69" i="31"/>
  <c r="AX69" i="31"/>
  <c r="AW69" i="31"/>
  <c r="AV69" i="31"/>
  <c r="AU69" i="31"/>
  <c r="AT69" i="31"/>
  <c r="AS69" i="31"/>
  <c r="AR69" i="31"/>
  <c r="AQ69" i="31"/>
  <c r="AP69" i="31"/>
  <c r="AO69" i="31"/>
  <c r="AN69" i="31"/>
  <c r="AM69" i="31"/>
  <c r="AL69" i="31"/>
  <c r="AK69" i="31"/>
  <c r="AJ69" i="31"/>
  <c r="AI69" i="31"/>
  <c r="AH69" i="31"/>
  <c r="AG69" i="31"/>
  <c r="AF69" i="31"/>
  <c r="AE69" i="31"/>
  <c r="AD69" i="31"/>
  <c r="AC69" i="31"/>
  <c r="AB69" i="31"/>
  <c r="AA69" i="31"/>
  <c r="Z69" i="31"/>
  <c r="Y69" i="31"/>
  <c r="X69" i="31"/>
  <c r="W69" i="31"/>
  <c r="V69" i="31"/>
  <c r="U69" i="31"/>
  <c r="T69" i="31"/>
  <c r="S69" i="31"/>
  <c r="R69" i="31"/>
  <c r="Q69" i="31"/>
  <c r="P69" i="31"/>
  <c r="O69" i="31"/>
  <c r="N69" i="31"/>
  <c r="M69" i="31"/>
  <c r="L69" i="31"/>
  <c r="K69" i="31"/>
  <c r="CU62" i="31"/>
  <c r="CU4" i="31"/>
  <c r="CK62" i="31"/>
  <c r="CK4" i="31"/>
  <c r="K68" i="31"/>
  <c r="G15" i="34"/>
  <c r="G32" i="34" s="1"/>
  <c r="J15" i="34"/>
  <c r="C5" i="34"/>
  <c r="C3" i="34"/>
  <c r="K15" i="34" l="1"/>
  <c r="L15" i="34"/>
  <c r="M15" i="34" s="1"/>
  <c r="M32" i="34" s="1"/>
  <c r="F21" i="36"/>
  <c r="K32" i="34"/>
  <c r="E21" i="36" s="1"/>
  <c r="L48" i="31"/>
  <c r="L49" i="31" s="1"/>
  <c r="G21" i="36" l="1"/>
  <c r="G7" i="33"/>
  <c r="C3" i="29"/>
  <c r="C2" i="29"/>
  <c r="C1" i="29"/>
  <c r="C5" i="33"/>
  <c r="C3" i="33"/>
  <c r="B62" i="31"/>
  <c r="B60" i="31"/>
  <c r="B4" i="31"/>
  <c r="B2" i="31"/>
  <c r="CA62" i="31"/>
  <c r="BQ62" i="31"/>
  <c r="BG62" i="31"/>
  <c r="AW62" i="31"/>
  <c r="AM62" i="31"/>
  <c r="AC62" i="31"/>
  <c r="S62" i="31"/>
  <c r="CA4" i="31" l="1"/>
  <c r="BQ4" i="31"/>
  <c r="BG4" i="31"/>
  <c r="AW4" i="31"/>
  <c r="AM4" i="31"/>
  <c r="AC4" i="31"/>
  <c r="S4" i="31"/>
  <c r="B148" i="29" l="1"/>
  <c r="B137" i="29"/>
  <c r="B126" i="29"/>
  <c r="B115" i="29"/>
  <c r="B104" i="29"/>
  <c r="B93" i="29"/>
  <c r="B82" i="29"/>
  <c r="B71" i="29"/>
  <c r="B60" i="29"/>
  <c r="B49" i="29"/>
  <c r="C19" i="29"/>
  <c r="C18" i="29"/>
  <c r="C17" i="29"/>
  <c r="C16" i="29"/>
  <c r="C15" i="29"/>
  <c r="C14" i="29"/>
  <c r="C13" i="29"/>
  <c r="C12" i="29"/>
  <c r="C11" i="29"/>
  <c r="C10" i="29"/>
  <c r="I9" i="33" l="1"/>
  <c r="V9" i="33"/>
  <c r="S9" i="33"/>
  <c r="R9" i="33"/>
  <c r="Q9" i="33"/>
  <c r="P9" i="33"/>
  <c r="P7" i="33"/>
  <c r="L7" i="33"/>
  <c r="N9" i="33"/>
  <c r="M9" i="33"/>
  <c r="L9" i="33"/>
  <c r="J9" i="33"/>
  <c r="H9" i="33"/>
  <c r="G9" i="33"/>
  <c r="C3" i="32"/>
  <c r="C2" i="32"/>
  <c r="C1" i="32"/>
  <c r="G14" i="33" l="1"/>
  <c r="G74" i="33"/>
  <c r="G66" i="33"/>
  <c r="G58" i="33"/>
  <c r="G111" i="33"/>
  <c r="G103" i="33"/>
  <c r="G95" i="33"/>
  <c r="G88" i="33"/>
  <c r="G49" i="33"/>
  <c r="G41" i="33"/>
  <c r="G73" i="33"/>
  <c r="G65" i="33"/>
  <c r="G57" i="33"/>
  <c r="G110" i="33"/>
  <c r="G102" i="33"/>
  <c r="G94" i="33"/>
  <c r="G87" i="33"/>
  <c r="G48" i="33"/>
  <c r="G40" i="33"/>
  <c r="G77" i="33"/>
  <c r="G69" i="33"/>
  <c r="G61" i="33"/>
  <c r="G114" i="33"/>
  <c r="G106" i="33"/>
  <c r="G98" i="33"/>
  <c r="G90" i="33"/>
  <c r="G52" i="33"/>
  <c r="G44" i="33"/>
  <c r="G78" i="33"/>
  <c r="G68" i="33"/>
  <c r="G112" i="33"/>
  <c r="G109" i="33"/>
  <c r="G92" i="33"/>
  <c r="G85" i="33"/>
  <c r="G37" i="33"/>
  <c r="G34" i="33"/>
  <c r="G26" i="33"/>
  <c r="G18" i="33"/>
  <c r="G75" i="33"/>
  <c r="G72" i="33"/>
  <c r="G116" i="33"/>
  <c r="G99" i="33"/>
  <c r="G89" i="33"/>
  <c r="G51" i="33"/>
  <c r="G33" i="33"/>
  <c r="G25" i="33"/>
  <c r="G17" i="33"/>
  <c r="G79" i="33"/>
  <c r="G62" i="33"/>
  <c r="G76" i="33"/>
  <c r="G59" i="33"/>
  <c r="G117" i="33"/>
  <c r="G100" i="33"/>
  <c r="G45" i="33"/>
  <c r="G31" i="33"/>
  <c r="G23" i="33"/>
  <c r="G15" i="33"/>
  <c r="G70" i="33"/>
  <c r="G60" i="33"/>
  <c r="G104" i="33"/>
  <c r="G101" i="33"/>
  <c r="G46" i="33"/>
  <c r="G29" i="33"/>
  <c r="G21" i="33"/>
  <c r="G67" i="33"/>
  <c r="G64" i="33"/>
  <c r="G107" i="33"/>
  <c r="G42" i="33"/>
  <c r="G39" i="33"/>
  <c r="G22" i="33"/>
  <c r="G27" i="33"/>
  <c r="G86" i="33"/>
  <c r="G32" i="33"/>
  <c r="G16" i="33"/>
  <c r="G53" i="33"/>
  <c r="G36" i="33"/>
  <c r="G20" i="33"/>
  <c r="G81" i="33"/>
  <c r="G71" i="33"/>
  <c r="G115" i="33"/>
  <c r="G50" i="33"/>
  <c r="G47" i="33"/>
  <c r="G38" i="33"/>
  <c r="G24" i="33"/>
  <c r="G97" i="33"/>
  <c r="G30" i="33"/>
  <c r="G105" i="33"/>
  <c r="G35" i="33"/>
  <c r="G63" i="33"/>
  <c r="G108" i="33"/>
  <c r="G91" i="33"/>
  <c r="G43" i="33"/>
  <c r="G28" i="33"/>
  <c r="G19" i="33"/>
  <c r="G113" i="33"/>
  <c r="G96" i="33"/>
  <c r="G93" i="33"/>
  <c r="G80" i="33"/>
  <c r="P77" i="33"/>
  <c r="P69" i="33"/>
  <c r="P61" i="33"/>
  <c r="P114" i="33"/>
  <c r="P106" i="33"/>
  <c r="P98" i="33"/>
  <c r="P90" i="33"/>
  <c r="P52" i="33"/>
  <c r="P44" i="33"/>
  <c r="P36" i="33"/>
  <c r="P76" i="33"/>
  <c r="P68" i="33"/>
  <c r="P60" i="33"/>
  <c r="P113" i="33"/>
  <c r="P105" i="33"/>
  <c r="P97" i="33"/>
  <c r="P89" i="33"/>
  <c r="P51" i="33"/>
  <c r="P43" i="33"/>
  <c r="P81" i="33"/>
  <c r="P72" i="33"/>
  <c r="P64" i="33"/>
  <c r="P117" i="33"/>
  <c r="P109" i="33"/>
  <c r="P101" i="33"/>
  <c r="P93" i="33"/>
  <c r="P86" i="33"/>
  <c r="P47" i="33"/>
  <c r="P39" i="33"/>
  <c r="P66" i="33"/>
  <c r="P110" i="33"/>
  <c r="P100" i="33"/>
  <c r="P45" i="33"/>
  <c r="P42" i="33"/>
  <c r="P29" i="33"/>
  <c r="P21" i="33"/>
  <c r="P70" i="33"/>
  <c r="P73" i="33"/>
  <c r="P63" i="33"/>
  <c r="P107" i="33"/>
  <c r="P104" i="33"/>
  <c r="P49" i="33"/>
  <c r="P28" i="33"/>
  <c r="P20" i="33"/>
  <c r="P80" i="33"/>
  <c r="P67" i="33"/>
  <c r="P74" i="33"/>
  <c r="P57" i="33"/>
  <c r="P108" i="33"/>
  <c r="P91" i="33"/>
  <c r="P53" i="33"/>
  <c r="P50" i="33"/>
  <c r="P34" i="33"/>
  <c r="P26" i="33"/>
  <c r="P18" i="33"/>
  <c r="P78" i="33"/>
  <c r="P75" i="33"/>
  <c r="P58" i="33"/>
  <c r="P102" i="33"/>
  <c r="P92" i="33"/>
  <c r="P85" i="33"/>
  <c r="P37" i="33"/>
  <c r="P32" i="33"/>
  <c r="P24" i="33"/>
  <c r="P16" i="33"/>
  <c r="P65" i="33"/>
  <c r="P115" i="33"/>
  <c r="P112" i="33"/>
  <c r="P95" i="33"/>
  <c r="P25" i="33"/>
  <c r="P30" i="33"/>
  <c r="P46" i="33"/>
  <c r="P35" i="33"/>
  <c r="P71" i="33"/>
  <c r="P41" i="33"/>
  <c r="P23" i="33"/>
  <c r="P103" i="33"/>
  <c r="P38" i="33"/>
  <c r="P79" i="33"/>
  <c r="P111" i="33"/>
  <c r="P94" i="33"/>
  <c r="P19" i="33"/>
  <c r="P59" i="33"/>
  <c r="P88" i="33"/>
  <c r="P40" i="33"/>
  <c r="P33" i="33"/>
  <c r="P17" i="33"/>
  <c r="P22" i="33"/>
  <c r="P116" i="33"/>
  <c r="P99" i="33"/>
  <c r="P96" i="33"/>
  <c r="P31" i="33"/>
  <c r="P15" i="33"/>
  <c r="P62" i="33"/>
  <c r="P48" i="33"/>
  <c r="P87" i="33"/>
  <c r="P27" i="33"/>
  <c r="H73" i="33"/>
  <c r="H65" i="33"/>
  <c r="H57" i="33"/>
  <c r="H110" i="33"/>
  <c r="H102" i="33"/>
  <c r="H94" i="33"/>
  <c r="H87" i="33"/>
  <c r="H48" i="33"/>
  <c r="H40" i="33"/>
  <c r="H81" i="33"/>
  <c r="H72" i="33"/>
  <c r="H64" i="33"/>
  <c r="H117" i="33"/>
  <c r="H109" i="33"/>
  <c r="H101" i="33"/>
  <c r="H93" i="33"/>
  <c r="H86" i="33"/>
  <c r="H47" i="33"/>
  <c r="H39" i="33"/>
  <c r="H76" i="33"/>
  <c r="H68" i="33"/>
  <c r="H60" i="33"/>
  <c r="H113" i="33"/>
  <c r="H105" i="33"/>
  <c r="H97" i="33"/>
  <c r="H89" i="33"/>
  <c r="H51" i="33"/>
  <c r="H43" i="33"/>
  <c r="H75" i="33"/>
  <c r="H58" i="33"/>
  <c r="H116" i="33"/>
  <c r="H99" i="33"/>
  <c r="H44" i="33"/>
  <c r="H33" i="33"/>
  <c r="H25" i="33"/>
  <c r="H17" i="33"/>
  <c r="H79" i="33"/>
  <c r="H62" i="33"/>
  <c r="H106" i="33"/>
  <c r="H96" i="33"/>
  <c r="H41" i="33"/>
  <c r="H38" i="33"/>
  <c r="H32" i="33"/>
  <c r="H24" i="33"/>
  <c r="H16" i="33"/>
  <c r="H69" i="33"/>
  <c r="H59" i="33"/>
  <c r="H66" i="33"/>
  <c r="H63" i="33"/>
  <c r="H107" i="33"/>
  <c r="H90" i="33"/>
  <c r="H52" i="33"/>
  <c r="H42" i="33"/>
  <c r="H30" i="33"/>
  <c r="H22" i="33"/>
  <c r="H80" i="33"/>
  <c r="H77" i="33"/>
  <c r="H67" i="33"/>
  <c r="H111" i="33"/>
  <c r="H108" i="33"/>
  <c r="H91" i="33"/>
  <c r="H53" i="33"/>
  <c r="H36" i="33"/>
  <c r="H28" i="33"/>
  <c r="H20" i="33"/>
  <c r="H74" i="33"/>
  <c r="H71" i="33"/>
  <c r="H104" i="33"/>
  <c r="H29" i="33"/>
  <c r="H34" i="33"/>
  <c r="H18" i="33"/>
  <c r="H100" i="33"/>
  <c r="H61" i="33"/>
  <c r="H115" i="33"/>
  <c r="H98" i="33"/>
  <c r="H50" i="33"/>
  <c r="H27" i="33"/>
  <c r="H112" i="33"/>
  <c r="H95" i="33"/>
  <c r="H92" i="33"/>
  <c r="H70" i="33"/>
  <c r="H103" i="33"/>
  <c r="H23" i="33"/>
  <c r="H31" i="33"/>
  <c r="H78" i="33"/>
  <c r="H114" i="33"/>
  <c r="H49" i="33"/>
  <c r="H46" i="33"/>
  <c r="H21" i="33"/>
  <c r="H26" i="33"/>
  <c r="H35" i="33"/>
  <c r="H19" i="33"/>
  <c r="H88" i="33"/>
  <c r="H85" i="33"/>
  <c r="H37" i="33"/>
  <c r="H45" i="33"/>
  <c r="H15" i="33"/>
  <c r="R75" i="33"/>
  <c r="R67" i="33"/>
  <c r="R59" i="33"/>
  <c r="R112" i="33"/>
  <c r="R104" i="33"/>
  <c r="R96" i="33"/>
  <c r="R50" i="33"/>
  <c r="R42" i="33"/>
  <c r="R74" i="33"/>
  <c r="R66" i="33"/>
  <c r="R58" i="33"/>
  <c r="R111" i="33"/>
  <c r="R103" i="33"/>
  <c r="R95" i="33"/>
  <c r="R88" i="33"/>
  <c r="R49" i="33"/>
  <c r="R41" i="33"/>
  <c r="R78" i="33"/>
  <c r="R70" i="33"/>
  <c r="R62" i="33"/>
  <c r="R115" i="33"/>
  <c r="R107" i="33"/>
  <c r="R99" i="33"/>
  <c r="R91" i="33"/>
  <c r="R53" i="33"/>
  <c r="R45" i="33"/>
  <c r="R37" i="33"/>
  <c r="R63" i="33"/>
  <c r="R114" i="33"/>
  <c r="R97" i="33"/>
  <c r="R94" i="33"/>
  <c r="R87" i="33"/>
  <c r="R39" i="33"/>
  <c r="R35" i="33"/>
  <c r="R27" i="33"/>
  <c r="R19" i="33"/>
  <c r="R80" i="33"/>
  <c r="R77" i="33"/>
  <c r="R60" i="33"/>
  <c r="R57" i="33"/>
  <c r="R101" i="33"/>
  <c r="R46" i="33"/>
  <c r="R36" i="33"/>
  <c r="R34" i="33"/>
  <c r="R26" i="33"/>
  <c r="R18" i="33"/>
  <c r="R64" i="33"/>
  <c r="R81" i="33"/>
  <c r="R71" i="33"/>
  <c r="R61" i="33"/>
  <c r="R105" i="33"/>
  <c r="R102" i="33"/>
  <c r="R47" i="33"/>
  <c r="R32" i="33"/>
  <c r="R24" i="33"/>
  <c r="R16" i="33"/>
  <c r="R72" i="33"/>
  <c r="R116" i="33"/>
  <c r="R106" i="33"/>
  <c r="R89" i="33"/>
  <c r="R51" i="33"/>
  <c r="R48" i="33"/>
  <c r="R30" i="33"/>
  <c r="R22" i="33"/>
  <c r="R79" i="33"/>
  <c r="R69" i="33"/>
  <c r="R109" i="33"/>
  <c r="R92" i="33"/>
  <c r="R44" i="33"/>
  <c r="R23" i="33"/>
  <c r="R108" i="33"/>
  <c r="R40" i="33"/>
  <c r="R65" i="33"/>
  <c r="R86" i="33"/>
  <c r="R38" i="33"/>
  <c r="R21" i="33"/>
  <c r="R117" i="33"/>
  <c r="R100" i="33"/>
  <c r="R52" i="33"/>
  <c r="R28" i="33"/>
  <c r="R43" i="33"/>
  <c r="R33" i="33"/>
  <c r="R17" i="33"/>
  <c r="R85" i="33"/>
  <c r="R31" i="33"/>
  <c r="R15" i="33"/>
  <c r="R25" i="33"/>
  <c r="R76" i="33"/>
  <c r="R68" i="33"/>
  <c r="R113" i="33"/>
  <c r="R110" i="33"/>
  <c r="R93" i="33"/>
  <c r="R29" i="33"/>
  <c r="R90" i="33"/>
  <c r="R20" i="33"/>
  <c r="R73" i="33"/>
  <c r="R98" i="33"/>
  <c r="Q76" i="33"/>
  <c r="Q68" i="33"/>
  <c r="Q60" i="33"/>
  <c r="Q113" i="33"/>
  <c r="Q105" i="33"/>
  <c r="Q97" i="33"/>
  <c r="Q89" i="33"/>
  <c r="Q51" i="33"/>
  <c r="Q43" i="33"/>
  <c r="Q75" i="33"/>
  <c r="Q67" i="33"/>
  <c r="Q59" i="33"/>
  <c r="Q112" i="33"/>
  <c r="Q104" i="33"/>
  <c r="Q96" i="33"/>
  <c r="Q50" i="33"/>
  <c r="Q42" i="33"/>
  <c r="Q80" i="33"/>
  <c r="Q79" i="33"/>
  <c r="Q71" i="33"/>
  <c r="Q63" i="33"/>
  <c r="Q116" i="33"/>
  <c r="Q108" i="33"/>
  <c r="Q100" i="33"/>
  <c r="Q92" i="33"/>
  <c r="Q85" i="33"/>
  <c r="Q46" i="33"/>
  <c r="Q38" i="33"/>
  <c r="Q73" i="33"/>
  <c r="Q117" i="33"/>
  <c r="Q107" i="33"/>
  <c r="Q90" i="33"/>
  <c r="Q52" i="33"/>
  <c r="Q49" i="33"/>
  <c r="Q28" i="33"/>
  <c r="Q20" i="33"/>
  <c r="Q57" i="33"/>
  <c r="Q70" i="33"/>
  <c r="Q114" i="33"/>
  <c r="Q111" i="33"/>
  <c r="Q94" i="33"/>
  <c r="Q87" i="33"/>
  <c r="Q39" i="33"/>
  <c r="Q35" i="33"/>
  <c r="Q27" i="33"/>
  <c r="Q19" i="33"/>
  <c r="Q77" i="33"/>
  <c r="Q74" i="33"/>
  <c r="T74" i="33" s="1"/>
  <c r="Q64" i="33"/>
  <c r="Q115" i="33"/>
  <c r="Q98" i="33"/>
  <c r="Q95" i="33"/>
  <c r="Q88" i="33"/>
  <c r="T88" i="33" s="1"/>
  <c r="Q40" i="33"/>
  <c r="Q33" i="33"/>
  <c r="Q25" i="33"/>
  <c r="Q17" i="33"/>
  <c r="Q81" i="33"/>
  <c r="Q78" i="33"/>
  <c r="Q65" i="33"/>
  <c r="Q109" i="33"/>
  <c r="Q99" i="33"/>
  <c r="T99" i="33" s="1"/>
  <c r="Q44" i="33"/>
  <c r="Q41" i="33"/>
  <c r="T41" i="33" s="1"/>
  <c r="Q31" i="33"/>
  <c r="Q23" i="33"/>
  <c r="Q15" i="33"/>
  <c r="Q72" i="33"/>
  <c r="Q62" i="33"/>
  <c r="Q66" i="33"/>
  <c r="Q47" i="33"/>
  <c r="Q32" i="33"/>
  <c r="Q16" i="33"/>
  <c r="Q86" i="33"/>
  <c r="Q91" i="33"/>
  <c r="Q26" i="33"/>
  <c r="T26" i="33" s="1"/>
  <c r="Q34" i="33"/>
  <c r="Q106" i="33"/>
  <c r="Q103" i="33"/>
  <c r="Q30" i="33"/>
  <c r="Q21" i="33"/>
  <c r="Q18" i="33"/>
  <c r="Q69" i="33"/>
  <c r="Q102" i="33"/>
  <c r="Q37" i="33"/>
  <c r="Q24" i="33"/>
  <c r="T24" i="33" s="1"/>
  <c r="Q29" i="33"/>
  <c r="Q53" i="33"/>
  <c r="T53" i="33" s="1"/>
  <c r="Q36" i="33"/>
  <c r="Q58" i="33"/>
  <c r="T58" i="33" s="1"/>
  <c r="Q48" i="33"/>
  <c r="Q22" i="33"/>
  <c r="Q110" i="33"/>
  <c r="Q93" i="33"/>
  <c r="Q45" i="33"/>
  <c r="Q61" i="33"/>
  <c r="Q101" i="33"/>
  <c r="S74" i="33"/>
  <c r="S66" i="33"/>
  <c r="S58" i="33"/>
  <c r="S111" i="33"/>
  <c r="S103" i="33"/>
  <c r="S95" i="33"/>
  <c r="S88" i="33"/>
  <c r="S49" i="33"/>
  <c r="S41" i="33"/>
  <c r="S73" i="33"/>
  <c r="S65" i="33"/>
  <c r="S57" i="33"/>
  <c r="S110" i="33"/>
  <c r="S102" i="33"/>
  <c r="S94" i="33"/>
  <c r="S87" i="33"/>
  <c r="S48" i="33"/>
  <c r="S40" i="33"/>
  <c r="S77" i="33"/>
  <c r="S69" i="33"/>
  <c r="S61" i="33"/>
  <c r="S114" i="33"/>
  <c r="S106" i="33"/>
  <c r="S98" i="33"/>
  <c r="S90" i="33"/>
  <c r="S52" i="33"/>
  <c r="S44" i="33"/>
  <c r="S36" i="33"/>
  <c r="S80" i="33"/>
  <c r="S70" i="33"/>
  <c r="S60" i="33"/>
  <c r="S104" i="33"/>
  <c r="S101" i="33"/>
  <c r="S46" i="33"/>
  <c r="S34" i="33"/>
  <c r="S26" i="33"/>
  <c r="S18" i="33"/>
  <c r="S81" i="33"/>
  <c r="S67" i="33"/>
  <c r="S64" i="33"/>
  <c r="S108" i="33"/>
  <c r="S91" i="33"/>
  <c r="S53" i="33"/>
  <c r="S43" i="33"/>
  <c r="S33" i="33"/>
  <c r="S25" i="33"/>
  <c r="S17" i="33"/>
  <c r="S71" i="33"/>
  <c r="S78" i="33"/>
  <c r="S68" i="33"/>
  <c r="S112" i="33"/>
  <c r="S109" i="33"/>
  <c r="S92" i="33"/>
  <c r="S85" i="33"/>
  <c r="S37" i="33"/>
  <c r="S31" i="33"/>
  <c r="S23" i="33"/>
  <c r="S15" i="33"/>
  <c r="S75" i="33"/>
  <c r="S72" i="33"/>
  <c r="S79" i="33"/>
  <c r="S62" i="33"/>
  <c r="S113" i="33"/>
  <c r="S96" i="33"/>
  <c r="S93" i="33"/>
  <c r="S86" i="33"/>
  <c r="S38" i="33"/>
  <c r="S29" i="33"/>
  <c r="S21" i="33"/>
  <c r="S76" i="33"/>
  <c r="S89" i="33"/>
  <c r="S30" i="33"/>
  <c r="S19" i="33"/>
  <c r="S16" i="33"/>
  <c r="S117" i="33"/>
  <c r="S100" i="33"/>
  <c r="S28" i="33"/>
  <c r="S97" i="33"/>
  <c r="S35" i="33"/>
  <c r="S59" i="33"/>
  <c r="S105" i="33"/>
  <c r="S24" i="33"/>
  <c r="S63" i="33"/>
  <c r="S116" i="33"/>
  <c r="S99" i="33"/>
  <c r="S51" i="33"/>
  <c r="S22" i="33"/>
  <c r="S42" i="33"/>
  <c r="S45" i="33"/>
  <c r="S20" i="33"/>
  <c r="S107" i="33"/>
  <c r="S39" i="33"/>
  <c r="S27" i="33"/>
  <c r="S115" i="33"/>
  <c r="S50" i="33"/>
  <c r="S47" i="33"/>
  <c r="S32" i="33"/>
  <c r="L14" i="33"/>
  <c r="L80" i="33"/>
  <c r="L79" i="33"/>
  <c r="L71" i="33"/>
  <c r="L63" i="33"/>
  <c r="L116" i="33"/>
  <c r="L108" i="33"/>
  <c r="L100" i="33"/>
  <c r="L92" i="33"/>
  <c r="L85" i="33"/>
  <c r="L46" i="33"/>
  <c r="L38" i="33"/>
  <c r="L78" i="33"/>
  <c r="L70" i="33"/>
  <c r="L62" i="33"/>
  <c r="L115" i="33"/>
  <c r="L107" i="33"/>
  <c r="L99" i="33"/>
  <c r="L91" i="33"/>
  <c r="L53" i="33"/>
  <c r="L45" i="33"/>
  <c r="L37" i="33"/>
  <c r="L74" i="33"/>
  <c r="L66" i="33"/>
  <c r="L58" i="33"/>
  <c r="L111" i="33"/>
  <c r="L103" i="33"/>
  <c r="L95" i="33"/>
  <c r="L88" i="33"/>
  <c r="L49" i="33"/>
  <c r="L41" i="33"/>
  <c r="L72" i="33"/>
  <c r="L69" i="33"/>
  <c r="L113" i="33"/>
  <c r="L96" i="33"/>
  <c r="L48" i="33"/>
  <c r="L31" i="33"/>
  <c r="L23" i="33"/>
  <c r="L15" i="33"/>
  <c r="L76" i="33"/>
  <c r="L59" i="33"/>
  <c r="L110" i="33"/>
  <c r="L93" i="33"/>
  <c r="L90" i="33"/>
  <c r="L86" i="33"/>
  <c r="L52" i="33"/>
  <c r="L30" i="33"/>
  <c r="L22" i="33"/>
  <c r="L73" i="33"/>
  <c r="L77" i="33"/>
  <c r="L60" i="33"/>
  <c r="L104" i="33"/>
  <c r="L94" i="33"/>
  <c r="L87" i="33"/>
  <c r="L39" i="33"/>
  <c r="L36" i="33"/>
  <c r="L28" i="33"/>
  <c r="L20" i="33"/>
  <c r="L64" i="33"/>
  <c r="L61" i="33"/>
  <c r="L105" i="33"/>
  <c r="L50" i="33"/>
  <c r="L40" i="33"/>
  <c r="L34" i="33"/>
  <c r="L26" i="33"/>
  <c r="L18" i="33"/>
  <c r="L81" i="33"/>
  <c r="L68" i="33"/>
  <c r="L57" i="33"/>
  <c r="L101" i="33"/>
  <c r="L98" i="33"/>
  <c r="L27" i="33"/>
  <c r="L21" i="33"/>
  <c r="L29" i="33"/>
  <c r="L112" i="33"/>
  <c r="L47" i="33"/>
  <c r="L44" i="33"/>
  <c r="L25" i="33"/>
  <c r="L65" i="33"/>
  <c r="L109" i="33"/>
  <c r="L106" i="33"/>
  <c r="L89" i="33"/>
  <c r="L32" i="33"/>
  <c r="L16" i="33"/>
  <c r="L117" i="33"/>
  <c r="L114" i="33"/>
  <c r="L97" i="33"/>
  <c r="L42" i="33"/>
  <c r="L43" i="33"/>
  <c r="L35" i="33"/>
  <c r="L19" i="33"/>
  <c r="L51" i="33"/>
  <c r="L67" i="33"/>
  <c r="L102" i="33"/>
  <c r="L33" i="33"/>
  <c r="L17" i="33"/>
  <c r="L75" i="33"/>
  <c r="L24" i="33"/>
  <c r="M78" i="33"/>
  <c r="M70" i="33"/>
  <c r="M62" i="33"/>
  <c r="M115" i="33"/>
  <c r="M107" i="33"/>
  <c r="M99" i="33"/>
  <c r="M91" i="33"/>
  <c r="M53" i="33"/>
  <c r="M45" i="33"/>
  <c r="M37" i="33"/>
  <c r="M77" i="33"/>
  <c r="M69" i="33"/>
  <c r="M61" i="33"/>
  <c r="M114" i="33"/>
  <c r="M106" i="33"/>
  <c r="M98" i="33"/>
  <c r="M90" i="33"/>
  <c r="M52" i="33"/>
  <c r="M44" i="33"/>
  <c r="M36" i="33"/>
  <c r="M73" i="33"/>
  <c r="M65" i="33"/>
  <c r="M57" i="33"/>
  <c r="M110" i="33"/>
  <c r="M102" i="33"/>
  <c r="M94" i="33"/>
  <c r="M87" i="33"/>
  <c r="M48" i="33"/>
  <c r="M40" i="33"/>
  <c r="M79" i="33"/>
  <c r="M76" i="33"/>
  <c r="M59" i="33"/>
  <c r="M103" i="33"/>
  <c r="M93" i="33"/>
  <c r="M86" i="33"/>
  <c r="M38" i="33"/>
  <c r="M30" i="33"/>
  <c r="M22" i="33"/>
  <c r="M63" i="33"/>
  <c r="M60" i="33"/>
  <c r="M66" i="33"/>
  <c r="M117" i="33"/>
  <c r="M100" i="33"/>
  <c r="M97" i="33"/>
  <c r="M42" i="33"/>
  <c r="M29" i="33"/>
  <c r="M21" i="33"/>
  <c r="M80" i="33"/>
  <c r="M67" i="33"/>
  <c r="M111" i="33"/>
  <c r="M101" i="33"/>
  <c r="M46" i="33"/>
  <c r="M43" i="33"/>
  <c r="M35" i="33"/>
  <c r="M27" i="33"/>
  <c r="M19" i="33"/>
  <c r="M74" i="33"/>
  <c r="M81" i="33"/>
  <c r="M71" i="33"/>
  <c r="M68" i="33"/>
  <c r="M112" i="33"/>
  <c r="M95" i="33"/>
  <c r="M88" i="33"/>
  <c r="M47" i="33"/>
  <c r="M33" i="33"/>
  <c r="M25" i="33"/>
  <c r="M17" i="33"/>
  <c r="M75" i="33"/>
  <c r="M72" i="33"/>
  <c r="M50" i="33"/>
  <c r="M34" i="33"/>
  <c r="M18" i="33"/>
  <c r="M23" i="33"/>
  <c r="M49" i="33"/>
  <c r="M109" i="33"/>
  <c r="M92" i="33"/>
  <c r="M89" i="33"/>
  <c r="M32" i="33"/>
  <c r="M16" i="33"/>
  <c r="M41" i="33"/>
  <c r="M64" i="33"/>
  <c r="M28" i="33"/>
  <c r="M108" i="33"/>
  <c r="M105" i="33"/>
  <c r="M26" i="33"/>
  <c r="M15" i="33"/>
  <c r="M85" i="33"/>
  <c r="M51" i="33"/>
  <c r="M24" i="33"/>
  <c r="M58" i="33"/>
  <c r="M116" i="33"/>
  <c r="M113" i="33"/>
  <c r="M96" i="33"/>
  <c r="M31" i="33"/>
  <c r="M104" i="33"/>
  <c r="M39" i="33"/>
  <c r="M20" i="33"/>
  <c r="I81" i="33"/>
  <c r="I72" i="33"/>
  <c r="I64" i="33"/>
  <c r="I117" i="33"/>
  <c r="I109" i="33"/>
  <c r="I101" i="33"/>
  <c r="I93" i="33"/>
  <c r="J93" i="33" s="1"/>
  <c r="I86" i="33"/>
  <c r="I47" i="33"/>
  <c r="I39" i="33"/>
  <c r="I80" i="33"/>
  <c r="I79" i="33"/>
  <c r="I71" i="33"/>
  <c r="J71" i="33" s="1"/>
  <c r="I63" i="33"/>
  <c r="I116" i="33"/>
  <c r="I108" i="33"/>
  <c r="I100" i="33"/>
  <c r="I92" i="33"/>
  <c r="I85" i="33"/>
  <c r="I46" i="33"/>
  <c r="J46" i="33" s="1"/>
  <c r="I38" i="33"/>
  <c r="I75" i="33"/>
  <c r="I67" i="33"/>
  <c r="I59" i="33"/>
  <c r="J59" i="33" s="1"/>
  <c r="I112" i="33"/>
  <c r="I104" i="33"/>
  <c r="I96" i="33"/>
  <c r="I50" i="33"/>
  <c r="I42" i="33"/>
  <c r="I65" i="33"/>
  <c r="I62" i="33"/>
  <c r="J62" i="33" s="1"/>
  <c r="I106" i="33"/>
  <c r="I89" i="33"/>
  <c r="I51" i="33"/>
  <c r="I41" i="33"/>
  <c r="J41" i="33" s="1"/>
  <c r="I32" i="33"/>
  <c r="I24" i="33"/>
  <c r="I16" i="33"/>
  <c r="J16" i="33" s="1"/>
  <c r="I66" i="33"/>
  <c r="J66" i="33" s="1"/>
  <c r="I69" i="33"/>
  <c r="I113" i="33"/>
  <c r="I103" i="33"/>
  <c r="I48" i="33"/>
  <c r="J48" i="33" s="1"/>
  <c r="I45" i="33"/>
  <c r="J45" i="33" s="1"/>
  <c r="I31" i="33"/>
  <c r="J31" i="33" s="1"/>
  <c r="I23" i="33"/>
  <c r="J23" i="33" s="1"/>
  <c r="I15" i="33"/>
  <c r="I76" i="33"/>
  <c r="I73" i="33"/>
  <c r="I70" i="33"/>
  <c r="J70" i="33" s="1"/>
  <c r="I114" i="33"/>
  <c r="I97" i="33"/>
  <c r="I49" i="33"/>
  <c r="I29" i="33"/>
  <c r="I21" i="33"/>
  <c r="I77" i="33"/>
  <c r="I74" i="33"/>
  <c r="I57" i="33"/>
  <c r="I115" i="33"/>
  <c r="I98" i="33"/>
  <c r="I43" i="33"/>
  <c r="I35" i="33"/>
  <c r="J35" i="33" s="1"/>
  <c r="I27" i="33"/>
  <c r="I19" i="33"/>
  <c r="I78" i="33"/>
  <c r="I61" i="33"/>
  <c r="I87" i="33"/>
  <c r="I53" i="33"/>
  <c r="I36" i="33"/>
  <c r="I20" i="33"/>
  <c r="I52" i="33"/>
  <c r="I22" i="33"/>
  <c r="I95" i="33"/>
  <c r="I34" i="33"/>
  <c r="I18" i="33"/>
  <c r="I60" i="33"/>
  <c r="I44" i="33"/>
  <c r="I25" i="33"/>
  <c r="J25" i="33" s="1"/>
  <c r="I30" i="33"/>
  <c r="I111" i="33"/>
  <c r="I94" i="33"/>
  <c r="I91" i="33"/>
  <c r="I28" i="33"/>
  <c r="J28" i="33" s="1"/>
  <c r="I105" i="33"/>
  <c r="I88" i="33"/>
  <c r="I40" i="33"/>
  <c r="J40" i="33" s="1"/>
  <c r="I37" i="33"/>
  <c r="I26" i="33"/>
  <c r="I68" i="33"/>
  <c r="I102" i="33"/>
  <c r="I99" i="33"/>
  <c r="J99" i="33" s="1"/>
  <c r="I33" i="33"/>
  <c r="I17" i="33"/>
  <c r="J17" i="33" s="1"/>
  <c r="I58" i="33"/>
  <c r="I110" i="33"/>
  <c r="I107" i="33"/>
  <c r="I90" i="33"/>
  <c r="P14" i="33"/>
  <c r="Q14" i="33"/>
  <c r="R14" i="33"/>
  <c r="S14" i="33"/>
  <c r="H14" i="33"/>
  <c r="M14" i="33"/>
  <c r="I14" i="33"/>
  <c r="J63" i="33" l="1"/>
  <c r="J98" i="33"/>
  <c r="J32" i="33"/>
  <c r="J85" i="33"/>
  <c r="K85" i="33" s="1"/>
  <c r="J34" i="33"/>
  <c r="J92" i="33"/>
  <c r="K92" i="33" s="1"/>
  <c r="T60" i="33"/>
  <c r="T30" i="33"/>
  <c r="T25" i="33"/>
  <c r="T50" i="33"/>
  <c r="T86" i="33"/>
  <c r="J20" i="33"/>
  <c r="K20" i="33" s="1"/>
  <c r="J65" i="33"/>
  <c r="K65" i="33" s="1"/>
  <c r="J29" i="33"/>
  <c r="K29" i="33" s="1"/>
  <c r="J75" i="33"/>
  <c r="K75" i="33" s="1"/>
  <c r="N34" i="33"/>
  <c r="O34" i="33" s="1"/>
  <c r="J44" i="33"/>
  <c r="K44" i="33" s="1"/>
  <c r="J43" i="33"/>
  <c r="K43" i="33" s="1"/>
  <c r="J24" i="33"/>
  <c r="K24" i="33" s="1"/>
  <c r="T39" i="33"/>
  <c r="J73" i="33"/>
  <c r="K73" i="33" s="1"/>
  <c r="J77" i="33"/>
  <c r="K77" i="33" s="1"/>
  <c r="J15" i="33"/>
  <c r="K15" i="33" s="1"/>
  <c r="J30" i="33"/>
  <c r="K30" i="33" s="1"/>
  <c r="T20" i="33"/>
  <c r="T95" i="33"/>
  <c r="J58" i="33"/>
  <c r="K58" i="33" s="1"/>
  <c r="T48" i="33"/>
  <c r="T15" i="33"/>
  <c r="T98" i="33"/>
  <c r="T79" i="33"/>
  <c r="J101" i="33"/>
  <c r="K101" i="33" s="1"/>
  <c r="J36" i="33"/>
  <c r="K36" i="33" s="1"/>
  <c r="J49" i="33"/>
  <c r="K49" i="33" s="1"/>
  <c r="T18" i="33"/>
  <c r="T23" i="33"/>
  <c r="T115" i="33"/>
  <c r="J37" i="33"/>
  <c r="K37" i="33" s="1"/>
  <c r="J60" i="33"/>
  <c r="K60" i="33" s="1"/>
  <c r="J53" i="33"/>
  <c r="K53" i="33" s="1"/>
  <c r="J116" i="33"/>
  <c r="K116" i="33" s="1"/>
  <c r="J87" i="33"/>
  <c r="K87" i="33" s="1"/>
  <c r="N46" i="33"/>
  <c r="O46" i="33" s="1"/>
  <c r="T32" i="33"/>
  <c r="T90" i="33"/>
  <c r="T100" i="33"/>
  <c r="T103" i="33"/>
  <c r="T77" i="33"/>
  <c r="T107" i="33"/>
  <c r="T96" i="33"/>
  <c r="T97" i="33"/>
  <c r="T69" i="33"/>
  <c r="T78" i="33"/>
  <c r="T46" i="33"/>
  <c r="T67" i="33"/>
  <c r="J18" i="33"/>
  <c r="K18" i="33" s="1"/>
  <c r="J61" i="33"/>
  <c r="K61" i="33" s="1"/>
  <c r="J51" i="33"/>
  <c r="K51" i="33" s="1"/>
  <c r="J90" i="33"/>
  <c r="K90" i="33" s="1"/>
  <c r="J22" i="33"/>
  <c r="K22" i="33" s="1"/>
  <c r="J110" i="33"/>
  <c r="K110" i="33" s="1"/>
  <c r="N75" i="33"/>
  <c r="O75" i="33" s="1"/>
  <c r="N43" i="33"/>
  <c r="O43" i="33" s="1"/>
  <c r="N26" i="33"/>
  <c r="O26" i="33" s="1"/>
  <c r="N28" i="33"/>
  <c r="O28" i="33" s="1"/>
  <c r="N73" i="33"/>
  <c r="O73" i="33" s="1"/>
  <c r="N59" i="33"/>
  <c r="O59" i="33" s="1"/>
  <c r="N69" i="33"/>
  <c r="O69" i="33" s="1"/>
  <c r="N58" i="33"/>
  <c r="O58" i="33" s="1"/>
  <c r="N107" i="33"/>
  <c r="O107" i="33" s="1"/>
  <c r="N92" i="33"/>
  <c r="O92" i="33" s="1"/>
  <c r="T91" i="33"/>
  <c r="T28" i="33"/>
  <c r="T81" i="33"/>
  <c r="T87" i="33"/>
  <c r="T49" i="33"/>
  <c r="T16" i="33"/>
  <c r="T42" i="33"/>
  <c r="T40" i="33"/>
  <c r="T22" i="33"/>
  <c r="J114" i="33"/>
  <c r="K114" i="33" s="1"/>
  <c r="T61" i="33"/>
  <c r="T45" i="33"/>
  <c r="T47" i="33"/>
  <c r="T33" i="33"/>
  <c r="T114" i="33"/>
  <c r="J95" i="33"/>
  <c r="K95" i="33" s="1"/>
  <c r="J112" i="33"/>
  <c r="K112" i="33" s="1"/>
  <c r="T66" i="33"/>
  <c r="T117" i="33"/>
  <c r="T116" i="33"/>
  <c r="T104" i="33"/>
  <c r="J105" i="33"/>
  <c r="K105" i="33" s="1"/>
  <c r="T35" i="33"/>
  <c r="J38" i="33"/>
  <c r="K38" i="33" s="1"/>
  <c r="T80" i="33"/>
  <c r="T75" i="33"/>
  <c r="J33" i="33"/>
  <c r="K33" i="33" s="1"/>
  <c r="J97" i="33"/>
  <c r="K97" i="33" s="1"/>
  <c r="T101" i="33"/>
  <c r="T31" i="33"/>
  <c r="T64" i="33"/>
  <c r="T94" i="33"/>
  <c r="T52" i="33"/>
  <c r="J57" i="33"/>
  <c r="K57" i="33" s="1"/>
  <c r="J103" i="33"/>
  <c r="K103" i="33" s="1"/>
  <c r="J39" i="33"/>
  <c r="K39" i="33" s="1"/>
  <c r="T29" i="33"/>
  <c r="T44" i="33"/>
  <c r="T108" i="33"/>
  <c r="J74" i="33"/>
  <c r="K74" i="33" s="1"/>
  <c r="J47" i="33"/>
  <c r="K47" i="33" s="1"/>
  <c r="J81" i="33"/>
  <c r="K81" i="33" s="1"/>
  <c r="J89" i="33"/>
  <c r="K89" i="33" s="1"/>
  <c r="J100" i="33"/>
  <c r="K100" i="33" s="1"/>
  <c r="J107" i="33"/>
  <c r="K107" i="33" s="1"/>
  <c r="J26" i="33"/>
  <c r="K26" i="33" s="1"/>
  <c r="J111" i="33"/>
  <c r="K111" i="33" s="1"/>
  <c r="J69" i="33"/>
  <c r="J67" i="33"/>
  <c r="K67" i="33" s="1"/>
  <c r="T72" i="33"/>
  <c r="T36" i="33"/>
  <c r="T17" i="33"/>
  <c r="J64" i="33"/>
  <c r="K64" i="33" s="1"/>
  <c r="N102" i="33"/>
  <c r="O102" i="33" s="1"/>
  <c r="N114" i="33"/>
  <c r="O114" i="33" s="1"/>
  <c r="N25" i="33"/>
  <c r="O25" i="33" s="1"/>
  <c r="N52" i="33"/>
  <c r="O52" i="33" s="1"/>
  <c r="N23" i="33"/>
  <c r="O23" i="33" s="1"/>
  <c r="J104" i="33"/>
  <c r="K104" i="33" s="1"/>
  <c r="N67" i="33"/>
  <c r="O67" i="33" s="1"/>
  <c r="N117" i="33"/>
  <c r="O117" i="33" s="1"/>
  <c r="N94" i="33"/>
  <c r="O94" i="33" s="1"/>
  <c r="N45" i="33"/>
  <c r="O45" i="33" s="1"/>
  <c r="N78" i="33"/>
  <c r="O78" i="33" s="1"/>
  <c r="J50" i="33"/>
  <c r="K50" i="33" s="1"/>
  <c r="J113" i="33"/>
  <c r="K113" i="33" s="1"/>
  <c r="T106" i="33"/>
  <c r="T70" i="33"/>
  <c r="J19" i="33"/>
  <c r="K19" i="33" s="1"/>
  <c r="J76" i="33"/>
  <c r="K76" i="33" s="1"/>
  <c r="J108" i="33"/>
  <c r="K108" i="33" s="1"/>
  <c r="T110" i="33"/>
  <c r="T37" i="33"/>
  <c r="T109" i="33"/>
  <c r="T27" i="33"/>
  <c r="T105" i="33"/>
  <c r="J52" i="33"/>
  <c r="K52" i="33" s="1"/>
  <c r="T38" i="33"/>
  <c r="T59" i="33"/>
  <c r="T113" i="33"/>
  <c r="K25" i="33"/>
  <c r="V37" i="33"/>
  <c r="W37" i="33" s="1"/>
  <c r="U37" i="33"/>
  <c r="U64" i="33"/>
  <c r="V64" i="33"/>
  <c r="W64" i="33" s="1"/>
  <c r="K17" i="33"/>
  <c r="J88" i="33"/>
  <c r="K31" i="33"/>
  <c r="J42" i="33"/>
  <c r="K71" i="33"/>
  <c r="J109" i="33"/>
  <c r="N17" i="33"/>
  <c r="O17" i="33" s="1"/>
  <c r="N42" i="33"/>
  <c r="O42" i="33" s="1"/>
  <c r="N109" i="33"/>
  <c r="O109" i="33" s="1"/>
  <c r="N27" i="33"/>
  <c r="O27" i="33" s="1"/>
  <c r="N36" i="33"/>
  <c r="O36" i="33" s="1"/>
  <c r="N22" i="33"/>
  <c r="O22" i="33" s="1"/>
  <c r="N76" i="33"/>
  <c r="O76" i="33" s="1"/>
  <c r="N72" i="33"/>
  <c r="O72" i="33" s="1"/>
  <c r="N66" i="33"/>
  <c r="O66" i="33" s="1"/>
  <c r="N115" i="33"/>
  <c r="O115" i="33" s="1"/>
  <c r="N100" i="33"/>
  <c r="O100" i="33" s="1"/>
  <c r="T85" i="33"/>
  <c r="T68" i="33"/>
  <c r="V15" i="33"/>
  <c r="W15" i="33" s="1"/>
  <c r="U15" i="33"/>
  <c r="U40" i="33"/>
  <c r="V40" i="33"/>
  <c r="W40" i="33" s="1"/>
  <c r="V103" i="33"/>
  <c r="W103" i="33" s="1"/>
  <c r="U103" i="33"/>
  <c r="V95" i="33"/>
  <c r="W95" i="33" s="1"/>
  <c r="U95" i="33"/>
  <c r="U85" i="33"/>
  <c r="V85" i="33"/>
  <c r="W85" i="33" s="1"/>
  <c r="V34" i="33"/>
  <c r="W34" i="33" s="1"/>
  <c r="U34" i="33"/>
  <c r="U80" i="33"/>
  <c r="V80" i="33"/>
  <c r="W80" i="33" s="1"/>
  <c r="U70" i="33"/>
  <c r="V70" i="33"/>
  <c r="W70" i="33" s="1"/>
  <c r="U39" i="33"/>
  <c r="V39" i="33"/>
  <c r="W39" i="33" s="1"/>
  <c r="V72" i="33"/>
  <c r="W72" i="33" s="1"/>
  <c r="U72" i="33"/>
  <c r="U60" i="33"/>
  <c r="V60" i="33"/>
  <c r="W60" i="33" s="1"/>
  <c r="V106" i="33"/>
  <c r="W106" i="33" s="1"/>
  <c r="U106" i="33"/>
  <c r="K35" i="33"/>
  <c r="N106" i="33"/>
  <c r="O106" i="33" s="1"/>
  <c r="U25" i="33"/>
  <c r="V25" i="33"/>
  <c r="W25" i="33" s="1"/>
  <c r="V66" i="33"/>
  <c r="W66" i="33" s="1"/>
  <c r="U66" i="33"/>
  <c r="K98" i="33"/>
  <c r="K45" i="33"/>
  <c r="K32" i="33"/>
  <c r="K46" i="33"/>
  <c r="J79" i="33"/>
  <c r="J117" i="33"/>
  <c r="N33" i="33"/>
  <c r="O33" i="33" s="1"/>
  <c r="N97" i="33"/>
  <c r="O97" i="33" s="1"/>
  <c r="N65" i="33"/>
  <c r="O65" i="33" s="1"/>
  <c r="N98" i="33"/>
  <c r="O98" i="33" s="1"/>
  <c r="N40" i="33"/>
  <c r="O40" i="33" s="1"/>
  <c r="N39" i="33"/>
  <c r="O39" i="33" s="1"/>
  <c r="N30" i="33"/>
  <c r="O30" i="33" s="1"/>
  <c r="N15" i="33"/>
  <c r="O15" i="33" s="1"/>
  <c r="N41" i="33"/>
  <c r="O41" i="33" s="1"/>
  <c r="N74" i="33"/>
  <c r="O74" i="33" s="1"/>
  <c r="N62" i="33"/>
  <c r="O62" i="33" s="1"/>
  <c r="N108" i="33"/>
  <c r="O108" i="33" s="1"/>
  <c r="T21" i="33"/>
  <c r="T92" i="33"/>
  <c r="T43" i="33"/>
  <c r="T76" i="33"/>
  <c r="U31" i="33"/>
  <c r="V31" i="33"/>
  <c r="W31" i="33" s="1"/>
  <c r="U88" i="33"/>
  <c r="V88" i="33"/>
  <c r="W88" i="33" s="1"/>
  <c r="U23" i="33"/>
  <c r="V23" i="33"/>
  <c r="W23" i="33" s="1"/>
  <c r="U112" i="33"/>
  <c r="V112" i="33"/>
  <c r="W112" i="33" s="1"/>
  <c r="V92" i="33"/>
  <c r="W92" i="33" s="1"/>
  <c r="U92" i="33"/>
  <c r="U50" i="33"/>
  <c r="V50" i="33"/>
  <c r="W50" i="33" s="1"/>
  <c r="U20" i="33"/>
  <c r="V20" i="33"/>
  <c r="W20" i="33" s="1"/>
  <c r="U21" i="33"/>
  <c r="V21" i="33"/>
  <c r="W21" i="33" s="1"/>
  <c r="V47" i="33"/>
  <c r="W47" i="33" s="1"/>
  <c r="U47" i="33"/>
  <c r="V81" i="33"/>
  <c r="W81" i="33" s="1"/>
  <c r="U81" i="33"/>
  <c r="V68" i="33"/>
  <c r="W68" i="33" s="1"/>
  <c r="U68" i="33"/>
  <c r="U114" i="33"/>
  <c r="V114" i="33"/>
  <c r="W114" i="33" s="1"/>
  <c r="K23" i="33"/>
  <c r="N21" i="33"/>
  <c r="O21" i="33" s="1"/>
  <c r="V38" i="33"/>
  <c r="W38" i="33" s="1"/>
  <c r="U38" i="33"/>
  <c r="V113" i="33"/>
  <c r="W113" i="33" s="1"/>
  <c r="U113" i="33"/>
  <c r="K41" i="33"/>
  <c r="N101" i="33"/>
  <c r="O101" i="33" s="1"/>
  <c r="N50" i="33"/>
  <c r="O50" i="33" s="1"/>
  <c r="N87" i="33"/>
  <c r="O87" i="33" s="1"/>
  <c r="N49" i="33"/>
  <c r="O49" i="33" s="1"/>
  <c r="N37" i="33"/>
  <c r="O37" i="33" s="1"/>
  <c r="N70" i="33"/>
  <c r="O70" i="33" s="1"/>
  <c r="N116" i="33"/>
  <c r="O116" i="33" s="1"/>
  <c r="T111" i="33"/>
  <c r="V96" i="33"/>
  <c r="W96" i="33" s="1"/>
  <c r="U96" i="33"/>
  <c r="U59" i="33"/>
  <c r="V59" i="33"/>
  <c r="W59" i="33" s="1"/>
  <c r="V41" i="33"/>
  <c r="W41" i="33" s="1"/>
  <c r="U41" i="33"/>
  <c r="U115" i="33"/>
  <c r="V115" i="33"/>
  <c r="W115" i="33" s="1"/>
  <c r="V102" i="33"/>
  <c r="W102" i="33" s="1"/>
  <c r="U102" i="33"/>
  <c r="V53" i="33"/>
  <c r="W53" i="33" s="1"/>
  <c r="U53" i="33"/>
  <c r="U28" i="33"/>
  <c r="V28" i="33"/>
  <c r="W28" i="33" s="1"/>
  <c r="V29" i="33"/>
  <c r="W29" i="33" s="1"/>
  <c r="U29" i="33"/>
  <c r="U86" i="33"/>
  <c r="V86" i="33"/>
  <c r="W86" i="33" s="1"/>
  <c r="U43" i="33"/>
  <c r="V43" i="33"/>
  <c r="W43" i="33" s="1"/>
  <c r="V76" i="33"/>
  <c r="W76" i="33" s="1"/>
  <c r="U76" i="33"/>
  <c r="V61" i="33"/>
  <c r="W61" i="33" s="1"/>
  <c r="U61" i="33"/>
  <c r="U26" i="33"/>
  <c r="V26" i="33"/>
  <c r="W26" i="33" s="1"/>
  <c r="J115" i="33"/>
  <c r="J102" i="33"/>
  <c r="N44" i="33"/>
  <c r="O44" i="33" s="1"/>
  <c r="N57" i="33"/>
  <c r="O57" i="33" s="1"/>
  <c r="N105" i="33"/>
  <c r="O105" i="33" s="1"/>
  <c r="N86" i="33"/>
  <c r="O86" i="33" s="1"/>
  <c r="N31" i="33"/>
  <c r="O31" i="33" s="1"/>
  <c r="N88" i="33"/>
  <c r="O88" i="33" s="1"/>
  <c r="N63" i="33"/>
  <c r="O63" i="33" s="1"/>
  <c r="T89" i="33"/>
  <c r="V99" i="33"/>
  <c r="W99" i="33" s="1"/>
  <c r="U99" i="33"/>
  <c r="U19" i="33"/>
  <c r="V19" i="33"/>
  <c r="W19" i="33" s="1"/>
  <c r="V71" i="33"/>
  <c r="W71" i="33" s="1"/>
  <c r="U71" i="33"/>
  <c r="V65" i="33"/>
  <c r="W65" i="33" s="1"/>
  <c r="U65" i="33"/>
  <c r="V58" i="33"/>
  <c r="W58" i="33" s="1"/>
  <c r="U58" i="33"/>
  <c r="V91" i="33"/>
  <c r="W91" i="33" s="1"/>
  <c r="U91" i="33"/>
  <c r="U49" i="33"/>
  <c r="V49" i="33"/>
  <c r="W49" i="33" s="1"/>
  <c r="U42" i="33"/>
  <c r="V42" i="33"/>
  <c r="W42" i="33" s="1"/>
  <c r="V93" i="33"/>
  <c r="W93" i="33" s="1"/>
  <c r="U93" i="33"/>
  <c r="V51" i="33"/>
  <c r="W51" i="33" s="1"/>
  <c r="U51" i="33"/>
  <c r="U36" i="33"/>
  <c r="V36" i="33"/>
  <c r="W36" i="33" s="1"/>
  <c r="U69" i="33"/>
  <c r="V69" i="33"/>
  <c r="W69" i="33" s="1"/>
  <c r="K40" i="33"/>
  <c r="U62" i="33"/>
  <c r="V62" i="33"/>
  <c r="W62" i="33" s="1"/>
  <c r="U73" i="33"/>
  <c r="V73" i="33"/>
  <c r="W73" i="33" s="1"/>
  <c r="J72" i="33"/>
  <c r="J94" i="33"/>
  <c r="J78" i="33"/>
  <c r="N51" i="33"/>
  <c r="O51" i="33" s="1"/>
  <c r="N16" i="33"/>
  <c r="O16" i="33" s="1"/>
  <c r="N47" i="33"/>
  <c r="O47" i="33" s="1"/>
  <c r="N68" i="33"/>
  <c r="O68" i="33" s="1"/>
  <c r="N61" i="33"/>
  <c r="O61" i="33" s="1"/>
  <c r="N104" i="33"/>
  <c r="O104" i="33" s="1"/>
  <c r="N90" i="33"/>
  <c r="O90" i="33" s="1"/>
  <c r="N48" i="33"/>
  <c r="O48" i="33" s="1"/>
  <c r="N95" i="33"/>
  <c r="O95" i="33" s="1"/>
  <c r="N53" i="33"/>
  <c r="O53" i="33" s="1"/>
  <c r="N38" i="33"/>
  <c r="O38" i="33" s="1"/>
  <c r="N71" i="33"/>
  <c r="O71" i="33" s="1"/>
  <c r="T93" i="33"/>
  <c r="T19" i="33"/>
  <c r="U27" i="33"/>
  <c r="V27" i="33"/>
  <c r="W27" i="33" s="1"/>
  <c r="U116" i="33"/>
  <c r="V116" i="33"/>
  <c r="W116" i="33" s="1"/>
  <c r="V94" i="33"/>
  <c r="W94" i="33" s="1"/>
  <c r="U94" i="33"/>
  <c r="U35" i="33"/>
  <c r="V35" i="33"/>
  <c r="W35" i="33" s="1"/>
  <c r="V16" i="33"/>
  <c r="W16" i="33" s="1"/>
  <c r="U16" i="33"/>
  <c r="V75" i="33"/>
  <c r="W75" i="33" s="1"/>
  <c r="U75" i="33"/>
  <c r="U108" i="33"/>
  <c r="V108" i="33"/>
  <c r="W108" i="33" s="1"/>
  <c r="U104" i="33"/>
  <c r="V104" i="33"/>
  <c r="W104" i="33" s="1"/>
  <c r="V45" i="33"/>
  <c r="W45" i="33" s="1"/>
  <c r="U45" i="33"/>
  <c r="V101" i="33"/>
  <c r="W101" i="33" s="1"/>
  <c r="U101" i="33"/>
  <c r="V89" i="33"/>
  <c r="W89" i="33" s="1"/>
  <c r="U89" i="33"/>
  <c r="V44" i="33"/>
  <c r="W44" i="33" s="1"/>
  <c r="U44" i="33"/>
  <c r="U77" i="33"/>
  <c r="V77" i="33"/>
  <c r="W77" i="33" s="1"/>
  <c r="K16" i="33"/>
  <c r="V98" i="33"/>
  <c r="W98" i="33" s="1"/>
  <c r="U98" i="33"/>
  <c r="K99" i="33"/>
  <c r="J96" i="33"/>
  <c r="K34" i="33"/>
  <c r="K70" i="33"/>
  <c r="J68" i="33"/>
  <c r="J106" i="33"/>
  <c r="K59" i="33"/>
  <c r="J86" i="33"/>
  <c r="N19" i="33"/>
  <c r="O19" i="33" s="1"/>
  <c r="N32" i="33"/>
  <c r="O32" i="33" s="1"/>
  <c r="N112" i="33"/>
  <c r="O112" i="33" s="1"/>
  <c r="N81" i="33"/>
  <c r="O81" i="33" s="1"/>
  <c r="N64" i="33"/>
  <c r="O64" i="33" s="1"/>
  <c r="N60" i="33"/>
  <c r="O60" i="33" s="1"/>
  <c r="N93" i="33"/>
  <c r="O93" i="33" s="1"/>
  <c r="N96" i="33"/>
  <c r="O96" i="33" s="1"/>
  <c r="N103" i="33"/>
  <c r="O103" i="33" s="1"/>
  <c r="N91" i="33"/>
  <c r="O91" i="33" s="1"/>
  <c r="N79" i="33"/>
  <c r="O79" i="33" s="1"/>
  <c r="T34" i="33"/>
  <c r="T62" i="33"/>
  <c r="T57" i="33"/>
  <c r="T73" i="33"/>
  <c r="T63" i="33"/>
  <c r="T112" i="33"/>
  <c r="V87" i="33"/>
  <c r="W87" i="33" s="1"/>
  <c r="U87" i="33"/>
  <c r="U22" i="33"/>
  <c r="V22" i="33"/>
  <c r="W22" i="33" s="1"/>
  <c r="U111" i="33"/>
  <c r="V111" i="33"/>
  <c r="W111" i="33" s="1"/>
  <c r="V46" i="33"/>
  <c r="W46" i="33" s="1"/>
  <c r="U46" i="33"/>
  <c r="V24" i="33"/>
  <c r="W24" i="33" s="1"/>
  <c r="U24" i="33"/>
  <c r="U78" i="33"/>
  <c r="V78" i="33"/>
  <c r="W78" i="33" s="1"/>
  <c r="U57" i="33"/>
  <c r="V57" i="33"/>
  <c r="W57" i="33" s="1"/>
  <c r="V107" i="33"/>
  <c r="W107" i="33" s="1"/>
  <c r="U107" i="33"/>
  <c r="V100" i="33"/>
  <c r="W100" i="33" s="1"/>
  <c r="U100" i="33"/>
  <c r="U109" i="33"/>
  <c r="V109" i="33"/>
  <c r="W109" i="33" s="1"/>
  <c r="U97" i="33"/>
  <c r="V97" i="33"/>
  <c r="W97" i="33" s="1"/>
  <c r="V52" i="33"/>
  <c r="W52" i="33" s="1"/>
  <c r="U52" i="33"/>
  <c r="J80" i="33"/>
  <c r="K63" i="33"/>
  <c r="V33" i="33"/>
  <c r="W33" i="33" s="1"/>
  <c r="U33" i="33"/>
  <c r="U67" i="33"/>
  <c r="V67" i="33"/>
  <c r="W67" i="33" s="1"/>
  <c r="K28" i="33"/>
  <c r="K48" i="33"/>
  <c r="J91" i="33"/>
  <c r="N14" i="33"/>
  <c r="O14" i="33" s="1"/>
  <c r="J27" i="33"/>
  <c r="J21" i="33"/>
  <c r="K66" i="33"/>
  <c r="K62" i="33"/>
  <c r="K93" i="33"/>
  <c r="N24" i="33"/>
  <c r="O24" i="33" s="1"/>
  <c r="N35" i="33"/>
  <c r="O35" i="33" s="1"/>
  <c r="N89" i="33"/>
  <c r="O89" i="33" s="1"/>
  <c r="N29" i="33"/>
  <c r="O29" i="33" s="1"/>
  <c r="N18" i="33"/>
  <c r="O18" i="33" s="1"/>
  <c r="N20" i="33"/>
  <c r="O20" i="33" s="1"/>
  <c r="N77" i="33"/>
  <c r="O77" i="33" s="1"/>
  <c r="N110" i="33"/>
  <c r="O110" i="33" s="1"/>
  <c r="N113" i="33"/>
  <c r="O113" i="33" s="1"/>
  <c r="N111" i="33"/>
  <c r="O111" i="33" s="1"/>
  <c r="N99" i="33"/>
  <c r="O99" i="33" s="1"/>
  <c r="N85" i="33"/>
  <c r="O85" i="33" s="1"/>
  <c r="N80" i="33"/>
  <c r="O80" i="33" s="1"/>
  <c r="T102" i="33"/>
  <c r="T65" i="33"/>
  <c r="T71" i="33"/>
  <c r="T51" i="33"/>
  <c r="V48" i="33"/>
  <c r="W48" i="33" s="1"/>
  <c r="U48" i="33"/>
  <c r="U17" i="33"/>
  <c r="V17" i="33"/>
  <c r="W17" i="33" s="1"/>
  <c r="U79" i="33"/>
  <c r="V79" i="33"/>
  <c r="W79" i="33" s="1"/>
  <c r="U30" i="33"/>
  <c r="V30" i="33"/>
  <c r="W30" i="33" s="1"/>
  <c r="U32" i="33"/>
  <c r="V32" i="33"/>
  <c r="W32" i="33" s="1"/>
  <c r="V18" i="33"/>
  <c r="W18" i="33" s="1"/>
  <c r="U18" i="33"/>
  <c r="U74" i="33"/>
  <c r="V74" i="33"/>
  <c r="W74" i="33" s="1"/>
  <c r="U63" i="33"/>
  <c r="V63" i="33"/>
  <c r="W63" i="33" s="1"/>
  <c r="U110" i="33"/>
  <c r="V110" i="33"/>
  <c r="W110" i="33" s="1"/>
  <c r="V117" i="33"/>
  <c r="W117" i="33" s="1"/>
  <c r="U117" i="33"/>
  <c r="U105" i="33"/>
  <c r="V105" i="33"/>
  <c r="W105" i="33" s="1"/>
  <c r="V90" i="33"/>
  <c r="W90" i="33" s="1"/>
  <c r="U90" i="33"/>
  <c r="T14" i="33"/>
  <c r="U14" i="33"/>
  <c r="V14" i="33"/>
  <c r="W14" i="33" s="1"/>
  <c r="J14" i="33"/>
  <c r="X69" i="33" l="1"/>
  <c r="Y69" i="33" s="1"/>
  <c r="X16" i="33"/>
  <c r="Y16" i="33" s="1"/>
  <c r="X93" i="33"/>
  <c r="Y93" i="33" s="1"/>
  <c r="X59" i="33"/>
  <c r="Y59" i="33" s="1"/>
  <c r="X26" i="33"/>
  <c r="Y26" i="33" s="1"/>
  <c r="X23" i="33"/>
  <c r="Y23" i="33" s="1"/>
  <c r="X52" i="33"/>
  <c r="Y52" i="33" s="1"/>
  <c r="K69" i="33"/>
  <c r="X66" i="33"/>
  <c r="Y66" i="33" s="1"/>
  <c r="X45" i="33"/>
  <c r="Y45" i="33" s="1"/>
  <c r="X28" i="33"/>
  <c r="Y28" i="33" s="1"/>
  <c r="X40" i="33"/>
  <c r="Y40" i="33" s="1"/>
  <c r="X76" i="33"/>
  <c r="Y76" i="33" s="1"/>
  <c r="X61" i="33"/>
  <c r="Y61" i="33" s="1"/>
  <c r="X17" i="33"/>
  <c r="Y17" i="33" s="1"/>
  <c r="X112" i="33"/>
  <c r="Y112" i="33" s="1"/>
  <c r="X70" i="33"/>
  <c r="Y70" i="33" s="1"/>
  <c r="X65" i="33"/>
  <c r="Y65" i="33" s="1"/>
  <c r="X34" i="33"/>
  <c r="Y34" i="33" s="1"/>
  <c r="X31" i="33"/>
  <c r="Y31" i="33" s="1"/>
  <c r="X60" i="33"/>
  <c r="Y60" i="33" s="1"/>
  <c r="X43" i="33"/>
  <c r="Y43" i="33" s="1"/>
  <c r="X64" i="33"/>
  <c r="Y64" i="33" s="1"/>
  <c r="X95" i="33"/>
  <c r="Y95" i="33" s="1"/>
  <c r="X67" i="33"/>
  <c r="Y67" i="33" s="1"/>
  <c r="X20" i="33"/>
  <c r="Y20" i="33" s="1"/>
  <c r="X111" i="33"/>
  <c r="Y111" i="33" s="1"/>
  <c r="X99" i="33"/>
  <c r="Y99" i="33" s="1"/>
  <c r="X57" i="33"/>
  <c r="Y57" i="33" s="1"/>
  <c r="X103" i="33"/>
  <c r="Y103" i="33" s="1"/>
  <c r="K86" i="33"/>
  <c r="X86" i="33"/>
  <c r="Y86" i="33" s="1"/>
  <c r="K78" i="33"/>
  <c r="X78" i="33"/>
  <c r="Y78" i="33" s="1"/>
  <c r="K91" i="33"/>
  <c r="X91" i="33"/>
  <c r="Y91" i="33" s="1"/>
  <c r="K94" i="33"/>
  <c r="X94" i="33"/>
  <c r="Y94" i="33" s="1"/>
  <c r="X114" i="33"/>
  <c r="Y114" i="33" s="1"/>
  <c r="K102" i="33"/>
  <c r="X102" i="33"/>
  <c r="Y102" i="33" s="1"/>
  <c r="X85" i="33"/>
  <c r="Y85" i="33" s="1"/>
  <c r="K79" i="33"/>
  <c r="X79" i="33"/>
  <c r="Y79" i="33" s="1"/>
  <c r="K42" i="33"/>
  <c r="X42" i="33"/>
  <c r="Y42" i="33" s="1"/>
  <c r="X116" i="33"/>
  <c r="Y116" i="33" s="1"/>
  <c r="X15" i="33"/>
  <c r="Y15" i="33" s="1"/>
  <c r="X37" i="33"/>
  <c r="Y37" i="33" s="1"/>
  <c r="X48" i="33"/>
  <c r="Y48" i="33" s="1"/>
  <c r="X63" i="33"/>
  <c r="Y63" i="33" s="1"/>
  <c r="K68" i="33"/>
  <c r="X68" i="33"/>
  <c r="Y68" i="33" s="1"/>
  <c r="X87" i="33"/>
  <c r="Y87" i="33" s="1"/>
  <c r="X81" i="33"/>
  <c r="Y81" i="33" s="1"/>
  <c r="X89" i="33"/>
  <c r="Y89" i="33" s="1"/>
  <c r="X90" i="33"/>
  <c r="Y90" i="33" s="1"/>
  <c r="X115" i="33"/>
  <c r="Y115" i="33" s="1"/>
  <c r="K115" i="33"/>
  <c r="X46" i="33"/>
  <c r="Y46" i="33" s="1"/>
  <c r="X97" i="33"/>
  <c r="Y97" i="33" s="1"/>
  <c r="X105" i="33"/>
  <c r="Y105" i="33" s="1"/>
  <c r="X36" i="33"/>
  <c r="Y36" i="33" s="1"/>
  <c r="X30" i="33"/>
  <c r="Y30" i="33" s="1"/>
  <c r="X108" i="33"/>
  <c r="Y108" i="33" s="1"/>
  <c r="K96" i="33"/>
  <c r="X96" i="33"/>
  <c r="Y96" i="33" s="1"/>
  <c r="X77" i="33"/>
  <c r="Y77" i="33" s="1"/>
  <c r="X92" i="33"/>
  <c r="Y92" i="33" s="1"/>
  <c r="X39" i="33"/>
  <c r="Y39" i="33" s="1"/>
  <c r="X41" i="33"/>
  <c r="Y41" i="33" s="1"/>
  <c r="X101" i="33"/>
  <c r="Y101" i="33" s="1"/>
  <c r="X24" i="33"/>
  <c r="Y24" i="33" s="1"/>
  <c r="X110" i="33"/>
  <c r="Y110" i="33" s="1"/>
  <c r="X19" i="33"/>
  <c r="Y19" i="33" s="1"/>
  <c r="X113" i="33"/>
  <c r="Y113" i="33" s="1"/>
  <c r="X50" i="33"/>
  <c r="Y50" i="33" s="1"/>
  <c r="X98" i="33"/>
  <c r="Y98" i="33" s="1"/>
  <c r="X33" i="33"/>
  <c r="Y33" i="33" s="1"/>
  <c r="K109" i="33"/>
  <c r="X109" i="33"/>
  <c r="Y109" i="33" s="1"/>
  <c r="X44" i="33"/>
  <c r="Y44" i="33" s="1"/>
  <c r="X107" i="33"/>
  <c r="Y107" i="33" s="1"/>
  <c r="X72" i="33"/>
  <c r="Y72" i="33" s="1"/>
  <c r="K72" i="33"/>
  <c r="X21" i="33"/>
  <c r="Y21" i="33" s="1"/>
  <c r="K21" i="33"/>
  <c r="X47" i="33"/>
  <c r="Y47" i="33" s="1"/>
  <c r="K27" i="33"/>
  <c r="X27" i="33"/>
  <c r="Y27" i="33" s="1"/>
  <c r="K106" i="33"/>
  <c r="X106" i="33"/>
  <c r="Y106" i="33" s="1"/>
  <c r="X104" i="33"/>
  <c r="Y104" i="33" s="1"/>
  <c r="X51" i="33"/>
  <c r="Y51" i="33" s="1"/>
  <c r="X29" i="33"/>
  <c r="Y29" i="33" s="1"/>
  <c r="X18" i="33"/>
  <c r="Y18" i="33" s="1"/>
  <c r="X35" i="33"/>
  <c r="Y35" i="33" s="1"/>
  <c r="X75" i="33"/>
  <c r="Y75" i="33" s="1"/>
  <c r="X62" i="33"/>
  <c r="Y62" i="33" s="1"/>
  <c r="K80" i="33"/>
  <c r="X80" i="33"/>
  <c r="Y80" i="33" s="1"/>
  <c r="X22" i="33"/>
  <c r="Y22" i="33" s="1"/>
  <c r="X74" i="33"/>
  <c r="Y74" i="33" s="1"/>
  <c r="X100" i="33"/>
  <c r="Y100" i="33" s="1"/>
  <c r="X73" i="33"/>
  <c r="Y73" i="33" s="1"/>
  <c r="X58" i="33"/>
  <c r="Y58" i="33" s="1"/>
  <c r="X71" i="33"/>
  <c r="Y71" i="33" s="1"/>
  <c r="X49" i="33"/>
  <c r="Y49" i="33" s="1"/>
  <c r="K88" i="33"/>
  <c r="X88" i="33"/>
  <c r="Y88" i="33" s="1"/>
  <c r="X32" i="33"/>
  <c r="Y32" i="33" s="1"/>
  <c r="X53" i="33"/>
  <c r="Y53" i="33" s="1"/>
  <c r="X38" i="33"/>
  <c r="Y38" i="33" s="1"/>
  <c r="X25" i="33"/>
  <c r="Y25" i="33" s="1"/>
  <c r="K117" i="33"/>
  <c r="X117" i="33"/>
  <c r="Y117" i="33" s="1"/>
  <c r="K14" i="33"/>
  <c r="X14" i="33"/>
  <c r="Y14" i="33" s="1"/>
  <c r="T83" i="33"/>
  <c r="T55" i="33" s="1"/>
  <c r="U12" i="33"/>
  <c r="O12" i="33"/>
  <c r="W12" i="33"/>
  <c r="T12" i="33"/>
  <c r="U83" i="33"/>
  <c r="U55" i="33" s="1"/>
  <c r="O83" i="33"/>
  <c r="W83" i="33"/>
  <c r="W55" i="33" s="1"/>
  <c r="K83" i="33" l="1"/>
  <c r="E19" i="36" s="1"/>
  <c r="O55" i="33"/>
  <c r="F19" i="36"/>
  <c r="T119" i="33"/>
  <c r="F17" i="36"/>
  <c r="U119" i="33"/>
  <c r="W119" i="33"/>
  <c r="F15" i="36"/>
  <c r="O119" i="33"/>
  <c r="Y83" i="33"/>
  <c r="Y55" i="33" s="1"/>
  <c r="K12" i="33"/>
  <c r="Y12" i="33"/>
  <c r="G19" i="36" l="1"/>
  <c r="Y119" i="33"/>
  <c r="E15" i="36"/>
  <c r="G15" i="36" s="1"/>
  <c r="K55" i="33" l="1"/>
  <c r="E17" i="36" l="1"/>
  <c r="G17" i="36" s="1"/>
  <c r="G24" i="36" s="1"/>
  <c r="K119" i="33"/>
  <c r="G28" i="36" l="1"/>
  <c r="B26" i="19" s="1"/>
  <c r="B25" i="19"/>
</calcChain>
</file>

<file path=xl/sharedStrings.xml><?xml version="1.0" encoding="utf-8"?>
<sst xmlns="http://schemas.openxmlformats.org/spreadsheetml/2006/main" count="993" uniqueCount="578">
  <si>
    <t>Title/Definition : Linked to the index, e.g., Table C3, All hourly paid employees.  Must be completely defined</t>
  </si>
  <si>
    <t>PRICING INFORMATION</t>
  </si>
  <si>
    <t>INVITATION TO TENDER</t>
  </si>
  <si>
    <t xml:space="preserve"> ENQUIRY No. or RFP number</t>
  </si>
  <si>
    <t>FOR</t>
  </si>
  <si>
    <t>Name of enquiry</t>
  </si>
  <si>
    <r>
      <t>TENDERER’S</t>
    </r>
    <r>
      <rPr>
        <b/>
        <sz val="14"/>
        <rFont val="Arial"/>
        <family val="2"/>
      </rPr>
      <t xml:space="preserve"> NAME:  </t>
    </r>
  </si>
  <si>
    <t>THE PRICE:  IN RAND (excluding VAT) :</t>
  </si>
  <si>
    <t>THE PRICE:  IN RAND (Including VAT) :</t>
  </si>
  <si>
    <t>RAND VALUE IN WORDS EXCLUDING VAT</t>
  </si>
  <si>
    <t>RAND VALUE IN WORDS INCLUDING VAT</t>
  </si>
  <si>
    <t>DATE :</t>
  </si>
  <si>
    <t xml:space="preserve">AUTHORISED SIGNATORY </t>
  </si>
  <si>
    <t>NAME :</t>
  </si>
  <si>
    <t>DESIGNATION :</t>
  </si>
  <si>
    <t>ZAR</t>
  </si>
  <si>
    <t xml:space="preserve"> REMARKS</t>
  </si>
  <si>
    <t xml:space="preserve">                       ITEM NO</t>
  </si>
  <si>
    <t xml:space="preserve"> *Eskom may effect this insurance which includes war</t>
  </si>
  <si>
    <t xml:space="preserve">                  ITEM DESCRIPTION</t>
  </si>
  <si>
    <t xml:space="preserve">   risk insurance</t>
  </si>
  <si>
    <t>**Please specify</t>
  </si>
  <si>
    <t>(In ZAR)</t>
  </si>
  <si>
    <t>1: F.O.B. PRICE</t>
  </si>
  <si>
    <t>2: COST OF SEA  FREIGHT</t>
  </si>
  <si>
    <t>3: COST OF AIR  FREIGHT</t>
  </si>
  <si>
    <t>4: COST OF MARINE INSURANCES *</t>
  </si>
  <si>
    <t>5: TOTAL PRICE DELIVERED PORT R.S.A. ...</t>
  </si>
  <si>
    <t>(1+2+3+4)</t>
  </si>
  <si>
    <t>6: WHARFAGE</t>
  </si>
  <si>
    <t>7: LANDING CHARGES</t>
  </si>
  <si>
    <t>8: CUSTOMS DUTIES</t>
  </si>
  <si>
    <t>9: IMPORT SURCHARGE</t>
  </si>
  <si>
    <t>10: OTHER**</t>
  </si>
  <si>
    <t>11: COST OF IMPORTATION ...</t>
  </si>
  <si>
    <t>(6+7+8+9+10)</t>
  </si>
  <si>
    <t>12: COST OF RAIL TRANSPORT IN R.S.A.</t>
  </si>
  <si>
    <t>13: COST OF ROAD TRANSPORT IN R.S.A.</t>
  </si>
  <si>
    <t>14: TOTAL COST OF TRANSPORT S.A. PORT TO WORK/SITE ...</t>
  </si>
  <si>
    <t>(12+13)</t>
  </si>
  <si>
    <t>15: TOTAL PRICE (F.O.B.) DELIVERED TO WORKS/SITE...</t>
  </si>
  <si>
    <t>(5+11+14)</t>
  </si>
  <si>
    <t>SUPPLIED FROM INSIDE R.S.A.</t>
  </si>
  <si>
    <t>16: F.O.R. PRICE-GOODS MANUFACTURED INSIDE R.S.A.</t>
  </si>
  <si>
    <t>17: F.O.R. PRICE-GOODS SUPPLIED FROM IMPORTED ITEMS</t>
  </si>
  <si>
    <t>18: TOTAL F.O.R. PRICE ...</t>
  </si>
  <si>
    <t>(16+17)</t>
  </si>
  <si>
    <t xml:space="preserve">21: COST OF TRANSPORT WORKS TO SITE ...          </t>
  </si>
  <si>
    <t>(19+20)</t>
  </si>
  <si>
    <t xml:space="preserve">22: PRICE (F.O.R.) DELIVERED TO SITE ...          </t>
  </si>
  <si>
    <t>(18+21)</t>
  </si>
  <si>
    <t>23: LOCAL LABOUR</t>
  </si>
  <si>
    <t>24: EXPATRIATE  LABOUR</t>
  </si>
  <si>
    <t xml:space="preserve">25: TOTAL PRICE FOR SITE WORK ...          </t>
  </si>
  <si>
    <t>(23+24)</t>
  </si>
  <si>
    <t>26: OVERSEAS ENGINEERING SERVICES</t>
  </si>
  <si>
    <t>27: LOCAL ENGINEERING SERVICES</t>
  </si>
  <si>
    <t>28: TOTAL PRICE FOR ENGINEERING SERVICES...</t>
  </si>
  <si>
    <t>(26+27)</t>
  </si>
  <si>
    <t>29: TOTAL PRICE EXCLUDING VAT</t>
  </si>
  <si>
    <t>29. VAT</t>
  </si>
  <si>
    <t>30: TOTAL  PRICE INCLUDING VAT</t>
  </si>
  <si>
    <t>(27+36+46)</t>
  </si>
  <si>
    <t xml:space="preserve"> PRICE SCHEDULE FOR GOODS MANUFACTURED OUTSIDE THE R.S.A.  PRICE PER UNIT FOR ENGINEERING, MANUFACTURE, SUPPLY AND DELIVERY.  ALL AMOUNTS EXPRESSED IN FOREIGN CURRENCY (UP TO LINE 49).</t>
  </si>
  <si>
    <t>PRICE DELIVERED TO PORT R.S.A. (LINE 5)</t>
  </si>
  <si>
    <t>(In Foreign Currency)</t>
  </si>
  <si>
    <t>31: CURRENCY A   1 ZAR=............</t>
  </si>
  <si>
    <t>(FOB)</t>
  </si>
  <si>
    <t>32: CURRENCY B   1 ZAR=............</t>
  </si>
  <si>
    <t>33: CURRENCY C   1 ZAR=............</t>
  </si>
  <si>
    <t>34: CURRENCY D   1 ZAR=............</t>
  </si>
  <si>
    <t>35: CURRENCY E   1 ZAR=............</t>
  </si>
  <si>
    <t>(INSURANCE)</t>
  </si>
  <si>
    <t xml:space="preserve">36: TOTAL F.O.B. PRICE </t>
  </si>
  <si>
    <t>(5=31+32+33+34+35)</t>
  </si>
  <si>
    <t>PRICE EXPATRIATE LABOUR (LINE 25)</t>
  </si>
  <si>
    <t>37: CURRENCY A   1 ZAR=............</t>
  </si>
  <si>
    <t>38: CURRENCY B   1 ZAR=............</t>
  </si>
  <si>
    <t>39: CURRENCY C   1 ZAR=............</t>
  </si>
  <si>
    <t>40: CURRENCY D   1 ZAR=............</t>
  </si>
  <si>
    <t>41: CURRENCY E   1 ZAR=.............</t>
  </si>
  <si>
    <t xml:space="preserve">42.TOTAL PRICE EXPATRIATE LABOUR </t>
  </si>
  <si>
    <t>(24=37+38+39+40+41)</t>
  </si>
  <si>
    <t>PRICE OVERSEAS ENGINEERING SERVICES (LINE 27)</t>
  </si>
  <si>
    <t>43: CURRENCY A   1 ZAR=............</t>
  </si>
  <si>
    <t>44: CURRENCY B   1 ZAR=............</t>
  </si>
  <si>
    <t>45: CURRENCY C   1 ZAR=............</t>
  </si>
  <si>
    <t>46: CURRENCY D   1 ZAR=............</t>
  </si>
  <si>
    <t>47: CURRENCY E   1 ZAR=.............</t>
  </si>
  <si>
    <t xml:space="preserve">48: TOTAL PRICE OVERSEAS ENGINEERING SERVICES (LINE 26) </t>
  </si>
  <si>
    <t>(26=43+44+45+46+47)</t>
  </si>
  <si>
    <t>49: FOREIGN CONTENT OF TOTAL PRICE</t>
  </si>
  <si>
    <t>(36+42+48)</t>
  </si>
  <si>
    <t>LOCAL PREFERENCE FOR ELECTRONICS ONLY</t>
  </si>
  <si>
    <t>50. FOR PRICE GOODS MANUFACTURED IN R.S.A. (LINE 16)</t>
  </si>
  <si>
    <t xml:space="preserve">51. PRICE FOR LOCAL DESIGN / ENGINEERING SERVICES (LINE 27) </t>
  </si>
  <si>
    <t>52. PERCENTAGE PREFERENCE CLAIMED (=................) ON LINE 50</t>
  </si>
  <si>
    <t>53. PERCENTAGE PREFERENCE CLAIMED (=................) ON LINE 51</t>
  </si>
  <si>
    <t xml:space="preserve">54. TOTAL AMOUNT CLAIMED </t>
  </si>
  <si>
    <t>(52 + 53)</t>
  </si>
  <si>
    <t>SIGNATURE...................................................................</t>
  </si>
  <si>
    <t>CAPACITY........................................................................</t>
  </si>
  <si>
    <t>Enquiry No.</t>
  </si>
  <si>
    <t>Package Name:</t>
  </si>
  <si>
    <t>Tenderer's Name:</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</si>
  <si>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</si>
  <si>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</si>
  <si>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</si>
  <si>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</si>
  <si>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</si>
  <si>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</si>
  <si>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</si>
  <si>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</si>
  <si>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</si>
  <si>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</si>
  <si>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 xml:space="preserve"> </t>
  </si>
  <si>
    <t>EXCHANGE RATES PUBLISHED BY SARB</t>
  </si>
  <si>
    <t>NB: Tenderers must submit proof of the SARB rate (s) of exchange used.</t>
  </si>
  <si>
    <t>Date for which the rates are published :</t>
  </si>
  <si>
    <t>Date to be inserted in the following format: Day, Month and Year.
Must be the SARB rate at 12:00 on day of advertisement of bid</t>
  </si>
  <si>
    <t>No</t>
  </si>
  <si>
    <t>Currency Description</t>
  </si>
  <si>
    <t>Code</t>
  </si>
  <si>
    <t>Exchange Rate
Currency 1,00 = R Amount</t>
  </si>
  <si>
    <t>Payment Method 1a, 1b or 2</t>
  </si>
  <si>
    <t>Source</t>
  </si>
  <si>
    <t>South African Rand</t>
  </si>
  <si>
    <t>Australian Dollar</t>
  </si>
  <si>
    <t>AUD</t>
  </si>
  <si>
    <t>Canadian Dollar</t>
  </si>
  <si>
    <t>CAN</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</si>
  <si>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</si>
  <si>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</si>
  <si>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</si>
  <si>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</si>
  <si>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</si>
  <si>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</si>
  <si>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</si>
  <si>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</si>
  <si>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</si>
  <si>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</si>
  <si>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</si>
  <si>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</si>
  <si>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</si>
  <si>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</si>
  <si>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</si>
  <si>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</si>
  <si>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</si>
  <si>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</si>
  <si>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</si>
  <si>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</si>
  <si>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</si>
  <si>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USD</t>
  </si>
  <si>
    <t>SCHEDULE OF PRICES</t>
  </si>
  <si>
    <t xml:space="preserve">YOUR REF: </t>
  </si>
  <si>
    <t>ITEM</t>
  </si>
  <si>
    <t>SAP No.</t>
  </si>
  <si>
    <t>DESCRIPTION</t>
  </si>
  <si>
    <t>In Local Currency</t>
  </si>
  <si>
    <t>Total Unit Rate</t>
  </si>
  <si>
    <t>Total Amount (Excl.VAT)</t>
  </si>
  <si>
    <t>Category of Offer:</t>
  </si>
  <si>
    <t>No.</t>
  </si>
  <si>
    <t>Formula Code</t>
  </si>
  <si>
    <t>Summary of the description of the Tenderer's Formulae</t>
  </si>
  <si>
    <t>Fixed</t>
  </si>
  <si>
    <r>
      <t>Prices are 100 % fixed and firm. CPA is not applicable</t>
    </r>
    <r>
      <rPr>
        <sz val="10"/>
        <color indexed="10"/>
        <rFont val="Arial"/>
        <family val="2"/>
      </rPr>
      <t xml:space="preserve">. </t>
    </r>
    <r>
      <rPr>
        <b/>
        <sz val="10"/>
        <color indexed="10"/>
        <rFont val="Arial"/>
        <family val="2"/>
      </rPr>
      <t/>
    </r>
  </si>
  <si>
    <t>A</t>
  </si>
  <si>
    <t>Type in the description of each formula in the tables below</t>
  </si>
  <si>
    <t>B</t>
  </si>
  <si>
    <t>C</t>
  </si>
  <si>
    <t>D</t>
  </si>
  <si>
    <t>E</t>
  </si>
  <si>
    <t>F</t>
  </si>
  <si>
    <t>G</t>
  </si>
  <si>
    <t>H</t>
  </si>
  <si>
    <t>I</t>
  </si>
  <si>
    <t>J</t>
  </si>
  <si>
    <t>SPECIFIC REQUIREMENTS</t>
  </si>
  <si>
    <t>Only Main Offer is to be submitted. Main offer tenderers are to fully comply with the requirements in the General Notes and CPA Formulae Notes below.</t>
  </si>
  <si>
    <t>No ALTERNATIVE offers are accepted.</t>
  </si>
  <si>
    <t>GENERAL NOTES :</t>
  </si>
  <si>
    <t>References to "indices" below mean "cost indices or reference prices".</t>
  </si>
  <si>
    <t>Where 5 year historical information must be provided as instructed below, internet address references which are accessible to the general public may be submitted by the Tenderer instead, with the specific electronic route and web page reflecting the applicable data.</t>
  </si>
  <si>
    <t>CPA FORMULA NOTES :</t>
  </si>
  <si>
    <t>Formulae must be linked to independent cost indices or other benchmarks ("reference prices") and must be clearly and completely defined. The source must be a recognised and independent statistical publishing organisation.  The Tenderers' in-house indices may not be used.</t>
  </si>
  <si>
    <r>
      <rPr>
        <b/>
        <sz val="12"/>
        <rFont val="Arial"/>
        <family val="2"/>
      </rPr>
      <t>CPA Base Date</t>
    </r>
    <r>
      <rPr>
        <sz val="12"/>
        <rFont val="Arial"/>
        <family val="2"/>
      </rPr>
      <t>: The CPA base date for calculating price movements will be the Base Date,</t>
    </r>
    <r>
      <rPr>
        <sz val="12"/>
        <color indexed="10"/>
        <rFont val="Arial"/>
        <family val="2"/>
      </rPr>
      <t xml:space="preserve"> </t>
    </r>
    <r>
      <rPr>
        <sz val="12"/>
        <rFont val="Arial"/>
        <family val="2"/>
      </rPr>
      <t xml:space="preserve">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r>
  </si>
  <si>
    <r>
      <rPr>
        <b/>
        <sz val="12"/>
        <rFont val="Arial"/>
        <family val="2"/>
      </rPr>
      <t>Base Date Index :</t>
    </r>
    <r>
      <rPr>
        <sz val="12"/>
        <rFont val="Arial"/>
        <family val="2"/>
      </rPr>
      <t xml:space="preserve">   The base index or reference price must be inserted in the appropriate column.</t>
    </r>
  </si>
  <si>
    <t>Formula A</t>
  </si>
  <si>
    <t>Tenderer's description of Formula A</t>
  </si>
  <si>
    <t>Index Ref.</t>
  </si>
  <si>
    <t>Proportions / weightings for each index (refer note 1)</t>
  </si>
  <si>
    <t>Description / scope of index (e.g. Labour)</t>
  </si>
  <si>
    <t>Source/publisher of index (e.g. SEIFSA, StatsSA, LME)</t>
  </si>
  <si>
    <t>Base Month for CPA if not Base Date as defined (refer note 4)</t>
  </si>
  <si>
    <t>Base Date Index (refer note 5)</t>
  </si>
  <si>
    <t>Historical data provided (Yes or No- provide http link)</t>
  </si>
  <si>
    <t>yy/mm/dd</t>
  </si>
  <si>
    <t>A1</t>
  </si>
  <si>
    <t>A2</t>
  </si>
  <si>
    <t>A3</t>
  </si>
  <si>
    <t>A4</t>
  </si>
  <si>
    <t>A5</t>
  </si>
  <si>
    <t>A6</t>
  </si>
  <si>
    <t>Fixed 15% minimum not subject to CPA (0.150)</t>
  </si>
  <si>
    <t>Total</t>
  </si>
  <si>
    <t>This Total is to add up to 100% for each CPA formula submitted by tenderer</t>
  </si>
  <si>
    <t>Formula B</t>
  </si>
  <si>
    <t>Tenderer's description of Formula B</t>
  </si>
  <si>
    <t>Historical data provided (Yes or No- provide Internet address)</t>
  </si>
  <si>
    <t>B1</t>
  </si>
  <si>
    <t>B2</t>
  </si>
  <si>
    <t>B3</t>
  </si>
  <si>
    <t>B4</t>
  </si>
  <si>
    <t>B5</t>
  </si>
  <si>
    <t>B6</t>
  </si>
  <si>
    <t>Formula C</t>
  </si>
  <si>
    <t>Tenderer's description of Formula C</t>
  </si>
  <si>
    <t>C1</t>
  </si>
  <si>
    <t>C2</t>
  </si>
  <si>
    <t>C3</t>
  </si>
  <si>
    <t>C4</t>
  </si>
  <si>
    <t>C5</t>
  </si>
  <si>
    <t>C6</t>
  </si>
  <si>
    <t>Formula D</t>
  </si>
  <si>
    <t>Tenderer's description of Formula D</t>
  </si>
  <si>
    <t>D1</t>
  </si>
  <si>
    <t>D2</t>
  </si>
  <si>
    <t>D3</t>
  </si>
  <si>
    <t>D4</t>
  </si>
  <si>
    <t>D5</t>
  </si>
  <si>
    <t>D6</t>
  </si>
  <si>
    <t>Formula E</t>
  </si>
  <si>
    <t>Tenderer's description of Formula E</t>
  </si>
  <si>
    <t>E1</t>
  </si>
  <si>
    <t>E2</t>
  </si>
  <si>
    <t>E3</t>
  </si>
  <si>
    <t>E4</t>
  </si>
  <si>
    <t>E5</t>
  </si>
  <si>
    <t>E6</t>
  </si>
  <si>
    <t>Formula F</t>
  </si>
  <si>
    <t>Tenderer's description of Formula F</t>
  </si>
  <si>
    <t>F1</t>
  </si>
  <si>
    <t>F2</t>
  </si>
  <si>
    <t>F3</t>
  </si>
  <si>
    <t>F4</t>
  </si>
  <si>
    <t>F5</t>
  </si>
  <si>
    <t>F6</t>
  </si>
  <si>
    <t>Formula G</t>
  </si>
  <si>
    <t>Tenderer's description of Formula G</t>
  </si>
  <si>
    <t>G1</t>
  </si>
  <si>
    <t>G2</t>
  </si>
  <si>
    <t>G3</t>
  </si>
  <si>
    <t>G4</t>
  </si>
  <si>
    <t>G5</t>
  </si>
  <si>
    <t>G6</t>
  </si>
  <si>
    <t>Formula H</t>
  </si>
  <si>
    <t>Tenderer's description of Formula H</t>
  </si>
  <si>
    <t>H1</t>
  </si>
  <si>
    <t>H2</t>
  </si>
  <si>
    <t>H3</t>
  </si>
  <si>
    <t>H4</t>
  </si>
  <si>
    <t>H5</t>
  </si>
  <si>
    <t>H6</t>
  </si>
  <si>
    <t>Formula I</t>
  </si>
  <si>
    <t>Tenderer's description of Formula I</t>
  </si>
  <si>
    <t>I1</t>
  </si>
  <si>
    <t>I2</t>
  </si>
  <si>
    <t>I3</t>
  </si>
  <si>
    <t>I4</t>
  </si>
  <si>
    <t>I5</t>
  </si>
  <si>
    <t>I6</t>
  </si>
  <si>
    <t>Formula J</t>
  </si>
  <si>
    <t>Tenderer's description of Formula J</t>
  </si>
  <si>
    <t>J1</t>
  </si>
  <si>
    <t>J2</t>
  </si>
  <si>
    <t>J3</t>
  </si>
  <si>
    <t>J4</t>
  </si>
  <si>
    <t>J5</t>
  </si>
  <si>
    <t>J6</t>
  </si>
  <si>
    <t>CONTRACT PRICE ADJUSTMENT (CPA) FOR INFLATION</t>
  </si>
  <si>
    <t>Main Offer Only</t>
  </si>
  <si>
    <t>CPA Formula:</t>
  </si>
  <si>
    <t>PRICE SCHEDULE FOR GOODS MANUFACTURED IN AND OUTSIDE THE R.S.A.  PRICE PER UNIT FOR SUPPLY, DELIVERY AND OFF LOADING.  ALL AMOUNTS EXPRESSED IN RANDS</t>
  </si>
  <si>
    <t>PRICES INCLUSIVE OF VAT (VALUE ADDED TAX)</t>
  </si>
  <si>
    <t>ESKOM TENDER</t>
  </si>
  <si>
    <t>EXCHANGE RATES FOR MULTIPLE CURRENCIES</t>
  </si>
  <si>
    <t>Date...................................................................</t>
  </si>
  <si>
    <t xml:space="preserve">The worksheet  CPA Formula in PS5 Summary has to be populated by the tenderer (Row 9:9), unless the tenderer’s prices are fixed and firm for the duration of the contract. Each CPA formula must add up to a total of 100%.  All columns are to be populated. No inhouse CPA indices may be used. Tenderers are to provide all requested information.CPA Formulae should represent cost breakdown of the goods/commodities/components/items being sourced.
</t>
  </si>
  <si>
    <r>
      <rPr>
        <b/>
        <sz val="12"/>
        <rFont val="Arial"/>
        <family val="2"/>
      </rPr>
      <t>Proportions/weightings in CPA Formulae:</t>
    </r>
    <r>
      <rPr>
        <sz val="12"/>
        <rFont val="Arial"/>
        <family val="2"/>
      </rPr>
      <t xml:space="preserve"> The fixed portion of each formula, not subject to CPA, must be at least 15%.  The other constituent indices and their proportions in each formula must be realistic and relative to the applicable work. The fixed portion and other proportions must add up to 100%.   </t>
    </r>
  </si>
  <si>
    <t>Firm and Fixed and Firm for the full duration of Contract</t>
  </si>
  <si>
    <r>
      <rPr>
        <b/>
        <sz val="12"/>
        <rFont val="Arial"/>
        <family val="2"/>
      </rPr>
      <t>CPA Formulae Codes</t>
    </r>
    <r>
      <rPr>
        <b/>
        <sz val="12"/>
        <color indexed="10"/>
        <rFont val="Arial"/>
        <family val="2"/>
      </rPr>
      <t xml:space="preserve"> B8:B19 above</t>
    </r>
    <r>
      <rPr>
        <b/>
        <sz val="12"/>
        <rFont val="Arial"/>
        <family val="2"/>
      </rPr>
      <t xml:space="preserve"> is to be populated by the tenderer in the "PS5 Summary" tab, </t>
    </r>
    <r>
      <rPr>
        <b/>
        <sz val="12"/>
        <color rgb="FFFF0000"/>
        <rFont val="Arial"/>
        <family val="2"/>
      </rPr>
      <t>row 9:9</t>
    </r>
    <r>
      <rPr>
        <b/>
        <sz val="12"/>
        <rFont val="Arial"/>
        <family val="2"/>
      </rPr>
      <t xml:space="preserve">, by selecting the respecting the correct formula code from the dropdown list as </t>
    </r>
    <r>
      <rPr>
        <sz val="12"/>
        <rFont val="Arial"/>
        <family val="2"/>
      </rPr>
      <t xml:space="preserve">developed by Tenderer </t>
    </r>
    <r>
      <rPr>
        <b/>
        <sz val="12"/>
        <rFont val="Arial"/>
        <family val="2"/>
      </rPr>
      <t>hereunder</t>
    </r>
    <r>
      <rPr>
        <sz val="12"/>
        <rFont val="Arial"/>
        <family val="2"/>
      </rPr>
      <t xml:space="preserve">. Codes and descriptions must be selected by the tenderer and inserted into each row of activity. </t>
    </r>
  </si>
  <si>
    <t>The CPA escalation will be calculated as follows: The base date for CPA calculation purposes will be one month prior to enquiry closing or as agreed to between the parties (if there is a need to move the base date during contract negotiations). The latest / ruling index used for CPA calculation purposes will be aligned to the delivery dates of the equipment on the assessment for payment on a particular payment certificate month.</t>
  </si>
  <si>
    <r>
      <rPr>
        <b/>
        <sz val="12"/>
        <rFont val="Arial"/>
        <family val="2"/>
      </rPr>
      <t>Local Price CPA:</t>
    </r>
    <r>
      <rPr>
        <sz val="12"/>
        <rFont val="Arial"/>
        <family val="2"/>
      </rPr>
      <t xml:space="preserve"> Where local indices other than those published by SEIFSA or Statistics SA are specified, the Tenderer must submit 5 years' of month by month historical data for such indices. The Tenderer must ensure that indices are published and recommended by the source thereof as applicable to the work involved and that they are still in force/use and applicable at the date of submission of the tender. </t>
    </r>
  </si>
  <si>
    <t>Scheme: 1 Feeder Double Busbar - 110 VDC</t>
  </si>
  <si>
    <t>Scheme: 1 Feeder Double Busbar - 220 VDC</t>
  </si>
  <si>
    <t>Scheme: 2 Feeder Double Busbar  - 110 VDC</t>
  </si>
  <si>
    <t>Scheme: 2 Feeder Double Busbar  - 220 VDC</t>
  </si>
  <si>
    <t>Scheme: 3 Feeder Double Busbar - 110 VDC</t>
  </si>
  <si>
    <t>Scheme: 3 Feeder Double Busbar - 220 VDC</t>
  </si>
  <si>
    <t>Scheme: 4 Feeder Double Busbar - 110 VDC</t>
  </si>
  <si>
    <t>Scheme: 4 Feeder Double Busbar - 220 VDC</t>
  </si>
  <si>
    <t xml:space="preserve">Additional Card for Traveling Wave Fault Locator </t>
  </si>
  <si>
    <t>Scheme: IDM+6U with 1 Traveling Wave Fault Locator Card for 2 Lines (DBB) - 110 VDC</t>
  </si>
  <si>
    <t>Scheme: IDM+6U with 1 Traveling Wave Fault Locator Card for 2 Lines (DBB) - 220 VDC</t>
  </si>
  <si>
    <t>Scheme: IDM+6U with 1 Traveling Wave Fault Locator Card for 1 Line (BAH) - 110 VDC</t>
  </si>
  <si>
    <t>Scheme: IDM+6U with 1 Traveling Wave Fault Locator Card for 1 Line (BAH) - 220 VDC</t>
  </si>
  <si>
    <t>Scheme: IDM+6U with 2 Traveling Wave Fault Locator Cards for 4 Lines (DBB) - 110 VDC</t>
  </si>
  <si>
    <t>Scheme: IDM+6U with 2 Traveling Wave Fault Locator Cards for 4 Lines (DBB) - 220 VDC</t>
  </si>
  <si>
    <t>Scheme: IDM+6U with 2 Traveling Wave Fault Locator Cards for 2 Lines (BAH)  - 110 VDC</t>
  </si>
  <si>
    <t>Scheme: IDM+6U with 2 Traveling Wave Fault Locator Cards for 2 Lines (BAH)  - 220 VDC</t>
  </si>
  <si>
    <t>Loose: IDM+6U with 9A/32B c/w Chassis Plate &amp; Loom - 110 VDC</t>
  </si>
  <si>
    <t>Loose: IDM+6U with 9A/32B c/w Chassis Plate &amp; Loom - 220 VDC</t>
  </si>
  <si>
    <t>Loose: IDM+6U with 18A/64B c/w Chassis Plate &amp; Loom - 110 VDC</t>
  </si>
  <si>
    <t>Loose: IDM+6U with 18A/64B c/w Chassis Plate &amp; Loom - 220 VDC</t>
  </si>
  <si>
    <t>Loose: IDM+6U with 27A/96B c/w Chassis Plate &amp; Loom - 110 VDC</t>
  </si>
  <si>
    <t>Loose: IDM+6U with 27A/96B c/w Chassis Plate &amp; Loom - 220 VDC</t>
  </si>
  <si>
    <t>Loose: IDM+6U with 36A/128B c/w Chassis Plate &amp; Loom - 110 VDC</t>
  </si>
  <si>
    <t>Loose: IDM+6U with 36A/128B c/w Chassis Plate &amp; Loom - 220 VDC</t>
  </si>
  <si>
    <t xml:space="preserve">Loose: Chassis Plate &amp; Loom for 9A/32B Card </t>
  </si>
  <si>
    <t xml:space="preserve">Expansion Kit: 9A/32B to 18A/64B </t>
  </si>
  <si>
    <t>Expansion Kit: 18A/64B to 27A/96B - 110 VDC</t>
  </si>
  <si>
    <t>Expansion Kit: 18A/64B to 27A/96B - 220 VDC</t>
  </si>
  <si>
    <t>Expansion Kit: 27A/96B to 36A/128B</t>
  </si>
  <si>
    <t xml:space="preserve">CPU Board </t>
  </si>
  <si>
    <t>Signal Conditioning Board  (18-250Vdc Pickup)</t>
  </si>
  <si>
    <t>Signal Conditioning Board  (35-250Vdc Pickup)</t>
  </si>
  <si>
    <t xml:space="preserve">PSU Board </t>
  </si>
  <si>
    <t xml:space="preserve">MMI Board </t>
  </si>
  <si>
    <t xml:space="preserve">IDM+ with 9A/32D </t>
  </si>
  <si>
    <t xml:space="preserve">IDM+ with 18A/64D </t>
  </si>
  <si>
    <t xml:space="preserve">IDM+ with 27A/96D </t>
  </si>
  <si>
    <t xml:space="preserve">IDM+ with 36A/128D </t>
  </si>
  <si>
    <t xml:space="preserve">IDM+ with 1 x TWS (No LC or CT Snap) &amp; 1 x 9/32 </t>
  </si>
  <si>
    <t xml:space="preserve">IDM+ with 2 x TWS (No LC or CT Snap) &amp; 2 x 9/32 </t>
  </si>
  <si>
    <t xml:space="preserve">FL Card </t>
  </si>
  <si>
    <t xml:space="preserve">Internal GPS Receiver </t>
  </si>
  <si>
    <t xml:space="preserve">GPS Cable &amp; Antenna 30m </t>
  </si>
  <si>
    <t xml:space="preserve">Linear Couplers with cables (set of 3) </t>
  </si>
  <si>
    <t xml:space="preserve">Linear Couplers mounted on Snaptrack with cables (set of 3) </t>
  </si>
  <si>
    <t>230Vac Finder Relay with Base (60.13.8.230)</t>
  </si>
  <si>
    <t>24Vdc Finder Relay with Base (60.13.9.24)</t>
  </si>
  <si>
    <t>48Vdc Finder Relay with Base (60.13.9.48)</t>
  </si>
  <si>
    <t>110Vdc Finder Relay with Base (60.13.9.110)</t>
  </si>
  <si>
    <t>220Vdc Finder Relay with Base (60.13.9.220)</t>
  </si>
  <si>
    <t>RF4 Relay with Base (RF4 &amp; FN-DE-IP-10) (110Vdc)</t>
  </si>
  <si>
    <t>RF4 Relay with Base (RF4 &amp; FN-DE-IP-10) (220Vdc)</t>
  </si>
  <si>
    <t>DC Monitoring Relay (CM-ESS.1S)</t>
  </si>
  <si>
    <t>SecuControl 8 Way Test Block (FLTP08015AD-SL17F-1523)</t>
  </si>
  <si>
    <t>DC/DC Converter (ML60.242)</t>
  </si>
  <si>
    <t xml:space="preserve">8GB Flash Drive </t>
  </si>
  <si>
    <t>Diode Board (4 Way)</t>
  </si>
  <si>
    <t>Engineering: Handling &amp; Integration of one free issue Ethernet Switch - per panel</t>
  </si>
  <si>
    <t>Engineering: Handling &amp; Integration of one free issue fibre patch panel - per panel</t>
  </si>
  <si>
    <t>PC Communications cable for DFRs (RJ45 for PC connection)</t>
  </si>
  <si>
    <t>Rate</t>
  </si>
  <si>
    <t>Amount (ZAR)</t>
  </si>
  <si>
    <t>Local Portion</t>
  </si>
  <si>
    <t>Foreign Portion</t>
  </si>
  <si>
    <t>Rate of Exchange (RoE)</t>
  </si>
  <si>
    <t>Foreign Portion Rate/Unit (Foreign Currency)</t>
  </si>
  <si>
    <t>Foreign Portion Rate/Unit (Local Currency)</t>
  </si>
  <si>
    <t>Foreign Portion TOTAL (Local Currency - ZAR)</t>
  </si>
  <si>
    <t>Total Local + Foreign Value Rate/Unit (In Local Currency)</t>
  </si>
  <si>
    <t>Total Local + Foreign TOTAL Value (In Local Currency)</t>
  </si>
  <si>
    <t>Add: VAT</t>
  </si>
  <si>
    <t>Total Local Labour; Engineering &amp; Commissioning</t>
  </si>
  <si>
    <t>Total Foreign Labour; Engineering &amp; Commissioning</t>
  </si>
  <si>
    <t>TOTAL FOREIGN PORTION (IN LOCAL CURRENCY)</t>
  </si>
  <si>
    <t>TOTAL LOCAL PORTION (IN LOCAL CURRENCY)</t>
  </si>
  <si>
    <t>TOTAL PRICE FOR LABOUR &amp; ENGINEERING SERVICES (IN LOCAL CURRENCY)</t>
  </si>
  <si>
    <r>
      <t>SUPPLIED FROM OUTSIDE R.S.A.(</t>
    </r>
    <r>
      <rPr>
        <b/>
        <u/>
        <sz val="12"/>
        <color rgb="FFFF0000"/>
        <rFont val="Arial"/>
        <family val="2"/>
      </rPr>
      <t>If Applicable</t>
    </r>
    <r>
      <rPr>
        <b/>
        <u/>
        <sz val="12"/>
        <rFont val="Arial"/>
        <family val="2"/>
      </rPr>
      <t>):</t>
    </r>
  </si>
  <si>
    <t>TOTAL EXCLUDING VAT</t>
  </si>
  <si>
    <t>TOTAL INCLUDING VAT</t>
  </si>
  <si>
    <t>UOM</t>
  </si>
  <si>
    <t>Authorised (Name &amp; Surname)................................................</t>
  </si>
  <si>
    <t>SIGNATURE.............................................................................</t>
  </si>
  <si>
    <t>Amount (Local Currency - ZAR)</t>
  </si>
  <si>
    <t>Total Foreign + Local TOTAL Value (In Local Currency)</t>
  </si>
  <si>
    <t>SCHEMES</t>
  </si>
  <si>
    <t>SPARES</t>
  </si>
  <si>
    <t>MISCELLANEOUS</t>
  </si>
  <si>
    <t>Loose: IDM+6U with 1 x TWS Card, 1 x 9A/32B Card c/w Chassis Plate &amp; Loom - 110 VDC</t>
  </si>
  <si>
    <t>Loose: IDM+6U with 1 x TWS Card, 1 x 9A/32B Card c/w Chassis Plate &amp; Loom - 220 VDC</t>
  </si>
  <si>
    <t>Loose: IDM+6U with 2 x TWS Cards, 2 x 9A/32B Cards c/w Chassis Plate &amp; Loom - 110 VDC</t>
  </si>
  <si>
    <t>Loose: IDM+6U with 2 x TWS Cards, 2 x 9A/32B Cards c/w Chassis Plate &amp; Loom - 220 VDC</t>
  </si>
  <si>
    <t>Portable IDM+6U Unit 1 with 18A/64B and long loom</t>
  </si>
  <si>
    <t>Portable IDM+6U Unit 2 with 36A/128B and long loom</t>
  </si>
  <si>
    <t xml:space="preserve">Portable IDM+6U Unit 3 with 1 x TWS Card, 1 x 9A/32B Card and long loom </t>
  </si>
  <si>
    <t xml:space="preserve">Portable IDM+6U Unit 4 with 2 x TWS Card, 2 x 9A/32B Card and long loom </t>
  </si>
  <si>
    <t xml:space="preserve">Ethernet Switch: RSG2100 </t>
  </si>
  <si>
    <t>Fibre Optic Patch Panel</t>
  </si>
  <si>
    <t>Training: Advanced Product Training (per group of 8)</t>
  </si>
  <si>
    <t>Training: Commissioning &amp; Maintenance Training (per group of 8)</t>
  </si>
  <si>
    <t>Per Group(8)</t>
  </si>
  <si>
    <t xml:space="preserve">SCHEMES </t>
  </si>
  <si>
    <t>SUMMARY</t>
  </si>
  <si>
    <t>SHORT DESCRIPTION</t>
  </si>
  <si>
    <t>LONG DESCRIPTION</t>
  </si>
  <si>
    <t>SCHEME, PROTECTION: TYPE: DFR:1 FDR DBB;110VDC; APPLICATION: DIGITAL FAULT RECORDER; DFR SCHEME: 1 FEEDER DOUBLE BUSBAR; DIGITAL FAULT RECORDER SCHEME WITH 1 QUALITROL IDM+ 6U UNIT AND 1  9A/32B BOARDS + CONFIGURATION; FULLY ASSEMBLED WITH AUXILIARY SCHEME COMPONENTS; TESTED AND SUPPLIED IN A SWING FRAME PANEL. SCHEME; DRAWING NO: 0.52/30112; MODEL NO: 6DR-7100; VENDORS ARE RESPONSIBLE FOR ENSURING THAT THEY ARE PERFORMING AGAINST THE CORRECT DRAWING REVISION NUMBER (IF APPLICABLE).</t>
  </si>
  <si>
    <t>SCHEME, PROTECTION: TYPE: DFR:1 FDR DBB; 220VDC; APPLICATION: DIGITAL FAULT RECORDER; DFR SCHEME: 1 FEEDER DOUBLE BUSBAR; DIGITAL FAULT RECORDER SCHEME WITH 1  QUALITROL IDM+ 6U UNIT AND 1  9A/32B BOARDS + CONFIGURATION. FULLY ASSEMBLED WITH AUXILIARY SCHEME COMPONENTS; TESTED AND SUPPLIED IN A SWING FRAME PANEL; DRAWING NO: 0.52/30112; MODEL NO: 6DR-7100; VENDORS ARE RESPONSIBLE FOR ENSURING THAT THEY ARE PERFORMING AGAINST THE CORRECT DRAWING REVISION NUMBER (IF APPLICABLE).</t>
  </si>
  <si>
    <t>SCHEME, PROTECTION: TYPE: DFR 2 FDR DBB; 110VDC; APPLICATION: DIGITAL FAULT RECORDER; DFR SCHEME: 2 FEEDER DOUBLE BUSBAR; DIGITAL FAULT RECORDER SCHEME WITH 1 QUALITROL IDM+ 6U UNIT AND 2 9A/32B BOARDS + CONFIGURATION. FULLY ASSEMBLED WITH AUXILIARY SCHEME COMPONENTS; TESTED AND SUPPLIED IN A SWING FRAME PANEL; DRAWING NO: 0.52/30112; MODEL NO: 6DR-7100; VENDORS ARE RESPONSIBLE FOR ENSURING THAT THEY ARE PERFORMING AGAINST THE CORRECT DRAWING REVISION NUMBER (IF APPLICABLE).</t>
  </si>
  <si>
    <t>SCHEME, PROTECTION: TYPE: DFR 2 FDR DBB; 220VDC; APPLICATION: DIGITAL FAULT RECORDER; DFR SCHEME: 2 FEEDER DOUBLE BUSBAR; DIGITAL FAULT RECORDER SCHEME WITH 1 QUALITROL IDM+ 6U UNIT AND 2 9A/32B BOARDS + CONFIGURATION. FULLY ASSEMBLED WITH AUXILIARY SCHEME COMPONENTS; TESTED AND SUPPLIED IN A SWING FRAME PANEL; DRAWING NO: 0.52/30112; MODEL NO: 6DR-7100; VENDORS ARE RESPONSIBLE FOR ENSURING THAT THEY ARE PERFORMING AGAINST THE CORRECT DRAWING REVISION NUMBER (IF APPLICABLE).</t>
  </si>
  <si>
    <t>SCHEME, PROTECTION: TYPE: DFR 3 FDR DBB; 110VDC; APPLICATION: DIGITAL FAULT RECORDER; DFR SCHEME: 3 FEEDER DOUBLE BUSBAR; DIGITAL FAULT RECORDER SCHEME WITH 1 QUALITROL IDM+ 6U UNIT AND 3 9A/32B BOARDS + CONFIGURATION. FULLY ASSEMBLED WITH AUXILIARY SCHEME COMPONENTS; TESTED AND SUPPLIED IN A SWING FRAME PANEL; DRAWING NO: 0.52/30112; MODEL NO: 6DR-7100; VENDORS ARE RESPONSIBLE FOR ENSURING THAT THEY ARE PERFORMING AGAINST THE CORRECT DRAWING REVISION NUMBER (IF APPLICABLE).</t>
  </si>
  <si>
    <t>SCHEME, PROTECTION: TYPE: DFR 3 FDR DBB; 220VDC; APPLICATION: DIGITAL FAULT RECORDER; DFR SCHEME: 3 FEEDER DOUBLE BUSBAR; DIGITAL FAULT RECORDER SCHEME WITH 1 QUALITROL IDM+ 6U UNIT AND 3 9A/32B BOARDS + CONFIGURATION. FULLY ASSEMBLED WITH AUXILIARY SCHEME COMPONENTS; TESTED AND SUPPLIED IN A SWING FRAME PANEL; DRAWING NO: 0.52/30112; MODEL NO: 6DR-7100; VENDORS ARE RESPONSIBLE FOR ENSURING THAT THEY ARE PERFORMING AGAINST THE CORRECT DRAWING REVISION NUMBER (IF APPLICABLE).</t>
  </si>
  <si>
    <t>SCHEME, PROTECTION: TYPE: DFR 4 FDR DBB; 110VDC; APPLICATION: DIGITAL FAULT RECORDER; DFR SCHEME: 4 FEEDER DOUBLE BUSBAR (110VDC); DIGITAL FAULT RECORDER SCHEME WITH 1 QUALITROL IDM+ 6U UNIT AND 4 9A/32B BOARDS + CONFIGURATION. FULLY ASSEMBLED WITH AUXILIARY SCHEME COMPONENTS; TESTED AND SUPPLIED IN A SWING FRAME PANEL; DRAWING NO: 0.52/30112; MODEL NO: 6DR-7100; VENDORS ARE RESPONSIBLE FOR ENSURING THAT THEY ARE PERFORMING AGAINST THE CORRECT DRAWING REVISION NUMBER (IF APPLICABLE).</t>
  </si>
  <si>
    <t>SCHEME, PROTECTION: TYPE: DFR 4 FDR DBB; 220VDC; APPLICATION: DIGITAL FAULT RECORDER; DFR SCHEME: 4 FEEDER DOUBLE BUSBAR; DIGITAL FAULT RECORDER SCHEME WITH 1 QUALITROL IDM+ 6U UNIT AND 4 9A/32B BOARDS + CONFIGURATION. FULLY ASSEMBLED WITH AUXILIARY SCHEME COMPONENTS; TESTED AND SUPPLIED IN A SWING FRAME PANEL; DRAWING NO: 0.52/30112; MODEL NO: 6DR-7100; VENDORS ARE RESPONSIBLE FOR ENSURING THAT THEY ARE PERFORMING AGAINST THE CORRECT DRAWING REVISION NUMBER (IF APPLICABLE).</t>
  </si>
  <si>
    <t>SCHEME, PROTECTION: TYPE: DFR:1 FDR;1 TRFR BAH; 110VDC; APPLICATION: DIGITAL FAULT RECORDER; DFR SCHEME: 1 FEEDER AND 1 TRANSFORMER BREAKER-AND-A-HALF; DIGITAL FAULT RECORDER SCHEME WITH 2 QUALITROL IDM+ 6U UNITS AND 6 9A/32B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</si>
  <si>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DFR:1 FDR;1 TRFR BAH; 220VDC; APPLICATION: DIGITAL FAULT RECORDER; DFR SCHEME: 1 FEEDER &amp; 1 TRANSFORMER BREAKER-AND-A-HALF; DIGITAL FAULT RECORDER SCHEME WITH 2 QUALITROL IDM+ 6U UNITS AND 6 9A/32B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</si>
  <si>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DFR:2 FDR BAH; 110VDC; APPLICATION: DIGITAL FAULT RECORDER; DFR SCHEME: 2 FEEDERS BREAKER-AND-A-HALF; DIGITAL FAULT RECORDER SCHEME WITH 1 QUALITROL IDM+ 6U UNIT AND 4 9A/32B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</si>
  <si>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DFR:2 FDR BAH; 220VDC; APPLICATION: DIGITAL FAULT RECORDER; DFR SCHEME: 2 FEEDERS BREAKER-AND-A-HALF; DIGITAL FAULT RECORDER SCHEME WITH 1 QUALITROL IDM+ 6U UNIT AND 4 9A/32B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</si>
  <si>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DFR:1 FDR+RX BAH; 110VDC; APPLICATION: DIGITAL FAULT RECORDER; DFR SCHEME: 1 FEEDER WITH LINE REACTOR BREAKER-AND-A-HALF; DIGITAL FAULT RECORDER SCHEME WITH 1 QUALITROL IDM+ 6U UNIT AND 3 9A/32B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</si>
  <si>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DFR:1 FDR+RX BAH; 220VDC; APPLICATION: DIGITAL FAULT RECORDER; DFR SCHEME: 1 FEEDER WITH LINE REACTOR BREAKER-AND-A-HALF; DIGITAL FAULT RECORDER SCHEME WITH 1 QUALITROL IDM+ 6U UNIT AND 3 9A/32B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</si>
  <si>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DFR:1 FDR+RX-1 TRFR BAH;110; APPLICATION: DIGITAL FAULT RECORDER; DFR SCHEME: 1 FEEDER WITH LINE REACTOR AND 1 TRANSFORMER BREAKER-AND-A-HALF; DIGITAL FAULT RECORDER SCHEME WITH 2 QUALITROL IDM+ 6U UNITS AND 7 9A/32B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</si>
  <si>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DFR:1 FDR+RX-1 TRFR BAH; 220; APPLICATION: DIGITAL FAULT RECORDER; DFR SCHEME: 1 FEEDER WITH LINE REACTOR AND 1 TRANSFORMER BREAKER-AND-A-HALF; DIGITAL FAULT RECORDER SCHEME WITH 2 QUALITROL IDM+ 6U UNITS AND 7 9A/32B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</si>
  <si>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DFR:2 FDR+RX BAH; 110VDC; APPLICATION: DIGITAL FAULT RECORDER; DFR SCHEME: 2 FEEDERS WITH LINE REACTORS BREAKER-AND-A-HALF; DIGITAL FAULT RECORDER SCHEME WITH 2 QUALITROL IDM+ 6U UNITS AND 6 9A/32B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</si>
  <si>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DFR:2 FDR+RX BAH; 220VDC; APPLICATION: DIGITAL FAULT RECORDER; DFR SCHEME: 2 FEEDERS WITH LINE REACTORS BREAKER-AND-A-HALF; DIGITAL FAULT RECORDER SCHEME WITH 2 QUALITROL IDM+ 6U UNITS AND 6  9A/32B BOARDS + CONFIGURATION. FULLY ASSEMBLED WITH AUXILIARY SCHEME COMPONENTS; TESTED AND SUPPLIED IN A SWING FRAME PANEL; DRAWING NO: 0.52/30114
; MODEL NO: 6DRB-7100; VENDORS ARE RESPONSIBLE FOR ENSURING THAT THEY ARE PERFORMING AGAINST THE CORRECT DRAWING REVISION NUMBER (IF APPLICABLE).</t>
  </si>
  <si>
    <t>SCHEME, PROTECTION: TYPE: DFR:1 FDR-1 FDR+RX BAH 110; APPLICATION: DIGITAL FAULT RECORDER; DFR SCHEME: 1 FEEDER &amp; 1 FEEDER WITH LINE REACTOR BREAKER-AND-A-HALF; DIGITAL FAULT RECORDER SCHEME WITH 2 QUALITROL IDM+ 6U UNITS AND 5 9A/32B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</si>
  <si>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DFR:1 FDR-1 FDR+RX BAH; 220; APPLICATION: DIGITAL FAULT RECORDER; DFR SCHEME: 1 FEEDER &amp; 1 FEEDER WITH LINE REACTOR BREAKER-AND-A-HALF; DIGITAL FAULT RECORDER SCHEME WITH 2 QUALITROL IDM+ 6U UNITS AND 5 9A/32B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</si>
  <si>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DFR:1 BUSBAR RX BAH; 110VDC; APPLICATION: DIGITAL FAULT RECORDER; DFR SCHEME: 1 BUSBAR REACTOR BREAKER-AND-A-HALF; DIGITAL FAULT RECORDER SCHEME WITH 1 QUALITROL IDM+ 6U UNIT AND 1 9A/32B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</si>
  <si>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DFR:1 BUSBAR RX BAH; 220VDC; APPLICATION: DIGITAL FAULT RECORDER; DFR SCHEME: 1 BUSBAR REACTOR BREAKER-AND-A-HALF; DIGITAL FAULT RECORDER SCHEME WITH 1 QUALITROL IDM+ 6U UNIT AND 1 9A/32B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</si>
  <si>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DFR:1 FDR BAH; 110VDC; APPLICATION: DIGITAL FAULT RECORDER; DFR SCHEME: 1 FEEDER BREAKER-AND-A-HALF; DIGITAL FAULT RECORDER SCHEME WITH 1 QUALITROL IDM+ 6U UNIT AND 2 9A/32B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</si>
  <si>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DFR:1 FDR BAH; 220VDC; APPLICATION: DIGITAL FAULT RECORDER; DFR SCHEME: 1 FEEDER BREAKER-AND-A-HALF; DIGITAL FAULT RECORDER SCHEME WITH 1 QUALITROL IDM+ 6U UNIT AND 2 9A/32B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</si>
  <si>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DFR:1 TRFR BAH; 110VDC; APPLICATION: DIGITAL FAUILT RECORDER; DFR SCHEME: 1 TRANSFORMER BREAKER-AND-A-HALF; DIGITAL FAULT RECORDER SCHEME WITH 1 QUALITROL IDM+ 6U UNIT AND 4 9A/32B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</si>
  <si>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DFR:1 TRFR BAH; 220VDC; APPLICATION: DIGITAL FAULT RECORDER; DFR SCHEME: 1 TRANSFORMER BREAKER-AND-A-HALF; DIGITAL FAULT RECORDER SCHEME WITH 1 QUALITROL IDM+ 6U UNIT AND 4 9A/32B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</si>
  <si>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DFR 1FDR 1TRFR BAH MVDBB;110VDC; 1 FEEDER AND 1 TRANSFORMER BREAKER-AND-A-HALF (TRFR MV - DBB)DIGITAL FAULT RECORDER SCHEME WITH 2 X QUALITROL IDM+ 6U UNITS AND 5 X 9A/32B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</si>
  <si>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DFR 1FDR 1TRFR BAH MVDBB;220VDC; 1 FEEDER AND 1 TRANSFORMER BREAKER-AND-A-HALF (TRFR MV - DBB); DIGITAL FAULT RECORDER SCHEME WITH 2 X QUALITROL IDM+ 6U UNITS AND 5 X 9A/32B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</si>
  <si>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DFR;1FDR+RX;1TRFR BAH MVDBB;110; 1 FEEDER WITH LINE REACTOR AND 1 TRANSFORMER BREAKER-AND-A-HALF (TRFR MV - DBB); DIGITAL FAULT RECORDER SCHEME WITH 2 X QUALITROL IDM+ 6U UNITS AND 6 X 9A/32B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</si>
  <si>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DFR;1FDR+RX;1TRFR BAH MVDBB;220; 1 FEEDER WITH LINE REACTOR AND 1 TRANSFORMER BREAKER-AND-A-HALF (TRFR MV - DBB); DIGITAL FAULT RECORDER SCHEME WITH 2 X QUALITROL IDM+ 6U UNITS AND 6 X 9A/32B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</si>
  <si>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DFR 1TRFR BAH MVDBB;110VDC; 1 TRANSFORMER BREAKER-AND-A-HALF (TRFR MV - DBB); DIGITAL FAULT RECORDER SCHEME WITH 1 X QUALITROL IDM+ 6U UNIT AND 3 X 9A/32B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</si>
  <si>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DFR 1TRFR BAH MVDBB;220VDC; 1 TRANSFORMER BREAKER-AND-A-HALF (TRFR MV - DBB); DIGITAL FAULT RECORDER SCHEME WITH 1 X QUALITROL IDM+ 6U UNIT AND 3 X 9A/32B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</si>
  <si>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TWS: 2 FDR DBB; 110VDC; APPLICATION: TWS FAULT LOCATOR; TWS SCHEME: FAULT LOCATOR FOR 2 FEEDERS DOUBLE BUSBAR; TWS FAULT LOCATOR SCHEME WITH 1 QUALITROL IDM+ 6U UNIT, 1 9A/32B BOARDS, 1 INTERNAL GPS RECEIVER ( WITH GPS ANTENNA AND CABLE) AND 1 TWS FL DAUGHTER BOARD + CONFIGURATION. FULLY ASSEMBLED WITH AUXILIARY SCHEME COMPONENTS; TESTED AND SUPPLIED IN A SWING FRAME PANEL; DRAWING NO: 0.52/30112; MODEL NO: 6DR-7100; VENDORS ARE RESPONSIBLE FOR ENSURING THAT THEY ARE PERFORMING AGAINST THE CORRECT DRAWING REVISION NUMBER (IF APPLICABLE).</t>
  </si>
  <si>
    <t>SCHEME, PROTECTION: TYPE: TWS: 2 FDR DBB; 220VDC; APPLICATION: TWS FAULT LOCATOR; TWS SCHEME: FAULT LOCATOR FOR 2 FEEDERS DOUBLE BUSBAR; TWS FAULT LOCATOR SCHEME WITH 1 QUALITROL IDM+ 6U UNIT, 1 9A/32B BOARDS, 1 X INTERNAL GPS RECEIVER (WITH GPS ANTENNA AND CABLE) AND 1 TWS FL DAUGHTER BOARD + CONFIGURATION. FULLY ASSEMBLED WITH AUXILIARY SCHEME COMPONENTS; TESTED AND SUPPLIED IN A SWING FRAME PANEL; DRAWING NO: 0.52/30112; MODEL NO: 6DR-7100; VENDORS ARE RESPONSIBLE FOR ENSURING THAT THEY ARE PERFORMING AGAINST THE CORRECT DRAWING REVISION NUMBER (IF APPLICABLE).</t>
  </si>
  <si>
    <t>SCHEME, PROTECTION: TYPE: TWS:1 FDR BAH; 110VDC; APPLICATION: TWS FAULT LOCATOR; TWS SCHEME: FAULT LOCATOR FOR 1 FEEDER BREAKER-AND-A-HALF; TWS FAULT LOCATOR SCHEME WITH 1 QUALITROL IDM+ 6U UNIT, 1 9A/32B BOARDS, 1 INTERNAL GPS RECEIVER (WITH GPS ANTENNA AND CABLE) AND 1 TWS FL DAUGHTER BOARD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</si>
  <si>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TWS:1 FDR BAH; 220VDC; APPLICATION: TWS FAULT LOCATOR; TWS SCHEME: FAULT LOCATOR FOR 1 FEEDER BREAKER-AND-A-HALF; TWS FAULT LOCATOR SCHEME WITH 1 QUALITROL IDM+ 6U UNIT, 1 9A/32B BOARDS, 1 INTERNAL GPS RECEIVER (WITH GPS ANTENNA AND CABLE) AND 1 TWS FL DAUGHTER BOARD + CONFIGURATION. FULLY ASSEMBLED WITH AUXILIARY SCHEME COMPONENTS; TESTED AND SUPPLIED IN A SWING FRAME PANE; DRAWING NO: 0.52/30114; MODEL NO: 6DRB-7100; VENDORS ARE RESPONSIBLE FOR ENSURING THAT THEY ARE PERFORMING AGAINST THE CORRECT DRAWING REVISION NUMBER (IF APPLICABLE).</t>
  </si>
  <si>
    <t>SCHEME, PROTECTION: TYPE: TWS: 4 FDR DBB; 110VDC; APPLICATION: TWS FAULT LOCATOR; TWS SCHEME: FAULT LOCATOR FOR 4 FEEDERS DOUBLE BUSBAR; TWS FAULT LOCATOR SCHEME WITH 1 QUALITROL IDM+ 6U UNIT, 2 9A/32B BOARDS, 1  INTERNAL GPS RECEIVER (WITH GPS ANTENNA AND CABLE) AND 2 TWS FL DAUGHTER BOARDS + CONFIGURATION. FULLY ASSEMBLED WITH AUXILIARY SCHEME COMPONENTS; TESTED AND SUPPLIED IN A SWING FRAME PANEL; DRAWING NO: 0.52/30112; MODEL NO: 6DR-7100; VENDORS ARE RESPONSIBLE FOR ENSURING THAT THEY ARE PERFORMING AGAINST THE CORRECT DRAWING REVISION NUMBER (IF APPLICABLE).</t>
  </si>
  <si>
    <t>SCHEME, PROTECTION: TYPE: TWS: 4 FDR DBB; 220VDC; APPLICATION: TWS FAULT LOCATOR; TWS SCHEME: FAULT LOCATOR FOR 4 FEEDERS DOUBLE BUSBAR; TWS FAULT LOCATOR SCHEME WITH 1 QUALITROL IDM+ 6U UNIT, 2 9A/32B BOARDS, 1 X INTERNAL GPS RECEIVER (WITH GPS ANTENNA AND CABLE) AND 2 TWS FL DAUGHTER BOARDS + CONFIGURATION. FULLY ASSEMBLED WITH AUXILIARY SCHEME COMPONENTS; TESTED AND SUPPLIED IN A SWING FRAME PANEL; DRAWING NO: 0.52/30112; MODEL NO: 6DR-7100; VENDORS ARE RESPONSIBLE FOR ENSURING THAT THEY ARE PERFORMING AGAINST THE CORRECT DRAWING REVISION NUMBER (IF APPLICABLE).</t>
  </si>
  <si>
    <t>SCHEME, PROTECTION: TYPE: TWS: 2 FDR BAH; 110VDC; APPLICATION: TWS FAULT LOCATOR; TWS SCHEME: FAULT LOCATOR FOR 2 FEEDERS BREAKER-AND-A-HALF; TWS FAULT LOCATOR SCHEME WITH 1 QUALITROL IDM+ 6U UNIT, 2 9A/32B BOARDS, 1 INTERNAL GPS RECEIVER (WITH GPS ANTENNA AND CABLE) AND 2 TWS FL DAUGHTER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</si>
  <si>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SCHEME, PROTECTION: TYPE: TWS: 2 FDR BAH; 220VDC; APPLICATION: TWS FAULT LOCATOR; TWS SCHEME: FAULT LOCATOR FOR 2 FEEDERS BREAKER-AND-A-HALF; TWS FAULT LOCATOR SCHEME WITH 1 QUALITROL IDM+ 6U UNIT, 2 9A/32B BOARDS, 1 INTERNAL GPS RECEIVER (WITH GPS ANTENNA AND CABLE) AND 2 TWS FL DAUGHTER BOARDS + CONFIGURATION. FULLY ASSEMBLED WITH AUXILIARY SCHEME COMPONENTS; TESTED AND SUPPLIED IN A SWING FRAME PANEL; DRAWING NO: 0.52/30114; MODEL NO: 6DRB-7100; VENDORS ARE RESPONSIBLE FOR ENSURING THAT THEY ARE PERFORMING AGAINST THE CORRECT DRAWING REVISION NUMBER (IF APPLICABLE).</t>
  </si>
  <si>
    <t>MODULE: TYPE: SPARE;  CPU BOARD; QUALITROL IDM+ 6U CPU BOARD. SPARE; TESTED AND SUPPLIED; VENDORS ARE RESPONSIBLE FOR ENSURING THAT THEY ARE PERFORMING AGAINST THE CORRECT DRAWING REVISION NUMBER (IF APPLICABLE).</t>
  </si>
  <si>
    <t>MODULE: TYPE: SPARE; 9A 32B BOARD; DI PU; 18VDC; QUALITROL IDM+ 6U 9A/32B BOARD; DIGITAL INPUT PICKUP: 18VDC; NOMINAL INPUT VOLTAGE: 24-250 VDC; SPARE; TESTED AND SUPPLIED; VENDORS ARE RESPONSIBLE FOR ENSURING THAT THEY ARE PERFORMING AGAINST THE CORRECT DRAWING REVISION NUMBER (IF APPLICABLE).</t>
  </si>
  <si>
    <t>MODULE: TYPE: SPARE; 9A 32B BOARD; DI PU; 35VDC; QUALITROL IDM+ 6U 9A/32B BOARD; DIGITAL INPUT PICKUP: 35VDC; NOMINAL INPUT VOLTAGE: 48-250 VDC; SPARE; TESTED AND SUPPLIED; VENDORS ARE RESPONSIBLE FOR ENSURING THAT THEY ARE PERFORMING AGAINST THE CORRECT DRAWING REVISION NUMBER (IF APPLICABLE).</t>
  </si>
  <si>
    <t>MODULE: TYPE: SPARE; PSU BOARD; QUALITROL IDM+ 6U POWER SUPPLY BOARD; INPUT RANGE: 90-264 VAC (88 - 300 VDC), 47 –63 HZ. SPARE; TESTED AND SUPPLIED; VENDORS ARE RESPONSIBLE FOR ENSURING THAT THEY ARE PERFORMING AGAINST THE CORRECT DRAWING REVISION NUMBER (IF APPLICABLE).</t>
  </si>
  <si>
    <t>MODULE: TYPE: SPARE; MMI BOARD; QUALITROL IDM+ 6U MMI BOARD WITH LCD, KEYPAD AND LEDS. SPARE; TESTED AND SUPPLIED; VENDORS ARE RESPONSIBLE FOR ENSURING THAT THEY ARE PERFORMING AGAINST THE CORRECT DRAWING REVISION NUMBER (IF APPLICABLE).</t>
  </si>
  <si>
    <t>UNIT: TYPE: SPARE DFR; 9A 32B; APPLICATION: DIGITAL FAULT RECORDER; QUALITROL IDM+ 6U UNIT WITH 1 X 9A/32B BOARDS + CONFIGURATION. SPARE UNIT; TESTED AND SUPPLIED; VENDORS ARE RESPONSIBLE FOR ENSURING THAT THEY ARE PERFORMING AGAINST THE CORRECT DRAWING REVISION NUMBER (IF APPLICABLE).</t>
  </si>
  <si>
    <t>UNIT: TYPE: SPARE DFR; 18A 64B; APPLICATION: DIGITAL FAULT RECORDER; QUALITROL IDM+ 6U UNIT WITH 2 X 9A/32B BOARDS + CONFIGURATION. SPARE UNIT; TESTED AND SUPPLIED; VENDORS ARE RESPONSIBLE FOR ENSURING THAT THEY ARE PERFORMING AGAINST THE CORRECT DRAWING REVISION NUMBER (IF APPLICABLE).</t>
  </si>
  <si>
    <t>UNIT: TYPE: SPARE DFR; 27A 96B; APPLICATION: DIGITAL FAULT RECORDER; QUALITROL IDM+ 6U UNIT WITH 3 X 9A/32B BOARDS + CONFIGURATION. SPARE UNIT; TESTED AND SUPPLIED; VENDORS ARE RESPONSIBLE FOR ENSURING THAT THEY ARE PERFORMING AGAINST THE CORRECT DRAWING REVISION NUMBER (IF APPLICABLE).</t>
  </si>
  <si>
    <t>UNIT: TYPE: SPARE DFR; 36A 128B; APPLICATION: DIGITAL FAULT RECORDER; QUALITROL IDM+ 6U UNIT WITH 4 X 9A/32B BOARDS + CONFIGURATION. SPARE UNIT; TESTED AND SUPPLIED; VENDORS ARE RESPONSIBLE FOR ENSURING THAT THEY ARE PERFORMING AGAINST THE CORRECT DRAWING REVISION NUMBER (IF APPLICABLE).</t>
  </si>
  <si>
    <t>UNIT: TYPE: SPARE TWS; 1 X TWS FL BOARD; APPLICATION: FAULT LOCATOR; QUALITROL IDM+ 6U UNIT, 1 X 9A/32B BOARD AND 1 X TWS FL DAUGHTER BOARD + CONFIGURATION. SPARE UNIT; TESTED AND SUPPLIED; VENDORS ARE RESPONSIBLE FOR ENSURING THAT THEY ARE PERFORMING AGAINST THE CORRECT DRAWING REVISION NUMBER (IF APPLICABLE).</t>
  </si>
  <si>
    <t>UNIT: TYPE: SPARE TWS: 2 X TWS FL BOARDS; APPLICATION: FAULT LOCATOR; QUALITROL IDM+ 6U UNIT, 2 X 9A/32B BOARDS AND 2 X TWS FL DAUGHTER BOARDS + CONFIGURATION. SPARE UNIT; TESTED AND SUPPLIED; VENDORS ARE RESPONSIBLE FOR ENSURING THAT THEY ARE PERFORMING AGAINST THE CORRECT DRAWING REVISION NUMBER (IF APPLICABLE).</t>
  </si>
  <si>
    <t>MODULE: TYPE: SPARE; TWS FAULT LOCATOR BOARD; QUALITROL IDM+ 6U; TWS FAULT LOCATOR DAUGHTER BOARD; SPARE; TESTED AND SUPPLIED; VENDORS ARE RESPONSIBLE FOR ENSURING THAT THEY ARE PERFORMING AGAINST THE CORRECT DRAWING REVISION NUMBER (IF APPLICABLE).</t>
  </si>
  <si>
    <t>MODULE: TYPE: INTERNAL GPS RECEIVER; QUALITROL IDM+ 6U INTERNAL GPS RECEIVER DAUGHTER BOARD. TESTED AND SUPPLIED WITH A TRIMBLE BULLET ANTENNA AND RG6 ANTENNA CABLE (30M) WITH BNC TERMINATIONS; VENDORS ARE RESPONSIBLE FOR ENSURING THAT THEY ARE PERFORMING AGAINST THE CORRECT DRAWING REVISION NUMBER (IF APPLICABLE).</t>
  </si>
  <si>
    <t>ANTENNA: TYPE: GPS; FREQUENCY: 1575.42 MHZ; DIMENSIONS: DIA 80 X LG 100 MM; MATERIAL: FIBREGLASS; SOLDER; PLASTIC ENCLOSURE; APPLICATION: QUALITROL IDM+; TRIMBLE BULLET GPS ANTENNA AND RG6 CABLE (30M) WITH BNC TERMINATIONS FOR USE WITH QUALITROL IDM+UNITS ; VENDORS ARE RESPONSIBLE FOR ENSURING THAT THEY ARE PERFORMING AGAINST THE CORRECT DRAWING REVISION NUMBER (IF APPLICABLE).</t>
  </si>
  <si>
    <t>MODULE: TYPE: LINEAR COUPLERS &amp; CABLES-SET OF 3; 3 X QUALITROL LINEAR COUPLERS (CURRENT TRANSDUCERS) WITH CABLES FOR CONNECTION TO TWS INPUTS ON QUALITROL IDM+ 6U UNIT; VENDORS ARE RESPONSIBLE FOR ENSURING THAT THEY ARE PERFORMING AGAINST THE CORRECT DRAWING REVISION NUMBER (IF APPLICABLE).</t>
  </si>
  <si>
    <t>MODULE: TYPE: SPARE; LC SNAP TRACK BOARD; SNAP TRACK BOARD WITH 3 X QUALITROL LINEAR COUPLERS (CURRENT TRANSDUCERS), TERMINALS  FOR TWS INPUTS AND CABLES; VENDORS ARE RESPONSIBLE FOR ENSURING THAT THEY ARE PERFORMING AGAINST THE CORRECT DRAWING REVISION NUMBER (IF APPLICABLE).</t>
  </si>
  <si>
    <t>RELAY: TYPE: AUXILIARY; COIL VOLTAGE: 230 VAC; CONTACT ARRANGEMENT: 3 CHANGEOVER; CONTACT RATING: 10 A; ACTION: NA; TERMINAL: 11 PIN; MOUNT: PLUG IN; ENCLOSURE RATING: IP40; FINDER 230VAC RELAY (TYPE: 60.13.8.230.0040) WITH BASE (TYPE: 90.21); VENDORS ARE RESPONSIBLE FOR ENSURING THAT THEY ARE PERFORMING AGAINST THE CORRECT DRAWING REVISION NUMBER (IF APPLICABLE).</t>
  </si>
  <si>
    <t>RELAY: TYPE: AUXILIARY; COIL VOLTAGE: 24 VDC; CONTACT ARRANGEMENT: 3 CHANGEOVER; CONTACT RATING: 10 A; ACTION: NA; TERMINAL: 11 PIN; MOUNT: PLUG IN; ENCLOSURE RATING: IP40; FINDER 24VDC RELAY (TYPE: 60.13.9.024.0040) WITH BASE (TYPE: 90.21); VENDORS ARE RESPONSIBLE FOR ENSURING THAT THEY ARE PERFORMING AGAINST THE CORRECT DRAWING REVISION NUMBER (IF APPLICABLE).</t>
  </si>
  <si>
    <t>RELAY: TYPE: AUXILIARY; COIL VOLTAGE: 48 VDC; CONTACT ARRANGEMENT: 3 CHANGEOVER; CONTACT RATING: 10 A; ACTION: NA; TERMINAL: 11 PIN; MOUNT: PLUG IN; ENCLOSURE RATING: IP40; FINDER 48VDC RELAY (TYPE: 60.13.9.048.0040) WITH BASE (TYPE: 90.21); VENDORS ARE RESPONSIBLE FOR ENSURING THAT THEY ARE PERFORMING AGAINST THE CORRECT DRAWING REVISION NUMBER (IF APPLICABLE).</t>
  </si>
  <si>
    <t>RELAY: TYPE: AUXILIARY; COIL VOLTAGE: 110 VDC; CONTACT ARRANGEMENT: 3 CHANGEOVER; CONTACT RATING: 10 A; ACTION: NA; TERMINAL: 11 PIN; MOUNT: PLUG IN; ENCLOSURE RATING: IP40; FINDER 110VDC RELAY (TYPE: 60.13.9.110.0040) WITH BASE (TYPE: 90.21); VENDORS ARE RESPONSIBLE FOR ENSURING THAT THEY ARE PERFORMING AGAINST THE CORRECT DRAWING REVISION NUMBER (IF APPLICABLE).</t>
  </si>
  <si>
    <t>RELAY: TYPE: AUXILIARY; COIL VOLTAGE: 220 VDC; CONTACT ARRANGEMENT: 3 CHANGEOVER; CONTACT RATING: 10 A; ACTION: NA; TERMINAL: 11 PIN; MOUNT: PLUG IN; ENCLOSURE RATING: IP40; FINDER 220VDC RELAY (TYPE: 60.13.9.220.0040) WITH BASE (TYPE: 90.21); VENDORS ARE RESPONSIBLE FOR ENSURING THAT THEY ARE PERFORMING AGAINST THE CORRECT DRAWING REVISION NUMBER (IF APPLICABLE).</t>
  </si>
  <si>
    <t>RELAY: TYPE: SECURE SUPPLY; COIL VOLTAGE: 110 VDC; CONTACT ARRANGEMENT: 4 CHANGEOVER; CONTACT RATING: 10 A; ACTION: NA; TERMINAL: 14 PIN; MOUNT: PLUG IN; ENCLOSURE RATING: IP40; ARTECHE RF4 110VDC RELAY WITH BASE; VENDORS ARE RESPONSIBLE FOR ENSURING THAT THEY ARE PERFORMING AGAINST THE CORRECT DRAWING REVISION NUMBER (IF APPLICABLE).</t>
  </si>
  <si>
    <t>RELAY: TYPE: SECURE SUPPLY; COIL VOLTAGE: 220 VDC; CONTACT ARRANGEMENT: 4 CHANGEOVER; CONTACT RATING: 10 A; ACTION: NA; TERMINAL: 14 PIN; MOUNT: PLUG IN; ENCLOSURE RATING: IP40; ARTECHE RF4 220VDC RELAY WITH BASE; VENDORS ARE RESPONSIBLE FOR ENSURING THAT THEY ARE PERFORMING AGAINST THE CORRECT DRAWING REVISION NUMBER (IF APPLICABLE).</t>
  </si>
  <si>
    <t>RELAY: TYPE: DC VOLTAGE MONITORING; COIL VOLTAGE: 30-300 VDC; CONTACT ARRANGEMENT: 1 CHANGEOVER; CONTACT RATING: 5 A; ACTION: NA; TERMINAL: 7 SCREW; MOUNT: DIN RAIL; ENCLOSURE RATING: IP50; VOLTAGE MONITORING RELAY; PART NO: ABB CM-ESS.1; VENDORS ARE RESPONSIBLE FOR ENSURING THAT THEY ARE PERFORMING AGAINST THE CORRECT DRAWING REVISION NUMBER (IF APPLICABLE).</t>
  </si>
  <si>
    <t>BLOCK, CONTACT: TYPE: 8 WAY; CT TEST BLOCK; POTENTIAL: 600 VAC; CIRCUIT: 8; CURRENT TRANSFORMER TEST BLOCK; PART NO: SECUCONTROL FTLP08015AD-SL 17F-1523; VENDORS ARE RESPONSIBLE FOR ENSURING THAT THEY ARE PERFORMING AGAINST THE CORRECT DRAWING REVISION NUMBER (IF APPLICABLE).</t>
  </si>
  <si>
    <t>CONVERTER: TYPE: DC-DC; INPUT: 88-375 VDC; OUTPUT: 24 VDC; APPLICATION: 110/220 VDC TO 24 VDC; PART NO: PULS ML 60.242; VENDORS ARE RESPONSIBLE FOR ENSURING THAT THEY ARE PERFORMING AGAINST THE CORRECT DRAWING REVISION NUMBER (IF APPLICABLE).</t>
  </si>
  <si>
    <t>MODULE: TYPE: COMPACT FLASH; 8GB; VENDORS ARE RESPONSIBLE FOR ENSURING THAT THEY ARE PERFORMING AGAINST THE CORRECT DRAWING REVISION NUMBER (IF APPLICABLE).</t>
  </si>
  <si>
    <t>BOARD, PRINTED CIRCUIT: TYPE: DIODE BOARD; 4 WAY TRIPPING; PART NO: CONCO 10300/1; VENDORS ARE RESPONSIBLE FOR ENSURING THAT THEY ARE PERFORMING AGAINST THE CORRECT DRAWING REVISION NUMBER (IF APPLICABLE).</t>
  </si>
  <si>
    <t>UNIT: TYPE: LOOSE DFR: 9A 32B; APPLICATION: 110 VDC; QUALITROL IDM+ 6U UNIT WITH 1 X 9A/32B BOARDS + CONFIGURATION. LOOSE UNIT; TESTED AND SUPPLIED WITH TERMINAL RAIL, AUXILIARY SCHEME COMPONENTS (EXCLUDING TEST BLOCKS), PATCH LEADS, COMMUNICATIONS CABLES, LOOM AND ALL OTHER EQUIPMENT REQUIRED FOR INSTALLATION IN AN EXISTING PANEL AS PER 6DR-7100 OR 6DRB-7100 SCHEME DESIGN - AS APPLICABLE (MASTER DRAWING NO. 0.52/30112 OR 0.52/30114 RESPECTIVELY); VENDORS ARE RESPONSIBLE FOR ENSURING THAT THEY ARE PERFORMING AGAINST THE CORRECT DRAWING REVISION NUMBER (IF APPLICABLE).</t>
  </si>
  <si>
    <t>UNIT: TYPE: LOOSE DFR; 9A/32B; APPLICATION: 220 VDC; QUALITROL IDM+ 6U UNIT WITH 1 X 9A/32B BOARDS + CONFIGURATION . LOOSE UNIT; TESTED AND SUPPLIED WITH TERMINAL RAIL, AUXILIARY SCHEME COMPONENTS (EXCLUDING TEST BLOCKS), PATCH LEADS, COMMUNICATIONS CABLES, LOOM AND ALL OTHER EQUIPMENT REQUIRED FOR INSTALLATION IN AN EXISTING PANEL AS PER 6DR-7100 OR 6DRB-7100 SCHEME DESIGN - AS APPLICABLE (MASTER DRAWING NO: 0.52/30112 OR 0.52/30114 RESPECTIVELY); VENDORS ARE RESPONSIBLE FOR ENSURING THAT THEY ARE PERFORMING AGAINST THE CORRECT DRAWING REVISION NUMBER (IF APPLICABLE).</t>
  </si>
  <si>
    <t>UNIT: TYPE: LOOSE DFR: 18A 64B; APPLICATION: 110 VDC; QUALITROL IDM+ 6U UNIT WITH 2 X 9A/32B BOARDS + CONFIGURATION. LOOSE UNIT; TESTED AND SUPPLIED WITH TERMINAL RAILS, AUXILIARY SCHEME COMPONENTS (EXCLUDING TEST BLOCKS), PATCH LEADS, COMMUNICATIONS CABLES, LOOM AND ALL OTHER EQUIPMENT REQUIRED FOR INSTALLATION IN AN EXISTING PANEL AS PER 6DR-7100 OR 6DRB-7100 SCHEME DESIGN - AS APPLICABLE (MASTER DRAWING NO. 0.52/30112 OR 0.52/30114 RESPECTIVELY); VENDORS ARE RESPONSIBLE FOR ENSURING THAT THEY ARE PERFORMING AGAINST THE CORRECT DRAWING REVISION NUMBER (IF APPLICABLE).</t>
  </si>
  <si>
    <t>UNIT: TYPE: LOOSE DFR: 18A/64B; APPLICATION: 220 VDC; QUALITROL IDM+ 6U UNIT WITH 2 X 9A/32B BOARDS + CONFIGURATION. LOOSE UNIT; TESTED AND SUPPLIED WITH TERMINAL RAILS, AUXILIARY SCHEME COMPONENTS (EXCLUDING TEST BLOCKS), PATCH LEADS, COMMUNICATIONS CABLES, LOOM AND ALL OTHER EQUIPMENT REQUIRED FOR INSTALLATION IN AN EXISTING PANEL AS PER 6DR-7100 OR 6DRB-7100 SCHEME DESIGN - AS APPLICABLE (MASTER DRAWING NO: 0.52/30112 OR 0.52/30114 RESPECTIVELY); VENDORS ARE RESPONSIBLE FOR ENSURING THAT THEY ARE PERFORMING AGAINST THE CORRECT DRAWING REVISION NUMBER (IF APPLICABLE).</t>
  </si>
  <si>
    <t>UNIT: TYPE: LOOSE DFR: 27A 96B; APPLICATION: 110 VDC; QUALITROL IDM+ 6U UNIT WITH 3 X 9A/32B BOARDS + CONFIGURATION. LOOSE UNIT; TESTED AND SUPPLIED WITH TERMINAL RAILS, AUXILIARY SCHEME COMPONENTS (EXCLUDING TEST BLOCKS), PATCH LEADS, COMMUNICATIONS CABLES, LOOM AND ALL OTHER EQUIPMENT REQUIRED FOR INSTALLATION IN AN EXISTING PANEL AS PER 6DR-7100 OR 6DRB-7100 SCHEME DESIGN - AS APPLICABLE (MASTER DRAWING NO. 0.52/30112 OR 0.52/30114 RESPECTIVELY); VENDORS ARE RESPONSIBLE FOR ENSURING THAT THEY ARE PERFORMING AGAINST THE CORRECT DRAWING REVISION NUMBER (IF APPLICABLE).</t>
  </si>
  <si>
    <t>UNIT: TYPE: LOOSE DFR; 27A/96B; APPLICATION: 220 VDC; QUALITROL IDM+ 6U UNIT WITH 3 X 9A/32B BOARDS + CONFIGURATION. LOOSE UNIT; TESTED AND SUPPLIED WITH TERMINAL RAILS, AUXILIARY SCHEME COMPONENTS (EXCLUDING TEST BLOCKS), PATCH LEADS, COMMUNICATIONS CABLES, LOOM AND ALL OTHER EQUIPMENT REQUIRED FOR INSTALLATION IN AN EXISTING PANEL AS PER 6DR-7100 OR 6DRB-7100 SCHEME DESIGN - AS APPLICABLE (MASTER DRAWING NO: 0.52/30112 OR 0.52/30114 RESPECTIVELY); VENDORS ARE RESPONSIBLE FOR ENSURING THAT THEY ARE PERFORMING AGAINST THE CORRECT DRAWING REVISION NUMBER (IF APPLICABLE).</t>
  </si>
  <si>
    <t>UNIT: TYPE: LOOSE DFR: 36A 128B; APPLICATION: 110 VDC; QUALITROL IDM+ 6U UNIT WITH 4 X 9A/32B BOARDS + CONFIGURATION. LOOSE UNIT; TESTED AND SUPPLIED WITH TERMINAL RAILS, AUXILIARY SCHEME COMPONENTS (EXCLUDING TEST BLOCKS), PATCH LEADS, COMMUNICATIONS CABLES, LOOM AND ALL OTHER EQUIPMENT REQUIRED FOR INSTALLATION IN AN EXISTING PANEL AS PER 6DR-7100 OR 6DRB-7100 SCHEME DESIGN - AS APPLICABLE (MASTER DRAWING NO. 0.52/30112 OR 0.52/30114 RESPECTIVELY); VENDORS ARE RESPONSIBLE FOR ENSURING THAT THEY ARE PERFORMING AGAINST THE CORRECT DRAWING REVISION NUMBER (IF APPLICABLE).</t>
  </si>
  <si>
    <t>UNIT: TYPE: LOOSE DFR: 36A/128B; APPLICATION: 220 VDC; QUALITROL IDM+ 6U UNIT WITH 4 X 9A/32B BOARDS + CONFIGURATION. LOOSE UNIT; TESTED AND SUPPLIED WITH TERMINAL RAILS, AUXILIARY SCHEME COMPONENTS (EXCLUDING TEST BLOCKS), PATCH LEADS, COMMUNICATIONS CABLES, LOOM AND ALL OTHER EQUIPMENT REQUIRED FOR INSTALLATION IN AN EXISTING PANEL AS PER 6DR-7100 OR 6DRB-7100 SCHEME DESIGN - AS APPLICABLE (MASTER DRAWING NO: 0.52/30112 OR 0.52/30114 RESPECTIVELY); VENDORS ARE RESPONSIBLE FOR ENSURING THAT THEY ARE PERFORMING AGAINST THE CORRECT DRAWING REVISION NUMBER (IF APPLICABLE).</t>
  </si>
  <si>
    <t>UNIT: TYPE: LOOSE TWS; 1 TWS FL BOARD; APPLICATION: 110 VDC; QUALITROL IDM+ 6U UNIT WITH 1 X 9A/32B BOARDS AND 1 X TWS FL DAUGHTER BOARD + CONFIGURATION. LOOSE UNIT; TESTED AND SUPPLIED WITH TERMINAL RAILS, LC SNAP TRACK BOARDS, AUXILIARY SCHEME COMPONENTS (EXCLUDING TEST BLOCKS), PATCH LEADS, COMMUNICATIONS CABLES, LOOM AND ALL OTHER EQUIPMENT REQUIRED FOR INSTALLATION IN AN EXISTING PANEL AS PER 6DR-7100 OR 6DRB-7100 SCHEME DESIGN - AS APPLICABLE (MASTER DRAWING NO. 0.52/30112 OR 0.52/30114 RESPECTIVELY); VENDORS ARE RESPONSIBLE FOR ENSURING THAT THEY ARE PERFORMING AGAINST THE CORRECT DRAWING REVISION NUMBER (IF APPLICABLE).</t>
  </si>
  <si>
    <t>UNIT: TYPE: LOOSE TWS; 1 X TWS FL BOARD; APPLICATION: 220 VDC; QUALITROL IDM+ 6U UNIT WITH 1 X 9A/32B BOARDS AND 1 X TWS FL DAUGHTER BOARD + CONFIGURATION. LOOSE UNIT; TESTED AND SUPPLIED WITH TERMINAL RAILS, LC SNAP TRACK BOARDS, AUXILIARY SCHEME COMPONENTS (EXCLUDING TEST BLOCKS), PATCH LEADS, COMMUNICATIONS CABLES, LOOM AND ALL OTHER EQUIPMENT REQUIRED FOR INSTALLATION IN AN EXISTING PANEL  AS PER 6DR-7100 OR 6DRB-7100 SCHEME DESIGN - AS APPLICABLE (MASTER DRAWING NO: 0.52/30112 OR 0.52/30114 RESPECTIVELY); VENDORS ARE RESPONSIBLE FOR ENSURING THAT THEY ARE PERFORMING AGAINST THE CORRECT DRAWING REVISION NUMBER (IF APPLICABLE).</t>
  </si>
  <si>
    <t>UNIT: TYPE: LOOSE TWS: 2 TWS FL BOARDS; APPLICATION: 110 VDC; QUALITROL IDM+ 6U UNIT WITH 2 X 9A/32B BOARDS AND 2 X TWS FL DAUGHTER BOARDS + CONFIGURATION. LOOSE UNIT; TESTED AND SUPPLIED WITH TERMINAL RAILS, LC SNAP TRACK BOARDS, AUXILIARY SCHEME COMPONENTS (EXCLUDING TEST BLOCKS), PATCH LEADS, COMMUNICATIONS CABLES, LOOM AND ALL OTHER EQUIPMENT REQUIRED FOR INSTALLATION IN AN EXISTING PANEL AS PER 6DR-7100 OR 6DRB-7100 SCHEME DESIGN - AS APPLICABLE (MASTER DRAWING NO. 0.52/30112 OR 0.52/30114 RESPECTIVELY); VENDORS ARE RESPONSIBLE FOR ENSURING THAT THEY ARE PERFORMING AGAINST THE CORRECT DRAWING REVISION NUMBER (IF APPLICABLE).</t>
  </si>
  <si>
    <t>UNIT: TYPE: LOOSE TWS; 2 X TWS FL BOARD; APPLICATION: 220 VDC; QUALITROL IDM+ 6U UNIT WITH 2 X 9A/32B BOARDS AND 2 X TWS FL DAUGHTER BOARDS + CONFIGURATION. LOOSE UNIT; TESTED AND SUPPLIED WITH TERMINAL RAILS, LC SNAP TRACK BOARDS, AUXILIARY SCHEME COMPONENTS (EXCLUDING TEST BLOCKS), PATCH LEADS, COMMUNICATIONS CABLES, LOOM AND ALL OTHER EQUIPMENT REQUIRED FOR INSTALLATION IN AN EXISTING PANEL AS PER 6DR-7100 OR 6DRB-7100 SCHEME DESIGN - AS APPLICABLE (MASTER DRAWING NO: 0.52/30112 OR 0.52/30114 RESPECTIVELY); VENDORS ARE RESPONSIBLE FOR ENSURING THAT THEY ARE PERFORMING AGAINST THE CORRECT DRAWING REVISION NUMBER (IF APPLICABLE).</t>
  </si>
  <si>
    <t>UNIT: TYPE: PORTABLE DFR; 18A 64B; APPLICATION: DIGITAL FAULT RECORDER; QUALITROL IDM+ 6U UNIT WITH 2 X 9A/32B BOARDS + CONFIGURATION. PORTABLE UNIT; TESTED AND SUPPLIED WITH A LONG LOOM (3 METRES); VENDORS ARE RESPONSIBLE FOR ENSURING THAT THEY ARE PERFORMING AGAINST THE CORRECT DRAWING REVISION NUMBER (IF APPLICABLE).</t>
  </si>
  <si>
    <t>UNIT: TYPE: PORTABLE DFR; 36A 128B; APPLICATION: DIGITAL FAULT RECORDER; QUALITROL IDM+ 6U UNIT WITH 4 X 9A/32B BOARDS + CONFIGURATION. PORTABLE UNIT; TESTED AND SUPPLIED WITH A LONG LOOM (3 METRES); VENDORS ARE RESPONSIBLE FOR ENSURING THAT THEY ARE PERFORMING AGAINST THE CORRECT DRAWING REVISION NUMBER (IF APPLICABLE).</t>
  </si>
  <si>
    <t>UNIT: TYPE: PORTABLE TWS; 1 X TWS FL BOARD; APPLICATION: FAULT LOCATOR; QUALITROL IDM+ 6U UNIT, 1 X 9A/32B BOARD, 1 X INTERNAL GPS RECEIVER (WITH GPS ANTENNA AND CABLE) AND 1 X TWS FL DAUGHTER BOARD + CONFIGURATION. PORTABLE UNIT; TESTED AND SUPPLIED WITH A LONG LOOM (3 METRES) AND 6 X LINEAR COUPLERS WITH CABLES; VENDORS ARE RESPONSIBLE FOR ENSURING THAT THEY ARE PERFORMING AGAINST THE CORRECT DRAWING REVISION NUMBER (IF APPLICABLE).</t>
  </si>
  <si>
    <t>UNIT: TYPE: PORTABLE TWS; 2 X TWS FL BOARD; APPLICATION: FAULT LOCATOR; QUALITROL IDM+ 6U UNIT, 2 X 9A/32B BOARDS, 1 X INTERNAL GPS RECEIVER (WITH GPS ANTENNA AND CABLE) AND 2 X TWS FL DAUGHTER BOARDS + CONFIGURATION. PORTABLE UNIT; TESTED AND SUPPLIED WITH A LONG LOOM (3 METRES) AND 12 X LINEAR COUPLERS WITH CABLES; VENDORS ARE RESPONSIBLE FOR ENSURING THAT THEY ARE PERFORMING AGAINST THE CORRECT DRAWING REVISION NUMBER (IF APPLICABLE).</t>
  </si>
  <si>
    <t>MODULE: TYPE: TWS FAULT LOCATOR BOARD; QUALITROL IDM+ 6U TWS FAULT LOCATOR DAUGHTER BOARD + CONFIGURATION. TESTED AND SUPPLIED WITH TERMINAL RAILS, LC SNAP TRACK BOARDS, LOOM AND ALL OTHER EQUIPMENT REQUIRED; FOR INSTALLATION IN AN EXISTING QUALITROL IDM+ 6U UNIT AS PER 6DR-7100 OR 6DRB-7100 SCHEME DESIGN - AS APPLICABLE (MASTER DRAWING NO: 0.52/30112 OR 0.52/30114 RESPECTIVELY); VENDORS ARE RESPONSIBLE FOR ENSURING THAT THEY ARE PERFORMING AGAINST THE CORRECT DRAWING REVISION NUMBER (IF APPLICABLE).</t>
  </si>
  <si>
    <t>MODULE: TYPE: DFR EXP; 9A 32B TO 18A 64B; QUALITROL IDM+ 6U 9A/32B BOARDS + CONFIGURATION. EXPANSION KIT TO EXTEND A UNIT WITH 9A/32B CONFIGURATION TO A 18A/64B CONFIGURAITON. TESTED AND SUPPLIED WITH TERMINAL RAILS, AUXILIARY SCHEME COMPONENTS (EXCLUDING TEST BLOCKS), LOOM AND ALL OTHER EQUIPMENT REQUIRED; FOR INSTALLATION IN AN EXISITNG QUALITROL IDM+ 6U UNIT AS PER 6DR-7100 OR 6DRB-7100 SCHEME DESIGN - AS APPLICABLE (MASTER DRAWING NO: 0.52/30112 OR 0.52/30114 RESPECTIVELY); VENDORS ARE RESPONSIBLE FOR ENSURING THAT THEY ARE PERFORMING AGAINST THE CORRECT DRAWING REVISION NUMBER (IF APPLICABLE).</t>
  </si>
  <si>
    <t>MODULE: TYPE: DFR EXP; 18A64B TO 27A96B; APPLICATION: 110  VDC; QUALITROL IDM+ 6U CPU BOARD, QUALITROL IDM+ 6U 9A/32B BOARDS + CONFIGURATION;  EXPANSION KIT TO EXTEND A UNIT WITH 18A/64B CONFIGURATION TO A  27A/96B CONFIGURAITON. TESTED AND SUPPLIED WITH TERMINAL RAILS, AUXILIARY SCHEME COMPONENTS (EXCLUDING TEST BLOCKS), PATCH LEADS, COMMUNICATIONS CABLES, LOOM AND ALL OTHER EQUIPMENT REQUIRED FOR INSTALLATION IN AN EXISITNG QUALITROL IDM+ 6U UNIT  AS PER 6DR-7100 OR 6DRB-7100 SCHEME DESIGN - AS APPLICABLE (MASTER DRAWING NO: 0.52/30112 OR 0.52/30114 RESPECTIVELY); VENDORS ARE RESPONSIBLE FOR ENSURING THAT THEY ARE PERFORMING AGAINST THE CORRECT DRAWING REVISION NUMBER (IF APPLICABLE).</t>
  </si>
  <si>
    <t>MODULE: TYPE: DFR EXP; 18A64B TO 27A96B; APPLICATION: 220 VDC; DFR EXPANSION KIT; QUALITROL IDM+ 6U CPU BOARD, QUALITROL IDM+ 6U 9A/32B BOARDS;+ CONFIGURATION  EXPANSION KIT TO EXTEND A UNIT WITH 18A/64B CONFIGURATION TO A  27A/96B CONFIGURATION; TESTED AND SUPPLIED WITH TERMINAL RAILS, AUXILIARY SCHEME COMPONENTS (EXCLUDING TEST BLOCKS), PATCH LEADS, COMMUNICATIONS CABLES, LOOM AND ALL OTHER EQUIPMENT REQUIRED FOR INSTALLATION IN AN EXISITNG QUALITROL IDM+ 6U UNIT  AS PER 6DR-7100 OR 6DRB-7100 SCHEME DESIGN - AS APPLICABLE (MASTER DRAWING NO: 0.52/30112 OR 0.52/30114 REPECTIVELY); VENDORS ARE RESPONSIBLE FOR ENSURING THAT THEY ARE PERFORMING AGAINST THE CORRECT DRAWING REVISION NUMBER (IF APPLICABLE).</t>
  </si>
  <si>
    <t>MODULE: TYPE: DFR EXP; 27A 96B TO 36A128B; QUALITROL IDM+ 6U 9A/32B BOARDS + CONFIGURATION. EXPANSION KIT TO EXTEND A UNIT WITH 27A/96B CONFIGURATION TO A 36A/128B CONFIGURAITON. TESTED AND SUPPLIED WITH TERMINAL RAILS, AUXILIARY SCHEME COMPONENTS (EXCLUDING TEST BLOCKS), LOOM AND ALL OTHER EQUIPMENT REQUIRED FOR INSTALLATION IN AN EXISITNG QUALITROL IDM+ 6U UNIT  AS PER 6DR-7100 OR 6DRB-7100 SCHEME DESIGN - AS APPLICABLE (MASTER DRAWING NO: 0.52/30112 OR 0.52/30114 RESPECTIVELY); VENDORS ARE RESPONSIBLE FOR ENSURING THAT THEY ARE PERFORMING AGAINST THE CORRECT DRAWING REVISION NUMBER (IF APPLICABLE).</t>
  </si>
  <si>
    <t>TERMINAL STRIP, GROUNDING: TYPE: 9A 32B BOARD; CONNECTION TYPE: SLIDING LINK &amp; SPRING LOADED TERMINALS; MATERIAL: POLYAMIDE TERMINALS; MOUNTING: DIN RAIL; DIMENSIONS: WD 600 X HT 86 X DP 68 MM; TERMINAL RAIL; CHASSIS PLATE WITH DIN RAIL, TERMINALS, MCBS, TRUNKING AND LOOM FOR A QUALITROL IDM+ 6U 9A/32B BOARD FOR INSTALLATION IN AN EXISTING PANEL AS PER 6DR-7100 OR 6DRB-7100 SCHEME DESIGN - AS APPLICABLE (MASTER DRAWING N0: 0.52/30112 OR 0.52/30114 RESPECTIVELY); VENDORS ARE RESPONSIBLE FOR ENSURING THAT THEY ARE PERFORMING AGAINST THE CORRECT DRAWING REVISION NUMBER (IF APPLICABLE).</t>
  </si>
  <si>
    <t>CABLE: TYPE: ETHERNET; DIAMETER: 8 MM; LENGTH: 3 M; MATERIAL: UTP COPPER; CAT5E ETHERNET CABLE STRAIGHT WITH RJ45 CONNECTORS FOR PC CONNECTION; VENDORS ARE RESPONSIBLE FOR ENSURING THAT THEY ARE PERFORMING AGAINST THE CORRECT DRAWING REVISION NUMBER (IF APPLICABLE).</t>
  </si>
  <si>
    <t>UNIT: TYPE: ETHERNET SWITCH; APPLICATION: NETWORKING DEVICE; RUGGEDCOM RSG2100 ETHERNET SWITCH WITH 8 X FIBRE PORTS (100FX -MULTIMODE 1300NM, LC CONNECTORS) AND  8 X COPPER PORTS (10/100TX RJ45) + CONFIGURATION DUAL POWER SUPPLY (HI-HI = 88-300 VDC OR 85-264 VAC, SCREW TERMINAL BLOCK); 19 INCH RACK MOUNT KIT; ETHERNET ON REAR; LED PANEL ON FRONT; POWER CONNECTOR ON REAR; VENDORS ARE RESPONSIBLE FOR ENSURING THAT THEY ARE PERFORMING AGAINST THE CORRECT DRAWING REVISION NUMBER (IF APPLICABLE).</t>
  </si>
  <si>
    <t>Engineering: Protection Engineer Rate per day</t>
  </si>
  <si>
    <t>Engineering: SCADA Engineer Rate per day</t>
  </si>
  <si>
    <t>INSTALL, EQUIPMENT, ELECTRONIC: TYPE: ETHERNET SWITCH; METHOD: HANDLING AND INTEGRATION; ENGINEERING: HANDLING AND INTEGRATION OF ONE FREE-ISSUE ETHERNET SWITCH IN PANEL AS PER 6DR-7100 OR 6DRB-7100 SCHEME DESIGN - AS APPLICABLE (MASTER DRAWING NO. 0.52/30112 OR 0.52/30114 RESPECTIVELY)</t>
  </si>
  <si>
    <t>INSTALL, EQUIPMENT, ELECTRONIC: TYPE: FIBRE PATCH PANEL; ENGINEERING: HANDLING AND INTEGRATION OF ONE FREE-ISSUE FIBRE PATCH PANEL AS PER 6DR-7100 OR 6DRB-7100 SCHEME DESIGN - AS APPLICABLE (MASTER DRAWING NO. 0.52/30112 OR 0.52/30114 RESPECTIVELY)</t>
  </si>
  <si>
    <t>TRAIN, PERSONNEL: COURSE TYPE: PRODUCT TRAINING - ADVANCED; DURATION: 5 DAY; ADVANCED COURSE ON IDM+ DEVICE AND IQ+ SOFTWARE FOR A GROUP OF 8 PEOPLE</t>
  </si>
  <si>
    <t>TRAIN, PERSONNEL: COURSE TYPE: PRODUCT TRAINING; DURATION: 3 DAY; FOR A GROUP OF 8 PEOPLE; COMMISSIONING &amp; MAINTENANCE TRAINING ON IDM+ DEVICE AND IQ+ SOFTWARE</t>
  </si>
  <si>
    <t>HIRE, ENGINEER: SENIORITY: SENIOR ENGINEER/TECHNOLOGIST OR HIGHER; TYPE: PROTECTION ENGINEER; QUALIFICATION: B/BSC ENG; BTECH OR EQUVALENT; PROFESSIONAL REGISTRATION: ECSA; YEARS EXPERIENCE: 5 YR; RELEVANT EXPERIENCE: POWER SYSTEM PROTECTION ENGINEERING; RATE PER DAY</t>
  </si>
  <si>
    <t>HIRE, ENGINEER: SENIORITY: SENIOR ENGINEER/TECHNOLOGIST OR HIGHER; TYPE: SCADA ENGINEER; QUALIFICATION: B/BSC ENG; BTECH OR EQUVALANT; PROFESSIONAL REGISTRATION: ECSA; YEARS EXPERIENCE: 5 YR; RELEVANT EXPERIENCE: SCADA SYSTEM ENGINEERING; RATE PER DAY</t>
  </si>
  <si>
    <t>CPA will be applicable from the base date prior to enquiry to the contract end date.</t>
  </si>
  <si>
    <r>
      <t>19: COST OF RAIL TRANSPORT (</t>
    </r>
    <r>
      <rPr>
        <sz val="12"/>
        <color rgb="FFFF0000"/>
        <rFont val="Arial"/>
        <family val="2"/>
      </rPr>
      <t>per Transportation &amp; Off-loading Matrix</t>
    </r>
    <r>
      <rPr>
        <sz val="12"/>
        <rFont val="Arial"/>
        <family val="2"/>
      </rPr>
      <t>)</t>
    </r>
  </si>
  <si>
    <r>
      <t>20: COST OF ROAD TRANSPORT (</t>
    </r>
    <r>
      <rPr>
        <sz val="12"/>
        <color rgb="FFFF0000"/>
        <rFont val="Arial"/>
        <family val="2"/>
      </rPr>
      <t>per Transportation &amp; Off-loading Matrix</t>
    </r>
    <r>
      <rPr>
        <sz val="12"/>
        <rFont val="Arial"/>
        <family val="2"/>
      </rPr>
      <t>)</t>
    </r>
  </si>
  <si>
    <r>
      <t xml:space="preserve"> SITE WORK (ERECTION / INSTALLATION INCL. COMMISSIONING) (</t>
    </r>
    <r>
      <rPr>
        <b/>
        <sz val="12"/>
        <color rgb="FFFF0000"/>
        <rFont val="Arial"/>
        <family val="2"/>
      </rPr>
      <t>per Installation &amp; Commissioning matrix</t>
    </r>
    <r>
      <rPr>
        <b/>
        <sz val="12"/>
        <rFont val="Arial"/>
        <family val="2"/>
      </rPr>
      <t>)</t>
    </r>
  </si>
  <si>
    <t>Scheme: 1 Feeder &amp; 1 Feeder with Line Reactor BAH - 110 VDC</t>
  </si>
  <si>
    <t>Scheme: 1 Feeder &amp; 1 Feeder with Line Reactor BAH - 220 VDC</t>
  </si>
  <si>
    <t xml:space="preserve"> ENQUIRY NO</t>
  </si>
  <si>
    <t>COMMODITY</t>
  </si>
  <si>
    <t>SUPPLIER</t>
  </si>
  <si>
    <t>Item</t>
  </si>
  <si>
    <t>Prices in South African Currency (Excluding VAT)</t>
  </si>
  <si>
    <t>Transport to site or regional store and off-loading</t>
  </si>
  <si>
    <t>COMMENTS:</t>
  </si>
  <si>
    <r>
      <t>SCHEMES</t>
    </r>
    <r>
      <rPr>
        <sz val="10"/>
        <color theme="1"/>
        <rFont val="Arial"/>
        <family val="2"/>
      </rPr>
      <t xml:space="preserve"> (BoQ_Equipment)</t>
    </r>
  </si>
  <si>
    <r>
      <t>SPARES</t>
    </r>
    <r>
      <rPr>
        <sz val="10"/>
        <color theme="1"/>
        <rFont val="Arial"/>
        <family val="2"/>
      </rPr>
      <t xml:space="preserve"> (BoQ_Equipment)</t>
    </r>
  </si>
  <si>
    <r>
      <t>MISCELLANEOUS</t>
    </r>
    <r>
      <rPr>
        <sz val="10"/>
        <color theme="1"/>
        <rFont val="Arial"/>
        <family val="2"/>
      </rPr>
      <t xml:space="preserve"> (BoQ_Equipment)</t>
    </r>
  </si>
  <si>
    <t>Scheme: 1 Feeder &amp; 1 Transformer BAH - 110 VDC</t>
  </si>
  <si>
    <t>Scheme: 1 Feeder &amp; 1 Transformer BAH - 220 VDC</t>
  </si>
  <si>
    <t>Scheme: 2 Feeders BAH - 110 VDC</t>
  </si>
  <si>
    <t>Scheme: 2 Feeders BAH - 220 VDC</t>
  </si>
  <si>
    <t>Scheme: 1 Feeder with Line Reactor BAH - 110 VDC</t>
  </si>
  <si>
    <t>Scheme: 1 Feeder with Line Reactor BAH - 220 VDC</t>
  </si>
  <si>
    <t>Scheme: 1 Feeder with Line Reactor &amp; 1 Transformer BAH - 110 VDC</t>
  </si>
  <si>
    <t>Scheme: 1 Feeder with Line Reactor &amp; 1 Transformer BAH - 220 VDC</t>
  </si>
  <si>
    <t>Scheme: 2 Feeders with Line Reactors BAH - 110 VDC</t>
  </si>
  <si>
    <t>Scheme: 2 Feeders with Line Reactors BAH - 220 VDC</t>
  </si>
  <si>
    <t>Scheme: 1 Busbar Reactor BAH - 110 VDC</t>
  </si>
  <si>
    <t>Scheme: 1 Busbar Reactor BAH - 220 VDC</t>
  </si>
  <si>
    <t>Scheme: 1 Feeder BAH - 110 VDC</t>
  </si>
  <si>
    <t>Scheme: 1 Feeder BAH - 220 VDC</t>
  </si>
  <si>
    <t>Scheme: 1 Transformer BAH - 110 VDC</t>
  </si>
  <si>
    <t>Scheme: 1 Transformer BAH - 220 VDC</t>
  </si>
  <si>
    <t>Scheme: 1 Feeder &amp; 1 Transformer BAH (Trfr MV - DBB Config) - 110 VDC</t>
  </si>
  <si>
    <t>Scheme: 1 Feeder &amp; 1 Transformer BAH (Trfr MV - DBB Config) - 220 VDC</t>
  </si>
  <si>
    <t>Scheme: 1 Feeder with Line Reactor &amp; 1 Transformer BAH (Trfr MV - DBB Config) - 110 VDC</t>
  </si>
  <si>
    <t>Scheme: 1 Feeder with Line Reactor &amp; 1 Transformer BAH (Trfr MV - DBB Config) - 220 VDC</t>
  </si>
  <si>
    <t>Scheme: 1 Transformer BAH (Trfr MV - DBB Config) - 110 VDC</t>
  </si>
  <si>
    <t>Scheme: 1 Transformer BAH (Trfr MV - DBB Config) - 220 VDC</t>
  </si>
  <si>
    <t>110/220Vdc 6A MCB (S202M-C6UC +S2C-H6R)</t>
  </si>
  <si>
    <t>110/220Vdc 10A MCB (S202M-C10UC +S2C-H6R)</t>
  </si>
  <si>
    <t>230Vac 10A 2P MCB (S202-C10)</t>
  </si>
  <si>
    <t>230Vac 2A 2P MCB (S202-C2 + S2C-H6R)</t>
  </si>
  <si>
    <t>415Vac 2A 3P MCB (S203-C2 + S2C-H6R)</t>
  </si>
  <si>
    <t>NB:</t>
  </si>
  <si>
    <t>POSITION, EQUIPMENT: TYPE: PANEL; ERECTION OF DFR/TWS PANEL IN CONTROL ROOM</t>
  </si>
  <si>
    <t>INSTALL, EQUIPMENT, ELECTRONIC: TYPE: DFR/TWS UNIT OR BOARD; INSTALLATION OF LOOSE QUALITROL IDM+ 6U UNIT OR BOARD(S), TERMINAL RAILS AND ALL OTHER AUXILIARY EQUIPMENT REQUIRED FOR INTEGRATION IN AN EXISTING PANEL AS PER 6DR-7100 OR 6DRB-7100 SCHEME DESIGN - AS APPLICABLE (MASTER DRAWING NO. 0.52/30112 OR 0.52/30114 RESPECTIVELY)</t>
  </si>
  <si>
    <t>Installation on site, in theControl Room</t>
  </si>
  <si>
    <t>Rate/Item, at Km Radius ranges listed below</t>
  </si>
  <si>
    <t>INSTALLATION &amp; COMMISSIONING MATRIX</t>
  </si>
  <si>
    <t>TRANSPORT AND OFF LOADING COSTS MATRIX</t>
  </si>
  <si>
    <t>Date...................................................................................</t>
  </si>
  <si>
    <t>0-50 KM</t>
  </si>
  <si>
    <t>51-100 KM</t>
  </si>
  <si>
    <t>101-200 KM</t>
  </si>
  <si>
    <t>201-300 KM</t>
  </si>
  <si>
    <t>301-400 KM</t>
  </si>
  <si>
    <t>401-500 KM</t>
  </si>
  <si>
    <t>501-600 KM</t>
  </si>
  <si>
    <t>601-700 KM</t>
  </si>
  <si>
    <t>701-800 KM</t>
  </si>
  <si>
    <t>801-900 KM</t>
  </si>
  <si>
    <t>901-1000 KM</t>
  </si>
  <si>
    <t>1001-1100 KM</t>
  </si>
  <si>
    <t>1101-1200 KM</t>
  </si>
  <si>
    <t>1201-1300 KM</t>
  </si>
  <si>
    <t>1301-1400 KM</t>
  </si>
  <si>
    <t>1401-1500 KM</t>
  </si>
  <si>
    <r>
      <t>Panel Erection</t>
    </r>
    <r>
      <rPr>
        <b/>
        <vertAlign val="superscript"/>
        <sz val="12"/>
        <color rgb="FFFF0000"/>
        <rFont val="Arial"/>
        <family val="2"/>
      </rPr>
      <t>1</t>
    </r>
  </si>
  <si>
    <r>
      <t>DFR installation in existing panel, in control room</t>
    </r>
    <r>
      <rPr>
        <b/>
        <vertAlign val="superscript"/>
        <sz val="12"/>
        <color rgb="FFFF0000"/>
        <rFont val="Arial"/>
        <family val="2"/>
      </rPr>
      <t>2</t>
    </r>
  </si>
  <si>
    <t>UNIT: TYPE: 12-WAY; FIBRE PATCH PANEL; APPLICATION: NETWORKING EQUIPMENT; 12-WAY FIBRE OPTIC SPLICE AND PATCH PANEL (MULTIMODE INCLUDING 6 DUPLEX LC MID-COUPLERS WITH PIGTAILS); VENDORS ARE RESPONSIBLE FOR ENSURING THAT THEY ARE PERFORMING AGAINST THE CORRECT DRAWING REVISION NUMBER (IF APPLICABLE).</t>
  </si>
  <si>
    <t>Fixed Rate/Km Radius for up to three (3) Fully populated Panels per load</t>
  </si>
  <si>
    <t>One way Trip Distance [km]</t>
  </si>
  <si>
    <t>Fixed Rate/Load</t>
  </si>
  <si>
    <t>Rate to Include packaging, Transportation and off-loading for up to three (3) fully populated panels per load.</t>
  </si>
  <si>
    <t>Eskom standard device licenses and configurations to apply.</t>
  </si>
  <si>
    <t>Estimated Qty</t>
  </si>
  <si>
    <t>SERVICES - ENGINEERING &amp; TRAINING</t>
  </si>
  <si>
    <r>
      <t>SERVICES - ENGINEERING &amp; TRAINING</t>
    </r>
    <r>
      <rPr>
        <sz val="10"/>
        <color theme="1"/>
        <rFont val="Arial"/>
        <family val="2"/>
      </rPr>
      <t xml:space="preserve"> (BoQ_Services)</t>
    </r>
  </si>
  <si>
    <t>All scheme options (items 1 to 40) to exclude costs for Ethernet switch and Fibre Optic Patch Panel. 
Eskom standard device licenses and configurations to apply.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</si>
</sst>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quot;R&quot;\ * #,##0.00_ ;_ &quot;R&quot;\ * \-#,##0.00_ ;_ &quot;R&quot;\ * &quot;-&quot;??_ ;_ @_ "/>
    <numFmt numFmtId="165" formatCode="_ * #,##0.00_ ;_ * \-#,##0.00_ ;_ * &quot;-&quot;??_ ;_ @_ "/>
    <numFmt numFmtId="166" formatCode="&quot;R&quot;\ #,##0.00"/>
    <numFmt numFmtId="167" formatCode="mmm\-yyyy"/>
    <numFmt numFmtId="168" formatCode="#,##0.000"/>
    <numFmt numFmtId="169" formatCode="dd\-mmmm\-yyyy"/>
    <numFmt numFmtId="170" formatCode="&quot;R&quot;\ #,##0.000000"/>
    <numFmt numFmtId="171" formatCode="_(* #,##0.00_);_(* \(#,##0.00\);_(* &quot;-&quot;??_);_(@_)"/>
    <numFmt numFmtId="172" formatCode="_(* #,##0.0000_);_(* \(#,##0.0000\);_(* &quot;-&quot;??_);_(@_)"/>
    <numFmt numFmtId="173" formatCode="General_)"/>
    <numFmt numFmtId="174" formatCode="_-[$R-1C09]* #,##0.00_-;\-[$R-1C09]* #,##0.00_-;_-[$R-1C09]* &quot;-&quot;??_-;_-@_-"/>
    <numFmt numFmtId="175" formatCode="0."/>
    <numFmt numFmtId="176" formatCode="[$-409]mmm\-yy;@"/>
  </numFmts>
  <fonts count="48" x14ac:knownFonts="1">
    <font>
      <sz val="11"/>
      <color theme="1"/>
      <name val="Calibri"/>
      <family val="2"/>
      <scheme val="minor"/>
    </font>
    <font>
      <sz val="10"/>
      <name val="Arial"/>
      <family val="2"/>
    </font>
    <font>
      <b/>
      <sz val="14"/>
      <name val="Arial"/>
      <family val="2"/>
    </font>
    <font>
      <b/>
      <sz val="10"/>
      <name val="Arial"/>
      <family val="2"/>
    </font>
    <font>
      <b/>
      <sz val="12"/>
      <name val="Arial"/>
      <family val="2"/>
    </font>
    <font>
      <b/>
      <sz val="10"/>
      <color indexed="8"/>
      <name val="Arial"/>
      <family val="2"/>
    </font>
    <font>
      <sz val="12"/>
      <name val="Arial"/>
      <family val="2"/>
    </font>
    <font>
      <b/>
      <sz val="16"/>
      <name val="Arial"/>
      <family val="2"/>
    </font>
    <font>
      <b/>
      <sz val="11"/>
      <name val="Arial"/>
      <family val="2"/>
    </font>
    <font>
      <b/>
      <sz val="9"/>
      <name val="Arial"/>
      <family val="2"/>
    </font>
    <font>
      <sz val="9"/>
      <name val="Arial"/>
      <family val="2"/>
    </font>
    <font>
      <sz val="26"/>
      <name val="Arial"/>
      <family val="2"/>
    </font>
    <font>
      <b/>
      <sz val="20"/>
      <name val="Arial"/>
      <family val="2"/>
    </font>
    <font>
      <b/>
      <sz val="18"/>
      <name val="Arial"/>
      <family val="2"/>
    </font>
    <font>
      <b/>
      <u/>
      <sz val="16"/>
      <name val="Arial"/>
      <family val="2"/>
    </font>
    <font>
      <b/>
      <i/>
      <sz val="14"/>
      <name val="Arial"/>
      <family val="2"/>
    </font>
    <font>
      <u/>
      <sz val="10"/>
      <color indexed="12"/>
      <name val="Arial"/>
      <family val="2"/>
    </font>
    <font>
      <b/>
      <u/>
      <sz val="12"/>
      <name val="Arial"/>
      <family val="2"/>
    </font>
    <font>
      <sz val="12"/>
      <color indexed="12"/>
      <name val="Arial"/>
      <family val="2"/>
    </font>
    <font>
      <sz val="12"/>
      <color indexed="17"/>
      <name val="Arial"/>
      <family val="2"/>
    </font>
    <font>
      <sz val="12"/>
      <color indexed="10"/>
      <name val="Arial"/>
      <family val="2"/>
    </font>
    <font>
      <b/>
      <sz val="14"/>
      <color indexed="10"/>
      <name val="Arial"/>
      <family val="2"/>
    </font>
    <font>
      <b/>
      <sz val="12"/>
      <color indexed="10"/>
      <name val="Arial"/>
      <family val="2"/>
    </font>
    <font>
      <u/>
      <sz val="12"/>
      <color indexed="12"/>
      <name val="Arial"/>
      <family val="2"/>
    </font>
    <font>
      <b/>
      <sz val="12"/>
      <color indexed="60"/>
      <name val="Arial"/>
      <family val="2"/>
    </font>
    <font>
      <sz val="16"/>
      <name val="Arial"/>
      <family val="2"/>
    </font>
    <font>
      <sz val="14"/>
      <name val="Arial"/>
      <family val="2"/>
    </font>
    <font>
      <sz val="8"/>
      <name val="Calibri"/>
      <family val="2"/>
    </font>
    <font>
      <b/>
      <sz val="10"/>
      <color indexed="10"/>
      <name val="Arial"/>
      <family val="2"/>
    </font>
    <font>
      <sz val="11"/>
      <color theme="1"/>
      <name val="Calibri"/>
      <family val="2"/>
      <scheme val="minor"/>
    </font>
    <font>
      <u/>
      <sz val="9"/>
      <color theme="10"/>
      <name val="Arial"/>
      <family val="2"/>
    </font>
    <font>
      <b/>
      <sz val="16"/>
      <color theme="1"/>
      <name val="Arial"/>
      <family val="2"/>
    </font>
    <font>
      <sz val="12"/>
      <color theme="0"/>
      <name val="Arial"/>
      <family val="2"/>
    </font>
    <font>
      <b/>
      <sz val="10"/>
      <color rgb="FFFF0000"/>
      <name val="Arial"/>
      <family val="2"/>
    </font>
    <font>
      <sz val="10"/>
      <color indexed="10"/>
      <name val="Arial"/>
      <family val="2"/>
    </font>
    <font>
      <sz val="11"/>
      <name val="Arial"/>
      <family val="2"/>
    </font>
    <font>
      <sz val="9"/>
      <color indexed="10"/>
      <name val="Arial"/>
      <family val="2"/>
    </font>
    <font>
      <b/>
      <sz val="12"/>
      <color rgb="FFFF0000"/>
      <name val="Arial"/>
      <family val="2"/>
    </font>
    <font>
      <sz val="12"/>
      <color rgb="FFFF0000"/>
      <name val="Arial"/>
      <family val="2"/>
    </font>
    <font>
      <sz val="12"/>
      <color theme="1"/>
      <name val="Arial"/>
      <family val="2"/>
    </font>
    <font>
      <b/>
      <sz val="12"/>
      <color theme="1"/>
      <name val="Arial"/>
      <family val="2"/>
    </font>
    <font>
      <b/>
      <u/>
      <sz val="12"/>
      <color rgb="FFFF0000"/>
      <name val="Arial"/>
      <family val="2"/>
    </font>
    <font>
      <i/>
      <sz val="12"/>
      <color theme="1"/>
      <name val="Arial"/>
      <family val="2"/>
    </font>
    <font>
      <u/>
      <sz val="12"/>
      <color theme="1"/>
      <name val="Arial"/>
      <family val="2"/>
    </font>
    <font>
      <sz val="10"/>
      <color theme="1"/>
      <name val="Arial"/>
      <family val="2"/>
    </font>
    <font>
      <sz val="11"/>
      <color theme="1"/>
      <name val="Arial"/>
      <family val="2"/>
    </font>
    <font>
      <sz val="14"/>
      <color theme="1"/>
      <name val="Arial"/>
      <family val="2"/>
    </font>
    <font>
      <b/>
      <vertAlign val="superscript"/>
      <sz val="12"/>
      <color rgb="FFFF0000"/>
      <name val="Arial"/>
      <family val="2"/>
    </font>
  </fonts>
  <fills count="14">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42"/>
        <bgColor indexed="64"/>
      </patternFill>
    </fill>
    <fill>
      <patternFill patternType="solid">
        <fgColor indexed="8"/>
        <bgColor indexed="64"/>
      </patternFill>
    </fill>
    <fill>
      <patternFill patternType="solid">
        <fgColor rgb="FFFFFF00"/>
        <bgColor indexed="64"/>
      </patternFill>
    </fill>
    <fill>
      <patternFill patternType="solid">
        <fgColor rgb="FFCCFFCC"/>
        <bgColor indexed="64"/>
      </patternFill>
    </fill>
    <fill>
      <patternFill patternType="solid">
        <fgColor theme="0"/>
        <bgColor indexed="64"/>
      </patternFill>
    </fill>
    <fill>
      <patternFill patternType="solid">
        <fgColor indexed="55"/>
        <bgColor indexed="64"/>
      </patternFill>
    </fill>
    <fill>
      <patternFill patternType="solid">
        <fgColor indexed="50"/>
        <bgColor indexed="64"/>
      </patternFill>
    </fill>
    <fill>
      <patternFill patternType="solid">
        <fgColor theme="0" tint="-0.249977111117893"/>
        <bgColor indexed="64"/>
      </patternFill>
    </fill>
    <fill>
      <patternFill patternType="solid">
        <fgColor theme="0" tint="-0.34998626667073579"/>
        <bgColor indexed="64"/>
      </patternFill>
    </fill>
    <fill>
      <patternFill patternType="gray0625">
        <bgColor theme="0"/>
      </patternFill>
    </fill>
  </fills>
  <borders count="103">
    <border>
      <left/>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medium">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double">
        <color indexed="64"/>
      </right>
      <top style="medium">
        <color indexed="64"/>
      </top>
      <bottom/>
      <diagonal/>
    </border>
    <border>
      <left style="medium">
        <color indexed="64"/>
      </left>
      <right style="double">
        <color indexed="64"/>
      </right>
      <top style="medium">
        <color indexed="64"/>
      </top>
      <bottom/>
      <diagonal/>
    </border>
    <border>
      <left/>
      <right style="thin">
        <color indexed="64"/>
      </right>
      <top style="thin">
        <color indexed="64"/>
      </top>
      <bottom/>
      <diagonal/>
    </border>
    <border>
      <left style="thin">
        <color theme="0" tint="-0.24994659260841701"/>
      </left>
      <right style="double">
        <color indexed="64"/>
      </right>
      <top style="medium">
        <color indexed="64"/>
      </top>
      <bottom style="medium">
        <color indexed="64"/>
      </bottom>
      <diagonal/>
    </border>
    <border>
      <left style="thin">
        <color theme="0" tint="-0.24994659260841701"/>
      </left>
      <right style="double">
        <color indexed="64"/>
      </right>
      <top style="medium">
        <color indexed="64"/>
      </top>
      <bottom/>
      <diagonal/>
    </border>
    <border>
      <left style="thin">
        <color theme="0" tint="-0.24994659260841701"/>
      </left>
      <right style="double">
        <color indexed="64"/>
      </right>
      <top/>
      <bottom style="thin">
        <color indexed="64"/>
      </bottom>
      <diagonal/>
    </border>
    <border>
      <left style="thin">
        <color theme="0" tint="-0.24994659260841701"/>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s>
  <cellStyleXfs count="16">
    <xf numFmtId="0" fontId="0" fillId="0" borderId="0"/>
    <xf numFmtId="165" fontId="29" fillId="0" borderId="0" applyFont="0" applyFill="0" applyBorder="0" applyAlignment="0" applyProtection="0"/>
    <xf numFmtId="171"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0" fontId="30"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9" fontId="1" fillId="0" borderId="0" applyFont="0" applyFill="0" applyBorder="0" applyAlignment="0" applyProtection="0"/>
  </cellStyleXfs>
  <cellXfs count="774">
    <xf numFmtId="0" fontId="0" fillId="0" borderId="0" xfId="0"/>
    <xf numFmtId="0" fontId="0" fillId="0" borderId="0" xfId="0"/>
    <xf numFmtId="0" fontId="12" fillId="6" borderId="0" xfId="0" quotePrefix="1" applyFont="1" applyFill="1" applyAlignment="1">
      <alignment horizontal="left" vertical="center"/>
    </xf>
    <xf numFmtId="0" fontId="15" fillId="0" borderId="0" xfId="0" applyFont="1" applyAlignment="1">
      <alignment horizontal="left" vertical="center"/>
    </xf>
    <xf numFmtId="169" fontId="2" fillId="4" borderId="8" xfId="0" applyNumberFormat="1" applyFont="1" applyFill="1" applyBorder="1" applyAlignment="1">
      <alignment horizontal="center" vertical="center"/>
    </xf>
    <xf numFmtId="0" fontId="2" fillId="0" borderId="8" xfId="0" applyFont="1" applyBorder="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7" fillId="7" borderId="0" xfId="0" applyFont="1" applyFill="1" applyAlignment="1">
      <alignment horizontal="left" vertical="center"/>
    </xf>
    <xf numFmtId="165" fontId="6" fillId="0" borderId="0" xfId="14" applyNumberFormat="1" applyFont="1" applyAlignment="1">
      <alignment vertical="center"/>
    </xf>
    <xf numFmtId="0" fontId="6" fillId="0" borderId="0" xfId="14" applyFont="1" applyAlignment="1">
      <alignment vertical="center"/>
    </xf>
    <xf numFmtId="0" fontId="18" fillId="0" borderId="0" xfId="14" applyFont="1" applyAlignment="1">
      <alignment vertical="center"/>
    </xf>
    <xf numFmtId="170" fontId="19" fillId="0" borderId="0" xfId="14" applyNumberFormat="1" applyFont="1" applyAlignment="1">
      <alignment vertical="center" wrapText="1"/>
    </xf>
    <xf numFmtId="0" fontId="18" fillId="0" borderId="0" xfId="14" applyFont="1" applyAlignment="1">
      <alignment horizontal="center" vertical="center"/>
    </xf>
    <xf numFmtId="0" fontId="20" fillId="0" borderId="0" xfId="14" applyFont="1" applyAlignment="1">
      <alignment vertical="center"/>
    </xf>
    <xf numFmtId="39" fontId="20" fillId="0" borderId="0" xfId="14" applyNumberFormat="1" applyFont="1" applyAlignment="1">
      <alignment vertical="center"/>
    </xf>
    <xf numFmtId="0" fontId="19" fillId="0" borderId="0" xfId="14" applyFont="1" applyAlignment="1">
      <alignment vertical="center"/>
    </xf>
    <xf numFmtId="10" fontId="6" fillId="0" borderId="0" xfId="14" applyNumberFormat="1" applyFont="1" applyAlignment="1">
      <alignment vertical="center"/>
    </xf>
    <xf numFmtId="10" fontId="18" fillId="0" borderId="0" xfId="14" applyNumberFormat="1" applyFont="1" applyAlignment="1">
      <alignment vertical="center"/>
    </xf>
    <xf numFmtId="172" fontId="19" fillId="0" borderId="0" xfId="2" applyNumberFormat="1" applyFont="1" applyFill="1" applyBorder="1" applyAlignment="1">
      <alignment vertical="center"/>
    </xf>
    <xf numFmtId="0" fontId="2" fillId="2" borderId="0" xfId="10" applyFont="1" applyFill="1" applyAlignment="1">
      <alignment horizontal="left" vertical="center"/>
    </xf>
    <xf numFmtId="0" fontId="21" fillId="2" borderId="0" xfId="10" applyFont="1" applyFill="1" applyAlignment="1">
      <alignment horizontal="left" vertical="top"/>
    </xf>
    <xf numFmtId="0" fontId="21" fillId="2" borderId="0" xfId="10" applyFont="1" applyFill="1"/>
    <xf numFmtId="0" fontId="1" fillId="2" borderId="0" xfId="10" applyFill="1"/>
    <xf numFmtId="0" fontId="1" fillId="0" borderId="0" xfId="13"/>
    <xf numFmtId="0" fontId="2" fillId="0" borderId="0" xfId="13" applyFont="1" applyAlignment="1">
      <alignment horizontal="left" vertical="center"/>
    </xf>
    <xf numFmtId="0" fontId="1" fillId="0" borderId="0" xfId="13" applyAlignment="1">
      <alignment horizontal="left" vertical="top"/>
    </xf>
    <xf numFmtId="0" fontId="1" fillId="0" borderId="0" xfId="13" applyAlignment="1">
      <alignment vertical="center"/>
    </xf>
    <xf numFmtId="0" fontId="1" fillId="0" borderId="0" xfId="13" applyAlignment="1">
      <alignment vertical="center" wrapText="1" shrinkToFit="1"/>
    </xf>
    <xf numFmtId="0" fontId="4" fillId="0" borderId="0" xfId="10" quotePrefix="1" applyFont="1" applyAlignment="1">
      <alignment horizontal="left"/>
    </xf>
    <xf numFmtId="1" fontId="2" fillId="0" borderId="0" xfId="13" applyNumberFormat="1" applyFont="1" applyAlignment="1">
      <alignment vertical="center"/>
    </xf>
    <xf numFmtId="0" fontId="4" fillId="0" borderId="41" xfId="10" quotePrefix="1" applyFont="1" applyBorder="1" applyAlignment="1">
      <alignment horizontal="left" vertical="center"/>
    </xf>
    <xf numFmtId="0" fontId="4" fillId="0" borderId="0" xfId="10" quotePrefix="1" applyFont="1" applyAlignment="1">
      <alignment horizontal="center" vertical="top"/>
    </xf>
    <xf numFmtId="0" fontId="4" fillId="0" borderId="0" xfId="10" quotePrefix="1" applyFont="1" applyAlignment="1">
      <alignment horizontal="left" vertical="top"/>
    </xf>
    <xf numFmtId="0" fontId="4" fillId="0" borderId="6" xfId="10" quotePrefix="1" applyFont="1" applyBorder="1" applyAlignment="1">
      <alignment horizontal="left" vertical="center"/>
    </xf>
    <xf numFmtId="166" fontId="6" fillId="0" borderId="0" xfId="10" applyNumberFormat="1" applyFont="1"/>
    <xf numFmtId="0" fontId="6" fillId="2" borderId="0" xfId="10" applyFont="1" applyFill="1"/>
    <xf numFmtId="0" fontId="22" fillId="2" borderId="0" xfId="10" applyFont="1" applyFill="1" applyAlignment="1">
      <alignment vertical="center" wrapText="1"/>
    </xf>
    <xf numFmtId="0" fontId="1" fillId="2" borderId="0" xfId="10" applyFill="1" applyAlignment="1">
      <alignment vertical="center" wrapText="1"/>
    </xf>
    <xf numFmtId="0" fontId="7" fillId="0" borderId="0" xfId="10" quotePrefix="1" applyFont="1" applyAlignment="1">
      <alignment vertical="center"/>
    </xf>
    <xf numFmtId="0" fontId="6" fillId="0" borderId="0" xfId="10" applyFont="1"/>
    <xf numFmtId="0" fontId="4" fillId="0" borderId="0" xfId="10" quotePrefix="1" applyFont="1" applyAlignment="1">
      <alignment horizontal="left" vertical="center"/>
    </xf>
    <xf numFmtId="0" fontId="24" fillId="0" borderId="0" xfId="10" applyFont="1" applyAlignment="1">
      <alignment horizontal="left" vertical="top"/>
    </xf>
    <xf numFmtId="0" fontId="6" fillId="0" borderId="0" xfId="10" applyFont="1" applyAlignment="1">
      <alignment horizontal="left" vertical="top"/>
    </xf>
    <xf numFmtId="0" fontId="7" fillId="0" borderId="0" xfId="10" applyFont="1" applyAlignment="1">
      <alignment horizontal="left" vertical="top"/>
    </xf>
    <xf numFmtId="0" fontId="7" fillId="0" borderId="0" xfId="10" applyFont="1" applyAlignment="1">
      <alignment vertical="center"/>
    </xf>
    <xf numFmtId="0" fontId="25" fillId="0" borderId="0" xfId="10" applyFont="1" applyAlignment="1">
      <alignment vertical="center"/>
    </xf>
    <xf numFmtId="0" fontId="25" fillId="0" borderId="0" xfId="10" applyFont="1"/>
    <xf numFmtId="0" fontId="2" fillId="0" borderId="0" xfId="10" applyFont="1" applyAlignment="1">
      <alignment vertical="center"/>
    </xf>
    <xf numFmtId="0" fontId="2" fillId="0" borderId="0" xfId="10" applyFont="1" applyAlignment="1">
      <alignment horizontal="left" vertical="top"/>
    </xf>
    <xf numFmtId="0" fontId="26" fillId="0" borderId="0" xfId="10" applyFont="1" applyAlignment="1">
      <alignment vertical="center"/>
    </xf>
    <xf numFmtId="0" fontId="26" fillId="0" borderId="0" xfId="10" applyFont="1"/>
    <xf numFmtId="0" fontId="4" fillId="0" borderId="25" xfId="10" applyFont="1" applyBorder="1"/>
    <xf numFmtId="0" fontId="6" fillId="0" borderId="26" xfId="10" applyFont="1" applyBorder="1" applyAlignment="1">
      <alignment horizontal="left" vertical="top"/>
    </xf>
    <xf numFmtId="0" fontId="4" fillId="0" borderId="26" xfId="10" quotePrefix="1" applyFont="1" applyBorder="1" applyAlignment="1">
      <alignment horizontal="right" vertical="center"/>
    </xf>
    <xf numFmtId="0" fontId="1" fillId="0" borderId="25" xfId="10" applyBorder="1"/>
    <xf numFmtId="0" fontId="4" fillId="0" borderId="42" xfId="10" applyFont="1" applyBorder="1" applyAlignment="1">
      <alignment horizontal="right" vertical="center"/>
    </xf>
    <xf numFmtId="169" fontId="8" fillId="4" borderId="42" xfId="10" applyNumberFormat="1" applyFont="1" applyFill="1" applyBorder="1" applyAlignment="1">
      <alignment vertical="center"/>
    </xf>
    <xf numFmtId="0" fontId="3" fillId="0" borderId="43" xfId="10" applyFont="1" applyBorder="1" applyAlignment="1">
      <alignment horizontal="center" vertical="center"/>
    </xf>
    <xf numFmtId="0" fontId="4" fillId="0" borderId="32" xfId="10" quotePrefix="1" applyFont="1" applyBorder="1" applyAlignment="1">
      <alignment horizontal="left" vertical="top"/>
    </xf>
    <xf numFmtId="0" fontId="4" fillId="0" borderId="33" xfId="10" applyFont="1" applyBorder="1" applyAlignment="1">
      <alignment horizontal="center" vertical="center"/>
    </xf>
    <xf numFmtId="2" fontId="4" fillId="0" borderId="44" xfId="10" quotePrefix="1" applyNumberFormat="1" applyFont="1" applyBorder="1" applyAlignment="1">
      <alignment horizontal="center" vertical="center" wrapText="1"/>
    </xf>
    <xf numFmtId="0" fontId="4" fillId="0" borderId="42" xfId="10" applyFont="1" applyBorder="1" applyAlignment="1">
      <alignment horizontal="center" vertical="center" wrapText="1"/>
    </xf>
    <xf numFmtId="0" fontId="4" fillId="0" borderId="45" xfId="10" applyFont="1" applyBorder="1" applyAlignment="1">
      <alignment vertical="top" wrapText="1"/>
    </xf>
    <xf numFmtId="0" fontId="1" fillId="0" borderId="0" xfId="10" applyAlignment="1">
      <alignment vertical="top" wrapText="1"/>
    </xf>
    <xf numFmtId="0" fontId="3" fillId="0" borderId="6" xfId="10" applyFont="1" applyBorder="1" applyAlignment="1">
      <alignment horizontal="center" vertical="center"/>
    </xf>
    <xf numFmtId="3" fontId="6" fillId="0" borderId="39" xfId="10" applyNumberFormat="1" applyFont="1" applyBorder="1" applyAlignment="1">
      <alignment horizontal="left" vertical="top"/>
    </xf>
    <xf numFmtId="3" fontId="6" fillId="0" borderId="40" xfId="10" applyNumberFormat="1" applyFont="1" applyBorder="1" applyAlignment="1">
      <alignment horizontal="center" vertical="center"/>
    </xf>
    <xf numFmtId="166" fontId="6" fillId="4" borderId="41" xfId="10" applyNumberFormat="1" applyFont="1" applyFill="1" applyBorder="1" applyAlignment="1">
      <alignment horizontal="right" vertical="center"/>
    </xf>
    <xf numFmtId="166" fontId="6" fillId="5" borderId="2" xfId="10" applyNumberFormat="1" applyFont="1" applyFill="1" applyBorder="1" applyAlignment="1">
      <alignment horizontal="center"/>
    </xf>
    <xf numFmtId="0" fontId="6" fillId="4" borderId="46" xfId="10" applyFont="1" applyFill="1" applyBorder="1" applyAlignment="1">
      <alignment horizontal="center"/>
    </xf>
    <xf numFmtId="3" fontId="6" fillId="0" borderId="8" xfId="10" applyNumberFormat="1" applyFont="1" applyBorder="1" applyAlignment="1">
      <alignment horizontal="left" vertical="top"/>
    </xf>
    <xf numFmtId="3" fontId="6" fillId="0" borderId="23" xfId="10" applyNumberFormat="1" applyFont="1" applyBorder="1" applyAlignment="1">
      <alignment horizontal="center" vertical="center"/>
    </xf>
    <xf numFmtId="166" fontId="6" fillId="4" borderId="47" xfId="10" applyNumberFormat="1" applyFont="1" applyFill="1" applyBorder="1" applyAlignment="1">
      <alignment horizontal="right" vertical="center"/>
    </xf>
    <xf numFmtId="0" fontId="6" fillId="4" borderId="8" xfId="10" applyFont="1" applyFill="1" applyBorder="1" applyAlignment="1">
      <alignment horizontal="center"/>
    </xf>
    <xf numFmtId="0" fontId="4" fillId="0" borderId="0" xfId="10" applyFont="1" applyAlignment="1">
      <alignment horizontal="left"/>
    </xf>
    <xf numFmtId="0" fontId="4" fillId="2" borderId="0" xfId="10" applyFont="1" applyFill="1" applyAlignment="1">
      <alignment vertical="center" wrapText="1"/>
    </xf>
    <xf numFmtId="0" fontId="6" fillId="2" borderId="0" xfId="0" applyFont="1" applyFill="1" applyAlignment="1">
      <alignment vertical="center"/>
    </xf>
    <xf numFmtId="165" fontId="6" fillId="2" borderId="0" xfId="1" applyFont="1" applyFill="1" applyBorder="1" applyAlignment="1" applyProtection="1">
      <alignment horizontal="right" vertical="center"/>
    </xf>
    <xf numFmtId="0" fontId="4" fillId="2" borderId="0" xfId="0" applyFont="1" applyFill="1" applyAlignment="1">
      <alignment vertical="center"/>
    </xf>
    <xf numFmtId="0" fontId="6" fillId="0" borderId="0" xfId="0" applyFont="1" applyAlignment="1">
      <alignment horizontal="center" vertical="center"/>
    </xf>
    <xf numFmtId="0" fontId="6" fillId="0" borderId="0" xfId="0" applyFont="1" applyAlignment="1">
      <alignment vertical="center"/>
    </xf>
    <xf numFmtId="165" fontId="6" fillId="0" borderId="0" xfId="1" applyFont="1" applyAlignment="1">
      <alignment vertical="center"/>
    </xf>
    <xf numFmtId="165" fontId="4" fillId="2" borderId="0" xfId="1" applyFont="1" applyFill="1" applyBorder="1" applyAlignment="1" applyProtection="1">
      <alignment horizontal="right" vertical="center"/>
    </xf>
    <xf numFmtId="165" fontId="4" fillId="0" borderId="0" xfId="1" applyFont="1" applyAlignment="1">
      <alignment vertical="center"/>
    </xf>
    <xf numFmtId="165" fontId="4" fillId="2" borderId="7" xfId="1" applyFont="1" applyFill="1" applyBorder="1" applyAlignment="1" applyProtection="1">
      <alignment vertical="center"/>
    </xf>
    <xf numFmtId="165" fontId="4" fillId="2" borderId="5" xfId="1" applyFont="1" applyFill="1" applyBorder="1" applyAlignment="1" applyProtection="1">
      <alignment horizontal="center" vertical="center"/>
    </xf>
    <xf numFmtId="0" fontId="6" fillId="2" borderId="6" xfId="6" applyFont="1" applyFill="1" applyBorder="1" applyAlignment="1" applyProtection="1">
      <alignment horizontal="center" vertical="center"/>
    </xf>
    <xf numFmtId="173" fontId="4" fillId="2" borderId="44" xfId="0" applyNumberFormat="1" applyFont="1" applyFill="1" applyBorder="1" applyAlignment="1">
      <alignment horizontal="center" vertical="center"/>
    </xf>
    <xf numFmtId="0" fontId="6" fillId="2" borderId="0" xfId="0" applyFont="1" applyFill="1" applyAlignment="1">
      <alignment horizontal="center" vertical="center"/>
    </xf>
    <xf numFmtId="0" fontId="4" fillId="2" borderId="0" xfId="0" applyFont="1" applyFill="1" applyBorder="1" applyAlignment="1">
      <alignment horizontal="center" vertical="center"/>
    </xf>
    <xf numFmtId="173" fontId="4" fillId="2" borderId="0" xfId="0" applyNumberFormat="1" applyFont="1" applyFill="1" applyBorder="1" applyAlignment="1">
      <alignment horizontal="center" vertical="center"/>
    </xf>
    <xf numFmtId="0" fontId="4" fillId="2" borderId="0" xfId="0" applyFont="1" applyFill="1" applyAlignment="1">
      <alignment horizontal="center" vertical="center"/>
    </xf>
    <xf numFmtId="0" fontId="4" fillId="0" borderId="0" xfId="0" applyFont="1" applyAlignment="1">
      <alignment vertical="center"/>
    </xf>
    <xf numFmtId="165" fontId="6" fillId="2" borderId="51" xfId="1" applyFont="1" applyFill="1" applyBorder="1" applyAlignment="1">
      <alignment vertical="center"/>
    </xf>
    <xf numFmtId="165" fontId="4" fillId="2" borderId="51" xfId="1" applyFont="1" applyFill="1" applyBorder="1" applyAlignment="1">
      <alignment vertical="center"/>
    </xf>
    <xf numFmtId="165" fontId="6" fillId="2" borderId="4" xfId="1" applyFont="1" applyFill="1" applyBorder="1" applyAlignment="1">
      <alignment vertical="center"/>
    </xf>
    <xf numFmtId="165" fontId="4" fillId="2" borderId="4" xfId="1" applyFont="1" applyFill="1" applyBorder="1" applyAlignment="1">
      <alignment vertical="center"/>
    </xf>
    <xf numFmtId="173" fontId="4" fillId="2" borderId="57" xfId="0" applyNumberFormat="1" applyFont="1" applyFill="1" applyBorder="1" applyAlignment="1">
      <alignment horizontal="center" vertical="center"/>
    </xf>
    <xf numFmtId="173" fontId="4" fillId="2" borderId="58" xfId="0" applyNumberFormat="1" applyFont="1" applyFill="1" applyBorder="1" applyAlignment="1">
      <alignment horizontal="center" vertical="center" wrapText="1"/>
    </xf>
    <xf numFmtId="0" fontId="4" fillId="0" borderId="8" xfId="8" applyFont="1" applyFill="1" applyBorder="1" applyAlignment="1">
      <alignment vertical="center"/>
    </xf>
    <xf numFmtId="0" fontId="4" fillId="0" borderId="23" xfId="8" applyFont="1" applyFill="1" applyBorder="1" applyAlignment="1">
      <alignment vertical="center"/>
    </xf>
    <xf numFmtId="2" fontId="6" fillId="0" borderId="79" xfId="12" applyNumberFormat="1" applyFont="1" applyFill="1" applyBorder="1" applyAlignment="1" applyProtection="1">
      <alignment horizontal="center" vertical="center" wrapText="1"/>
      <protection locked="0"/>
    </xf>
    <xf numFmtId="165" fontId="6" fillId="2" borderId="80" xfId="1" applyFont="1" applyFill="1" applyBorder="1" applyAlignment="1" applyProtection="1">
      <alignment horizontal="center" vertical="center" wrapText="1"/>
    </xf>
    <xf numFmtId="165" fontId="6" fillId="2" borderId="81" xfId="1" applyFont="1" applyFill="1" applyBorder="1" applyAlignment="1" applyProtection="1">
      <alignment horizontal="center" vertical="center" wrapText="1"/>
    </xf>
    <xf numFmtId="165" fontId="4" fillId="2" borderId="24" xfId="1" applyFont="1" applyFill="1" applyBorder="1" applyAlignment="1" applyProtection="1">
      <alignment horizontal="center" vertical="center" wrapText="1"/>
    </xf>
    <xf numFmtId="165" fontId="6" fillId="2" borderId="82" xfId="1" applyFont="1" applyFill="1" applyBorder="1" applyAlignment="1" applyProtection="1">
      <alignment horizontal="center" vertical="center" wrapText="1"/>
    </xf>
    <xf numFmtId="165" fontId="6" fillId="2" borderId="32" xfId="1" applyFont="1" applyFill="1" applyBorder="1" applyAlignment="1" applyProtection="1">
      <alignment horizontal="center" vertical="center" wrapText="1"/>
    </xf>
    <xf numFmtId="165" fontId="4" fillId="2" borderId="74" xfId="1" applyFont="1" applyFill="1" applyBorder="1" applyAlignment="1" applyProtection="1">
      <alignment horizontal="center" vertical="center" wrapText="1"/>
    </xf>
    <xf numFmtId="165" fontId="6" fillId="2" borderId="83" xfId="1" applyFont="1" applyFill="1" applyBorder="1" applyAlignment="1" applyProtection="1">
      <alignment horizontal="center" vertical="center" wrapText="1"/>
    </xf>
    <xf numFmtId="175" fontId="35" fillId="0" borderId="8" xfId="8" applyNumberFormat="1" applyFont="1" applyBorder="1" applyAlignment="1">
      <alignment horizontal="left" wrapText="1"/>
    </xf>
    <xf numFmtId="175" fontId="8" fillId="0" borderId="0" xfId="8" applyNumberFormat="1" applyFont="1" applyAlignment="1">
      <alignment horizontal="left" wrapText="1"/>
    </xf>
    <xf numFmtId="0" fontId="6" fillId="0" borderId="0" xfId="8" applyFont="1" applyAlignment="1">
      <alignment horizontal="left" wrapText="1"/>
    </xf>
    <xf numFmtId="0" fontId="2" fillId="0" borderId="0" xfId="8" applyFont="1" applyAlignment="1"/>
    <xf numFmtId="165" fontId="6" fillId="7" borderId="62" xfId="1" applyFont="1" applyFill="1" applyBorder="1" applyAlignment="1" applyProtection="1">
      <alignment horizontal="center" vertical="center"/>
    </xf>
    <xf numFmtId="165" fontId="6" fillId="7" borderId="63" xfId="1" applyFont="1" applyFill="1" applyBorder="1" applyAlignment="1" applyProtection="1">
      <alignment horizontal="center" vertical="center"/>
    </xf>
    <xf numFmtId="165" fontId="6" fillId="2" borderId="64" xfId="1" applyFont="1" applyFill="1" applyBorder="1" applyAlignment="1" applyProtection="1">
      <alignment vertical="center"/>
    </xf>
    <xf numFmtId="165" fontId="6" fillId="2" borderId="65" xfId="1" applyFont="1" applyFill="1" applyBorder="1" applyAlignment="1" applyProtection="1">
      <alignment vertical="center"/>
    </xf>
    <xf numFmtId="165" fontId="6" fillId="7" borderId="47" xfId="1" applyFont="1" applyFill="1" applyBorder="1" applyAlignment="1" applyProtection="1">
      <alignment horizontal="center" vertical="center"/>
    </xf>
    <xf numFmtId="165" fontId="6" fillId="7" borderId="9" xfId="1" applyFont="1" applyFill="1" applyBorder="1" applyAlignment="1" applyProtection="1">
      <alignment horizontal="center" vertical="center"/>
    </xf>
    <xf numFmtId="165" fontId="6" fillId="2" borderId="6" xfId="1" applyFont="1" applyFill="1" applyBorder="1" applyAlignment="1" applyProtection="1">
      <alignment vertical="center"/>
    </xf>
    <xf numFmtId="165" fontId="6" fillId="2" borderId="8" xfId="1" applyFont="1" applyFill="1" applyBorder="1" applyAlignment="1" applyProtection="1">
      <alignment vertical="center"/>
    </xf>
    <xf numFmtId="165" fontId="6" fillId="7" borderId="54" xfId="1" applyFont="1" applyFill="1" applyBorder="1" applyAlignment="1" applyProtection="1">
      <alignment horizontal="center" vertical="center"/>
    </xf>
    <xf numFmtId="165" fontId="6" fillId="2" borderId="52" xfId="1" applyFont="1" applyFill="1" applyBorder="1" applyAlignment="1" applyProtection="1">
      <alignment vertical="center"/>
    </xf>
    <xf numFmtId="2" fontId="6" fillId="0" borderId="7" xfId="12" applyNumberFormat="1" applyFont="1" applyFill="1" applyBorder="1" applyAlignment="1" applyProtection="1">
      <alignment horizontal="left" vertical="center" wrapText="1"/>
      <protection locked="0"/>
    </xf>
    <xf numFmtId="0" fontId="38" fillId="2" borderId="0" xfId="0" applyFont="1" applyFill="1" applyAlignment="1">
      <alignment horizontal="center" vertical="center"/>
    </xf>
    <xf numFmtId="165" fontId="4" fillId="0" borderId="13" xfId="1" applyFont="1" applyFill="1" applyBorder="1" applyAlignment="1" applyProtection="1">
      <alignment horizontal="center" vertical="center"/>
    </xf>
    <xf numFmtId="165" fontId="4" fillId="0" borderId="22" xfId="1" applyFont="1" applyFill="1" applyBorder="1" applyAlignment="1" applyProtection="1">
      <alignment horizontal="center" vertical="center"/>
    </xf>
    <xf numFmtId="165" fontId="6" fillId="7" borderId="8" xfId="1" applyFont="1" applyFill="1" applyBorder="1" applyAlignment="1">
      <alignment vertical="center"/>
    </xf>
    <xf numFmtId="165" fontId="6" fillId="7" borderId="23" xfId="1" applyFont="1" applyFill="1" applyBorder="1" applyAlignment="1">
      <alignment vertical="center"/>
    </xf>
    <xf numFmtId="0" fontId="4" fillId="0" borderId="6" xfId="8" applyFont="1" applyFill="1" applyBorder="1" applyAlignment="1">
      <alignment vertical="center"/>
    </xf>
    <xf numFmtId="165" fontId="6" fillId="7" borderId="6" xfId="1" applyFont="1" applyFill="1" applyBorder="1" applyAlignment="1">
      <alignment vertical="center"/>
    </xf>
    <xf numFmtId="1" fontId="6" fillId="2" borderId="0" xfId="1" applyNumberFormat="1" applyFont="1" applyFill="1" applyBorder="1" applyAlignment="1" applyProtection="1">
      <alignment horizontal="center" vertical="center"/>
    </xf>
    <xf numFmtId="1" fontId="6" fillId="0" borderId="4" xfId="12" applyNumberFormat="1" applyFont="1" applyFill="1" applyBorder="1" applyAlignment="1" applyProtection="1">
      <alignment horizontal="center" vertical="center" wrapText="1"/>
      <protection locked="0"/>
    </xf>
    <xf numFmtId="1" fontId="6" fillId="0" borderId="0" xfId="1" applyNumberFormat="1" applyFont="1" applyAlignment="1">
      <alignment horizontal="center" vertical="center"/>
    </xf>
    <xf numFmtId="0" fontId="39" fillId="0" borderId="0" xfId="0" applyFont="1"/>
    <xf numFmtId="0" fontId="39" fillId="0" borderId="0" xfId="0" applyFont="1" applyAlignment="1">
      <alignment vertical="center"/>
    </xf>
    <xf numFmtId="0" fontId="39" fillId="8" borderId="0" xfId="0" applyFont="1" applyFill="1" applyAlignment="1">
      <alignment vertical="center"/>
    </xf>
    <xf numFmtId="0" fontId="40" fillId="8" borderId="8" xfId="0" applyFont="1" applyFill="1" applyBorder="1" applyAlignment="1">
      <alignment horizontal="center" vertical="center"/>
    </xf>
    <xf numFmtId="0" fontId="39" fillId="8" borderId="8" xfId="0" applyFont="1" applyFill="1" applyBorder="1" applyAlignment="1">
      <alignment vertical="center"/>
    </xf>
    <xf numFmtId="0" fontId="40" fillId="8" borderId="34" xfId="0" applyFont="1" applyFill="1" applyBorder="1" applyAlignment="1">
      <alignment horizontal="center" vertical="center" wrapText="1"/>
    </xf>
    <xf numFmtId="0" fontId="39" fillId="8" borderId="0" xfId="0" applyFont="1" applyFill="1" applyBorder="1" applyAlignment="1">
      <alignment horizontal="left" vertical="center"/>
    </xf>
    <xf numFmtId="0" fontId="39" fillId="8" borderId="0" xfId="0" applyFont="1" applyFill="1" applyBorder="1" applyAlignment="1">
      <alignment horizontal="center" vertical="center"/>
    </xf>
    <xf numFmtId="165" fontId="39" fillId="8" borderId="0" xfId="1" applyFont="1" applyFill="1" applyBorder="1" applyAlignment="1">
      <alignment horizontal="center" vertical="center"/>
    </xf>
    <xf numFmtId="165" fontId="39" fillId="8" borderId="0" xfId="1" applyFont="1" applyFill="1" applyAlignment="1">
      <alignment vertical="center"/>
    </xf>
    <xf numFmtId="0" fontId="39" fillId="8" borderId="7" xfId="0" applyFont="1" applyFill="1" applyBorder="1" applyAlignment="1">
      <alignment vertical="center"/>
    </xf>
    <xf numFmtId="0" fontId="39" fillId="8" borderId="5" xfId="0" applyFont="1" applyFill="1" applyBorder="1" applyAlignment="1">
      <alignment vertical="center"/>
    </xf>
    <xf numFmtId="165" fontId="39" fillId="8" borderId="5" xfId="1" applyFont="1" applyFill="1" applyBorder="1" applyAlignment="1">
      <alignment vertical="center"/>
    </xf>
    <xf numFmtId="165" fontId="39" fillId="8" borderId="11" xfId="1" applyFont="1" applyFill="1" applyBorder="1" applyAlignment="1">
      <alignment vertical="center"/>
    </xf>
    <xf numFmtId="165" fontId="39" fillId="8" borderId="8" xfId="1" applyFont="1" applyFill="1" applyBorder="1" applyAlignment="1">
      <alignment vertical="center"/>
    </xf>
    <xf numFmtId="165" fontId="4" fillId="2" borderId="58" xfId="1" applyFont="1" applyFill="1" applyBorder="1" applyAlignment="1" applyProtection="1">
      <alignment horizontal="center" vertical="center" wrapText="1"/>
    </xf>
    <xf numFmtId="165" fontId="4" fillId="0" borderId="59" xfId="1" applyFont="1" applyFill="1" applyBorder="1" applyAlignment="1" applyProtection="1">
      <alignment horizontal="center" vertical="center"/>
    </xf>
    <xf numFmtId="165" fontId="4" fillId="2" borderId="79" xfId="1" applyFont="1" applyFill="1" applyBorder="1" applyAlignment="1" applyProtection="1">
      <alignment horizontal="center" vertical="center"/>
    </xf>
    <xf numFmtId="165" fontId="4" fillId="2" borderId="79" xfId="1" applyFont="1" applyFill="1" applyBorder="1" applyAlignment="1" applyProtection="1">
      <alignment vertical="center"/>
    </xf>
    <xf numFmtId="0" fontId="4" fillId="2" borderId="58" xfId="0" applyFont="1" applyFill="1" applyBorder="1" applyAlignment="1">
      <alignment horizontal="center" vertical="center" wrapText="1"/>
    </xf>
    <xf numFmtId="165" fontId="6" fillId="2" borderId="24" xfId="1" applyFont="1" applyFill="1" applyBorder="1" applyAlignment="1" applyProtection="1">
      <alignment horizontal="center" vertical="center" wrapText="1"/>
    </xf>
    <xf numFmtId="165" fontId="6" fillId="2" borderId="5" xfId="1" applyFont="1" applyFill="1" applyBorder="1" applyAlignment="1" applyProtection="1">
      <alignment vertical="center"/>
    </xf>
    <xf numFmtId="165" fontId="6" fillId="2" borderId="86" xfId="1" applyFont="1" applyFill="1" applyBorder="1" applyAlignment="1" applyProtection="1">
      <alignment horizontal="center" vertical="center" wrapText="1"/>
    </xf>
    <xf numFmtId="0" fontId="6" fillId="2" borderId="24" xfId="0" applyFont="1" applyFill="1" applyBorder="1" applyAlignment="1">
      <alignment horizontal="center" vertical="center" wrapText="1"/>
    </xf>
    <xf numFmtId="165" fontId="6" fillId="0" borderId="13" xfId="1" applyFont="1" applyFill="1" applyBorder="1" applyAlignment="1" applyProtection="1">
      <alignment horizontal="center" vertical="center"/>
    </xf>
    <xf numFmtId="0" fontId="39" fillId="8" borderId="8" xfId="0" applyFont="1" applyFill="1" applyBorder="1" applyAlignment="1">
      <alignment horizontal="center" vertical="center"/>
    </xf>
    <xf numFmtId="2" fontId="17" fillId="11" borderId="7" xfId="12" applyNumberFormat="1" applyFont="1" applyFill="1" applyBorder="1" applyAlignment="1" applyProtection="1">
      <alignment horizontal="left" vertical="center" wrapText="1"/>
      <protection locked="0"/>
    </xf>
    <xf numFmtId="0" fontId="6" fillId="0" borderId="0" xfId="0" applyFont="1" applyFill="1" applyAlignment="1">
      <alignment vertical="center"/>
    </xf>
    <xf numFmtId="0" fontId="6" fillId="0" borderId="2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44" xfId="0" applyFont="1" applyFill="1" applyBorder="1" applyAlignment="1">
      <alignment horizontal="center" vertical="center"/>
    </xf>
    <xf numFmtId="1" fontId="4" fillId="2" borderId="18" xfId="1" applyNumberFormat="1" applyFont="1" applyFill="1" applyBorder="1" applyAlignment="1" applyProtection="1">
      <alignment horizontal="center" vertical="center"/>
    </xf>
    <xf numFmtId="1" fontId="4" fillId="2" borderId="18" xfId="0" applyNumberFormat="1" applyFont="1" applyFill="1" applyBorder="1" applyAlignment="1">
      <alignment horizontal="center" vertical="center"/>
    </xf>
    <xf numFmtId="173" fontId="37" fillId="2" borderId="87" xfId="0" applyNumberFormat="1" applyFont="1" applyFill="1" applyBorder="1" applyAlignment="1">
      <alignment horizontal="center" vertical="center"/>
    </xf>
    <xf numFmtId="173" fontId="37" fillId="2" borderId="88" xfId="0" applyNumberFormat="1" applyFont="1" applyFill="1" applyBorder="1" applyAlignment="1">
      <alignment horizontal="center" vertical="center"/>
    </xf>
    <xf numFmtId="173" fontId="37" fillId="2" borderId="89" xfId="0" applyNumberFormat="1" applyFont="1" applyFill="1" applyBorder="1" applyAlignment="1">
      <alignment horizontal="center" vertical="center" wrapText="1"/>
    </xf>
    <xf numFmtId="1" fontId="37" fillId="2" borderId="45" xfId="1" applyNumberFormat="1" applyFont="1" applyFill="1" applyBorder="1" applyAlignment="1" applyProtection="1">
      <alignment horizontal="center" vertical="center"/>
    </xf>
    <xf numFmtId="165" fontId="38" fillId="2" borderId="90" xfId="1" applyFont="1" applyFill="1" applyBorder="1" applyAlignment="1" applyProtection="1">
      <alignment horizontal="center" vertical="center" wrapText="1"/>
    </xf>
    <xf numFmtId="165" fontId="38" fillId="2" borderId="91" xfId="1" applyFont="1" applyFill="1" applyBorder="1" applyAlignment="1" applyProtection="1">
      <alignment horizontal="center" vertical="center" wrapText="1"/>
    </xf>
    <xf numFmtId="165" fontId="37" fillId="2" borderId="15" xfId="1" applyFont="1" applyFill="1" applyBorder="1" applyAlignment="1" applyProtection="1">
      <alignment horizontal="center" vertical="center" wrapText="1"/>
    </xf>
    <xf numFmtId="165" fontId="37" fillId="2" borderId="89" xfId="1" applyFont="1" applyFill="1" applyBorder="1" applyAlignment="1" applyProtection="1">
      <alignment horizontal="center" vertical="center" wrapText="1"/>
    </xf>
    <xf numFmtId="165" fontId="38" fillId="2" borderId="87" xfId="1" applyFont="1" applyFill="1" applyBorder="1" applyAlignment="1" applyProtection="1">
      <alignment horizontal="center" vertical="center" wrapText="1"/>
    </xf>
    <xf numFmtId="165" fontId="38" fillId="2" borderId="75" xfId="1" applyFont="1" applyFill="1" applyBorder="1" applyAlignment="1" applyProtection="1">
      <alignment horizontal="center" vertical="center" wrapText="1"/>
    </xf>
    <xf numFmtId="165" fontId="37" fillId="2" borderId="88" xfId="1" applyFont="1" applyFill="1" applyBorder="1" applyAlignment="1" applyProtection="1">
      <alignment horizontal="center" vertical="center" wrapText="1"/>
    </xf>
    <xf numFmtId="165" fontId="38" fillId="2" borderId="92" xfId="1" applyFont="1" applyFill="1" applyBorder="1" applyAlignment="1" applyProtection="1">
      <alignment horizontal="center" vertical="center" wrapText="1"/>
    </xf>
    <xf numFmtId="165" fontId="38" fillId="2" borderId="15" xfId="1" applyFont="1" applyFill="1" applyBorder="1" applyAlignment="1" applyProtection="1">
      <alignment horizontal="center" vertical="center" wrapText="1"/>
    </xf>
    <xf numFmtId="0" fontId="38" fillId="2" borderId="15" xfId="0" applyFont="1" applyFill="1" applyBorder="1" applyAlignment="1">
      <alignment horizontal="center" vertical="center" wrapText="1"/>
    </xf>
    <xf numFmtId="0" fontId="37" fillId="2" borderId="89" xfId="0" applyFont="1" applyFill="1" applyBorder="1" applyAlignment="1">
      <alignment horizontal="center" vertical="center" wrapText="1"/>
    </xf>
    <xf numFmtId="0" fontId="38" fillId="2" borderId="45" xfId="0" applyFont="1" applyFill="1" applyBorder="1" applyAlignment="1">
      <alignment horizontal="center" vertical="center" wrapText="1"/>
    </xf>
    <xf numFmtId="0" fontId="37" fillId="2" borderId="45" xfId="0" applyFont="1" applyFill="1" applyBorder="1" applyAlignment="1">
      <alignment horizontal="center" vertical="center" wrapText="1"/>
    </xf>
    <xf numFmtId="173" fontId="37" fillId="2" borderId="47" xfId="0" applyNumberFormat="1" applyFont="1" applyFill="1" applyBorder="1" applyAlignment="1">
      <alignment horizontal="center" vertical="center"/>
    </xf>
    <xf numFmtId="173" fontId="37" fillId="2" borderId="22" xfId="0" applyNumberFormat="1" applyFont="1" applyFill="1" applyBorder="1" applyAlignment="1">
      <alignment horizontal="center" vertical="center"/>
    </xf>
    <xf numFmtId="173" fontId="37" fillId="2" borderId="59" xfId="0" applyNumberFormat="1" applyFont="1" applyFill="1" applyBorder="1" applyAlignment="1">
      <alignment horizontal="center" vertical="center" wrapText="1"/>
    </xf>
    <xf numFmtId="1" fontId="37" fillId="2" borderId="51" xfId="1" applyNumberFormat="1" applyFont="1" applyFill="1" applyBorder="1" applyAlignment="1" applyProtection="1">
      <alignment horizontal="center" vertical="center"/>
    </xf>
    <xf numFmtId="173" fontId="17" fillId="11" borderId="22" xfId="0" applyNumberFormat="1" applyFont="1" applyFill="1" applyBorder="1" applyAlignment="1">
      <alignment horizontal="left" vertical="center"/>
    </xf>
    <xf numFmtId="1" fontId="4" fillId="11" borderId="51" xfId="1" applyNumberFormat="1" applyFont="1" applyFill="1" applyBorder="1" applyAlignment="1" applyProtection="1">
      <alignment horizontal="center" vertical="center"/>
    </xf>
    <xf numFmtId="165" fontId="4" fillId="11" borderId="13" xfId="1" applyFont="1" applyFill="1" applyBorder="1" applyAlignment="1" applyProtection="1">
      <alignment horizontal="center" vertical="center"/>
    </xf>
    <xf numFmtId="165" fontId="4" fillId="11" borderId="22" xfId="1" applyFont="1" applyFill="1" applyBorder="1" applyAlignment="1" applyProtection="1">
      <alignment horizontal="center" vertical="center"/>
    </xf>
    <xf numFmtId="165" fontId="4" fillId="11" borderId="51" xfId="1" applyFont="1" applyFill="1" applyBorder="1" applyAlignment="1">
      <alignment vertical="center"/>
    </xf>
    <xf numFmtId="165" fontId="4" fillId="11" borderId="5" xfId="1" applyFont="1" applyFill="1" applyBorder="1" applyAlignment="1" applyProtection="1">
      <alignment horizontal="center" vertical="center"/>
    </xf>
    <xf numFmtId="165" fontId="4" fillId="11" borderId="7" xfId="1" applyFont="1" applyFill="1" applyBorder="1" applyAlignment="1" applyProtection="1">
      <alignment vertical="center"/>
    </xf>
    <xf numFmtId="165" fontId="4" fillId="11" borderId="4" xfId="1" applyFont="1" applyFill="1" applyBorder="1" applyAlignment="1">
      <alignment vertical="center"/>
    </xf>
    <xf numFmtId="0" fontId="4" fillId="0" borderId="48" xfId="0" applyFont="1" applyFill="1" applyBorder="1" applyAlignment="1">
      <alignment horizontal="center" vertical="center"/>
    </xf>
    <xf numFmtId="0" fontId="6" fillId="0" borderId="60" xfId="0" applyFont="1" applyFill="1" applyBorder="1" applyAlignment="1">
      <alignment horizontal="center" vertical="center" wrapText="1"/>
    </xf>
    <xf numFmtId="1" fontId="4" fillId="0" borderId="56" xfId="1" applyNumberFormat="1" applyFont="1" applyFill="1" applyBorder="1" applyAlignment="1" applyProtection="1">
      <alignment horizontal="center" vertical="center"/>
    </xf>
    <xf numFmtId="165" fontId="6" fillId="0" borderId="66" xfId="1" applyFont="1" applyFill="1" applyBorder="1" applyAlignment="1" applyProtection="1">
      <alignment vertical="center"/>
    </xf>
    <xf numFmtId="165" fontId="6" fillId="0" borderId="67" xfId="1" applyFont="1" applyFill="1" applyBorder="1" applyAlignment="1" applyProtection="1">
      <alignment vertical="center"/>
    </xf>
    <xf numFmtId="165" fontId="4" fillId="0" borderId="50" xfId="1" applyFont="1" applyFill="1" applyBorder="1" applyAlignment="1" applyProtection="1">
      <alignment horizontal="center" vertical="center"/>
    </xf>
    <xf numFmtId="165" fontId="4" fillId="0" borderId="60" xfId="1" applyFont="1" applyFill="1" applyBorder="1" applyAlignment="1" applyProtection="1">
      <alignment horizontal="center" vertical="center"/>
    </xf>
    <xf numFmtId="165" fontId="6" fillId="0" borderId="48" xfId="1" applyFont="1" applyFill="1" applyBorder="1" applyAlignment="1" applyProtection="1">
      <alignment vertical="center"/>
    </xf>
    <xf numFmtId="165" fontId="6" fillId="0" borderId="36" xfId="1" applyFont="1" applyFill="1" applyBorder="1" applyAlignment="1" applyProtection="1">
      <alignment vertical="center"/>
    </xf>
    <xf numFmtId="165" fontId="4" fillId="0" borderId="49" xfId="1" applyFont="1" applyFill="1" applyBorder="1" applyAlignment="1" applyProtection="1">
      <alignment vertical="center"/>
    </xf>
    <xf numFmtId="165" fontId="4" fillId="0" borderId="60" xfId="1" applyFont="1" applyFill="1" applyBorder="1" applyAlignment="1" applyProtection="1">
      <alignment vertical="center"/>
    </xf>
    <xf numFmtId="165" fontId="6" fillId="0" borderId="53" xfId="1" applyFont="1" applyFill="1" applyBorder="1" applyAlignment="1" applyProtection="1">
      <alignment vertical="center"/>
    </xf>
    <xf numFmtId="165" fontId="6" fillId="0" borderId="50" xfId="1" applyFont="1" applyFill="1" applyBorder="1" applyAlignment="1" applyProtection="1">
      <alignment vertical="center"/>
    </xf>
    <xf numFmtId="165" fontId="6" fillId="0" borderId="56" xfId="1" applyFont="1" applyFill="1" applyBorder="1" applyAlignment="1">
      <alignment vertical="center"/>
    </xf>
    <xf numFmtId="165" fontId="4" fillId="0" borderId="56" xfId="1" applyFont="1" applyFill="1" applyBorder="1" applyAlignment="1">
      <alignment vertical="center"/>
    </xf>
    <xf numFmtId="174" fontId="6" fillId="0" borderId="0" xfId="0" applyNumberFormat="1" applyFont="1" applyAlignment="1">
      <alignment horizontal="center" vertical="center"/>
    </xf>
    <xf numFmtId="174" fontId="6" fillId="0" borderId="0" xfId="0" applyNumberFormat="1" applyFont="1" applyAlignment="1">
      <alignment vertical="center"/>
    </xf>
    <xf numFmtId="174" fontId="6" fillId="0" borderId="0" xfId="1" applyNumberFormat="1" applyFont="1" applyAlignment="1">
      <alignment horizontal="center" vertical="center"/>
    </xf>
    <xf numFmtId="174" fontId="6" fillId="0" borderId="0" xfId="1" applyNumberFormat="1" applyFont="1" applyAlignment="1">
      <alignment vertical="center"/>
    </xf>
    <xf numFmtId="174" fontId="4" fillId="0" borderId="0" xfId="1" applyNumberFormat="1" applyFont="1" applyAlignment="1">
      <alignment vertical="center"/>
    </xf>
    <xf numFmtId="174" fontId="4" fillId="12" borderId="55" xfId="1" applyNumberFormat="1" applyFont="1" applyFill="1" applyBorder="1" applyAlignment="1">
      <alignment vertical="center"/>
    </xf>
    <xf numFmtId="0" fontId="40" fillId="8" borderId="0" xfId="0" applyFont="1" applyFill="1" applyAlignment="1">
      <alignment vertical="center"/>
    </xf>
    <xf numFmtId="165" fontId="40" fillId="8" borderId="0" xfId="1" applyFont="1" applyFill="1" applyAlignment="1">
      <alignment vertical="center"/>
    </xf>
    <xf numFmtId="0" fontId="39" fillId="8" borderId="0" xfId="0" applyFont="1" applyFill="1" applyBorder="1" applyAlignment="1">
      <alignment vertical="center"/>
    </xf>
    <xf numFmtId="0" fontId="40" fillId="8" borderId="72" xfId="0" applyFont="1" applyFill="1" applyBorder="1" applyAlignment="1">
      <alignment horizontal="center" vertical="center" wrapText="1"/>
    </xf>
    <xf numFmtId="0" fontId="40" fillId="8" borderId="0" xfId="0" applyFont="1" applyFill="1" applyBorder="1" applyAlignment="1">
      <alignment horizontal="center" vertical="center" wrapText="1"/>
    </xf>
    <xf numFmtId="0" fontId="39" fillId="12" borderId="0" xfId="0" applyFont="1" applyFill="1" applyBorder="1" applyAlignment="1">
      <alignment vertical="center"/>
    </xf>
    <xf numFmtId="173" fontId="4" fillId="7" borderId="0" xfId="0" applyNumberFormat="1" applyFont="1" applyFill="1" applyAlignment="1">
      <alignment horizontal="left" vertical="center"/>
    </xf>
    <xf numFmtId="0" fontId="6" fillId="7" borderId="0" xfId="0" applyFont="1" applyFill="1" applyAlignment="1">
      <alignment horizontal="left" vertical="center"/>
    </xf>
    <xf numFmtId="0" fontId="6" fillId="7" borderId="0" xfId="0" applyFont="1" applyFill="1" applyAlignment="1">
      <alignment vertical="center"/>
    </xf>
    <xf numFmtId="173" fontId="4" fillId="7" borderId="0" xfId="0" quotePrefix="1" applyNumberFormat="1" applyFont="1" applyFill="1" applyBorder="1" applyAlignment="1">
      <alignment horizontal="center" vertical="center"/>
    </xf>
    <xf numFmtId="0" fontId="4" fillId="7" borderId="0" xfId="0" applyFont="1" applyFill="1" applyBorder="1" applyAlignment="1">
      <alignment horizontal="left" vertical="center"/>
    </xf>
    <xf numFmtId="173" fontId="4" fillId="7" borderId="0" xfId="0" applyNumberFormat="1" applyFont="1" applyFill="1" applyBorder="1" applyAlignment="1">
      <alignment horizontal="left" vertical="center"/>
    </xf>
    <xf numFmtId="165" fontId="39" fillId="11" borderId="55" xfId="1" applyFont="1" applyFill="1" applyBorder="1" applyAlignment="1">
      <alignment vertical="center"/>
    </xf>
    <xf numFmtId="0" fontId="4" fillId="0" borderId="49" xfId="0" applyFont="1" applyFill="1" applyBorder="1" applyAlignment="1">
      <alignment horizontal="right" vertical="center" wrapText="1"/>
    </xf>
    <xf numFmtId="0" fontId="39" fillId="0" borderId="0" xfId="0" applyFont="1" applyFill="1" applyAlignment="1">
      <alignment vertical="center"/>
    </xf>
    <xf numFmtId="0" fontId="39" fillId="7" borderId="0" xfId="0" applyFont="1" applyFill="1" applyBorder="1" applyAlignment="1">
      <alignment vertical="center"/>
    </xf>
    <xf numFmtId="0" fontId="40" fillId="8" borderId="0" xfId="0" applyFont="1" applyFill="1" applyBorder="1" applyAlignment="1">
      <alignment vertical="center"/>
    </xf>
    <xf numFmtId="0" fontId="40" fillId="7" borderId="0" xfId="0" applyFont="1" applyFill="1" applyAlignment="1">
      <alignment vertical="center"/>
    </xf>
    <xf numFmtId="0" fontId="6" fillId="8" borderId="0" xfId="0" applyFont="1" applyFill="1" applyAlignment="1">
      <alignment vertical="center"/>
    </xf>
    <xf numFmtId="1" fontId="6" fillId="8" borderId="0" xfId="1" applyNumberFormat="1" applyFont="1" applyFill="1" applyAlignment="1">
      <alignment horizontal="center" vertical="center"/>
    </xf>
    <xf numFmtId="165" fontId="6" fillId="8" borderId="0" xfId="1" applyFont="1" applyFill="1" applyAlignment="1">
      <alignment vertical="center"/>
    </xf>
    <xf numFmtId="165" fontId="4" fillId="8" borderId="0" xfId="1" applyFont="1" applyFill="1" applyAlignment="1">
      <alignment vertical="center"/>
    </xf>
    <xf numFmtId="0" fontId="4" fillId="8" borderId="0" xfId="0" applyFont="1" applyFill="1" applyAlignment="1">
      <alignment vertical="center"/>
    </xf>
    <xf numFmtId="1" fontId="6" fillId="8" borderId="0" xfId="1" applyNumberFormat="1" applyFont="1" applyFill="1" applyAlignment="1" applyProtection="1">
      <alignment horizontal="center" vertical="center"/>
    </xf>
    <xf numFmtId="165" fontId="6" fillId="8" borderId="0" xfId="1" applyFont="1" applyFill="1" applyAlignment="1" applyProtection="1">
      <alignment vertical="center"/>
    </xf>
    <xf numFmtId="165" fontId="4" fillId="8" borderId="0" xfId="1" applyFont="1" applyFill="1" applyAlignment="1" applyProtection="1">
      <alignment vertical="center"/>
    </xf>
    <xf numFmtId="1" fontId="6" fillId="8" borderId="0" xfId="1" applyNumberFormat="1" applyFont="1" applyFill="1" applyBorder="1" applyAlignment="1" applyProtection="1">
      <alignment horizontal="center" vertical="center"/>
    </xf>
    <xf numFmtId="165" fontId="6" fillId="8" borderId="0" xfId="1" applyFont="1" applyFill="1" applyBorder="1" applyAlignment="1" applyProtection="1">
      <alignment horizontal="right" vertical="center"/>
    </xf>
    <xf numFmtId="165" fontId="4" fillId="8" borderId="0" xfId="1" applyFont="1" applyFill="1" applyBorder="1" applyAlignment="1" applyProtection="1">
      <alignment horizontal="right" vertical="center"/>
    </xf>
    <xf numFmtId="173" fontId="4" fillId="8" borderId="8" xfId="0" applyNumberFormat="1" applyFont="1" applyFill="1" applyBorder="1" applyAlignment="1">
      <alignment horizontal="center" vertical="center" wrapText="1"/>
    </xf>
    <xf numFmtId="1" fontId="4" fillId="8" borderId="7" xfId="1" applyNumberFormat="1" applyFont="1" applyFill="1" applyBorder="1" applyAlignment="1" applyProtection="1">
      <alignment horizontal="center" vertical="center" wrapText="1"/>
    </xf>
    <xf numFmtId="2" fontId="39" fillId="8" borderId="7" xfId="0" applyNumberFormat="1" applyFont="1" applyFill="1" applyBorder="1" applyAlignment="1">
      <alignment horizontal="center" vertical="center"/>
    </xf>
    <xf numFmtId="0" fontId="39" fillId="8" borderId="0" xfId="0" applyFont="1" applyFill="1" applyAlignment="1">
      <alignment horizontal="center" vertical="center"/>
    </xf>
    <xf numFmtId="0" fontId="4" fillId="8" borderId="0" xfId="0" applyFont="1" applyFill="1" applyBorder="1" applyAlignment="1">
      <alignment horizontal="center" vertical="center"/>
    </xf>
    <xf numFmtId="0" fontId="4" fillId="8" borderId="0" xfId="0" applyFont="1" applyFill="1" applyBorder="1" applyAlignment="1">
      <alignment horizontal="left" vertical="center"/>
    </xf>
    <xf numFmtId="0" fontId="4" fillId="8" borderId="8" xfId="0" applyFont="1" applyFill="1" applyBorder="1" applyAlignment="1">
      <alignment horizontal="center" vertical="center" wrapText="1"/>
    </xf>
    <xf numFmtId="2" fontId="39" fillId="8" borderId="8" xfId="0" applyNumberFormat="1" applyFont="1" applyFill="1" applyBorder="1" applyAlignment="1">
      <alignment horizontal="center" vertical="center"/>
    </xf>
    <xf numFmtId="0" fontId="39" fillId="8" borderId="8" xfId="0" applyNumberFormat="1" applyFont="1" applyFill="1" applyBorder="1" applyAlignment="1">
      <alignment horizontal="left" vertical="center"/>
    </xf>
    <xf numFmtId="0" fontId="39" fillId="8" borderId="8" xfId="0" applyFont="1" applyFill="1" applyBorder="1" applyAlignment="1">
      <alignment vertical="center" wrapText="1"/>
    </xf>
    <xf numFmtId="165" fontId="42" fillId="8" borderId="8" xfId="1" applyFont="1" applyFill="1" applyBorder="1" applyAlignment="1">
      <alignment vertical="center"/>
    </xf>
    <xf numFmtId="0" fontId="42" fillId="8" borderId="0" xfId="0" applyFont="1" applyFill="1" applyAlignment="1">
      <alignment vertical="center"/>
    </xf>
    <xf numFmtId="0" fontId="42" fillId="0" borderId="0" xfId="0" applyFont="1" applyAlignment="1">
      <alignment vertical="center"/>
    </xf>
    <xf numFmtId="174" fontId="39" fillId="8" borderId="0" xfId="1" applyNumberFormat="1" applyFont="1" applyFill="1" applyBorder="1" applyAlignment="1">
      <alignment horizontal="center" vertical="center"/>
    </xf>
    <xf numFmtId="174" fontId="39" fillId="8" borderId="0" xfId="1" applyNumberFormat="1" applyFont="1" applyFill="1" applyAlignment="1">
      <alignment vertical="center"/>
    </xf>
    <xf numFmtId="174" fontId="40" fillId="8" borderId="55" xfId="1" applyNumberFormat="1" applyFont="1" applyFill="1" applyBorder="1" applyAlignment="1">
      <alignment vertical="center"/>
    </xf>
    <xf numFmtId="174" fontId="39" fillId="8" borderId="8" xfId="1" applyNumberFormat="1" applyFont="1" applyFill="1" applyBorder="1" applyAlignment="1">
      <alignment vertical="center"/>
    </xf>
    <xf numFmtId="165" fontId="6" fillId="8" borderId="13" xfId="1" applyFont="1" applyFill="1" applyBorder="1" applyAlignment="1" applyProtection="1">
      <alignment horizontal="center" vertical="center"/>
    </xf>
    <xf numFmtId="165" fontId="6" fillId="8" borderId="63" xfId="1" applyFont="1" applyFill="1" applyBorder="1" applyAlignment="1" applyProtection="1">
      <alignment horizontal="center" vertical="center"/>
    </xf>
    <xf numFmtId="173" fontId="4" fillId="11" borderId="47" xfId="0" applyNumberFormat="1" applyFont="1" applyFill="1" applyBorder="1" applyAlignment="1">
      <alignment horizontal="center" vertical="center"/>
    </xf>
    <xf numFmtId="173" fontId="4" fillId="11" borderId="59" xfId="0" applyNumberFormat="1" applyFont="1" applyFill="1" applyBorder="1" applyAlignment="1">
      <alignment horizontal="center" vertical="center"/>
    </xf>
    <xf numFmtId="165" fontId="4" fillId="11" borderId="62" xfId="1" applyFont="1" applyFill="1" applyBorder="1" applyAlignment="1" applyProtection="1">
      <alignment horizontal="center" vertical="center"/>
    </xf>
    <xf numFmtId="165" fontId="4" fillId="11" borderId="63" xfId="1" applyFont="1" applyFill="1" applyBorder="1" applyAlignment="1" applyProtection="1">
      <alignment horizontal="center" vertical="center"/>
    </xf>
    <xf numFmtId="165" fontId="4" fillId="11" borderId="47" xfId="1" applyFont="1" applyFill="1" applyBorder="1" applyAlignment="1" applyProtection="1">
      <alignment horizontal="center" vertical="center"/>
    </xf>
    <xf numFmtId="165" fontId="4" fillId="11" borderId="9" xfId="1" applyFont="1" applyFill="1" applyBorder="1" applyAlignment="1" applyProtection="1">
      <alignment horizontal="center" vertical="center"/>
    </xf>
    <xf numFmtId="165" fontId="4" fillId="11" borderId="54" xfId="1" applyFont="1" applyFill="1" applyBorder="1" applyAlignment="1" applyProtection="1">
      <alignment horizontal="center" vertical="center"/>
    </xf>
    <xf numFmtId="0" fontId="4" fillId="11" borderId="6" xfId="6" applyFont="1" applyFill="1" applyBorder="1" applyAlignment="1" applyProtection="1">
      <alignment horizontal="center" vertical="center"/>
    </xf>
    <xf numFmtId="2" fontId="4" fillId="11" borderId="79" xfId="12" applyNumberFormat="1" applyFont="1" applyFill="1" applyBorder="1" applyAlignment="1" applyProtection="1">
      <alignment horizontal="center" vertical="center" wrapText="1"/>
      <protection locked="0"/>
    </xf>
    <xf numFmtId="1" fontId="4" fillId="11" borderId="4" xfId="12" applyNumberFormat="1" applyFont="1" applyFill="1" applyBorder="1" applyAlignment="1" applyProtection="1">
      <alignment horizontal="center" vertical="center" wrapText="1"/>
      <protection locked="0"/>
    </xf>
    <xf numFmtId="165" fontId="4" fillId="11" borderId="64" xfId="1" applyFont="1" applyFill="1" applyBorder="1" applyAlignment="1" applyProtection="1">
      <alignment vertical="center"/>
    </xf>
    <xf numFmtId="165" fontId="4" fillId="11" borderId="65" xfId="1" applyFont="1" applyFill="1" applyBorder="1" applyAlignment="1" applyProtection="1">
      <alignment vertical="center"/>
    </xf>
    <xf numFmtId="165" fontId="4" fillId="11" borderId="6" xfId="1" applyFont="1" applyFill="1" applyBorder="1" applyAlignment="1" applyProtection="1">
      <alignment vertical="center"/>
    </xf>
    <xf numFmtId="165" fontId="4" fillId="11" borderId="8" xfId="1" applyFont="1" applyFill="1" applyBorder="1" applyAlignment="1" applyProtection="1">
      <alignment vertical="center"/>
    </xf>
    <xf numFmtId="165" fontId="4" fillId="11" borderId="52" xfId="1" applyFont="1" applyFill="1" applyBorder="1" applyAlignment="1" applyProtection="1">
      <alignment vertical="center"/>
    </xf>
    <xf numFmtId="165" fontId="4" fillId="11" borderId="5" xfId="1" applyFont="1" applyFill="1" applyBorder="1" applyAlignment="1" applyProtection="1">
      <alignment vertical="center"/>
    </xf>
    <xf numFmtId="174" fontId="4" fillId="11" borderId="59" xfId="1" applyNumberFormat="1" applyFont="1" applyFill="1" applyBorder="1" applyAlignment="1" applyProtection="1">
      <alignment horizontal="center" vertical="center"/>
    </xf>
    <xf numFmtId="174" fontId="4" fillId="11" borderId="79" xfId="1" applyNumberFormat="1" applyFont="1" applyFill="1" applyBorder="1" applyAlignment="1" applyProtection="1">
      <alignment horizontal="center" vertical="center"/>
    </xf>
    <xf numFmtId="174" fontId="4" fillId="11" borderId="79" xfId="1" applyNumberFormat="1" applyFont="1" applyFill="1" applyBorder="1" applyAlignment="1" applyProtection="1">
      <alignment vertical="center"/>
    </xf>
    <xf numFmtId="174" fontId="4" fillId="11" borderId="13" xfId="1" applyNumberFormat="1" applyFont="1" applyFill="1" applyBorder="1" applyAlignment="1" applyProtection="1">
      <alignment horizontal="center" vertical="center"/>
    </xf>
    <xf numFmtId="174" fontId="4" fillId="11" borderId="63" xfId="1" applyNumberFormat="1" applyFont="1" applyFill="1" applyBorder="1" applyAlignment="1" applyProtection="1">
      <alignment horizontal="center" vertical="center"/>
    </xf>
    <xf numFmtId="174" fontId="4" fillId="11" borderId="5" xfId="1" applyNumberFormat="1" applyFont="1" applyFill="1" applyBorder="1" applyAlignment="1" applyProtection="1">
      <alignment vertical="center"/>
    </xf>
    <xf numFmtId="174" fontId="4" fillId="11" borderId="65" xfId="1" applyNumberFormat="1" applyFont="1" applyFill="1" applyBorder="1" applyAlignment="1" applyProtection="1">
      <alignment vertical="center"/>
    </xf>
    <xf numFmtId="174" fontId="4" fillId="11" borderId="51" xfId="1" applyNumberFormat="1" applyFont="1" applyFill="1" applyBorder="1" applyAlignment="1">
      <alignment vertical="center"/>
    </xf>
    <xf numFmtId="174" fontId="4" fillId="11" borderId="4" xfId="1" applyNumberFormat="1" applyFont="1" applyFill="1" applyBorder="1" applyAlignment="1">
      <alignment vertical="center"/>
    </xf>
    <xf numFmtId="0" fontId="4" fillId="7" borderId="0" xfId="0" applyFont="1" applyFill="1" applyAlignment="1">
      <alignment horizontal="left" vertical="center"/>
    </xf>
    <xf numFmtId="0" fontId="39" fillId="8" borderId="8" xfId="0" quotePrefix="1" applyFont="1" applyFill="1" applyBorder="1" applyAlignment="1">
      <alignment horizontal="center" vertical="center" wrapText="1"/>
    </xf>
    <xf numFmtId="0" fontId="40" fillId="12" borderId="0" xfId="0" applyFont="1" applyFill="1" applyBorder="1" applyAlignment="1">
      <alignment vertical="center"/>
    </xf>
    <xf numFmtId="173" fontId="4" fillId="2" borderId="94" xfId="0" applyNumberFormat="1" applyFont="1" applyFill="1" applyBorder="1" applyAlignment="1">
      <alignment horizontal="center" vertical="center"/>
    </xf>
    <xf numFmtId="173" fontId="37" fillId="2" borderId="95" xfId="0" applyNumberFormat="1" applyFont="1" applyFill="1" applyBorder="1" applyAlignment="1">
      <alignment horizontal="center" vertical="center"/>
    </xf>
    <xf numFmtId="173" fontId="37" fillId="2" borderId="96" xfId="0" applyNumberFormat="1" applyFont="1" applyFill="1" applyBorder="1" applyAlignment="1">
      <alignment horizontal="center" vertical="center"/>
    </xf>
    <xf numFmtId="173" fontId="17" fillId="11" borderId="96" xfId="0" applyNumberFormat="1" applyFont="1" applyFill="1" applyBorder="1" applyAlignment="1">
      <alignment horizontal="left" vertical="center"/>
    </xf>
    <xf numFmtId="2" fontId="6" fillId="0" borderId="97" xfId="12" applyNumberFormat="1" applyFont="1" applyFill="1" applyBorder="1" applyAlignment="1" applyProtection="1">
      <alignment horizontal="left" vertical="center" wrapText="1"/>
      <protection locked="0"/>
    </xf>
    <xf numFmtId="0" fontId="6" fillId="8" borderId="0" xfId="0" applyFont="1" applyFill="1" applyAlignment="1">
      <alignment horizontal="left" vertical="center"/>
    </xf>
    <xf numFmtId="0" fontId="4" fillId="8" borderId="0" xfId="0" applyFont="1" applyFill="1" applyAlignment="1">
      <alignment horizontal="left" vertical="center"/>
    </xf>
    <xf numFmtId="173" fontId="4" fillId="8" borderId="0" xfId="0" applyNumberFormat="1" applyFont="1" applyFill="1" applyBorder="1" applyAlignment="1">
      <alignment horizontal="left" vertical="center"/>
    </xf>
    <xf numFmtId="0" fontId="43" fillId="8" borderId="8" xfId="0" applyFont="1" applyFill="1" applyBorder="1" applyAlignment="1">
      <alignment vertical="center" wrapText="1"/>
    </xf>
    <xf numFmtId="0" fontId="39" fillId="8" borderId="8" xfId="0" applyFont="1" applyFill="1" applyBorder="1" applyAlignment="1">
      <alignment horizontal="center" vertical="center" wrapText="1"/>
    </xf>
    <xf numFmtId="0" fontId="39" fillId="8" borderId="7" xfId="0" applyFont="1" applyFill="1" applyBorder="1" applyAlignment="1">
      <alignment horizontal="center" vertical="center"/>
    </xf>
    <xf numFmtId="0" fontId="39" fillId="0" borderId="0" xfId="0" applyFont="1" applyAlignment="1">
      <alignment horizontal="center" vertical="center"/>
    </xf>
    <xf numFmtId="0" fontId="6" fillId="0" borderId="0" xfId="12" applyFont="1" applyBorder="1" applyAlignment="1">
      <alignment vertical="center"/>
    </xf>
    <xf numFmtId="0" fontId="6" fillId="7" borderId="0" xfId="12" quotePrefix="1" applyFont="1" applyFill="1" applyBorder="1" applyAlignment="1">
      <alignment horizontal="left" vertical="center"/>
    </xf>
    <xf numFmtId="0" fontId="6" fillId="7" borderId="0" xfId="12" applyFont="1" applyFill="1" applyBorder="1" applyAlignment="1">
      <alignment vertical="center"/>
    </xf>
    <xf numFmtId="0" fontId="6" fillId="7" borderId="0" xfId="12" applyFont="1" applyFill="1" applyBorder="1" applyAlignment="1" applyProtection="1">
      <alignment vertical="center"/>
      <protection locked="0"/>
    </xf>
    <xf numFmtId="0" fontId="6" fillId="7" borderId="0" xfId="12" applyFont="1" applyFill="1" applyBorder="1" applyAlignment="1" applyProtection="1">
      <alignment horizontal="center" vertical="center"/>
      <protection locked="0"/>
    </xf>
    <xf numFmtId="0" fontId="6" fillId="0" borderId="0" xfId="12" applyFont="1" applyFill="1" applyBorder="1" applyAlignment="1" applyProtection="1">
      <alignment horizontal="left" vertical="center"/>
      <protection locked="0"/>
    </xf>
    <xf numFmtId="0" fontId="6" fillId="0" borderId="0" xfId="12" applyFont="1" applyAlignment="1">
      <alignment vertical="center"/>
    </xf>
    <xf numFmtId="0" fontId="6" fillId="0" borderId="17" xfId="12" applyFont="1" applyBorder="1" applyAlignment="1">
      <alignment horizontal="left" vertical="center"/>
    </xf>
    <xf numFmtId="0" fontId="6" fillId="0" borderId="3" xfId="12" applyFont="1" applyBorder="1" applyAlignment="1">
      <alignment vertical="center"/>
    </xf>
    <xf numFmtId="0" fontId="6" fillId="0" borderId="20" xfId="12" quotePrefix="1" applyFont="1" applyBorder="1" applyAlignment="1">
      <alignment horizontal="left" vertical="center"/>
    </xf>
    <xf numFmtId="0" fontId="6" fillId="0" borderId="17" xfId="12" applyFont="1" applyBorder="1" applyAlignment="1">
      <alignment vertical="center"/>
    </xf>
    <xf numFmtId="0" fontId="6" fillId="0" borderId="21" xfId="12" applyFont="1" applyBorder="1" applyAlignment="1">
      <alignment vertical="center"/>
    </xf>
    <xf numFmtId="0" fontId="6" fillId="0" borderId="13" xfId="12" applyFont="1" applyBorder="1" applyAlignment="1">
      <alignment vertical="center"/>
    </xf>
    <xf numFmtId="0" fontId="6" fillId="0" borderId="10" xfId="12" applyFont="1" applyBorder="1" applyAlignment="1">
      <alignment vertical="center"/>
    </xf>
    <xf numFmtId="0" fontId="6" fillId="0" borderId="22" xfId="12" applyFont="1" applyBorder="1" applyAlignment="1">
      <alignment vertical="center"/>
    </xf>
    <xf numFmtId="0" fontId="32" fillId="0" borderId="19" xfId="12" applyFont="1" applyBorder="1" applyAlignment="1">
      <alignment vertical="center"/>
    </xf>
    <xf numFmtId="0" fontId="32" fillId="0" borderId="5" xfId="12" applyFont="1" applyBorder="1" applyAlignment="1">
      <alignment vertical="center"/>
    </xf>
    <xf numFmtId="0" fontId="32" fillId="0" borderId="11" xfId="12" applyFont="1" applyBorder="1" applyAlignment="1">
      <alignment vertical="center"/>
    </xf>
    <xf numFmtId="0" fontId="32" fillId="0" borderId="7" xfId="12" applyFont="1" applyBorder="1" applyAlignment="1">
      <alignment vertical="center"/>
    </xf>
    <xf numFmtId="0" fontId="32" fillId="0" borderId="8"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0" xfId="12" applyFont="1" applyAlignment="1">
      <alignment vertical="center"/>
    </xf>
    <xf numFmtId="0" fontId="17" fillId="0" borderId="17" xfId="12" applyFont="1" applyFill="1" applyBorder="1" applyAlignment="1">
      <alignment vertical="center"/>
    </xf>
    <xf numFmtId="0" fontId="4" fillId="0" borderId="0" xfId="12" applyFont="1" applyFill="1" applyBorder="1" applyAlignment="1">
      <alignment vertical="center"/>
    </xf>
    <xf numFmtId="0" fontId="4" fillId="0" borderId="0" xfId="12" applyFont="1" applyFill="1" applyAlignment="1">
      <alignment vertical="center"/>
    </xf>
    <xf numFmtId="0" fontId="6" fillId="0" borderId="19" xfId="12" applyFont="1" applyFill="1" applyBorder="1" applyAlignment="1">
      <alignment vertical="center"/>
    </xf>
    <xf numFmtId="0" fontId="6" fillId="0" borderId="5" xfId="12" applyFont="1" applyFill="1" applyBorder="1" applyAlignment="1">
      <alignment vertical="center"/>
    </xf>
    <xf numFmtId="0" fontId="6" fillId="0" borderId="0" xfId="12" applyFont="1" applyFill="1" applyBorder="1" applyAlignment="1">
      <alignment vertical="center"/>
    </xf>
    <xf numFmtId="165" fontId="6" fillId="0" borderId="8" xfId="1" applyFont="1" applyFill="1" applyBorder="1" applyAlignment="1">
      <alignment vertical="center"/>
    </xf>
    <xf numFmtId="165" fontId="6" fillId="0" borderId="23" xfId="1" applyFont="1" applyFill="1" applyBorder="1" applyAlignment="1">
      <alignment vertical="center"/>
    </xf>
    <xf numFmtId="165" fontId="6" fillId="0" borderId="6" xfId="1" applyFont="1" applyFill="1" applyBorder="1" applyAlignment="1">
      <alignment vertical="center"/>
    </xf>
    <xf numFmtId="0" fontId="6" fillId="0" borderId="0" xfId="12" applyFont="1" applyFill="1" applyAlignment="1">
      <alignment vertical="center"/>
    </xf>
    <xf numFmtId="165" fontId="6" fillId="7" borderId="8" xfId="1" applyFont="1" applyFill="1" applyBorder="1" applyAlignment="1" applyProtection="1">
      <alignment vertical="center"/>
      <protection locked="0"/>
    </xf>
    <xf numFmtId="165" fontId="6" fillId="7" borderId="23" xfId="1" applyFont="1" applyFill="1" applyBorder="1" applyAlignment="1" applyProtection="1">
      <alignment vertical="center"/>
      <protection locked="0"/>
    </xf>
    <xf numFmtId="165" fontId="6" fillId="7" borderId="6" xfId="1" applyFont="1" applyFill="1" applyBorder="1" applyAlignment="1" applyProtection="1">
      <alignment vertical="center"/>
      <protection locked="0"/>
    </xf>
    <xf numFmtId="165" fontId="6" fillId="7" borderId="29" xfId="1" applyFont="1" applyFill="1" applyBorder="1" applyAlignment="1" applyProtection="1">
      <alignment vertical="center"/>
      <protection locked="0"/>
    </xf>
    <xf numFmtId="165" fontId="6" fillId="7" borderId="30" xfId="1" applyFont="1" applyFill="1" applyBorder="1" applyAlignment="1" applyProtection="1">
      <alignment vertical="center"/>
      <protection locked="0"/>
    </xf>
    <xf numFmtId="165" fontId="6" fillId="7" borderId="43" xfId="1" applyFont="1" applyFill="1" applyBorder="1" applyAlignment="1" applyProtection="1">
      <alignment vertical="center"/>
      <protection locked="0"/>
    </xf>
    <xf numFmtId="0" fontId="6" fillId="0" borderId="19" xfId="12" applyFont="1" applyBorder="1" applyAlignment="1">
      <alignment vertical="center"/>
    </xf>
    <xf numFmtId="0" fontId="6" fillId="0" borderId="5" xfId="12" applyFont="1" applyBorder="1" applyAlignment="1">
      <alignment vertical="center"/>
    </xf>
    <xf numFmtId="165" fontId="6" fillId="0" borderId="8" xfId="1" applyFont="1" applyBorder="1" applyAlignment="1">
      <alignment vertical="center"/>
    </xf>
    <xf numFmtId="165" fontId="6" fillId="0" borderId="23" xfId="1" applyFont="1" applyBorder="1" applyAlignment="1">
      <alignment vertical="center"/>
    </xf>
    <xf numFmtId="165" fontId="6" fillId="0" borderId="6" xfId="1" applyFont="1" applyBorder="1" applyAlignment="1">
      <alignment vertical="center"/>
    </xf>
    <xf numFmtId="0" fontId="6" fillId="0" borderId="24" xfId="12" applyFont="1" applyBorder="1" applyAlignment="1">
      <alignment vertical="center"/>
    </xf>
    <xf numFmtId="0" fontId="6" fillId="0" borderId="25" xfId="12" applyFont="1" applyBorder="1" applyAlignment="1">
      <alignment vertical="center"/>
    </xf>
    <xf numFmtId="0" fontId="6" fillId="0" borderId="26" xfId="12" applyFont="1" applyBorder="1" applyAlignment="1">
      <alignment vertical="center"/>
    </xf>
    <xf numFmtId="165" fontId="6" fillId="0" borderId="27" xfId="1" applyFont="1" applyBorder="1" applyAlignment="1">
      <alignment vertical="center"/>
    </xf>
    <xf numFmtId="165" fontId="6" fillId="0" borderId="28" xfId="1" applyFont="1" applyBorder="1" applyAlignment="1">
      <alignment vertical="center"/>
    </xf>
    <xf numFmtId="165" fontId="6" fillId="0" borderId="44" xfId="1" applyFont="1" applyBorder="1" applyAlignment="1">
      <alignment vertical="center"/>
    </xf>
    <xf numFmtId="0" fontId="4" fillId="0" borderId="17" xfId="12" applyFont="1" applyFill="1" applyBorder="1" applyAlignment="1">
      <alignment vertical="center"/>
    </xf>
    <xf numFmtId="165" fontId="4" fillId="0" borderId="8" xfId="1" applyFont="1" applyFill="1" applyBorder="1" applyAlignment="1" applyProtection="1">
      <alignment vertical="center"/>
      <protection locked="0"/>
    </xf>
    <xf numFmtId="165" fontId="4" fillId="0" borderId="23" xfId="1" applyFont="1" applyFill="1" applyBorder="1" applyAlignment="1" applyProtection="1">
      <alignment vertical="center"/>
      <protection locked="0"/>
    </xf>
    <xf numFmtId="165" fontId="4" fillId="0" borderId="6" xfId="1" applyFont="1" applyFill="1" applyBorder="1" applyAlignment="1" applyProtection="1">
      <alignment vertical="center"/>
      <protection locked="0"/>
    </xf>
    <xf numFmtId="0" fontId="6" fillId="0" borderId="17" xfId="12" quotePrefix="1" applyFont="1" applyBorder="1" applyAlignment="1">
      <alignment horizontal="left" vertical="center"/>
    </xf>
    <xf numFmtId="0" fontId="6" fillId="0" borderId="19" xfId="12" quotePrefix="1" applyFont="1" applyFill="1" applyBorder="1" applyAlignment="1">
      <alignment horizontal="left" vertical="center"/>
    </xf>
    <xf numFmtId="0" fontId="6" fillId="0" borderId="5" xfId="12" quotePrefix="1" applyFont="1" applyFill="1" applyBorder="1" applyAlignment="1">
      <alignment horizontal="left" vertical="center"/>
    </xf>
    <xf numFmtId="0" fontId="6" fillId="0" borderId="19" xfId="12" quotePrefix="1" applyFont="1" applyBorder="1" applyAlignment="1">
      <alignment horizontal="left" vertical="center"/>
    </xf>
    <xf numFmtId="0" fontId="4" fillId="0" borderId="19" xfId="12" applyFont="1" applyFill="1" applyBorder="1" applyAlignment="1">
      <alignment horizontal="left" vertical="center"/>
    </xf>
    <xf numFmtId="0" fontId="4" fillId="0" borderId="5" xfId="12" applyFont="1" applyFill="1" applyBorder="1" applyAlignment="1">
      <alignment vertical="center"/>
    </xf>
    <xf numFmtId="165" fontId="4" fillId="0" borderId="8" xfId="1" applyFont="1" applyFill="1" applyBorder="1" applyAlignment="1">
      <alignment vertical="center"/>
    </xf>
    <xf numFmtId="165" fontId="4" fillId="0" borderId="23" xfId="1" applyFont="1" applyFill="1" applyBorder="1" applyAlignment="1">
      <alignment vertical="center"/>
    </xf>
    <xf numFmtId="165" fontId="4" fillId="0" borderId="6" xfId="1" applyFont="1" applyFill="1" applyBorder="1" applyAlignment="1">
      <alignment vertical="center"/>
    </xf>
    <xf numFmtId="0" fontId="6" fillId="0" borderId="21" xfId="12" quotePrefix="1" applyFont="1" applyBorder="1" applyAlignment="1">
      <alignment horizontal="left" vertical="center"/>
    </xf>
    <xf numFmtId="165" fontId="6" fillId="7" borderId="9" xfId="1" applyFont="1" applyFill="1" applyBorder="1" applyAlignment="1">
      <alignment vertical="center"/>
    </xf>
    <xf numFmtId="165" fontId="6" fillId="7" borderId="78" xfId="1" applyFont="1" applyFill="1" applyBorder="1" applyAlignment="1">
      <alignment vertical="center"/>
    </xf>
    <xf numFmtId="165" fontId="6" fillId="7" borderId="47" xfId="1" applyFont="1" applyFill="1" applyBorder="1" applyAlignment="1">
      <alignment vertical="center"/>
    </xf>
    <xf numFmtId="165" fontId="6" fillId="7" borderId="29" xfId="1" applyFont="1" applyFill="1" applyBorder="1" applyAlignment="1">
      <alignment vertical="center"/>
    </xf>
    <xf numFmtId="165" fontId="6" fillId="7" borderId="30" xfId="1" applyFont="1" applyFill="1" applyBorder="1" applyAlignment="1">
      <alignment vertical="center"/>
    </xf>
    <xf numFmtId="165" fontId="6" fillId="7" borderId="43" xfId="1" applyFont="1" applyFill="1" applyBorder="1" applyAlignment="1">
      <alignment vertical="center"/>
    </xf>
    <xf numFmtId="0" fontId="6" fillId="0" borderId="5" xfId="12" quotePrefix="1" applyFont="1" applyBorder="1" applyAlignment="1">
      <alignment horizontal="left" vertical="center"/>
    </xf>
    <xf numFmtId="0" fontId="4" fillId="0" borderId="17" xfId="12" quotePrefix="1" applyFont="1" applyBorder="1" applyAlignment="1">
      <alignment horizontal="left" vertical="center"/>
    </xf>
    <xf numFmtId="0" fontId="4" fillId="0" borderId="0" xfId="12" applyFont="1" applyBorder="1" applyAlignment="1">
      <alignment vertical="center"/>
    </xf>
    <xf numFmtId="0" fontId="4" fillId="0" borderId="0" xfId="12" quotePrefix="1" applyFont="1" applyBorder="1" applyAlignment="1">
      <alignment horizontal="left" vertical="center"/>
    </xf>
    <xf numFmtId="165" fontId="4" fillId="0" borderId="29" xfId="1" applyFont="1" applyBorder="1" applyAlignment="1">
      <alignment vertical="center"/>
    </xf>
    <xf numFmtId="165" fontId="4" fillId="0" borderId="30" xfId="1" applyFont="1" applyBorder="1" applyAlignment="1">
      <alignment vertical="center"/>
    </xf>
    <xf numFmtId="165" fontId="4" fillId="0" borderId="43" xfId="1" applyFont="1" applyBorder="1" applyAlignment="1">
      <alignment vertical="center"/>
    </xf>
    <xf numFmtId="0" fontId="4" fillId="0" borderId="0" xfId="12" applyFont="1" applyAlignment="1">
      <alignment vertical="center"/>
    </xf>
    <xf numFmtId="0" fontId="6" fillId="0" borderId="0" xfId="12" quotePrefix="1" applyFont="1" applyBorder="1" applyAlignment="1">
      <alignment horizontal="left" vertical="center"/>
    </xf>
    <xf numFmtId="165" fontId="6" fillId="0" borderId="29" xfId="1" applyFont="1" applyBorder="1" applyAlignment="1">
      <alignment vertical="center"/>
    </xf>
    <xf numFmtId="165" fontId="6" fillId="0" borderId="30" xfId="1" applyFont="1" applyBorder="1" applyAlignment="1">
      <alignment vertical="center"/>
    </xf>
    <xf numFmtId="165" fontId="6" fillId="0" borderId="43" xfId="1" applyFont="1" applyBorder="1" applyAlignment="1">
      <alignment vertical="center"/>
    </xf>
    <xf numFmtId="0" fontId="4" fillId="0" borderId="31" xfId="12" quotePrefix="1" applyFont="1" applyBorder="1" applyAlignment="1">
      <alignment horizontal="left" vertical="center"/>
    </xf>
    <xf numFmtId="0" fontId="4" fillId="0" borderId="24" xfId="12" applyFont="1" applyBorder="1" applyAlignment="1">
      <alignment vertical="center"/>
    </xf>
    <xf numFmtId="165" fontId="4" fillId="0" borderId="32" xfId="1" applyFont="1" applyBorder="1" applyAlignment="1">
      <alignment vertical="center"/>
    </xf>
    <xf numFmtId="165" fontId="4" fillId="0" borderId="33" xfId="1" applyFont="1" applyBorder="1" applyAlignment="1">
      <alignment vertical="center"/>
    </xf>
    <xf numFmtId="165" fontId="4" fillId="0" borderId="82" xfId="1" applyFont="1" applyBorder="1" applyAlignment="1">
      <alignment vertical="center"/>
    </xf>
    <xf numFmtId="0" fontId="17" fillId="7" borderId="0" xfId="12" applyFont="1" applyFill="1" applyBorder="1" applyAlignment="1">
      <alignment vertical="center"/>
    </xf>
    <xf numFmtId="2" fontId="6" fillId="0" borderId="0" xfId="12" applyNumberFormat="1" applyFont="1" applyBorder="1" applyAlignment="1">
      <alignment vertical="center"/>
    </xf>
    <xf numFmtId="0" fontId="6" fillId="7" borderId="0" xfId="12" quotePrefix="1" applyFont="1" applyFill="1" applyBorder="1" applyAlignment="1" applyProtection="1">
      <alignment horizontal="left" vertical="center"/>
      <protection locked="0"/>
    </xf>
    <xf numFmtId="0" fontId="6" fillId="0" borderId="57" xfId="12" applyFont="1" applyBorder="1" applyAlignment="1">
      <alignment vertical="center"/>
    </xf>
    <xf numFmtId="0" fontId="4" fillId="0" borderId="17" xfId="12" applyFont="1" applyBorder="1" applyAlignment="1">
      <alignment vertical="center"/>
    </xf>
    <xf numFmtId="0" fontId="6" fillId="0" borderId="0" xfId="12" applyFont="1" applyBorder="1" applyAlignment="1" applyProtection="1">
      <alignment vertical="center"/>
      <protection locked="0"/>
    </xf>
    <xf numFmtId="0" fontId="6" fillId="7" borderId="8" xfId="12" applyFont="1" applyFill="1" applyBorder="1" applyAlignment="1">
      <alignment vertical="center"/>
    </xf>
    <xf numFmtId="2" fontId="6" fillId="7" borderId="8" xfId="12" applyNumberFormat="1" applyFont="1" applyFill="1" applyBorder="1" applyAlignment="1" applyProtection="1">
      <alignment vertical="center"/>
      <protection locked="0"/>
    </xf>
    <xf numFmtId="2" fontId="6" fillId="7" borderId="23" xfId="12" applyNumberFormat="1" applyFont="1" applyFill="1" applyBorder="1" applyAlignment="1" applyProtection="1">
      <alignment vertical="center"/>
      <protection locked="0"/>
    </xf>
    <xf numFmtId="2" fontId="6" fillId="7" borderId="6" xfId="12" applyNumberFormat="1" applyFont="1" applyFill="1" applyBorder="1" applyAlignment="1" applyProtection="1">
      <alignment vertical="center"/>
      <protection locked="0"/>
    </xf>
    <xf numFmtId="2" fontId="6" fillId="7" borderId="11" xfId="12" applyNumberFormat="1" applyFont="1" applyFill="1" applyBorder="1" applyAlignment="1" applyProtection="1">
      <alignment vertical="center"/>
      <protection locked="0"/>
    </xf>
    <xf numFmtId="0" fontId="6" fillId="7" borderId="17" xfId="12" quotePrefix="1" applyFont="1" applyFill="1" applyBorder="1" applyAlignment="1">
      <alignment horizontal="left" vertical="center"/>
    </xf>
    <xf numFmtId="0" fontId="6" fillId="0" borderId="0" xfId="12" quotePrefix="1" applyFont="1" applyFill="1" applyBorder="1" applyAlignment="1" applyProtection="1">
      <alignment horizontal="center" vertical="center"/>
      <protection locked="0"/>
    </xf>
    <xf numFmtId="0" fontId="6" fillId="0" borderId="0" xfId="12" applyFont="1" applyFill="1" applyBorder="1" applyAlignment="1" applyProtection="1">
      <alignment horizontal="right" vertical="center"/>
      <protection locked="0"/>
    </xf>
    <xf numFmtId="0" fontId="6" fillId="0" borderId="0" xfId="12" applyFont="1" applyFill="1" applyBorder="1" applyAlignment="1" applyProtection="1">
      <alignment vertical="center"/>
      <protection locked="0"/>
    </xf>
    <xf numFmtId="0" fontId="4" fillId="0" borderId="19" xfId="12" quotePrefix="1" applyFont="1" applyFill="1" applyBorder="1" applyAlignment="1">
      <alignment horizontal="left" vertical="center"/>
    </xf>
    <xf numFmtId="0" fontId="6" fillId="0" borderId="8" xfId="12" applyFont="1" applyBorder="1" applyAlignment="1">
      <alignment vertical="center"/>
    </xf>
    <xf numFmtId="2" fontId="6" fillId="0" borderId="8" xfId="12" applyNumberFormat="1" applyFont="1" applyBorder="1" applyAlignment="1">
      <alignment vertical="center"/>
    </xf>
    <xf numFmtId="2" fontId="6" fillId="0" borderId="23" xfId="12" applyNumberFormat="1" applyFont="1" applyBorder="1" applyAlignment="1">
      <alignment vertical="center"/>
    </xf>
    <xf numFmtId="2" fontId="6" fillId="0" borderId="6" xfId="12" applyNumberFormat="1" applyFont="1" applyBorder="1" applyAlignment="1">
      <alignment vertical="center"/>
    </xf>
    <xf numFmtId="2" fontId="6" fillId="0" borderId="11" xfId="12" applyNumberFormat="1" applyFont="1" applyBorder="1" applyAlignment="1">
      <alignment vertical="center"/>
    </xf>
    <xf numFmtId="0" fontId="4" fillId="0" borderId="17" xfId="12" applyFont="1" applyFill="1" applyBorder="1" applyAlignment="1">
      <alignment horizontal="left" vertical="center"/>
    </xf>
    <xf numFmtId="0" fontId="6" fillId="0" borderId="0" xfId="12" quotePrefix="1" applyFont="1" applyFill="1" applyBorder="1" applyAlignment="1">
      <alignment horizontal="left" vertical="center"/>
    </xf>
    <xf numFmtId="0" fontId="6" fillId="7" borderId="21" xfId="12" quotePrefix="1" applyFont="1" applyFill="1" applyBorder="1" applyAlignment="1">
      <alignment horizontal="left" vertical="center"/>
    </xf>
    <xf numFmtId="0" fontId="6" fillId="0" borderId="5" xfId="12" applyFont="1" applyFill="1" applyBorder="1" applyAlignment="1">
      <alignment horizontal="left" vertical="center"/>
    </xf>
    <xf numFmtId="0" fontId="4" fillId="0" borderId="17" xfId="12" quotePrefix="1" applyFont="1" applyFill="1" applyBorder="1" applyAlignment="1">
      <alignment horizontal="left" vertical="center"/>
    </xf>
    <xf numFmtId="2" fontId="6" fillId="7" borderId="8" xfId="12" applyNumberFormat="1" applyFont="1" applyFill="1" applyBorder="1" applyAlignment="1">
      <alignment vertical="center"/>
    </xf>
    <xf numFmtId="2" fontId="6" fillId="7" borderId="23" xfId="12" applyNumberFormat="1" applyFont="1" applyFill="1" applyBorder="1" applyAlignment="1">
      <alignment vertical="center"/>
    </xf>
    <xf numFmtId="2" fontId="6" fillId="7" borderId="6" xfId="12" applyNumberFormat="1" applyFont="1" applyFill="1" applyBorder="1" applyAlignment="1">
      <alignment vertical="center"/>
    </xf>
    <xf numFmtId="2" fontId="6" fillId="7" borderId="11" xfId="12" applyNumberFormat="1" applyFont="1" applyFill="1" applyBorder="1" applyAlignment="1">
      <alignment vertical="center"/>
    </xf>
    <xf numFmtId="0" fontId="6" fillId="7" borderId="23" xfId="12" applyFont="1" applyFill="1" applyBorder="1" applyAlignment="1">
      <alignment vertical="center"/>
    </xf>
    <xf numFmtId="0" fontId="6" fillId="7" borderId="6" xfId="12" applyFont="1" applyFill="1" applyBorder="1" applyAlignment="1">
      <alignment vertical="center"/>
    </xf>
    <xf numFmtId="0" fontId="6" fillId="7" borderId="11" xfId="12" applyFont="1" applyFill="1" applyBorder="1" applyAlignment="1">
      <alignment vertical="center"/>
    </xf>
    <xf numFmtId="0" fontId="6" fillId="0" borderId="23" xfId="12" applyFont="1" applyBorder="1" applyAlignment="1">
      <alignment vertical="center"/>
    </xf>
    <xf numFmtId="0" fontId="6" fillId="0" borderId="6" xfId="12" applyFont="1" applyBorder="1" applyAlignment="1">
      <alignment vertical="center"/>
    </xf>
    <xf numFmtId="0" fontId="6" fillId="0" borderId="11" xfId="12" applyFont="1" applyBorder="1" applyAlignment="1">
      <alignment vertical="center"/>
    </xf>
    <xf numFmtId="0" fontId="4" fillId="0" borderId="35" xfId="12" quotePrefix="1" applyFont="1" applyFill="1" applyBorder="1" applyAlignment="1">
      <alignment horizontal="left" vertical="center"/>
    </xf>
    <xf numFmtId="0" fontId="6" fillId="0" borderId="24" xfId="12" applyFont="1" applyFill="1" applyBorder="1" applyAlignment="1">
      <alignment vertical="center"/>
    </xf>
    <xf numFmtId="0" fontId="6" fillId="0" borderId="24" xfId="12" quotePrefix="1" applyFont="1" applyFill="1" applyBorder="1" applyAlignment="1">
      <alignment horizontal="left" vertical="center"/>
    </xf>
    <xf numFmtId="0" fontId="6" fillId="0" borderId="17" xfId="12" applyFont="1" applyFill="1" applyBorder="1" applyAlignment="1">
      <alignment vertical="center"/>
    </xf>
    <xf numFmtId="0" fontId="6" fillId="0" borderId="21" xfId="12" applyFont="1" applyFill="1" applyBorder="1" applyAlignment="1">
      <alignment vertical="center"/>
    </xf>
    <xf numFmtId="0" fontId="6" fillId="0" borderId="13" xfId="12" applyFont="1" applyFill="1" applyBorder="1" applyAlignment="1">
      <alignment vertical="center"/>
    </xf>
    <xf numFmtId="0" fontId="6" fillId="0" borderId="31" xfId="12" applyFont="1" applyFill="1" applyBorder="1" applyAlignment="1">
      <alignment vertical="center"/>
    </xf>
    <xf numFmtId="0" fontId="6" fillId="7" borderId="36" xfId="12" applyFont="1" applyFill="1" applyBorder="1" applyAlignment="1">
      <alignment vertical="center"/>
    </xf>
    <xf numFmtId="0" fontId="6" fillId="7" borderId="37" xfId="12" applyFont="1" applyFill="1" applyBorder="1" applyAlignment="1">
      <alignment vertical="center"/>
    </xf>
    <xf numFmtId="0" fontId="6" fillId="7" borderId="48" xfId="12" applyFont="1" applyFill="1" applyBorder="1" applyAlignment="1">
      <alignment vertical="center"/>
    </xf>
    <xf numFmtId="0" fontId="6" fillId="7" borderId="61" xfId="12" applyFont="1" applyFill="1" applyBorder="1" applyAlignment="1">
      <alignment vertical="center"/>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wrapText="1"/>
    </xf>
    <xf numFmtId="0" fontId="0" fillId="0" borderId="0" xfId="0" applyFill="1" applyAlignment="1">
      <alignment vertical="center"/>
    </xf>
    <xf numFmtId="0" fontId="31" fillId="7" borderId="0" xfId="0" applyFont="1" applyFill="1" applyAlignment="1">
      <alignment vertical="center"/>
    </xf>
    <xf numFmtId="0" fontId="13" fillId="0" borderId="0" xfId="0" applyFont="1" applyAlignment="1">
      <alignment horizontal="center" vertical="center"/>
    </xf>
    <xf numFmtId="0" fontId="6" fillId="0" borderId="0" xfId="0" quotePrefix="1" applyFont="1" applyFill="1" applyAlignment="1">
      <alignment horizontal="left" vertical="center"/>
    </xf>
    <xf numFmtId="0" fontId="14" fillId="0" borderId="0" xfId="0" applyFont="1" applyAlignment="1">
      <alignment horizontal="center" vertical="center"/>
    </xf>
    <xf numFmtId="0" fontId="2" fillId="4" borderId="0" xfId="0" applyFont="1" applyFill="1" applyAlignment="1">
      <alignment horizontal="center" vertical="center"/>
    </xf>
    <xf numFmtId="0" fontId="0" fillId="0" borderId="13" xfId="0" applyBorder="1" applyAlignment="1">
      <alignment horizontal="center" vertical="center"/>
    </xf>
    <xf numFmtId="0" fontId="0" fillId="0" borderId="13" xfId="0" applyBorder="1" applyAlignment="1">
      <alignment vertical="center"/>
    </xf>
    <xf numFmtId="0" fontId="2" fillId="0" borderId="8" xfId="0" quotePrefix="1" applyFont="1" applyBorder="1" applyAlignment="1">
      <alignment horizontal="left" vertical="center" wrapText="1"/>
    </xf>
    <xf numFmtId="174" fontId="2" fillId="4" borderId="8" xfId="0" applyNumberFormat="1" applyFont="1" applyFill="1" applyBorder="1" applyAlignment="1">
      <alignment horizontal="center" vertical="center" wrapText="1"/>
    </xf>
    <xf numFmtId="0" fontId="0" fillId="0" borderId="0" xfId="0" applyAlignment="1">
      <alignment horizontal="center" vertical="center"/>
    </xf>
    <xf numFmtId="0" fontId="3" fillId="0" borderId="0" xfId="0" applyFont="1" applyAlignment="1">
      <alignment horizontal="left" vertical="center"/>
    </xf>
    <xf numFmtId="0" fontId="0" fillId="0" borderId="0" xfId="0" applyAlignment="1">
      <alignment horizontal="justify" vertical="center" wrapText="1"/>
    </xf>
    <xf numFmtId="0" fontId="0" fillId="0" borderId="13" xfId="0" applyBorder="1" applyAlignment="1">
      <alignment horizontal="justify" vertical="center" wrapText="1"/>
    </xf>
    <xf numFmtId="0" fontId="3" fillId="0" borderId="0" xfId="0" applyFont="1" applyFill="1" applyBorder="1" applyAlignment="1">
      <alignment horizontal="left" vertical="center"/>
    </xf>
    <xf numFmtId="0" fontId="0" fillId="0" borderId="0" xfId="0" applyFill="1" applyBorder="1" applyAlignment="1">
      <alignment horizontal="justify" vertical="center" wrapText="1"/>
    </xf>
    <xf numFmtId="0" fontId="2" fillId="0" borderId="8" xfId="0" applyFont="1" applyBorder="1" applyAlignment="1">
      <alignment horizontal="right" vertical="center" wrapText="1"/>
    </xf>
    <xf numFmtId="0" fontId="4" fillId="4" borderId="8" xfId="0" applyFont="1" applyFill="1" applyBorder="1" applyAlignment="1">
      <alignment vertical="center"/>
    </xf>
    <xf numFmtId="0" fontId="0" fillId="4" borderId="13" xfId="0" applyFill="1" applyBorder="1" applyAlignment="1">
      <alignment vertical="center"/>
    </xf>
    <xf numFmtId="0" fontId="6" fillId="8" borderId="0" xfId="12" applyFont="1" applyFill="1" applyBorder="1" applyAlignment="1">
      <alignment vertical="center"/>
    </xf>
    <xf numFmtId="0" fontId="6" fillId="8" borderId="0" xfId="12" applyFont="1" applyFill="1" applyAlignment="1">
      <alignment vertical="center"/>
    </xf>
    <xf numFmtId="0" fontId="4" fillId="7" borderId="8" xfId="8" applyFont="1" applyFill="1" applyBorder="1" applyAlignment="1">
      <alignment horizontal="left"/>
    </xf>
    <xf numFmtId="0" fontId="4" fillId="0" borderId="0" xfId="8" applyFont="1" applyAlignment="1"/>
    <xf numFmtId="0" fontId="6" fillId="0" borderId="0" xfId="8" applyFont="1" applyAlignment="1"/>
    <xf numFmtId="0" fontId="18" fillId="0" borderId="0" xfId="8" applyFont="1" applyAlignment="1"/>
    <xf numFmtId="0" fontId="4" fillId="7" borderId="8" xfId="8" applyFont="1" applyFill="1" applyBorder="1" applyAlignment="1">
      <alignment horizontal="left" wrapText="1"/>
    </xf>
    <xf numFmtId="10" fontId="6" fillId="0" borderId="0" xfId="8" applyNumberFormat="1" applyFont="1" applyAlignment="1"/>
    <xf numFmtId="10" fontId="18" fillId="0" borderId="0" xfId="8" applyNumberFormat="1" applyFont="1" applyAlignment="1"/>
    <xf numFmtId="0" fontId="4" fillId="0" borderId="8" xfId="8" applyFont="1" applyBorder="1" applyAlignment="1">
      <alignment horizontal="left"/>
    </xf>
    <xf numFmtId="0" fontId="4" fillId="0" borderId="0" xfId="8" applyFont="1" applyAlignment="1">
      <alignment wrapText="1"/>
    </xf>
    <xf numFmtId="0" fontId="4" fillId="0" borderId="0" xfId="8" applyFont="1" applyAlignment="1">
      <alignment horizontal="left"/>
    </xf>
    <xf numFmtId="0" fontId="1" fillId="0" borderId="0" xfId="8" applyAlignment="1"/>
    <xf numFmtId="0" fontId="3" fillId="0" borderId="0" xfId="8" applyFont="1" applyAlignment="1">
      <alignment wrapText="1"/>
    </xf>
    <xf numFmtId="0" fontId="3" fillId="9" borderId="55" xfId="8" applyFont="1" applyFill="1" applyBorder="1" applyAlignment="1">
      <alignment wrapText="1"/>
    </xf>
    <xf numFmtId="0" fontId="4" fillId="9" borderId="42" xfId="8" applyFont="1" applyFill="1" applyBorder="1" applyAlignment="1">
      <alignment horizontal="center" wrapText="1"/>
    </xf>
    <xf numFmtId="0" fontId="4" fillId="9" borderId="26" xfId="8" applyFont="1" applyFill="1" applyBorder="1" applyAlignment="1"/>
    <xf numFmtId="0" fontId="4" fillId="9" borderId="42" xfId="8" applyFont="1" applyFill="1" applyBorder="1" applyAlignment="1"/>
    <xf numFmtId="0" fontId="1" fillId="0" borderId="1" xfId="8" applyBorder="1" applyAlignment="1"/>
    <xf numFmtId="0" fontId="6" fillId="0" borderId="2" xfId="8" applyFont="1" applyBorder="1" applyAlignment="1">
      <alignment horizontal="center"/>
    </xf>
    <xf numFmtId="0" fontId="4" fillId="0" borderId="2" xfId="8" applyFont="1" applyBorder="1" applyAlignment="1"/>
    <xf numFmtId="0" fontId="1" fillId="0" borderId="4" xfId="8" applyBorder="1" applyAlignment="1"/>
    <xf numFmtId="0" fontId="35" fillId="0" borderId="46" xfId="8" applyFont="1" applyBorder="1" applyAlignment="1">
      <alignment horizontal="center"/>
    </xf>
    <xf numFmtId="0" fontId="1" fillId="0" borderId="56" xfId="8" applyBorder="1" applyAlignment="1"/>
    <xf numFmtId="0" fontId="35" fillId="0" borderId="84" xfId="8" applyFont="1" applyBorder="1" applyAlignment="1">
      <alignment horizontal="center"/>
    </xf>
    <xf numFmtId="0" fontId="1" fillId="0" borderId="0" xfId="8" applyAlignment="1">
      <alignment horizontal="left"/>
    </xf>
    <xf numFmtId="0" fontId="8" fillId="0" borderId="0" xfId="8" applyFont="1" applyAlignment="1"/>
    <xf numFmtId="0" fontId="2" fillId="0" borderId="0" xfId="8" applyFont="1" applyAlignment="1">
      <alignment wrapText="1"/>
    </xf>
    <xf numFmtId="0" fontId="35" fillId="0" borderId="0" xfId="8" applyFont="1" applyAlignment="1"/>
    <xf numFmtId="0" fontId="6" fillId="0" borderId="8" xfId="8" applyFont="1" applyBorder="1" applyAlignment="1">
      <alignment horizontal="left" wrapText="1"/>
    </xf>
    <xf numFmtId="0" fontId="6" fillId="0" borderId="0" xfId="8" applyFont="1" applyAlignment="1">
      <alignment horizontal="center"/>
    </xf>
    <xf numFmtId="0" fontId="6" fillId="0" borderId="8" xfId="8" quotePrefix="1" applyFont="1" applyBorder="1" applyAlignment="1">
      <alignment horizontal="left" wrapText="1"/>
    </xf>
    <xf numFmtId="0" fontId="1" fillId="0" borderId="0" xfId="8" applyAlignment="1">
      <alignment horizontal="left" wrapText="1"/>
    </xf>
    <xf numFmtId="0" fontId="6" fillId="0" borderId="34" xfId="8" applyFont="1" applyBorder="1" applyAlignment="1">
      <alignment horizontal="left" wrapText="1"/>
    </xf>
    <xf numFmtId="0" fontId="6" fillId="0" borderId="9" xfId="8" applyFont="1" applyBorder="1" applyAlignment="1">
      <alignment horizontal="left" wrapText="1"/>
    </xf>
    <xf numFmtId="0" fontId="35" fillId="0" borderId="0" xfId="8" applyFont="1" applyAlignment="1">
      <alignment horizontal="left" wrapText="1"/>
    </xf>
    <xf numFmtId="0" fontId="35" fillId="0" borderId="0" xfId="8" quotePrefix="1" applyFont="1" applyAlignment="1">
      <alignment horizontal="left" wrapText="1"/>
    </xf>
    <xf numFmtId="0" fontId="1" fillId="0" borderId="0" xfId="8" applyAlignment="1">
      <alignment wrapText="1"/>
    </xf>
    <xf numFmtId="0" fontId="3" fillId="0" borderId="0" xfId="8" quotePrefix="1" applyFont="1" applyAlignment="1">
      <alignment horizontal="center" wrapText="1"/>
    </xf>
    <xf numFmtId="0" fontId="8" fillId="10" borderId="8" xfId="8" applyFont="1" applyFill="1" applyBorder="1" applyAlignment="1">
      <alignment horizontal="center" wrapText="1"/>
    </xf>
    <xf numFmtId="0" fontId="1" fillId="0" borderId="5" xfId="8" applyBorder="1" applyAlignment="1"/>
    <xf numFmtId="0" fontId="1" fillId="0" borderId="11" xfId="8" applyBorder="1" applyAlignment="1"/>
    <xf numFmtId="0" fontId="9" fillId="9" borderId="8" xfId="8" applyFont="1" applyFill="1" applyBorder="1" applyAlignment="1">
      <alignment horizontal="center" wrapText="1"/>
    </xf>
    <xf numFmtId="0" fontId="9" fillId="9" borderId="8" xfId="8" quotePrefix="1" applyFont="1" applyFill="1" applyBorder="1" applyAlignment="1">
      <alignment horizontal="center" wrapText="1"/>
    </xf>
    <xf numFmtId="0" fontId="9" fillId="9" borderId="9" xfId="8" quotePrefix="1" applyFont="1" applyFill="1" applyBorder="1" applyAlignment="1">
      <alignment horizontal="center" wrapText="1"/>
    </xf>
    <xf numFmtId="176" fontId="1" fillId="9" borderId="11" xfId="8" applyNumberFormat="1" applyFill="1" applyBorder="1" applyAlignment="1">
      <alignment horizontal="center"/>
    </xf>
    <xf numFmtId="0" fontId="10" fillId="0" borderId="8" xfId="8" applyFont="1" applyBorder="1" applyAlignment="1">
      <alignment horizontal="center" wrapText="1"/>
    </xf>
    <xf numFmtId="9" fontId="36" fillId="4" borderId="8" xfId="15" applyFont="1" applyFill="1" applyBorder="1" applyAlignment="1">
      <alignment horizontal="center"/>
    </xf>
    <xf numFmtId="0" fontId="36" fillId="4" borderId="8" xfId="8" applyFont="1" applyFill="1" applyBorder="1" applyAlignment="1"/>
    <xf numFmtId="0" fontId="36" fillId="4" borderId="9" xfId="8" applyFont="1" applyFill="1" applyBorder="1" applyAlignment="1"/>
    <xf numFmtId="167" fontId="36" fillId="4" borderId="9" xfId="8" applyNumberFormat="1" applyFont="1" applyFill="1" applyBorder="1" applyAlignment="1"/>
    <xf numFmtId="0" fontId="34" fillId="4" borderId="8" xfId="8" applyFont="1" applyFill="1" applyBorder="1" applyAlignment="1">
      <alignment horizontal="center"/>
    </xf>
    <xf numFmtId="0" fontId="36" fillId="4" borderId="9" xfId="8" applyFont="1" applyFill="1" applyBorder="1" applyAlignment="1">
      <alignment horizontal="center"/>
    </xf>
    <xf numFmtId="0" fontId="34" fillId="4" borderId="11" xfId="8" applyFont="1" applyFill="1" applyBorder="1" applyAlignment="1"/>
    <xf numFmtId="0" fontId="34" fillId="4" borderId="8" xfId="8" applyFont="1" applyFill="1" applyBorder="1" applyAlignment="1"/>
    <xf numFmtId="0" fontId="34" fillId="0" borderId="0" xfId="8" applyFont="1" applyAlignment="1"/>
    <xf numFmtId="9" fontId="34" fillId="4" borderId="8" xfId="15" applyFont="1" applyFill="1" applyBorder="1" applyAlignment="1">
      <alignment horizontal="center"/>
    </xf>
    <xf numFmtId="167" fontId="34" fillId="4" borderId="8" xfId="8" applyNumberFormat="1" applyFont="1" applyFill="1" applyBorder="1" applyAlignment="1"/>
    <xf numFmtId="9" fontId="3" fillId="0" borderId="8" xfId="15" applyFont="1" applyBorder="1" applyAlignment="1">
      <alignment horizontal="center"/>
    </xf>
    <xf numFmtId="0" fontId="3" fillId="0" borderId="8" xfId="8" quotePrefix="1" applyFont="1" applyBorder="1" applyAlignment="1">
      <alignment horizontal="left"/>
    </xf>
    <xf numFmtId="0" fontId="1" fillId="0" borderId="8" xfId="8" applyBorder="1" applyAlignment="1"/>
    <xf numFmtId="0" fontId="1" fillId="0" borderId="12" xfId="8" applyBorder="1" applyAlignment="1"/>
    <xf numFmtId="0" fontId="1" fillId="0" borderId="8" xfId="8" applyBorder="1" applyAlignment="1">
      <alignment horizontal="center" wrapText="1"/>
    </xf>
    <xf numFmtId="0" fontId="3" fillId="0" borderId="8" xfId="8" applyFont="1" applyBorder="1" applyAlignment="1"/>
    <xf numFmtId="0" fontId="5" fillId="4" borderId="8" xfId="8" applyFont="1" applyFill="1" applyBorder="1" applyAlignment="1"/>
    <xf numFmtId="0" fontId="1" fillId="0" borderId="0" xfId="8" applyAlignment="1">
      <alignment horizontal="center" wrapText="1"/>
    </xf>
    <xf numFmtId="0" fontId="40" fillId="8" borderId="8" xfId="0" applyFont="1" applyFill="1" applyBorder="1" applyAlignment="1">
      <alignment horizontal="center" vertical="center" wrapText="1"/>
    </xf>
    <xf numFmtId="0" fontId="6" fillId="7" borderId="0" xfId="0" applyFont="1" applyFill="1" applyAlignment="1">
      <alignment horizontal="center" vertical="center"/>
    </xf>
    <xf numFmtId="0" fontId="4" fillId="7" borderId="0" xfId="0" applyFont="1" applyFill="1" applyBorder="1" applyAlignment="1">
      <alignment horizontal="center" vertical="center"/>
    </xf>
    <xf numFmtId="0" fontId="4" fillId="2" borderId="27" xfId="0" applyFont="1" applyFill="1" applyBorder="1" applyAlignment="1">
      <alignment horizontal="center" vertical="center"/>
    </xf>
    <xf numFmtId="0" fontId="37" fillId="2" borderId="75" xfId="0" applyFont="1" applyFill="1" applyBorder="1" applyAlignment="1">
      <alignment horizontal="center" vertical="center"/>
    </xf>
    <xf numFmtId="0" fontId="37" fillId="2" borderId="9" xfId="0" applyFont="1" applyFill="1" applyBorder="1" applyAlignment="1">
      <alignment horizontal="center" vertical="center"/>
    </xf>
    <xf numFmtId="0" fontId="4" fillId="11" borderId="9" xfId="0" applyFont="1" applyFill="1" applyBorder="1" applyAlignment="1">
      <alignment horizontal="center" vertical="center"/>
    </xf>
    <xf numFmtId="0" fontId="6" fillId="0" borderId="8" xfId="0" applyFont="1" applyFill="1" applyBorder="1" applyAlignment="1">
      <alignment horizontal="center" vertical="center"/>
    </xf>
    <xf numFmtId="0" fontId="4" fillId="11" borderId="8" xfId="0" applyFont="1" applyFill="1" applyBorder="1" applyAlignment="1">
      <alignment horizontal="center" vertical="center"/>
    </xf>
    <xf numFmtId="0" fontId="4" fillId="0" borderId="36" xfId="0" applyFont="1" applyFill="1" applyBorder="1" applyAlignment="1">
      <alignment horizontal="center" vertical="center"/>
    </xf>
    <xf numFmtId="2" fontId="17" fillId="11" borderId="98" xfId="12" applyNumberFormat="1" applyFont="1" applyFill="1" applyBorder="1" applyAlignment="1" applyProtection="1">
      <alignment horizontal="left" vertical="center" wrapText="1"/>
      <protection locked="0"/>
    </xf>
    <xf numFmtId="2" fontId="6" fillId="0" borderId="98" xfId="12" applyNumberFormat="1" applyFont="1" applyFill="1" applyBorder="1" applyAlignment="1" applyProtection="1">
      <alignment horizontal="left" vertical="center" wrapText="1"/>
      <protection locked="0"/>
    </xf>
    <xf numFmtId="0" fontId="4" fillId="0" borderId="99" xfId="0" applyFont="1" applyFill="1" applyBorder="1" applyAlignment="1">
      <alignment horizontal="right" vertical="center" wrapText="1"/>
    </xf>
    <xf numFmtId="0" fontId="6" fillId="0" borderId="25" xfId="12" applyFont="1" applyFill="1" applyBorder="1" applyAlignment="1">
      <alignment horizontal="left" vertical="center"/>
    </xf>
    <xf numFmtId="0" fontId="6" fillId="0" borderId="26" xfId="12" applyFont="1" applyFill="1" applyBorder="1" applyAlignment="1">
      <alignment horizontal="center" vertical="center"/>
    </xf>
    <xf numFmtId="0" fontId="6" fillId="0" borderId="85" xfId="12" applyFont="1" applyFill="1" applyBorder="1" applyAlignment="1">
      <alignment horizontal="center" vertical="center"/>
    </xf>
    <xf numFmtId="0" fontId="6" fillId="0" borderId="57" xfId="12" applyFont="1" applyFill="1" applyBorder="1" applyAlignment="1">
      <alignment horizontal="center" vertical="center"/>
    </xf>
    <xf numFmtId="0" fontId="45" fillId="0" borderId="0" xfId="0" applyFont="1"/>
    <xf numFmtId="0" fontId="45" fillId="0" borderId="0" xfId="0" applyFont="1" applyAlignment="1">
      <alignment horizontal="center"/>
    </xf>
    <xf numFmtId="0" fontId="46" fillId="0" borderId="0" xfId="0" applyFont="1"/>
    <xf numFmtId="0" fontId="46" fillId="2" borderId="0" xfId="0" applyFont="1" applyFill="1"/>
    <xf numFmtId="0" fontId="46" fillId="2" borderId="0" xfId="0" applyFont="1" applyFill="1" applyAlignment="1">
      <alignment horizontal="center"/>
    </xf>
    <xf numFmtId="0" fontId="4" fillId="0" borderId="1" xfId="0" applyFont="1" applyBorder="1" applyAlignment="1">
      <alignment horizontal="center"/>
    </xf>
    <xf numFmtId="0" fontId="39" fillId="2" borderId="1" xfId="0" applyFont="1" applyFill="1" applyBorder="1" applyAlignment="1">
      <alignment horizontal="center"/>
    </xf>
    <xf numFmtId="0" fontId="4" fillId="0" borderId="4" xfId="0" applyFont="1" applyBorder="1" applyAlignment="1">
      <alignment horizontal="center"/>
    </xf>
    <xf numFmtId="0" fontId="39" fillId="2" borderId="4" xfId="0" applyFont="1" applyFill="1" applyBorder="1" applyAlignment="1">
      <alignment horizontal="center"/>
    </xf>
    <xf numFmtId="0" fontId="4" fillId="0" borderId="56" xfId="0" applyFont="1" applyBorder="1" applyAlignment="1">
      <alignment horizontal="center"/>
    </xf>
    <xf numFmtId="0" fontId="39" fillId="2" borderId="56" xfId="0" applyFont="1" applyFill="1" applyBorder="1" applyAlignment="1">
      <alignment horizontal="center"/>
    </xf>
    <xf numFmtId="0" fontId="39" fillId="0" borderId="0" xfId="0" applyFont="1" applyAlignment="1">
      <alignment horizontal="center"/>
    </xf>
    <xf numFmtId="0" fontId="44" fillId="0" borderId="0" xfId="0" applyFont="1" applyAlignment="1">
      <alignment vertical="center"/>
    </xf>
    <xf numFmtId="0" fontId="40" fillId="0" borderId="0" xfId="0" applyFont="1"/>
    <xf numFmtId="0" fontId="39" fillId="7" borderId="8" xfId="0" applyFont="1" applyFill="1" applyBorder="1" applyAlignment="1">
      <alignment vertical="center"/>
    </xf>
    <xf numFmtId="0" fontId="42" fillId="7" borderId="8" xfId="0" applyFont="1" applyFill="1" applyBorder="1" applyAlignment="1">
      <alignment vertical="center"/>
    </xf>
    <xf numFmtId="165" fontId="39" fillId="7" borderId="8" xfId="1" applyFont="1" applyFill="1" applyBorder="1" applyAlignment="1">
      <alignment vertical="center"/>
    </xf>
    <xf numFmtId="165" fontId="42" fillId="7" borderId="8" xfId="1" applyFont="1" applyFill="1" applyBorder="1" applyAlignment="1">
      <alignment vertical="center"/>
    </xf>
    <xf numFmtId="0" fontId="40" fillId="8" borderId="9" xfId="0" applyFont="1" applyFill="1" applyBorder="1" applyAlignment="1">
      <alignment horizontal="center" vertical="center" wrapText="1"/>
    </xf>
    <xf numFmtId="165" fontId="38" fillId="2" borderId="9" xfId="1" applyFont="1" applyFill="1" applyBorder="1" applyAlignment="1" applyProtection="1">
      <alignment horizontal="center" vertical="center" wrapText="1"/>
    </xf>
    <xf numFmtId="0" fontId="4" fillId="0" borderId="51" xfId="0" applyFont="1" applyBorder="1" applyAlignment="1">
      <alignment horizontal="center"/>
    </xf>
    <xf numFmtId="0" fontId="37" fillId="0" borderId="31" xfId="0" applyFont="1" applyBorder="1" applyAlignment="1">
      <alignment horizontal="center" vertical="center" wrapText="1"/>
    </xf>
    <xf numFmtId="165" fontId="39" fillId="7" borderId="68" xfId="1" applyFont="1" applyFill="1" applyBorder="1" applyAlignment="1" applyProtection="1">
      <protection locked="0"/>
    </xf>
    <xf numFmtId="165" fontId="39" fillId="7" borderId="19" xfId="1" applyFont="1" applyFill="1" applyBorder="1" applyAlignment="1" applyProtection="1">
      <protection locked="0"/>
    </xf>
    <xf numFmtId="0" fontId="33" fillId="4" borderId="8" xfId="0" applyFont="1" applyFill="1" applyBorder="1" applyAlignment="1">
      <alignment horizontal="center" vertical="center"/>
    </xf>
    <xf numFmtId="0" fontId="33" fillId="4" borderId="8" xfId="0" applyFont="1" applyFill="1" applyBorder="1" applyAlignment="1">
      <alignment horizontal="left" vertical="center" wrapText="1"/>
    </xf>
    <xf numFmtId="0" fontId="6" fillId="0" borderId="0" xfId="12" quotePrefix="1" applyFont="1" applyBorder="1" applyAlignment="1">
      <alignment horizontal="left" vertical="center" wrapText="1"/>
    </xf>
    <xf numFmtId="2" fontId="6" fillId="0" borderId="9" xfId="12" applyNumberFormat="1" applyFont="1" applyFill="1" applyBorder="1" applyAlignment="1" applyProtection="1">
      <alignment horizontal="center" vertical="center" wrapText="1"/>
      <protection locked="0"/>
    </xf>
    <xf numFmtId="2" fontId="6" fillId="0" borderId="8" xfId="12" applyNumberFormat="1" applyFont="1" applyFill="1" applyBorder="1" applyAlignment="1" applyProtection="1">
      <alignment horizontal="center" vertical="center" wrapText="1"/>
      <protection locked="0"/>
    </xf>
    <xf numFmtId="2" fontId="6" fillId="0" borderId="29" xfId="12" applyNumberFormat="1" applyFont="1" applyFill="1" applyBorder="1" applyAlignment="1" applyProtection="1">
      <alignment horizontal="center" vertical="center" wrapText="1"/>
      <protection locked="0"/>
    </xf>
    <xf numFmtId="2" fontId="6" fillId="0" borderId="30" xfId="12" applyNumberFormat="1" applyFont="1" applyFill="1" applyBorder="1" applyAlignment="1" applyProtection="1">
      <alignment horizontal="center" vertical="center" wrapText="1"/>
      <protection locked="0"/>
    </xf>
    <xf numFmtId="2" fontId="6" fillId="0" borderId="78" xfId="12" applyNumberFormat="1" applyFont="1" applyFill="1" applyBorder="1" applyAlignment="1" applyProtection="1">
      <alignment horizontal="center" vertical="center" wrapText="1"/>
      <protection locked="0"/>
    </xf>
    <xf numFmtId="2" fontId="6" fillId="0" borderId="43" xfId="12" applyNumberFormat="1" applyFont="1" applyFill="1" applyBorder="1" applyAlignment="1" applyProtection="1">
      <alignment horizontal="center" vertical="center" wrapText="1"/>
      <protection locked="0"/>
    </xf>
    <xf numFmtId="2" fontId="6" fillId="0" borderId="47" xfId="12" applyNumberFormat="1" applyFont="1" applyFill="1" applyBorder="1" applyAlignment="1" applyProtection="1">
      <alignment horizontal="center" vertical="center" wrapText="1"/>
      <protection locked="0"/>
    </xf>
    <xf numFmtId="2" fontId="6" fillId="0" borderId="75" xfId="12" applyNumberFormat="1" applyFont="1" applyFill="1" applyBorder="1" applyAlignment="1" applyProtection="1">
      <alignment horizontal="center" vertical="center" wrapText="1"/>
      <protection locked="0"/>
    </xf>
    <xf numFmtId="2" fontId="6" fillId="0" borderId="23" xfId="12" applyNumberFormat="1" applyFont="1" applyFill="1" applyBorder="1" applyAlignment="1" applyProtection="1">
      <alignment horizontal="center" vertical="center" wrapText="1"/>
      <protection locked="0"/>
    </xf>
    <xf numFmtId="2" fontId="6" fillId="0" borderId="6" xfId="12" applyNumberFormat="1" applyFont="1" applyFill="1" applyBorder="1" applyAlignment="1" applyProtection="1">
      <alignment horizontal="center" vertical="center" wrapText="1"/>
      <protection locked="0"/>
    </xf>
    <xf numFmtId="2" fontId="6" fillId="0" borderId="10" xfId="12" applyNumberFormat="1" applyFont="1" applyFill="1" applyBorder="1" applyAlignment="1" applyProtection="1">
      <alignment horizontal="center" vertical="center" wrapText="1"/>
      <protection locked="0"/>
    </xf>
    <xf numFmtId="2" fontId="6" fillId="0" borderId="11" xfId="12" applyNumberFormat="1" applyFont="1" applyFill="1" applyBorder="1" applyAlignment="1" applyProtection="1">
      <alignment horizontal="center" vertical="center" wrapText="1"/>
      <protection locked="0"/>
    </xf>
    <xf numFmtId="0" fontId="6" fillId="7" borderId="0" xfId="12" applyFont="1" applyFill="1" applyBorder="1" applyAlignment="1">
      <alignment horizontal="left" vertical="center" wrapText="1"/>
    </xf>
    <xf numFmtId="0" fontId="4" fillId="2" borderId="45" xfId="0" applyFont="1" applyFill="1" applyBorder="1" applyAlignment="1">
      <alignment horizontal="center" vertical="center" wrapText="1"/>
    </xf>
    <xf numFmtId="0" fontId="4" fillId="2" borderId="70" xfId="0" applyFont="1" applyFill="1" applyBorder="1" applyAlignment="1">
      <alignment horizontal="center" vertical="center" wrapText="1"/>
    </xf>
    <xf numFmtId="0" fontId="4" fillId="2" borderId="71" xfId="0" applyFont="1" applyFill="1" applyBorder="1" applyAlignment="1">
      <alignment horizontal="center" vertical="center" wrapText="1"/>
    </xf>
    <xf numFmtId="165" fontId="4" fillId="2" borderId="68" xfId="1" applyFont="1" applyFill="1" applyBorder="1" applyAlignment="1" applyProtection="1">
      <alignment horizontal="center" vertical="center"/>
    </xf>
    <xf numFmtId="165" fontId="4" fillId="2" borderId="69" xfId="1" applyFont="1" applyFill="1" applyBorder="1" applyAlignment="1" applyProtection="1">
      <alignment horizontal="center" vertical="center"/>
    </xf>
    <xf numFmtId="165" fontId="4" fillId="2" borderId="2" xfId="1" applyFont="1" applyFill="1" applyBorder="1" applyAlignment="1" applyProtection="1">
      <alignment horizontal="center" vertical="center"/>
    </xf>
    <xf numFmtId="4" fontId="4" fillId="2" borderId="35" xfId="0" applyNumberFormat="1" applyFont="1" applyFill="1" applyBorder="1" applyAlignment="1">
      <alignment horizontal="center" vertical="center"/>
    </xf>
    <xf numFmtId="4" fontId="4" fillId="2" borderId="50" xfId="0" applyNumberFormat="1" applyFont="1" applyFill="1" applyBorder="1" applyAlignment="1">
      <alignment horizontal="center" vertical="center"/>
    </xf>
    <xf numFmtId="4" fontId="4" fillId="2" borderId="84" xfId="0" applyNumberFormat="1" applyFont="1" applyFill="1" applyBorder="1" applyAlignment="1">
      <alignment horizontal="center" vertical="center"/>
    </xf>
    <xf numFmtId="4" fontId="4" fillId="2" borderId="31" xfId="0" applyNumberFormat="1" applyFont="1" applyFill="1" applyBorder="1" applyAlignment="1">
      <alignment horizontal="center" vertical="center"/>
    </xf>
    <xf numFmtId="4" fontId="4" fillId="2" borderId="24" xfId="0" applyNumberFormat="1" applyFont="1" applyFill="1" applyBorder="1" applyAlignment="1">
      <alignment horizontal="center" vertical="center"/>
    </xf>
    <xf numFmtId="4" fontId="4" fillId="2" borderId="38" xfId="0" applyNumberFormat="1" applyFont="1" applyFill="1" applyBorder="1" applyAlignment="1">
      <alignment horizontal="center" vertical="center"/>
    </xf>
    <xf numFmtId="0" fontId="40" fillId="8" borderId="8" xfId="0" applyFont="1" applyFill="1" applyBorder="1" applyAlignment="1">
      <alignment horizontal="center" vertical="center"/>
    </xf>
    <xf numFmtId="0" fontId="40" fillId="8" borderId="8" xfId="0" applyFont="1" applyFill="1" applyBorder="1" applyAlignment="1">
      <alignment horizontal="center" vertical="center" wrapText="1"/>
    </xf>
    <xf numFmtId="0" fontId="39" fillId="8" borderId="12" xfId="0" applyFont="1" applyFill="1" applyBorder="1" applyAlignment="1">
      <alignment horizontal="left" vertical="center"/>
    </xf>
    <xf numFmtId="0" fontId="39" fillId="8" borderId="72" xfId="0" applyFont="1" applyFill="1" applyBorder="1" applyAlignment="1">
      <alignment horizontal="left" vertical="center"/>
    </xf>
    <xf numFmtId="0" fontId="39" fillId="8" borderId="93" xfId="0" applyFont="1" applyFill="1" applyBorder="1" applyAlignment="1">
      <alignment horizontal="left" vertical="center"/>
    </xf>
    <xf numFmtId="0" fontId="39" fillId="8" borderId="22" xfId="0" applyFont="1" applyFill="1" applyBorder="1" applyAlignment="1">
      <alignment horizontal="left" vertical="center"/>
    </xf>
    <xf numFmtId="0" fontId="39" fillId="8" borderId="13" xfId="0" applyFont="1" applyFill="1" applyBorder="1" applyAlignment="1">
      <alignment horizontal="left" vertical="center"/>
    </xf>
    <xf numFmtId="0" fontId="39" fillId="8" borderId="10" xfId="0" applyFont="1" applyFill="1" applyBorder="1" applyAlignment="1">
      <alignment horizontal="left" vertical="center"/>
    </xf>
    <xf numFmtId="174" fontId="39" fillId="8" borderId="34" xfId="1" applyNumberFormat="1" applyFont="1" applyFill="1" applyBorder="1" applyAlignment="1">
      <alignment horizontal="center" vertical="center"/>
    </xf>
    <xf numFmtId="174" fontId="39" fillId="8" borderId="9" xfId="1" applyNumberFormat="1" applyFont="1" applyFill="1" applyBorder="1" applyAlignment="1">
      <alignment horizontal="center" vertical="center"/>
    </xf>
    <xf numFmtId="0" fontId="40" fillId="8" borderId="3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0" borderId="0" xfId="0" applyFont="1" applyAlignment="1">
      <alignment horizontal="left" vertical="top" wrapText="1"/>
    </xf>
    <xf numFmtId="0" fontId="2" fillId="2" borderId="102"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0" xfId="0" applyFont="1" applyFill="1" applyAlignment="1">
      <alignment horizontal="left"/>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77" xfId="0" applyFont="1" applyFill="1" applyBorder="1" applyAlignment="1">
      <alignment horizontal="center" vertic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7" xfId="0" applyFont="1" applyFill="1" applyBorder="1" applyAlignment="1">
      <alignment horizontal="center"/>
    </xf>
    <xf numFmtId="0" fontId="4" fillId="2" borderId="0" xfId="0" applyFont="1" applyFill="1" applyBorder="1" applyAlignment="1">
      <alignment horizontal="center"/>
    </xf>
    <xf numFmtId="0" fontId="4" fillId="2" borderId="31" xfId="0" applyFont="1" applyFill="1" applyBorder="1" applyAlignment="1">
      <alignment horizontal="center" wrapText="1"/>
    </xf>
    <xf numFmtId="0" fontId="39" fillId="7" borderId="14" xfId="0" applyFont="1" applyFill="1" applyBorder="1" applyAlignment="1" applyProtection="1">
      <alignment horizontal="center" vertical="center" wrapText="1"/>
      <protection locked="0"/>
    </xf>
    <xf numFmtId="0" fontId="39" fillId="7" borderId="15" xfId="0" applyFont="1" applyFill="1" applyBorder="1" applyAlignment="1" applyProtection="1">
      <alignment horizontal="center" vertical="center" wrapText="1"/>
      <protection locked="0"/>
    </xf>
    <xf numFmtId="0" fontId="39" fillId="7" borderId="16" xfId="0" applyFont="1" applyFill="1" applyBorder="1" applyAlignment="1" applyProtection="1">
      <alignment horizontal="center" vertical="center" wrapText="1"/>
      <protection locked="0"/>
    </xf>
    <xf numFmtId="0" fontId="39" fillId="7" borderId="17" xfId="0" applyFont="1" applyFill="1" applyBorder="1" applyAlignment="1" applyProtection="1">
      <alignment horizontal="center" vertical="center" wrapText="1"/>
      <protection locked="0"/>
    </xf>
    <xf numFmtId="0" fontId="39" fillId="7" borderId="0" xfId="0" applyFont="1" applyFill="1" applyBorder="1" applyAlignment="1" applyProtection="1">
      <alignment horizontal="center" vertical="center" wrapText="1"/>
      <protection locked="0"/>
    </xf>
    <xf numFmtId="0" fontId="39" fillId="7" borderId="18" xfId="0" applyFont="1" applyFill="1" applyBorder="1" applyAlignment="1" applyProtection="1">
      <alignment horizontal="center" vertical="center" wrapText="1"/>
      <protection locked="0"/>
    </xf>
    <xf numFmtId="0" fontId="39" fillId="7" borderId="31"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wrapText="1"/>
      <protection locked="0"/>
    </xf>
    <xf numFmtId="0" fontId="39" fillId="7" borderId="38" xfId="0" applyFont="1" applyFill="1" applyBorder="1" applyAlignment="1" applyProtection="1">
      <alignment horizontal="center" vertical="center" wrapText="1"/>
      <protection locked="0"/>
    </xf>
    <xf numFmtId="165" fontId="39" fillId="7" borderId="49" xfId="1" applyFont="1" applyFill="1" applyBorder="1" applyAlignment="1" applyProtection="1">
      <alignment horizontal="center"/>
      <protection locked="0"/>
    </xf>
    <xf numFmtId="165" fontId="39" fillId="7" borderId="84" xfId="1" applyFont="1" applyFill="1" applyBorder="1" applyAlignment="1" applyProtection="1">
      <alignment horizontal="center"/>
      <protection locked="0"/>
    </xf>
    <xf numFmtId="0" fontId="2" fillId="7" borderId="88"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6" xfId="0" applyFont="1" applyFill="1" applyBorder="1" applyAlignment="1">
      <alignment horizontal="center" vertical="center"/>
    </xf>
    <xf numFmtId="0" fontId="2" fillId="7" borderId="22" xfId="0" applyFont="1" applyFill="1" applyBorder="1" applyAlignment="1">
      <alignment horizontal="center" vertical="center"/>
    </xf>
    <xf numFmtId="0" fontId="2" fillId="7" borderId="13" xfId="0" applyFont="1" applyFill="1" applyBorder="1" applyAlignment="1">
      <alignment horizontal="center" vertical="center"/>
    </xf>
    <xf numFmtId="0" fontId="2" fillId="7" borderId="7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2" xfId="0" applyFont="1" applyFill="1" applyBorder="1" applyAlignment="1">
      <alignment horizontal="center" vertical="center"/>
    </xf>
    <xf numFmtId="0" fontId="2" fillId="7" borderId="12" xfId="0" applyFont="1" applyFill="1" applyBorder="1" applyAlignment="1" applyProtection="1">
      <alignment horizontal="center" vertical="center"/>
      <protection locked="0"/>
    </xf>
    <xf numFmtId="0" fontId="2" fillId="7" borderId="72" xfId="0" applyFont="1" applyFill="1" applyBorder="1" applyAlignment="1" applyProtection="1">
      <alignment horizontal="center" vertical="center"/>
      <protection locked="0"/>
    </xf>
    <xf numFmtId="0" fontId="2" fillId="7" borderId="73" xfId="0" applyFont="1" applyFill="1" applyBorder="1" applyAlignment="1" applyProtection="1">
      <alignment horizontal="center" vertical="center"/>
      <protection locked="0"/>
    </xf>
    <xf numFmtId="0" fontId="2" fillId="7" borderId="74" xfId="0" applyFont="1" applyFill="1" applyBorder="1" applyAlignment="1" applyProtection="1">
      <alignment horizontal="center" vertical="center"/>
      <protection locked="0"/>
    </xf>
    <xf numFmtId="0" fontId="2" fillId="7" borderId="24" xfId="0" applyFont="1" applyFill="1" applyBorder="1" applyAlignment="1" applyProtection="1">
      <alignment horizontal="center" vertical="center"/>
      <protection locked="0"/>
    </xf>
    <xf numFmtId="0" fontId="2" fillId="7" borderId="38" xfId="0" applyFont="1" applyFill="1" applyBorder="1" applyAlignment="1" applyProtection="1">
      <alignment horizontal="center" vertical="center"/>
      <protection locked="0"/>
    </xf>
    <xf numFmtId="0" fontId="4" fillId="2" borderId="16" xfId="0" applyFont="1" applyFill="1" applyBorder="1" applyAlignment="1">
      <alignment horizontal="center"/>
    </xf>
    <xf numFmtId="0" fontId="4" fillId="2" borderId="18" xfId="0" applyFont="1" applyFill="1" applyBorder="1" applyAlignment="1">
      <alignment horizontal="center"/>
    </xf>
    <xf numFmtId="0" fontId="4" fillId="2" borderId="31" xfId="0" applyFont="1" applyFill="1" applyBorder="1" applyAlignment="1">
      <alignment horizontal="center"/>
    </xf>
    <xf numFmtId="0" fontId="4" fillId="2" borderId="24" xfId="0" applyFont="1" applyFill="1" applyBorder="1" applyAlignment="1">
      <alignment horizontal="center"/>
    </xf>
    <xf numFmtId="0" fontId="4" fillId="2" borderId="38" xfId="0" applyFont="1" applyFill="1" applyBorder="1" applyAlignment="1">
      <alignment horizontal="center"/>
    </xf>
    <xf numFmtId="165" fontId="39" fillId="7" borderId="7" xfId="1" applyFont="1" applyFill="1" applyBorder="1" applyAlignment="1" applyProtection="1">
      <alignment horizontal="center"/>
      <protection locked="0"/>
    </xf>
    <xf numFmtId="165" fontId="39" fillId="7" borderId="11" xfId="1" applyFont="1" applyFill="1" applyBorder="1" applyAlignment="1" applyProtection="1">
      <alignment horizontal="center"/>
      <protection locked="0"/>
    </xf>
    <xf numFmtId="165" fontId="39" fillId="7" borderId="46" xfId="1" applyFont="1" applyFill="1" applyBorder="1" applyAlignment="1" applyProtection="1">
      <alignment horizontal="center"/>
      <protection locked="0"/>
    </xf>
    <xf numFmtId="0" fontId="39" fillId="7" borderId="14" xfId="0" applyFont="1" applyFill="1" applyBorder="1" applyAlignment="1" applyProtection="1">
      <alignment vertical="center" wrapText="1"/>
      <protection locked="0"/>
    </xf>
    <xf numFmtId="0" fontId="39" fillId="7" borderId="15" xfId="0" applyFont="1" applyFill="1" applyBorder="1" applyAlignment="1" applyProtection="1">
      <alignment vertical="center" wrapText="1"/>
      <protection locked="0"/>
    </xf>
    <xf numFmtId="0" fontId="39" fillId="7" borderId="16" xfId="0" applyFont="1" applyFill="1" applyBorder="1" applyAlignment="1" applyProtection="1">
      <alignment vertical="center" wrapText="1"/>
      <protection locked="0"/>
    </xf>
    <xf numFmtId="0" fontId="39" fillId="7" borderId="17" xfId="0" applyFont="1" applyFill="1" applyBorder="1" applyAlignment="1" applyProtection="1">
      <alignment vertical="center" wrapText="1"/>
      <protection locked="0"/>
    </xf>
    <xf numFmtId="0" fontId="39" fillId="7" borderId="0" xfId="0" applyFont="1" applyFill="1" applyAlignment="1" applyProtection="1">
      <alignment vertical="center" wrapText="1"/>
      <protection locked="0"/>
    </xf>
    <xf numFmtId="0" fontId="39" fillId="7" borderId="18" xfId="0" applyFont="1" applyFill="1" applyBorder="1" applyAlignment="1" applyProtection="1">
      <alignment vertical="center" wrapText="1"/>
      <protection locked="0"/>
    </xf>
    <xf numFmtId="0" fontId="39" fillId="7" borderId="31" xfId="0" applyFont="1" applyFill="1" applyBorder="1" applyAlignment="1" applyProtection="1">
      <alignment vertical="center" wrapText="1"/>
      <protection locked="0"/>
    </xf>
    <xf numFmtId="0" fontId="39" fillId="7" borderId="24" xfId="0" applyFont="1" applyFill="1" applyBorder="1" applyAlignment="1" applyProtection="1">
      <alignment vertical="center" wrapText="1"/>
      <protection locked="0"/>
    </xf>
    <xf numFmtId="0" fontId="39" fillId="7" borderId="38" xfId="0" applyFont="1" applyFill="1" applyBorder="1" applyAlignment="1" applyProtection="1">
      <alignment vertical="center" wrapText="1"/>
      <protection locked="0"/>
    </xf>
    <xf numFmtId="165" fontId="39" fillId="7" borderId="101" xfId="1" applyFont="1" applyFill="1" applyBorder="1" applyAlignment="1" applyProtection="1">
      <alignment horizontal="center"/>
      <protection locked="0"/>
    </xf>
    <xf numFmtId="165" fontId="39" fillId="7" borderId="100" xfId="1" applyFont="1" applyFill="1" applyBorder="1" applyAlignment="1" applyProtection="1">
      <alignment horizontal="center"/>
      <protection locked="0"/>
    </xf>
    <xf numFmtId="165" fontId="39" fillId="7" borderId="2" xfId="1" applyFont="1" applyFill="1" applyBorder="1" applyAlignment="1" applyProtection="1">
      <alignment horizontal="center"/>
      <protection locked="0"/>
    </xf>
    <xf numFmtId="0" fontId="44" fillId="0" borderId="0" xfId="0" applyFont="1" applyAlignment="1">
      <alignment horizontal="left" vertical="center" wrapText="1"/>
    </xf>
    <xf numFmtId="165" fontId="39" fillId="7" borderId="61" xfId="1" applyFont="1" applyFill="1" applyBorder="1" applyAlignment="1" applyProtection="1">
      <alignment horizontal="center"/>
      <protection locked="0"/>
    </xf>
    <xf numFmtId="0" fontId="2" fillId="2" borderId="41" xfId="0" applyFont="1" applyFill="1" applyBorder="1" applyAlignment="1">
      <alignment horizontal="right" vertical="center"/>
    </xf>
    <xf numFmtId="0" fontId="2" fillId="2" borderId="39" xfId="0" applyFont="1" applyFill="1" applyBorder="1" applyAlignment="1">
      <alignment horizontal="right" vertical="center"/>
    </xf>
    <xf numFmtId="0" fontId="2" fillId="2" borderId="6" xfId="0" applyFont="1" applyFill="1" applyBorder="1" applyAlignment="1">
      <alignment horizontal="right" vertical="center"/>
    </xf>
    <xf numFmtId="0" fontId="2" fillId="2" borderId="8" xfId="0" applyFont="1" applyFill="1" applyBorder="1" applyAlignment="1">
      <alignment horizontal="right" vertical="center"/>
    </xf>
    <xf numFmtId="0" fontId="2" fillId="2" borderId="48" xfId="0" applyFont="1" applyFill="1" applyBorder="1" applyAlignment="1">
      <alignment horizontal="right" vertical="center"/>
    </xf>
    <xf numFmtId="0" fontId="2" fillId="2" borderId="36" xfId="0" applyFont="1" applyFill="1" applyBorder="1" applyAlignment="1">
      <alignment horizontal="right" vertical="center"/>
    </xf>
    <xf numFmtId="0" fontId="37" fillId="0" borderId="25" xfId="0" applyFont="1" applyBorder="1" applyAlignment="1">
      <alignment horizontal="center" vertical="center" wrapText="1"/>
    </xf>
    <xf numFmtId="0" fontId="37" fillId="0" borderId="85" xfId="0" applyFont="1" applyBorder="1" applyAlignment="1">
      <alignment horizontal="center" vertical="center" wrapText="1"/>
    </xf>
    <xf numFmtId="0" fontId="37" fillId="0" borderId="57" xfId="0" applyFont="1" applyBorder="1" applyAlignment="1">
      <alignment horizontal="center" wrapText="1"/>
    </xf>
    <xf numFmtId="0" fontId="37" fillId="0" borderId="42" xfId="0" applyFont="1" applyBorder="1" applyAlignment="1">
      <alignment horizontal="center" wrapText="1"/>
    </xf>
    <xf numFmtId="168" fontId="22" fillId="4" borderId="7" xfId="8" applyNumberFormat="1" applyFont="1" applyFill="1" applyBorder="1" applyAlignment="1">
      <alignment horizontal="left"/>
    </xf>
    <xf numFmtId="168" fontId="22" fillId="4" borderId="5" xfId="8" applyNumberFormat="1" applyFont="1" applyFill="1" applyBorder="1" applyAlignment="1">
      <alignment horizontal="left"/>
    </xf>
    <xf numFmtId="0" fontId="6" fillId="0" borderId="8" xfId="8" applyFont="1" applyBorder="1" applyAlignment="1">
      <alignment horizontal="left" wrapText="1"/>
    </xf>
    <xf numFmtId="0" fontId="37" fillId="0" borderId="8" xfId="8" applyFont="1" applyBorder="1" applyAlignment="1">
      <alignment horizontal="left" wrapText="1"/>
    </xf>
    <xf numFmtId="0" fontId="6" fillId="0" borderId="34" xfId="8" applyFont="1" applyBorder="1" applyAlignment="1">
      <alignment horizontal="left" wrapText="1"/>
    </xf>
    <xf numFmtId="0" fontId="6" fillId="0" borderId="9" xfId="8" applyFont="1" applyBorder="1" applyAlignment="1">
      <alignment horizontal="left" wrapText="1"/>
    </xf>
    <xf numFmtId="0" fontId="35" fillId="0" borderId="5" xfId="8" applyFont="1" applyBorder="1" applyAlignment="1">
      <alignment horizontal="left"/>
    </xf>
    <xf numFmtId="0" fontId="35" fillId="0" borderId="46" xfId="8" applyFont="1" applyBorder="1" applyAlignment="1">
      <alignment horizontal="left"/>
    </xf>
    <xf numFmtId="0" fontId="6" fillId="0" borderId="69" xfId="8" applyFont="1" applyBorder="1" applyAlignment="1">
      <alignment horizontal="left"/>
    </xf>
    <xf numFmtId="0" fontId="35" fillId="0" borderId="50" xfId="8" applyFont="1" applyBorder="1" applyAlignment="1">
      <alignment horizontal="left"/>
    </xf>
    <xf numFmtId="0" fontId="35" fillId="0" borderId="84" xfId="8" applyFont="1" applyBorder="1" applyAlignment="1">
      <alignment horizontal="left"/>
    </xf>
    <xf numFmtId="0" fontId="8" fillId="0" borderId="7" xfId="8" quotePrefix="1" applyFont="1" applyBorder="1" applyAlignment="1">
      <alignment horizontal="left" wrapText="1"/>
    </xf>
    <xf numFmtId="0" fontId="8" fillId="0" borderId="5" xfId="8" quotePrefix="1" applyFont="1" applyBorder="1" applyAlignment="1">
      <alignment horizontal="left" wrapText="1"/>
    </xf>
    <xf numFmtId="0" fontId="8" fillId="0" borderId="11" xfId="8" quotePrefix="1" applyFont="1" applyBorder="1" applyAlignment="1">
      <alignment horizontal="left" wrapText="1"/>
    </xf>
    <xf numFmtId="0" fontId="8" fillId="0" borderId="7" xfId="8" applyFont="1" applyBorder="1" applyAlignment="1">
      <alignment horizontal="left"/>
    </xf>
    <xf numFmtId="0" fontId="8" fillId="0" borderId="5" xfId="8" applyFont="1" applyBorder="1" applyAlignment="1">
      <alignment horizontal="left"/>
    </xf>
    <xf numFmtId="0" fontId="1" fillId="0" borderId="25" xfId="8" applyBorder="1" applyAlignment="1">
      <alignment horizontal="left"/>
    </xf>
    <xf numFmtId="0" fontId="1" fillId="0" borderId="26" xfId="8" applyBorder="1" applyAlignment="1">
      <alignment horizontal="left"/>
    </xf>
    <xf numFmtId="0" fontId="1" fillId="0" borderId="42" xfId="8" applyBorder="1" applyAlignment="1">
      <alignment horizontal="left"/>
    </xf>
    <xf numFmtId="168" fontId="35" fillId="0" borderId="5" xfId="8" applyNumberFormat="1" applyFont="1" applyBorder="1" applyAlignment="1">
      <alignment horizontal="left"/>
    </xf>
    <xf numFmtId="0" fontId="1" fillId="9" borderId="14" xfId="8" applyFill="1" applyBorder="1" applyAlignment="1">
      <alignment horizontal="center"/>
    </xf>
    <xf numFmtId="0" fontId="1" fillId="9" borderId="15" xfId="8" applyFill="1" applyBorder="1" applyAlignment="1">
      <alignment horizontal="center"/>
    </xf>
    <xf numFmtId="0" fontId="1" fillId="9" borderId="16" xfId="8" applyFill="1" applyBorder="1" applyAlignment="1">
      <alignment horizontal="center"/>
    </xf>
    <xf numFmtId="0" fontId="1" fillId="9" borderId="17" xfId="8" applyFill="1" applyBorder="1" applyAlignment="1">
      <alignment horizontal="center"/>
    </xf>
    <xf numFmtId="0" fontId="1" fillId="9" borderId="0" xfId="8" applyFill="1" applyAlignment="1">
      <alignment horizontal="center"/>
    </xf>
    <xf numFmtId="0" fontId="1" fillId="9" borderId="18" xfId="8" applyFill="1" applyBorder="1" applyAlignment="1">
      <alignment horizontal="center"/>
    </xf>
    <xf numFmtId="0" fontId="1" fillId="9" borderId="31" xfId="8" applyFill="1" applyBorder="1" applyAlignment="1">
      <alignment horizontal="center"/>
    </xf>
    <xf numFmtId="0" fontId="1" fillId="9" borderId="24" xfId="8" applyFill="1" applyBorder="1" applyAlignment="1">
      <alignment horizontal="center"/>
    </xf>
    <xf numFmtId="0" fontId="1" fillId="9" borderId="38" xfId="8" applyFill="1" applyBorder="1" applyAlignment="1">
      <alignment horizontal="center"/>
    </xf>
    <xf numFmtId="0" fontId="4" fillId="0" borderId="7" xfId="8" applyFont="1" applyBorder="1" applyAlignment="1">
      <alignment horizontal="left"/>
    </xf>
    <xf numFmtId="0" fontId="4" fillId="0" borderId="11" xfId="8" applyFont="1" applyBorder="1" applyAlignment="1">
      <alignment horizontal="left"/>
    </xf>
    <xf numFmtId="0" fontId="2" fillId="0" borderId="0" xfId="8" applyFont="1" applyAlignment="1">
      <alignment horizontal="left" wrapText="1"/>
    </xf>
    <xf numFmtId="0" fontId="4" fillId="0" borderId="7" xfId="0" applyFont="1" applyBorder="1" applyAlignment="1">
      <alignment horizontal="left" vertical="center"/>
    </xf>
    <xf numFmtId="0" fontId="4" fillId="0" borderId="11" xfId="0" applyFont="1" applyBorder="1" applyAlignment="1">
      <alignment horizontal="left" vertical="center"/>
    </xf>
    <xf numFmtId="0" fontId="4" fillId="7" borderId="7" xfId="0" applyFont="1" applyFill="1" applyBorder="1" applyAlignment="1">
      <alignment horizontal="left" vertical="center"/>
    </xf>
    <xf numFmtId="0" fontId="4" fillId="7" borderId="5" xfId="0" applyFont="1" applyFill="1" applyBorder="1" applyAlignment="1">
      <alignment horizontal="left" vertical="center"/>
    </xf>
    <xf numFmtId="0" fontId="4" fillId="7" borderId="11" xfId="0" applyFont="1" applyFill="1" applyBorder="1" applyAlignment="1">
      <alignment horizontal="left" vertical="center"/>
    </xf>
    <xf numFmtId="0" fontId="4" fillId="7" borderId="7" xfId="0" applyFont="1" applyFill="1" applyBorder="1" applyAlignment="1">
      <alignment horizontal="left" vertical="center" wrapText="1"/>
    </xf>
    <xf numFmtId="0" fontId="4" fillId="7" borderId="5" xfId="0" applyFont="1" applyFill="1" applyBorder="1" applyAlignment="1">
      <alignment horizontal="left" vertical="center" wrapText="1"/>
    </xf>
    <xf numFmtId="0" fontId="4" fillId="7" borderId="11" xfId="0" applyFont="1" applyFill="1" applyBorder="1" applyAlignment="1">
      <alignment horizontal="left" vertical="center" wrapText="1"/>
    </xf>
    <xf numFmtId="0" fontId="6" fillId="2" borderId="75" xfId="10" quotePrefix="1" applyFont="1" applyFill="1" applyBorder="1" applyAlignment="1">
      <alignment horizontal="left" vertical="center" wrapText="1"/>
    </xf>
    <xf numFmtId="0" fontId="6" fillId="2" borderId="75" xfId="10" applyFont="1" applyFill="1" applyBorder="1" applyAlignment="1">
      <alignment horizontal="left" vertical="center" wrapText="1"/>
    </xf>
    <xf numFmtId="0" fontId="6" fillId="2" borderId="76" xfId="10" applyFont="1" applyFill="1" applyBorder="1" applyAlignment="1">
      <alignment horizontal="left" vertical="center" wrapText="1"/>
    </xf>
    <xf numFmtId="0" fontId="4" fillId="0" borderId="6" xfId="10" quotePrefix="1" applyFont="1" applyBorder="1" applyAlignment="1">
      <alignment horizontal="left" vertical="center" wrapText="1"/>
    </xf>
    <xf numFmtId="0" fontId="6" fillId="2" borderId="12" xfId="10" quotePrefix="1" applyFont="1" applyFill="1" applyBorder="1" applyAlignment="1">
      <alignment horizontal="left" vertical="center" wrapText="1"/>
    </xf>
    <xf numFmtId="0" fontId="6" fillId="2" borderId="72" xfId="10" applyFont="1" applyFill="1" applyBorder="1" applyAlignment="1">
      <alignment horizontal="left" vertical="center" wrapText="1"/>
    </xf>
    <xf numFmtId="0" fontId="6" fillId="2" borderId="73" xfId="10" applyFont="1" applyFill="1" applyBorder="1" applyAlignment="1">
      <alignment horizontal="left" vertical="center" wrapText="1"/>
    </xf>
    <xf numFmtId="0" fontId="6" fillId="2" borderId="0" xfId="10" quotePrefix="1" applyFont="1" applyFill="1" applyAlignment="1">
      <alignment horizontal="left" vertical="center" wrapText="1"/>
    </xf>
    <xf numFmtId="0" fontId="6" fillId="2" borderId="0" xfId="10" applyFont="1" applyFill="1" applyAlignment="1">
      <alignment horizontal="left" vertical="center" wrapText="1"/>
    </xf>
    <xf numFmtId="0" fontId="23" fillId="2" borderId="20" xfId="6" quotePrefix="1" applyFont="1" applyFill="1" applyBorder="1" applyAlignment="1" applyProtection="1">
      <alignment horizontal="left" vertical="center" wrapText="1"/>
    </xf>
    <xf numFmtId="0" fontId="6" fillId="2" borderId="18" xfId="10" applyFont="1" applyFill="1" applyBorder="1" applyAlignment="1">
      <alignment horizontal="left" vertical="center" wrapText="1"/>
    </xf>
    <xf numFmtId="0" fontId="6" fillId="2" borderId="22" xfId="10" quotePrefix="1" applyFont="1" applyFill="1" applyBorder="1" applyAlignment="1">
      <alignment horizontal="left" vertical="center" wrapText="1"/>
    </xf>
    <xf numFmtId="0" fontId="6" fillId="2" borderId="13" xfId="10" applyFont="1" applyFill="1" applyBorder="1" applyAlignment="1">
      <alignment horizontal="left" vertical="center" wrapText="1"/>
    </xf>
    <xf numFmtId="0" fontId="6" fillId="2" borderId="77" xfId="10" applyFont="1" applyFill="1" applyBorder="1" applyAlignment="1">
      <alignment horizontal="left" vertical="center" wrapText="1"/>
    </xf>
    <xf numFmtId="0" fontId="3" fillId="3" borderId="17" xfId="10" applyFont="1" applyFill="1" applyBorder="1" applyAlignment="1">
      <alignment vertical="center" wrapText="1"/>
    </xf>
    <xf numFmtId="0" fontId="1" fillId="3" borderId="0" xfId="10" applyFill="1" applyAlignment="1">
      <alignment vertical="center" wrapText="1"/>
    </xf>
    <xf numFmtId="0" fontId="6" fillId="2" borderId="9" xfId="10" quotePrefix="1" applyFont="1" applyFill="1" applyBorder="1" applyAlignment="1">
      <alignment horizontal="left" vertical="center" wrapText="1"/>
    </xf>
    <xf numFmtId="0" fontId="6" fillId="2" borderId="9" xfId="10" applyFont="1" applyFill="1" applyBorder="1" applyAlignment="1">
      <alignment horizontal="left" vertical="center" wrapText="1"/>
    </xf>
    <xf numFmtId="0" fontId="6" fillId="2" borderId="78" xfId="10" applyFont="1" applyFill="1" applyBorder="1" applyAlignment="1">
      <alignment horizontal="left" vertical="center" wrapText="1"/>
    </xf>
    <xf numFmtId="0" fontId="4" fillId="2" borderId="7" xfId="10" quotePrefix="1" applyFont="1" applyFill="1" applyBorder="1" applyAlignment="1">
      <alignment horizontal="left" vertical="top" wrapText="1"/>
    </xf>
    <xf numFmtId="0" fontId="4" fillId="2" borderId="5" xfId="10" applyFont="1" applyFill="1" applyBorder="1" applyAlignment="1">
      <alignment horizontal="left" vertical="top" wrapText="1"/>
    </xf>
    <xf numFmtId="0" fontId="4" fillId="2" borderId="46" xfId="10" applyFont="1" applyFill="1" applyBorder="1" applyAlignment="1">
      <alignment horizontal="left" vertical="top" wrapText="1"/>
    </xf>
    <xf numFmtId="0" fontId="4" fillId="0" borderId="8" xfId="10" quotePrefix="1" applyFont="1" applyBorder="1" applyAlignment="1">
      <alignment horizontal="left" vertical="center" wrapText="1"/>
    </xf>
    <xf numFmtId="0" fontId="6" fillId="2" borderId="8" xfId="10" quotePrefix="1" applyFont="1" applyFill="1" applyBorder="1" applyAlignment="1">
      <alignment horizontal="left" vertical="center" wrapText="1"/>
    </xf>
    <xf numFmtId="0" fontId="6" fillId="2" borderId="8" xfId="10" applyFont="1" applyFill="1" applyBorder="1" applyAlignment="1">
      <alignment horizontal="left" vertical="center" wrapText="1"/>
    </xf>
    <xf numFmtId="0" fontId="6" fillId="2" borderId="23" xfId="10" applyFont="1" applyFill="1" applyBorder="1" applyAlignment="1">
      <alignment horizontal="left" vertical="center" wrapText="1"/>
    </xf>
    <xf numFmtId="0" fontId="6" fillId="2" borderId="36" xfId="10" quotePrefix="1" applyFont="1" applyFill="1" applyBorder="1" applyAlignment="1">
      <alignment horizontal="left" vertical="center" wrapText="1"/>
    </xf>
    <xf numFmtId="0" fontId="6" fillId="2" borderId="36" xfId="10" applyFont="1" applyFill="1" applyBorder="1" applyAlignment="1">
      <alignment horizontal="left" vertical="center" wrapText="1"/>
    </xf>
    <xf numFmtId="0" fontId="6" fillId="2" borderId="37" xfId="10" applyFont="1" applyFill="1" applyBorder="1" applyAlignment="1">
      <alignment horizontal="left" vertical="center" wrapText="1"/>
    </xf>
    <xf numFmtId="173" fontId="17" fillId="11" borderId="22" xfId="0" applyNumberFormat="1" applyFont="1" applyFill="1" applyBorder="1" applyAlignment="1">
      <alignment horizontal="left" vertical="center" wrapText="1"/>
    </xf>
    <xf numFmtId="1" fontId="4" fillId="2" borderId="55" xfId="1" applyNumberFormat="1" applyFont="1" applyFill="1" applyBorder="1" applyAlignment="1" applyProtection="1">
      <alignment horizontal="center" vertical="center" wrapText="1"/>
    </xf>
    <xf numFmtId="173" fontId="4" fillId="7" borderId="0" xfId="0" quotePrefix="1" applyNumberFormat="1" applyFont="1" applyFill="1" applyBorder="1" applyAlignment="1">
      <alignment horizontal="left" vertical="center"/>
    </xf>
    <xf numFmtId="0" fontId="2" fillId="7" borderId="1" xfId="0" applyFont="1" applyFill="1" applyBorder="1" applyAlignment="1">
      <alignment horizontal="center" vertical="center"/>
    </xf>
    <xf numFmtId="0" fontId="2" fillId="7" borderId="4" xfId="0" applyFont="1" applyFill="1" applyBorder="1" applyAlignment="1">
      <alignment horizontal="center" vertical="center"/>
    </xf>
    <xf numFmtId="0" fontId="2" fillId="2" borderId="4" xfId="0" applyFont="1" applyFill="1" applyBorder="1" applyAlignment="1">
      <alignment horizontal="center" vertical="center"/>
    </xf>
    <xf numFmtId="0" fontId="2" fillId="7" borderId="4" xfId="0" applyFont="1" applyFill="1" applyBorder="1" applyAlignment="1" applyProtection="1">
      <alignment horizontal="center" vertical="center"/>
      <protection locked="0"/>
    </xf>
    <xf numFmtId="0" fontId="2" fillId="7" borderId="56" xfId="0" applyFont="1" applyFill="1" applyBorder="1" applyAlignment="1" applyProtection="1">
      <alignment horizontal="center" vertical="center"/>
      <protection locked="0"/>
    </xf>
    <xf numFmtId="0" fontId="4" fillId="2" borderId="38" xfId="0" applyFont="1" applyFill="1" applyBorder="1" applyAlignment="1">
      <alignment horizontal="center" wrapText="1"/>
    </xf>
    <xf numFmtId="0" fontId="39" fillId="0" borderId="18" xfId="0" applyFont="1" applyBorder="1"/>
    <xf numFmtId="165" fontId="39" fillId="13" borderId="40" xfId="1" applyFont="1" applyFill="1" applyBorder="1" applyAlignment="1" applyProtection="1">
      <protection locked="0"/>
    </xf>
    <xf numFmtId="165" fontId="39" fillId="13" borderId="23" xfId="1" applyFont="1" applyFill="1" applyBorder="1" applyAlignment="1" applyProtection="1">
      <protection locked="0"/>
    </xf>
    <xf numFmtId="165" fontId="39" fillId="8" borderId="84" xfId="1" applyFont="1" applyFill="1" applyBorder="1" applyAlignment="1" applyProtection="1">
      <alignment horizontal="center"/>
      <protection locked="0"/>
    </xf>
    <xf numFmtId="0" fontId="4" fillId="0" borderId="35" xfId="0" applyFont="1" applyBorder="1" applyAlignment="1">
      <alignment horizontal="center"/>
    </xf>
    <xf numFmtId="0" fontId="39" fillId="8" borderId="50" xfId="0" applyFont="1" applyFill="1" applyBorder="1" applyAlignment="1">
      <alignment horizontal="center"/>
    </xf>
    <xf numFmtId="165" fontId="39" fillId="8" borderId="50" xfId="1" applyFont="1" applyFill="1" applyBorder="1" applyAlignment="1" applyProtection="1">
      <alignment horizontal="center"/>
      <protection locked="0"/>
    </xf>
  </cellXfs>
  <cellStyles count="16">
    <cellStyle name="Comma" xfId="1" builtinId="3"/>
    <cellStyle name="Comma 2" xfId="2" xr:uid="{00000000-0005-0000-0000-000001000000}"/>
    <cellStyle name="Currency 2" xfId="3" xr:uid="{00000000-0005-0000-0000-000003000000}"/>
    <cellStyle name="Currency 3" xfId="4" xr:uid="{00000000-0005-0000-0000-000004000000}"/>
    <cellStyle name="Currency 4" xfId="5" xr:uid="{00000000-0005-0000-0000-000005000000}"/>
    <cellStyle name="Hyperlink" xfId="6" builtinId="8"/>
    <cellStyle name="Hyperlink 2" xfId="7" xr:uid="{00000000-0005-0000-0000-000007000000}"/>
    <cellStyle name="Normal" xfId="0" builtinId="0"/>
    <cellStyle name="Normal 2" xfId="8" xr:uid="{00000000-0005-0000-0000-000009000000}"/>
    <cellStyle name="Normal 2 2 2" xfId="9" xr:uid="{00000000-0005-0000-0000-00000A000000}"/>
    <cellStyle name="Normal 2 2 2 2" xfId="10" xr:uid="{00000000-0005-0000-0000-00000B000000}"/>
    <cellStyle name="Normal 3" xfId="11" xr:uid="{00000000-0005-0000-0000-00000C000000}"/>
    <cellStyle name="Normal 4" xfId="12" xr:uid="{00000000-0005-0000-0000-00000D000000}"/>
    <cellStyle name="Normal 47" xfId="13" xr:uid="{00000000-0005-0000-0000-00000E000000}"/>
    <cellStyle name="Normal 51" xfId="14" xr:uid="{00000000-0005-0000-0000-00000F000000}"/>
    <cellStyle name="Percent 2 2 2" xfId="15" xr:uid="{00000000-0005-0000-0000-000010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3054350</xdr:colOff>
      <xdr:row>8</xdr:row>
      <xdr:rowOff>57150</xdr:rowOff>
    </xdr:to>
    <xdr:pic>
      <xdr:nvPicPr>
        <xdr:cNvPr id="1151" name="Picture 1" descr="Black on White[2]a">
          <a:extLst>
            <a:ext uri="{FF2B5EF4-FFF2-40B4-BE49-F238E27FC236}">
              <a16:creationId xmlns:a16="http://schemas.microsoft.com/office/drawing/2014/main" id="{A14C417D-C1D7-0900-1E69-3D350C5481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4350" cy="114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J44"/>
  <sheetViews>
    <sheetView view="pageBreakPreview" topLeftCell="A4" zoomScaleNormal="90" zoomScaleSheetLayoutView="100" workbookViewId="0">
      <selection activeCell="B12" sqref="B12"/>
    </sheetView>
  </sheetViews>
  <sheetFormatPr defaultColWidth="9.1796875" defaultRowHeight="14.5" x14ac:dyDescent="0.35"/>
  <cols>
    <col min="1" max="1" width="58" style="440" customWidth="1"/>
    <col min="2" max="2" width="46.453125" style="440" customWidth="1"/>
    <col min="3" max="16384" width="9.1796875" style="440"/>
  </cols>
  <sheetData>
    <row r="5" spans="1:10" ht="13.5" customHeight="1" x14ac:dyDescent="0.35"/>
    <row r="6" spans="1:10" hidden="1" x14ac:dyDescent="0.35"/>
    <row r="7" spans="1:10" hidden="1" x14ac:dyDescent="0.35"/>
    <row r="8" spans="1:10" x14ac:dyDescent="0.35">
      <c r="A8" s="441"/>
    </row>
    <row r="9" spans="1:10" x14ac:dyDescent="0.35">
      <c r="A9" s="441"/>
    </row>
    <row r="10" spans="1:10" x14ac:dyDescent="0.35">
      <c r="A10" s="442"/>
    </row>
    <row r="11" spans="1:10" ht="32.5" x14ac:dyDescent="0.35">
      <c r="A11" s="443" t="s">
        <v>1</v>
      </c>
      <c r="B11" s="443"/>
    </row>
    <row r="12" spans="1:10" x14ac:dyDescent="0.35">
      <c r="A12" s="442"/>
    </row>
    <row r="13" spans="1:10" ht="25" x14ac:dyDescent="0.35">
      <c r="A13" s="444" t="s">
        <v>2</v>
      </c>
      <c r="B13" s="444"/>
      <c r="E13" s="445"/>
      <c r="F13" s="445"/>
      <c r="G13" s="445"/>
      <c r="H13" s="445"/>
      <c r="I13" s="445"/>
      <c r="J13" s="445"/>
    </row>
    <row r="14" spans="1:10" ht="25" x14ac:dyDescent="0.35">
      <c r="A14" s="444"/>
      <c r="B14" s="444"/>
      <c r="E14" s="445"/>
      <c r="F14" s="445"/>
      <c r="G14" s="445"/>
      <c r="H14" s="445"/>
      <c r="I14" s="445"/>
      <c r="J14" s="445"/>
    </row>
    <row r="15" spans="1:10" ht="25" x14ac:dyDescent="0.35">
      <c r="A15" s="2" t="s">
        <v>3</v>
      </c>
      <c r="B15" s="446"/>
      <c r="E15" s="162"/>
      <c r="F15" s="162"/>
      <c r="G15" s="162"/>
      <c r="H15" s="445"/>
      <c r="I15" s="445"/>
      <c r="J15" s="445"/>
    </row>
    <row r="16" spans="1:10" ht="21.75" customHeight="1" x14ac:dyDescent="0.35">
      <c r="A16" s="447" t="s">
        <v>4</v>
      </c>
      <c r="E16" s="81"/>
      <c r="F16" s="81"/>
      <c r="G16" s="81"/>
    </row>
    <row r="17" spans="1:9" ht="30" customHeight="1" x14ac:dyDescent="0.35">
      <c r="A17" s="2" t="s">
        <v>5</v>
      </c>
      <c r="B17" s="8"/>
      <c r="E17" s="448"/>
      <c r="F17" s="162"/>
      <c r="G17" s="162"/>
      <c r="H17" s="445"/>
      <c r="I17" s="445"/>
    </row>
    <row r="18" spans="1:9" ht="20" x14ac:dyDescent="0.35">
      <c r="A18" s="449"/>
    </row>
    <row r="19" spans="1:9" ht="18" x14ac:dyDescent="0.35">
      <c r="A19" s="6"/>
    </row>
    <row r="20" spans="1:9" x14ac:dyDescent="0.35">
      <c r="A20" s="442"/>
    </row>
    <row r="21" spans="1:9" ht="18" x14ac:dyDescent="0.35">
      <c r="A21" s="3" t="s">
        <v>6</v>
      </c>
      <c r="B21" s="450"/>
    </row>
    <row r="22" spans="1:9" ht="24" customHeight="1" x14ac:dyDescent="0.35">
      <c r="A22" s="451"/>
      <c r="B22" s="452"/>
    </row>
    <row r="23" spans="1:9" ht="18" x14ac:dyDescent="0.35">
      <c r="A23" s="7"/>
    </row>
    <row r="24" spans="1:9" ht="18" x14ac:dyDescent="0.35">
      <c r="A24" s="7"/>
    </row>
    <row r="25" spans="1:9" ht="18" x14ac:dyDescent="0.35">
      <c r="A25" s="453" t="s">
        <v>7</v>
      </c>
      <c r="B25" s="454">
        <f>Summary!G24</f>
        <v>0</v>
      </c>
      <c r="G25" s="455"/>
      <c r="H25" s="455"/>
    </row>
    <row r="26" spans="1:9" ht="18" x14ac:dyDescent="0.35">
      <c r="A26" s="453" t="s">
        <v>8</v>
      </c>
      <c r="B26" s="454">
        <f>Summary!G28</f>
        <v>0</v>
      </c>
    </row>
    <row r="27" spans="1:9" x14ac:dyDescent="0.35">
      <c r="A27" s="456"/>
      <c r="B27" s="457"/>
    </row>
    <row r="28" spans="1:9" ht="19.5" customHeight="1" x14ac:dyDescent="0.35">
      <c r="A28" s="456" t="s">
        <v>9</v>
      </c>
      <c r="B28" s="458"/>
    </row>
    <row r="29" spans="1:9" ht="38" customHeight="1" x14ac:dyDescent="0.35">
      <c r="A29" s="571"/>
      <c r="B29" s="571"/>
    </row>
    <row r="30" spans="1:9" ht="19.5" customHeight="1" x14ac:dyDescent="0.35">
      <c r="A30" s="459"/>
      <c r="B30" s="460"/>
    </row>
    <row r="31" spans="1:9" ht="12.75" customHeight="1" x14ac:dyDescent="0.35">
      <c r="A31" s="456" t="s">
        <v>10</v>
      </c>
      <c r="B31" s="93"/>
    </row>
    <row r="32" spans="1:9" ht="38" customHeight="1" x14ac:dyDescent="0.35">
      <c r="A32" s="572"/>
      <c r="B32" s="572"/>
    </row>
    <row r="33" spans="1:2" ht="12.75" customHeight="1" x14ac:dyDescent="0.35">
      <c r="B33" s="93"/>
    </row>
    <row r="34" spans="1:2" ht="30" customHeight="1" x14ac:dyDescent="0.35">
      <c r="A34" s="461" t="s">
        <v>11</v>
      </c>
      <c r="B34" s="4"/>
    </row>
    <row r="35" spans="1:2" ht="12.75" customHeight="1" x14ac:dyDescent="0.35">
      <c r="A35" s="93"/>
      <c r="B35" s="93"/>
    </row>
    <row r="36" spans="1:2" ht="12.75" customHeight="1" x14ac:dyDescent="0.35">
      <c r="A36" s="93"/>
      <c r="B36" s="93"/>
    </row>
    <row r="37" spans="1:2" ht="39.75" customHeight="1" x14ac:dyDescent="0.35">
      <c r="A37" s="5" t="s">
        <v>12</v>
      </c>
      <c r="B37" s="462"/>
    </row>
    <row r="38" spans="1:2" ht="9.75" customHeight="1" x14ac:dyDescent="0.35"/>
    <row r="39" spans="1:2" ht="14.25" customHeight="1" x14ac:dyDescent="0.35">
      <c r="A39" s="6" t="s">
        <v>13</v>
      </c>
      <c r="B39" s="7"/>
    </row>
    <row r="40" spans="1:2" ht="26.25" customHeight="1" x14ac:dyDescent="0.35">
      <c r="A40" s="463"/>
      <c r="B40" s="463"/>
    </row>
    <row r="41" spans="1:2" ht="14.25" customHeight="1" x14ac:dyDescent="0.35">
      <c r="A41" s="6" t="s">
        <v>14</v>
      </c>
      <c r="B41" s="7"/>
    </row>
    <row r="42" spans="1:2" ht="30" customHeight="1" x14ac:dyDescent="0.35">
      <c r="A42" s="463"/>
      <c r="B42" s="463"/>
    </row>
    <row r="43" spans="1:2" ht="19.5" customHeight="1" x14ac:dyDescent="0.35">
      <c r="B43" s="93"/>
    </row>
    <row r="44" spans="1:2" x14ac:dyDescent="0.35">
      <c r="A44" s="445"/>
    </row>
  </sheetData>
  <mergeCells count="2">
    <mergeCell ref="A29:B29"/>
    <mergeCell ref="A32:B32"/>
  </mergeCells>
  <pageMargins left="0.70866141732283472" right="0.70866141732283472" top="0.74803149606299213" bottom="0.74803149606299213" header="0.31496062992125984" footer="0.31496062992125984"/>
  <pageSetup paperSize="9" scale="83" orientation="portrait" r:id="rId1"/>
  <headerFooter>
    <oddFooter>&amp;F&amp;RPage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F108"/>
  <sheetViews>
    <sheetView view="pageBreakPreview" topLeftCell="A29" zoomScale="60" zoomScaleNormal="60" workbookViewId="0">
      <selection activeCell="J72" sqref="J72"/>
    </sheetView>
  </sheetViews>
  <sheetFormatPr defaultRowHeight="15.5" x14ac:dyDescent="0.35"/>
  <cols>
    <col min="1" max="1" width="2.36328125" style="312" customWidth="1"/>
    <col min="2" max="3" width="8.7265625" style="312"/>
    <col min="4" max="4" width="11" style="312" customWidth="1"/>
    <col min="5" max="6" width="8.7265625" style="312"/>
    <col min="7" max="7" width="10.1796875" style="312" customWidth="1"/>
    <col min="8" max="9" width="8.7265625" style="312"/>
    <col min="10" max="10" width="14.26953125" style="312" customWidth="1"/>
    <col min="11" max="110" width="19.6328125" style="312" customWidth="1"/>
    <col min="111" max="16384" width="8.7265625" style="312"/>
  </cols>
  <sheetData>
    <row r="1" spans="2:110" s="306" customFormat="1" x14ac:dyDescent="0.35"/>
    <row r="2" spans="2:110" s="306" customFormat="1" x14ac:dyDescent="0.35">
      <c r="B2" s="307" t="str">
        <f>"ENQUIRY NUMBER :"&amp;Cover!$B$15</f>
        <v>ENQUIRY NUMBER :</v>
      </c>
      <c r="C2" s="308"/>
      <c r="D2" s="309"/>
      <c r="E2" s="310"/>
      <c r="F2" s="311" t="s">
        <v>284</v>
      </c>
    </row>
    <row r="3" spans="2:110" s="306" customFormat="1" x14ac:dyDescent="0.35"/>
    <row r="4" spans="2:110" s="306" customFormat="1" x14ac:dyDescent="0.35">
      <c r="B4" s="307" t="str">
        <f>"PRICE SCHEDULE : C (PS5) :"&amp;Cover!$B$17</f>
        <v>PRICE SCHEDULE : C (PS5) :</v>
      </c>
      <c r="C4" s="308"/>
      <c r="D4" s="308"/>
      <c r="E4" s="308"/>
      <c r="F4" s="308"/>
      <c r="G4" s="308"/>
      <c r="H4" s="308"/>
      <c r="I4" s="308"/>
      <c r="J4" s="308"/>
      <c r="S4" s="586" t="str">
        <f>"SUPPLIER:"&amp;Cover!$B$21</f>
        <v>SUPPLIER:</v>
      </c>
      <c r="T4" s="586"/>
      <c r="AC4" s="586" t="str">
        <f>"SUPPLIER:"&amp;Cover!$B$21</f>
        <v>SUPPLIER:</v>
      </c>
      <c r="AD4" s="586"/>
      <c r="AM4" s="586" t="str">
        <f>"SUPPLIER:"&amp;Cover!$B$21</f>
        <v>SUPPLIER:</v>
      </c>
      <c r="AN4" s="586"/>
      <c r="AW4" s="586" t="str">
        <f>"SUPPLIER:"&amp;Cover!$B$21</f>
        <v>SUPPLIER:</v>
      </c>
      <c r="AX4" s="586"/>
      <c r="BG4" s="586" t="str">
        <f>"SUPPLIER:"&amp;Cover!$B$21</f>
        <v>SUPPLIER:</v>
      </c>
      <c r="BH4" s="586"/>
      <c r="BQ4" s="586" t="str">
        <f>"SUPPLIER:"&amp;Cover!$B$21</f>
        <v>SUPPLIER:</v>
      </c>
      <c r="BR4" s="586"/>
      <c r="CA4" s="586" t="str">
        <f>"SUPPLIER:"&amp;Cover!$B$21</f>
        <v>SUPPLIER:</v>
      </c>
      <c r="CB4" s="586"/>
      <c r="CK4" s="586" t="str">
        <f>"SUPPLIER:"&amp;Cover!$B$21</f>
        <v>SUPPLIER:</v>
      </c>
      <c r="CL4" s="586"/>
      <c r="CU4" s="586" t="str">
        <f>"SUPPLIER:"&amp;Cover!$B$21</f>
        <v>SUPPLIER:</v>
      </c>
      <c r="CV4" s="586"/>
      <c r="DE4" s="586" t="str">
        <f>"SUPPLIER:"&amp;Cover!$B$21</f>
        <v>SUPPLIER:</v>
      </c>
      <c r="DF4" s="586"/>
    </row>
    <row r="5" spans="2:110" s="306" customFormat="1" x14ac:dyDescent="0.35">
      <c r="S5" s="586"/>
      <c r="T5" s="586"/>
      <c r="AC5" s="586"/>
      <c r="AD5" s="586"/>
      <c r="AM5" s="586"/>
      <c r="AN5" s="586"/>
      <c r="AW5" s="586"/>
      <c r="AX5" s="586"/>
      <c r="BG5" s="586"/>
      <c r="BH5" s="586"/>
      <c r="BQ5" s="586"/>
      <c r="BR5" s="586"/>
      <c r="CA5" s="586"/>
      <c r="CB5" s="586"/>
      <c r="CK5" s="586"/>
      <c r="CL5" s="586"/>
      <c r="CU5" s="586"/>
      <c r="CV5" s="586"/>
      <c r="DE5" s="586"/>
      <c r="DF5" s="586"/>
    </row>
    <row r="6" spans="2:110" s="306" customFormat="1" x14ac:dyDescent="0.35">
      <c r="B6" s="573" t="s">
        <v>283</v>
      </c>
      <c r="C6" s="573"/>
      <c r="D6" s="573"/>
      <c r="E6" s="573"/>
      <c r="F6" s="573"/>
      <c r="G6" s="573"/>
      <c r="H6" s="573"/>
      <c r="I6" s="573"/>
      <c r="J6" s="573"/>
    </row>
    <row r="7" spans="2:110" s="306" customFormat="1" x14ac:dyDescent="0.35">
      <c r="B7" s="573"/>
      <c r="C7" s="573"/>
      <c r="D7" s="573"/>
      <c r="E7" s="573"/>
      <c r="F7" s="573"/>
      <c r="G7" s="573"/>
      <c r="H7" s="573"/>
      <c r="I7" s="573"/>
      <c r="J7" s="573"/>
    </row>
    <row r="8" spans="2:110" s="306" customFormat="1" ht="16" thickBot="1" x14ac:dyDescent="0.4"/>
    <row r="9" spans="2:110" s="338" customFormat="1" ht="16" thickBot="1" x14ac:dyDescent="0.4">
      <c r="B9" s="543" t="s">
        <v>16</v>
      </c>
      <c r="C9" s="544"/>
      <c r="D9" s="544"/>
      <c r="E9" s="544"/>
      <c r="F9" s="544"/>
      <c r="G9" s="545"/>
      <c r="H9" s="546" t="s">
        <v>17</v>
      </c>
      <c r="I9" s="544"/>
      <c r="J9" s="545"/>
      <c r="K9" s="163">
        <v>1</v>
      </c>
      <c r="L9" s="163">
        <v>2</v>
      </c>
      <c r="M9" s="163">
        <v>3</v>
      </c>
      <c r="N9" s="163">
        <v>4</v>
      </c>
      <c r="O9" s="163">
        <v>5</v>
      </c>
      <c r="P9" s="163">
        <v>6</v>
      </c>
      <c r="Q9" s="163">
        <v>7</v>
      </c>
      <c r="R9" s="163">
        <v>8</v>
      </c>
      <c r="S9" s="163">
        <v>9</v>
      </c>
      <c r="T9" s="164">
        <v>10</v>
      </c>
      <c r="U9" s="165">
        <v>11</v>
      </c>
      <c r="V9" s="163">
        <v>12</v>
      </c>
      <c r="W9" s="163">
        <v>13</v>
      </c>
      <c r="X9" s="163">
        <v>14</v>
      </c>
      <c r="Y9" s="163">
        <v>15</v>
      </c>
      <c r="Z9" s="163">
        <v>16</v>
      </c>
      <c r="AA9" s="163">
        <v>17</v>
      </c>
      <c r="AB9" s="163">
        <v>18</v>
      </c>
      <c r="AC9" s="163">
        <v>19</v>
      </c>
      <c r="AD9" s="164">
        <v>20</v>
      </c>
      <c r="AE9" s="165">
        <v>21</v>
      </c>
      <c r="AF9" s="163">
        <v>22</v>
      </c>
      <c r="AG9" s="163">
        <v>23</v>
      </c>
      <c r="AH9" s="163">
        <v>24</v>
      </c>
      <c r="AI9" s="163">
        <v>25</v>
      </c>
      <c r="AJ9" s="163">
        <v>26</v>
      </c>
      <c r="AK9" s="163">
        <v>27</v>
      </c>
      <c r="AL9" s="163">
        <v>28</v>
      </c>
      <c r="AM9" s="163">
        <v>29</v>
      </c>
      <c r="AN9" s="164">
        <v>30</v>
      </c>
      <c r="AO9" s="165">
        <v>31</v>
      </c>
      <c r="AP9" s="163">
        <v>32</v>
      </c>
      <c r="AQ9" s="163">
        <v>33</v>
      </c>
      <c r="AR9" s="163">
        <v>34</v>
      </c>
      <c r="AS9" s="163">
        <v>35</v>
      </c>
      <c r="AT9" s="163">
        <v>36</v>
      </c>
      <c r="AU9" s="163">
        <v>37</v>
      </c>
      <c r="AV9" s="163">
        <v>38</v>
      </c>
      <c r="AW9" s="163">
        <v>39</v>
      </c>
      <c r="AX9" s="164">
        <v>40</v>
      </c>
      <c r="AY9" s="165">
        <v>41</v>
      </c>
      <c r="AZ9" s="163">
        <v>42</v>
      </c>
      <c r="BA9" s="163">
        <v>43</v>
      </c>
      <c r="BB9" s="163">
        <v>44</v>
      </c>
      <c r="BC9" s="163">
        <v>45</v>
      </c>
      <c r="BD9" s="163">
        <v>46</v>
      </c>
      <c r="BE9" s="163">
        <v>47</v>
      </c>
      <c r="BF9" s="163">
        <v>48</v>
      </c>
      <c r="BG9" s="163">
        <v>49</v>
      </c>
      <c r="BH9" s="164">
        <v>50</v>
      </c>
      <c r="BI9" s="165">
        <v>51</v>
      </c>
      <c r="BJ9" s="163">
        <v>52</v>
      </c>
      <c r="BK9" s="163">
        <v>53</v>
      </c>
      <c r="BL9" s="163">
        <v>54</v>
      </c>
      <c r="BM9" s="163">
        <v>55</v>
      </c>
      <c r="BN9" s="163">
        <v>56</v>
      </c>
      <c r="BO9" s="163">
        <v>57</v>
      </c>
      <c r="BP9" s="163">
        <v>58</v>
      </c>
      <c r="BQ9" s="163">
        <v>59</v>
      </c>
      <c r="BR9" s="164">
        <v>60</v>
      </c>
      <c r="BS9" s="165">
        <v>61</v>
      </c>
      <c r="BT9" s="163">
        <v>62</v>
      </c>
      <c r="BU9" s="163">
        <v>63</v>
      </c>
      <c r="BV9" s="163">
        <v>64</v>
      </c>
      <c r="BW9" s="163">
        <v>65</v>
      </c>
      <c r="BX9" s="163">
        <v>66</v>
      </c>
      <c r="BY9" s="163">
        <v>67</v>
      </c>
      <c r="BZ9" s="163">
        <v>68</v>
      </c>
      <c r="CA9" s="163">
        <v>69</v>
      </c>
      <c r="CB9" s="164">
        <v>70</v>
      </c>
      <c r="CC9" s="165">
        <v>71</v>
      </c>
      <c r="CD9" s="163">
        <v>72</v>
      </c>
      <c r="CE9" s="163">
        <v>73</v>
      </c>
      <c r="CF9" s="163">
        <v>74</v>
      </c>
      <c r="CG9" s="163">
        <v>75</v>
      </c>
      <c r="CH9" s="163">
        <v>76</v>
      </c>
      <c r="CI9" s="163">
        <v>77</v>
      </c>
      <c r="CJ9" s="163">
        <v>78</v>
      </c>
      <c r="CK9" s="163">
        <v>79</v>
      </c>
      <c r="CL9" s="164">
        <v>80</v>
      </c>
      <c r="CM9" s="165">
        <v>81</v>
      </c>
      <c r="CN9" s="163">
        <v>82</v>
      </c>
      <c r="CO9" s="163">
        <v>83</v>
      </c>
      <c r="CP9" s="163">
        <v>84</v>
      </c>
      <c r="CQ9" s="163">
        <v>85</v>
      </c>
      <c r="CR9" s="163">
        <v>86</v>
      </c>
      <c r="CS9" s="163">
        <v>87</v>
      </c>
      <c r="CT9" s="163">
        <v>88</v>
      </c>
      <c r="CU9" s="163">
        <v>89</v>
      </c>
      <c r="CV9" s="164">
        <v>90</v>
      </c>
      <c r="CW9" s="165">
        <v>91</v>
      </c>
      <c r="CX9" s="163">
        <v>92</v>
      </c>
      <c r="CY9" s="163">
        <v>93</v>
      </c>
      <c r="CZ9" s="163">
        <v>94</v>
      </c>
      <c r="DA9" s="163">
        <v>95</v>
      </c>
      <c r="DB9" s="163">
        <v>96</v>
      </c>
      <c r="DC9" s="163">
        <v>97</v>
      </c>
      <c r="DD9" s="163">
        <v>98</v>
      </c>
      <c r="DE9" s="163"/>
      <c r="DF9" s="164"/>
    </row>
    <row r="10" spans="2:110" ht="23" customHeight="1" x14ac:dyDescent="0.35">
      <c r="B10" s="313" t="s">
        <v>18</v>
      </c>
      <c r="C10" s="306"/>
      <c r="D10" s="306"/>
      <c r="E10" s="306"/>
      <c r="F10" s="306"/>
      <c r="G10" s="314"/>
      <c r="H10" s="315" t="s">
        <v>19</v>
      </c>
      <c r="I10" s="306"/>
      <c r="J10" s="314"/>
      <c r="K10" s="581" t="str">
        <f>INDEX(BoQ_Equipment!$C:$C,MATCH(PS5_Supply!K$9,BoQ_Equipment!$B:$B,0))</f>
        <v>Scheme: 1 Feeder Double Busbar - 110 VDC</v>
      </c>
      <c r="L10" s="576" t="str">
        <f>INDEX(BoQ_Equipment!$C:$C,MATCH(PS5_Supply!L$9,BoQ_Equipment!$B:$B,0))</f>
        <v>Scheme: 1 Feeder Double Busbar - 220 VDC</v>
      </c>
      <c r="M10" s="576" t="str">
        <f>INDEX(BoQ_Equipment!$C:$C,MATCH(PS5_Supply!M$9,BoQ_Equipment!$B:$B,0))</f>
        <v>Scheme: 2 Feeder Double Busbar  - 110 VDC</v>
      </c>
      <c r="N10" s="576" t="str">
        <f>INDEX(BoQ_Equipment!$C:$C,MATCH(PS5_Supply!N$9,BoQ_Equipment!$B:$B,0))</f>
        <v>Scheme: 2 Feeder Double Busbar  - 220 VDC</v>
      </c>
      <c r="O10" s="576" t="str">
        <f>INDEX(BoQ_Equipment!$C:$C,MATCH(PS5_Supply!O$9,BoQ_Equipment!$B:$B,0))</f>
        <v>Scheme: 3 Feeder Double Busbar - 110 VDC</v>
      </c>
      <c r="P10" s="576" t="str">
        <f>INDEX(BoQ_Equipment!$C:$C,MATCH(PS5_Supply!P$9,BoQ_Equipment!$B:$B,0))</f>
        <v>Scheme: 3 Feeder Double Busbar - 220 VDC</v>
      </c>
      <c r="Q10" s="576" t="str">
        <f>INDEX(BoQ_Equipment!$C:$C,MATCH(PS5_Supply!Q$9,BoQ_Equipment!$B:$B,0))</f>
        <v>Scheme: 4 Feeder Double Busbar - 110 VDC</v>
      </c>
      <c r="R10" s="576" t="str">
        <f>INDEX(BoQ_Equipment!$C:$C,MATCH(PS5_Supply!R$9,BoQ_Equipment!$B:$B,0))</f>
        <v>Scheme: 4 Feeder Double Busbar - 220 VDC</v>
      </c>
      <c r="S10" s="576" t="str">
        <f>INDEX(BoQ_Equipment!$C:$C,MATCH(PS5_Supply!S$9,BoQ_Equipment!$B:$B,0))</f>
        <v>Scheme: 1 Feeder &amp; 1 Transformer BAH - 110 VDC</v>
      </c>
      <c r="T10" s="577" t="str">
        <f>INDEX(BoQ_Equipment!$C:$C,MATCH(PS5_Supply!T$9,BoQ_Equipment!$B:$B,0))</f>
        <v>Scheme: 1 Feeder &amp; 1 Transformer BAH - 220 VDC</v>
      </c>
      <c r="U10" s="579" t="str">
        <f>INDEX(BoQ_Equipment!$C:$C,MATCH(PS5_Supply!U$9,BoQ_Equipment!$B:$B,0))</f>
        <v>Scheme: 2 Feeders BAH - 110 VDC</v>
      </c>
      <c r="V10" s="576" t="str">
        <f>INDEX(BoQ_Equipment!$C:$C,MATCH(PS5_Supply!V$9,BoQ_Equipment!$B:$B,0))</f>
        <v>Scheme: 2 Feeders BAH - 220 VDC</v>
      </c>
      <c r="W10" s="576" t="str">
        <f>INDEX(BoQ_Equipment!$C:$C,MATCH(PS5_Supply!W$9,BoQ_Equipment!$B:$B,0))</f>
        <v>Scheme: 1 Feeder with Line Reactor BAH - 110 VDC</v>
      </c>
      <c r="X10" s="576" t="str">
        <f>INDEX(BoQ_Equipment!$C:$C,MATCH(PS5_Supply!X$9,BoQ_Equipment!$B:$B,0))</f>
        <v>Scheme: 1 Feeder with Line Reactor BAH - 220 VDC</v>
      </c>
      <c r="Y10" s="576" t="str">
        <f>INDEX(BoQ_Equipment!$C:$C,MATCH(PS5_Supply!Y$9,BoQ_Equipment!$B:$B,0))</f>
        <v>Scheme: 1 Feeder with Line Reactor &amp; 1 Transformer BAH - 110 VDC</v>
      </c>
      <c r="Z10" s="576" t="str">
        <f>INDEX(BoQ_Equipment!$C:$C,MATCH(PS5_Supply!Z$9,BoQ_Equipment!$B:$B,0))</f>
        <v>Scheme: 1 Feeder with Line Reactor &amp; 1 Transformer BAH - 220 VDC</v>
      </c>
      <c r="AA10" s="576" t="str">
        <f>INDEX(BoQ_Equipment!$C:$C,MATCH(PS5_Supply!AA$9,BoQ_Equipment!$B:$B,0))</f>
        <v>Scheme: 2 Feeders with Line Reactors BAH - 110 VDC</v>
      </c>
      <c r="AB10" s="576" t="str">
        <f>INDEX(BoQ_Equipment!$C:$C,MATCH(PS5_Supply!AB$9,BoQ_Equipment!$B:$B,0))</f>
        <v>Scheme: 2 Feeders with Line Reactors BAH - 220 VDC</v>
      </c>
      <c r="AC10" s="576" t="str">
        <f>INDEX(BoQ_Equipment!$C:$C,MATCH(PS5_Supply!AC$9,BoQ_Equipment!$B:$B,0))</f>
        <v>Scheme: 1 Feeder &amp; 1 Feeder with Line Reactor BAH - 110 VDC</v>
      </c>
      <c r="AD10" s="577" t="str">
        <f>INDEX(BoQ_Equipment!$C:$C,MATCH(PS5_Supply!AD$9,BoQ_Equipment!$B:$B,0))</f>
        <v>Scheme: 1 Feeder &amp; 1 Feeder with Line Reactor BAH - 220 VDC</v>
      </c>
      <c r="AE10" s="579" t="str">
        <f>INDEX(BoQ_Equipment!$C:$C,MATCH(PS5_Supply!AE$9,BoQ_Equipment!$B:$B,0))</f>
        <v>Scheme: 1 Busbar Reactor BAH - 110 VDC</v>
      </c>
      <c r="AF10" s="576" t="str">
        <f>INDEX(BoQ_Equipment!$C:$C,MATCH(PS5_Supply!AF$9,BoQ_Equipment!$B:$B,0))</f>
        <v>Scheme: 1 Busbar Reactor BAH - 220 VDC</v>
      </c>
      <c r="AG10" s="576" t="str">
        <f>INDEX(BoQ_Equipment!$C:$C,MATCH(PS5_Supply!AG$9,BoQ_Equipment!$B:$B,0))</f>
        <v>Scheme: 1 Feeder BAH - 110 VDC</v>
      </c>
      <c r="AH10" s="576" t="str">
        <f>INDEX(BoQ_Equipment!$C:$C,MATCH(PS5_Supply!AH$9,BoQ_Equipment!$B:$B,0))</f>
        <v>Scheme: 1 Feeder BAH - 220 VDC</v>
      </c>
      <c r="AI10" s="576" t="str">
        <f>INDEX(BoQ_Equipment!$C:$C,MATCH(PS5_Supply!AI$9,BoQ_Equipment!$B:$B,0))</f>
        <v>Scheme: 1 Transformer BAH - 110 VDC</v>
      </c>
      <c r="AJ10" s="576" t="str">
        <f>INDEX(BoQ_Equipment!$C:$C,MATCH(PS5_Supply!AJ$9,BoQ_Equipment!$B:$B,0))</f>
        <v>Scheme: 1 Transformer BAH - 220 VDC</v>
      </c>
      <c r="AK10" s="576" t="str">
        <f>INDEX(BoQ_Equipment!$C:$C,MATCH(PS5_Supply!AK$9,BoQ_Equipment!$B:$B,0))</f>
        <v>Scheme: 1 Feeder &amp; 1 Transformer BAH (Trfr MV - DBB Config) - 110 VDC</v>
      </c>
      <c r="AL10" s="576" t="str">
        <f>INDEX(BoQ_Equipment!$C:$C,MATCH(PS5_Supply!AL$9,BoQ_Equipment!$B:$B,0))</f>
        <v>Scheme: 1 Feeder &amp; 1 Transformer BAH (Trfr MV - DBB Config) - 220 VDC</v>
      </c>
      <c r="AM10" s="576" t="str">
        <f>INDEX(BoQ_Equipment!$C:$C,MATCH(PS5_Supply!AM$9,BoQ_Equipment!$B:$B,0))</f>
        <v>Scheme: 1 Feeder with Line Reactor &amp; 1 Transformer BAH (Trfr MV - DBB Config) - 110 VDC</v>
      </c>
      <c r="AN10" s="577" t="str">
        <f>INDEX(BoQ_Equipment!$C:$C,MATCH(PS5_Supply!AN$9,BoQ_Equipment!$B:$B,0))</f>
        <v>Scheme: 1 Feeder with Line Reactor &amp; 1 Transformer BAH (Trfr MV - DBB Config) - 220 VDC</v>
      </c>
      <c r="AO10" s="579" t="str">
        <f>INDEX(BoQ_Equipment!$C:$C,MATCH(PS5_Supply!AO$9,BoQ_Equipment!$B:$B,0))</f>
        <v>Scheme: 1 Transformer BAH (Trfr MV - DBB Config) - 110 VDC</v>
      </c>
      <c r="AP10" s="576" t="str">
        <f>INDEX(BoQ_Equipment!$C:$C,MATCH(PS5_Supply!AP$9,BoQ_Equipment!$B:$B,0))</f>
        <v>Scheme: 1 Transformer BAH (Trfr MV - DBB Config) - 220 VDC</v>
      </c>
      <c r="AQ10" s="576" t="str">
        <f>INDEX(BoQ_Equipment!$C:$C,MATCH(PS5_Supply!AQ$9,BoQ_Equipment!$B:$B,0))</f>
        <v>Scheme: IDM+6U with 1 Traveling Wave Fault Locator Card for 2 Lines (DBB) - 110 VDC</v>
      </c>
      <c r="AR10" s="576" t="str">
        <f>INDEX(BoQ_Equipment!$C:$C,MATCH(PS5_Supply!AR$9,BoQ_Equipment!$B:$B,0))</f>
        <v>Scheme: IDM+6U with 1 Traveling Wave Fault Locator Card for 2 Lines (DBB) - 220 VDC</v>
      </c>
      <c r="AS10" s="576" t="str">
        <f>INDEX(BoQ_Equipment!$C:$C,MATCH(PS5_Supply!AS$9,BoQ_Equipment!$B:$B,0))</f>
        <v>Scheme: IDM+6U with 1 Traveling Wave Fault Locator Card for 1 Line (BAH) - 110 VDC</v>
      </c>
      <c r="AT10" s="576" t="str">
        <f>INDEX(BoQ_Equipment!$C:$C,MATCH(PS5_Supply!AT$9,BoQ_Equipment!$B:$B,0))</f>
        <v>Scheme: IDM+6U with 1 Traveling Wave Fault Locator Card for 1 Line (BAH) - 220 VDC</v>
      </c>
      <c r="AU10" s="576" t="str">
        <f>INDEX(BoQ_Equipment!$C:$C,MATCH(PS5_Supply!AU$9,BoQ_Equipment!$B:$B,0))</f>
        <v>Scheme: IDM+6U with 2 Traveling Wave Fault Locator Cards for 4 Lines (DBB) - 110 VDC</v>
      </c>
      <c r="AV10" s="576" t="str">
        <f>INDEX(BoQ_Equipment!$C:$C,MATCH(PS5_Supply!AV$9,BoQ_Equipment!$B:$B,0))</f>
        <v>Scheme: IDM+6U with 2 Traveling Wave Fault Locator Cards for 4 Lines (DBB) - 220 VDC</v>
      </c>
      <c r="AW10" s="576" t="str">
        <f>INDEX(BoQ_Equipment!$C:$C,MATCH(PS5_Supply!AW$9,BoQ_Equipment!$B:$B,0))</f>
        <v>Scheme: IDM+6U with 2 Traveling Wave Fault Locator Cards for 2 Lines (BAH)  - 110 VDC</v>
      </c>
      <c r="AX10" s="577" t="str">
        <f>INDEX(BoQ_Equipment!$C:$C,MATCH(PS5_Supply!AX$9,BoQ_Equipment!$B:$B,0))</f>
        <v>Scheme: IDM+6U with 2 Traveling Wave Fault Locator Cards for 2 Lines (BAH)  - 220 VDC</v>
      </c>
      <c r="AY10" s="579" t="str">
        <f>INDEX(BoQ_Equipment!$C:$C,MATCH(PS5_Supply!AY$9,BoQ_Equipment!$B:$B,0))</f>
        <v>Loose: IDM+6U with 9A/32B c/w Chassis Plate &amp; Loom - 110 VDC</v>
      </c>
      <c r="AZ10" s="576" t="str">
        <f>INDEX(BoQ_Equipment!$C:$C,MATCH(PS5_Supply!AZ$9,BoQ_Equipment!$B:$B,0))</f>
        <v>Loose: IDM+6U with 9A/32B c/w Chassis Plate &amp; Loom - 220 VDC</v>
      </c>
      <c r="BA10" s="576" t="str">
        <f>INDEX(BoQ_Equipment!$C:$C,MATCH(PS5_Supply!BA$9,BoQ_Equipment!$B:$B,0))</f>
        <v>Loose: IDM+6U with 18A/64B c/w Chassis Plate &amp; Loom - 110 VDC</v>
      </c>
      <c r="BB10" s="576" t="str">
        <f>INDEX(BoQ_Equipment!$C:$C,MATCH(PS5_Supply!BB$9,BoQ_Equipment!$B:$B,0))</f>
        <v>Loose: IDM+6U with 18A/64B c/w Chassis Plate &amp; Loom - 220 VDC</v>
      </c>
      <c r="BC10" s="576" t="str">
        <f>INDEX(BoQ_Equipment!$C:$C,MATCH(PS5_Supply!BC$9,BoQ_Equipment!$B:$B,0))</f>
        <v>Loose: IDM+6U with 27A/96B c/w Chassis Plate &amp; Loom - 110 VDC</v>
      </c>
      <c r="BD10" s="576" t="str">
        <f>INDEX(BoQ_Equipment!$C:$C,MATCH(PS5_Supply!BD$9,BoQ_Equipment!$B:$B,0))</f>
        <v>Loose: IDM+6U with 27A/96B c/w Chassis Plate &amp; Loom - 220 VDC</v>
      </c>
      <c r="BE10" s="576" t="str">
        <f>INDEX(BoQ_Equipment!$C:$C,MATCH(PS5_Supply!BE$9,BoQ_Equipment!$B:$B,0))</f>
        <v>Loose: IDM+6U with 36A/128B c/w Chassis Plate &amp; Loom - 110 VDC</v>
      </c>
      <c r="BF10" s="576" t="str">
        <f>INDEX(BoQ_Equipment!$C:$C,MATCH(PS5_Supply!BF$9,BoQ_Equipment!$B:$B,0))</f>
        <v>Loose: IDM+6U with 36A/128B c/w Chassis Plate &amp; Loom - 220 VDC</v>
      </c>
      <c r="BG10" s="576" t="str">
        <f>INDEX(BoQ_Equipment!$C:$C,MATCH(PS5_Supply!BG$9,BoQ_Equipment!$B:$B,0))</f>
        <v>Loose: IDM+6U with 1 x TWS Card, 1 x 9A/32B Card c/w Chassis Plate &amp; Loom - 110 VDC</v>
      </c>
      <c r="BH10" s="577" t="str">
        <f>INDEX(BoQ_Equipment!$C:$C,MATCH(PS5_Supply!BH$9,BoQ_Equipment!$B:$B,0))</f>
        <v>Loose: IDM+6U with 1 x TWS Card, 1 x 9A/32B Card c/w Chassis Plate &amp; Loom - 220 VDC</v>
      </c>
      <c r="BI10" s="579" t="str">
        <f>INDEX(BoQ_Equipment!$C:$C,MATCH(PS5_Supply!BI$9,BoQ_Equipment!$B:$B,0))</f>
        <v>Loose: IDM+6U with 2 x TWS Cards, 2 x 9A/32B Cards c/w Chassis Plate &amp; Loom - 110 VDC</v>
      </c>
      <c r="BJ10" s="576" t="str">
        <f>INDEX(BoQ_Equipment!$C:$C,MATCH(PS5_Supply!BJ$9,BoQ_Equipment!$B:$B,0))</f>
        <v>Loose: IDM+6U with 2 x TWS Cards, 2 x 9A/32B Cards c/w Chassis Plate &amp; Loom - 220 VDC</v>
      </c>
      <c r="BK10" s="576" t="str">
        <f>INDEX(BoQ_Equipment!$C:$C,MATCH(PS5_Supply!BK$9,BoQ_Equipment!$B:$B,0))</f>
        <v>Portable IDM+6U Unit 1 with 18A/64B and long loom</v>
      </c>
      <c r="BL10" s="576" t="str">
        <f>INDEX(BoQ_Equipment!$C:$C,MATCH(PS5_Supply!BL$9,BoQ_Equipment!$B:$B,0))</f>
        <v>Portable IDM+6U Unit 2 with 36A/128B and long loom</v>
      </c>
      <c r="BM10" s="576" t="str">
        <f>INDEX(BoQ_Equipment!$C:$C,MATCH(PS5_Supply!BM$9,BoQ_Equipment!$B:$B,0))</f>
        <v xml:space="preserve">Portable IDM+6U Unit 3 with 1 x TWS Card, 1 x 9A/32B Card and long loom </v>
      </c>
      <c r="BN10" s="576" t="str">
        <f>INDEX(BoQ_Equipment!$C:$C,MATCH(PS5_Supply!BN$9,BoQ_Equipment!$B:$B,0))</f>
        <v xml:space="preserve">Portable IDM+6U Unit 4 with 2 x TWS Card, 2 x 9A/32B Card and long loom </v>
      </c>
      <c r="BO10" s="576" t="str">
        <f>INDEX(BoQ_Equipment!$C:$C,MATCH(PS5_Supply!BO$9,BoQ_Equipment!$B:$B,0))</f>
        <v xml:space="preserve">Additional Card for Traveling Wave Fault Locator </v>
      </c>
      <c r="BP10" s="576" t="str">
        <f>INDEX(BoQ_Equipment!$C:$C,MATCH(PS5_Supply!BP$9,BoQ_Equipment!$B:$B,0))</f>
        <v xml:space="preserve">Expansion Kit: 9A/32B to 18A/64B </v>
      </c>
      <c r="BQ10" s="576" t="str">
        <f>INDEX(BoQ_Equipment!$C:$C,MATCH(PS5_Supply!BQ$9,BoQ_Equipment!$B:$B,0))</f>
        <v>Expansion Kit: 18A/64B to 27A/96B - 110 VDC</v>
      </c>
      <c r="BR10" s="577" t="str">
        <f>INDEX(BoQ_Equipment!$C:$C,MATCH(PS5_Supply!BR$9,BoQ_Equipment!$B:$B,0))</f>
        <v>Expansion Kit: 18A/64B to 27A/96B - 220 VDC</v>
      </c>
      <c r="BS10" s="579" t="str">
        <f>INDEX(BoQ_Equipment!$C:$C,MATCH(PS5_Supply!BS$9,BoQ_Equipment!$B:$B,0))</f>
        <v>Expansion Kit: 27A/96B to 36A/128B</v>
      </c>
      <c r="BT10" s="576" t="str">
        <f>INDEX(BoQ_Equipment!$C:$C,MATCH(PS5_Supply!BT$9,BoQ_Equipment!$B:$B,0))</f>
        <v xml:space="preserve">Loose: Chassis Plate &amp; Loom for 9A/32B Card </v>
      </c>
      <c r="BU10" s="576" t="str">
        <f>INDEX(BoQ_Equipment!$C:$C,MATCH(PS5_Supply!BU$9,BoQ_Equipment!$B:$B,0))</f>
        <v>PC Communications cable for DFRs (RJ45 for PC connection)</v>
      </c>
      <c r="BV10" s="576" t="str">
        <f>INDEX(BoQ_Equipment!$C:$C,MATCH(PS5_Supply!BV$9,BoQ_Equipment!$B:$B,0))</f>
        <v xml:space="preserve">Ethernet Switch: RSG2100 </v>
      </c>
      <c r="BW10" s="576" t="str">
        <f>INDEX(BoQ_Equipment!$C:$C,MATCH(PS5_Supply!BW$9,BoQ_Equipment!$B:$B,0))</f>
        <v>Fibre Optic Patch Panel</v>
      </c>
      <c r="BX10" s="576" t="str">
        <f>INDEX(BoQ_Equipment!$C:$C,MATCH(PS5_Supply!BX$9,BoQ_Equipment!$B:$B,0))</f>
        <v xml:space="preserve">CPU Board </v>
      </c>
      <c r="BY10" s="576" t="str">
        <f>INDEX(BoQ_Equipment!$C:$C,MATCH(PS5_Supply!BY$9,BoQ_Equipment!$B:$B,0))</f>
        <v>Signal Conditioning Board  (18-250Vdc Pickup)</v>
      </c>
      <c r="BZ10" s="576" t="str">
        <f>INDEX(BoQ_Equipment!$C:$C,MATCH(PS5_Supply!BZ$9,BoQ_Equipment!$B:$B,0))</f>
        <v>Signal Conditioning Board  (35-250Vdc Pickup)</v>
      </c>
      <c r="CA10" s="576" t="str">
        <f>INDEX(BoQ_Equipment!$C:$C,MATCH(PS5_Supply!CA$9,BoQ_Equipment!$B:$B,0))</f>
        <v xml:space="preserve">PSU Board </v>
      </c>
      <c r="CB10" s="577" t="str">
        <f>INDEX(BoQ_Equipment!$C:$C,MATCH(PS5_Supply!CB$9,BoQ_Equipment!$B:$B,0))</f>
        <v xml:space="preserve">MMI Board </v>
      </c>
      <c r="CC10" s="579" t="str">
        <f>INDEX(BoQ_Equipment!$C:$C,MATCH(PS5_Supply!CC$9,BoQ_Equipment!$B:$B,0))</f>
        <v xml:space="preserve">IDM+ with 9A/32D </v>
      </c>
      <c r="CD10" s="576" t="str">
        <f>INDEX(BoQ_Equipment!$C:$C,MATCH(PS5_Supply!CD$9,BoQ_Equipment!$B:$B,0))</f>
        <v xml:space="preserve">IDM+ with 18A/64D </v>
      </c>
      <c r="CE10" s="576" t="str">
        <f>INDEX(BoQ_Equipment!$C:$C,MATCH(PS5_Supply!CE$9,BoQ_Equipment!$B:$B,0))</f>
        <v xml:space="preserve">IDM+ with 27A/96D </v>
      </c>
      <c r="CF10" s="576" t="str">
        <f>INDEX(BoQ_Equipment!$C:$C,MATCH(PS5_Supply!CF$9,BoQ_Equipment!$B:$B,0))</f>
        <v xml:space="preserve">IDM+ with 36A/128D </v>
      </c>
      <c r="CG10" s="576" t="str">
        <f>INDEX(BoQ_Equipment!$C:$C,MATCH(PS5_Supply!CG$9,BoQ_Equipment!$B:$B,0))</f>
        <v xml:space="preserve">IDM+ with 1 x TWS (No LC or CT Snap) &amp; 1 x 9/32 </v>
      </c>
      <c r="CH10" s="576" t="str">
        <f>INDEX(BoQ_Equipment!$C:$C,MATCH(PS5_Supply!CH$9,BoQ_Equipment!$B:$B,0))</f>
        <v xml:space="preserve">IDM+ with 2 x TWS (No LC or CT Snap) &amp; 2 x 9/32 </v>
      </c>
      <c r="CI10" s="576" t="str">
        <f>INDEX(BoQ_Equipment!$C:$C,MATCH(PS5_Supply!CI$9,BoQ_Equipment!$B:$B,0))</f>
        <v xml:space="preserve">FL Card </v>
      </c>
      <c r="CJ10" s="576" t="str">
        <f>INDEX(BoQ_Equipment!$C:$C,MATCH(PS5_Supply!CJ$9,BoQ_Equipment!$B:$B,0))</f>
        <v xml:space="preserve">Internal GPS Receiver </v>
      </c>
      <c r="CK10" s="576" t="str">
        <f>INDEX(BoQ_Equipment!$C:$C,MATCH(PS5_Supply!CK$9,BoQ_Equipment!$B:$B,0))</f>
        <v xml:space="preserve">GPS Cable &amp; Antenna 30m </v>
      </c>
      <c r="CL10" s="577" t="str">
        <f>INDEX(BoQ_Equipment!$C:$C,MATCH(PS5_Supply!CL$9,BoQ_Equipment!$B:$B,0))</f>
        <v xml:space="preserve">Linear Couplers with cables (set of 3) </v>
      </c>
      <c r="CM10" s="579" t="str">
        <f>INDEX(BoQ_Equipment!$C:$C,MATCH(PS5_Supply!CM$9,BoQ_Equipment!$B:$B,0))</f>
        <v xml:space="preserve">Linear Couplers mounted on Snaptrack with cables (set of 3) </v>
      </c>
      <c r="CN10" s="576" t="str">
        <f>INDEX(BoQ_Equipment!$C:$C,MATCH(PS5_Supply!CN$9,BoQ_Equipment!$B:$B,0))</f>
        <v>230Vac Finder Relay with Base (60.13.8.230)</v>
      </c>
      <c r="CO10" s="576" t="str">
        <f>INDEX(BoQ_Equipment!$C:$C,MATCH(PS5_Supply!CO$9,BoQ_Equipment!$B:$B,0))</f>
        <v>24Vdc Finder Relay with Base (60.13.9.24)</v>
      </c>
      <c r="CP10" s="576" t="str">
        <f>INDEX(BoQ_Equipment!$C:$C,MATCH(PS5_Supply!CP$9,BoQ_Equipment!$B:$B,0))</f>
        <v>48Vdc Finder Relay with Base (60.13.9.48)</v>
      </c>
      <c r="CQ10" s="576" t="str">
        <f>INDEX(BoQ_Equipment!$C:$C,MATCH(PS5_Supply!CQ$9,BoQ_Equipment!$B:$B,0))</f>
        <v>110Vdc Finder Relay with Base (60.13.9.110)</v>
      </c>
      <c r="CR10" s="576" t="str">
        <f>INDEX(BoQ_Equipment!$C:$C,MATCH(PS5_Supply!CR$9,BoQ_Equipment!$B:$B,0))</f>
        <v>220Vdc Finder Relay with Base (60.13.9.220)</v>
      </c>
      <c r="CS10" s="576" t="str">
        <f>INDEX(BoQ_Equipment!$C:$C,MATCH(PS5_Supply!CS$9,BoQ_Equipment!$B:$B,0))</f>
        <v>RF4 Relay with Base (RF4 &amp; FN-DE-IP-10) (110Vdc)</v>
      </c>
      <c r="CT10" s="576" t="str">
        <f>INDEX(BoQ_Equipment!$C:$C,MATCH(PS5_Supply!CT$9,BoQ_Equipment!$B:$B,0))</f>
        <v>RF4 Relay with Base (RF4 &amp; FN-DE-IP-10) (220Vdc)</v>
      </c>
      <c r="CU10" s="576" t="str">
        <f>INDEX(BoQ_Equipment!$C:$C,MATCH(PS5_Supply!CU$9,BoQ_Equipment!$B:$B,0))</f>
        <v>DC Monitoring Relay (CM-ESS.1S)</v>
      </c>
      <c r="CV10" s="577" t="str">
        <f>INDEX(BoQ_Equipment!$C:$C,MATCH(PS5_Supply!CV$9,BoQ_Equipment!$B:$B,0))</f>
        <v>110/220Vdc 6A MCB (S202M-C6UC +S2C-H6R)</v>
      </c>
      <c r="CW10" s="579" t="str">
        <f>INDEX(BoQ_Equipment!$C:$C,MATCH(PS5_Supply!CW$9,BoQ_Equipment!$B:$B,0))</f>
        <v>110/220Vdc 10A MCB (S202M-C10UC +S2C-H6R)</v>
      </c>
      <c r="CX10" s="576" t="str">
        <f>INDEX(BoQ_Equipment!$C:$C,MATCH(PS5_Supply!CX$9,BoQ_Equipment!$B:$B,0))</f>
        <v>230Vac 10A 2P MCB (S202-C10)</v>
      </c>
      <c r="CY10" s="576" t="str">
        <f>INDEX(BoQ_Equipment!$C:$C,MATCH(PS5_Supply!CY$9,BoQ_Equipment!$B:$B,0))</f>
        <v>230Vac 2A 2P MCB (S202-C2 + S2C-H6R)</v>
      </c>
      <c r="CZ10" s="576" t="str">
        <f>INDEX(BoQ_Equipment!$C:$C,MATCH(PS5_Supply!CZ$9,BoQ_Equipment!$B:$B,0))</f>
        <v>415Vac 2A 3P MCB (S203-C2 + S2C-H6R)</v>
      </c>
      <c r="DA10" s="576" t="str">
        <f>INDEX(BoQ_Equipment!$C:$C,MATCH(PS5_Supply!DA$9,BoQ_Equipment!$B:$B,0))</f>
        <v>SecuControl 8 Way Test Block (FLTP08015AD-SL17F-1523)</v>
      </c>
      <c r="DB10" s="576" t="str">
        <f>INDEX(BoQ_Equipment!$C:$C,MATCH(PS5_Supply!DB$9,BoQ_Equipment!$B:$B,0))</f>
        <v>DC/DC Converter (ML60.242)</v>
      </c>
      <c r="DC10" s="576" t="str">
        <f>INDEX(BoQ_Equipment!$C:$C,MATCH(PS5_Supply!DC$9,BoQ_Equipment!$B:$B,0))</f>
        <v xml:space="preserve">8GB Flash Drive </v>
      </c>
      <c r="DD10" s="576" t="str">
        <f>INDEX(BoQ_Equipment!$C:$C,MATCH(PS5_Supply!DD$9,BoQ_Equipment!$B:$B,0))</f>
        <v>Diode Board (4 Way)</v>
      </c>
      <c r="DE10" s="576"/>
      <c r="DF10" s="577"/>
    </row>
    <row r="11" spans="2:110" ht="23" customHeight="1" x14ac:dyDescent="0.35">
      <c r="B11" s="316"/>
      <c r="C11" s="306"/>
      <c r="D11" s="306"/>
      <c r="E11" s="306"/>
      <c r="F11" s="306"/>
      <c r="G11" s="314"/>
      <c r="H11" s="315"/>
      <c r="I11" s="306"/>
      <c r="J11" s="314"/>
      <c r="K11" s="576"/>
      <c r="L11" s="576"/>
      <c r="M11" s="576"/>
      <c r="N11" s="576"/>
      <c r="O11" s="576"/>
      <c r="P11" s="576"/>
      <c r="Q11" s="576"/>
      <c r="R11" s="576"/>
      <c r="S11" s="576"/>
      <c r="T11" s="577"/>
      <c r="U11" s="579"/>
      <c r="V11" s="576"/>
      <c r="W11" s="576"/>
      <c r="X11" s="576"/>
      <c r="Y11" s="576"/>
      <c r="Z11" s="576"/>
      <c r="AA11" s="576"/>
      <c r="AB11" s="576"/>
      <c r="AC11" s="576"/>
      <c r="AD11" s="577"/>
      <c r="AE11" s="579"/>
      <c r="AF11" s="576"/>
      <c r="AG11" s="576"/>
      <c r="AH11" s="576"/>
      <c r="AI11" s="576"/>
      <c r="AJ11" s="576"/>
      <c r="AK11" s="576"/>
      <c r="AL11" s="576"/>
      <c r="AM11" s="576"/>
      <c r="AN11" s="577"/>
      <c r="AO11" s="579"/>
      <c r="AP11" s="576"/>
      <c r="AQ11" s="576"/>
      <c r="AR11" s="576"/>
      <c r="AS11" s="576"/>
      <c r="AT11" s="576"/>
      <c r="AU11" s="576"/>
      <c r="AV11" s="576"/>
      <c r="AW11" s="576"/>
      <c r="AX11" s="577"/>
      <c r="AY11" s="579"/>
      <c r="AZ11" s="576"/>
      <c r="BA11" s="576"/>
      <c r="BB11" s="576"/>
      <c r="BC11" s="576"/>
      <c r="BD11" s="576"/>
      <c r="BE11" s="576"/>
      <c r="BF11" s="576"/>
      <c r="BG11" s="576"/>
      <c r="BH11" s="577"/>
      <c r="BI11" s="579"/>
      <c r="BJ11" s="576"/>
      <c r="BK11" s="576"/>
      <c r="BL11" s="576"/>
      <c r="BM11" s="576"/>
      <c r="BN11" s="576"/>
      <c r="BO11" s="576"/>
      <c r="BP11" s="576"/>
      <c r="BQ11" s="576"/>
      <c r="BR11" s="577"/>
      <c r="BS11" s="579"/>
      <c r="BT11" s="576"/>
      <c r="BU11" s="576"/>
      <c r="BV11" s="576"/>
      <c r="BW11" s="576"/>
      <c r="BX11" s="576"/>
      <c r="BY11" s="576"/>
      <c r="BZ11" s="576"/>
      <c r="CA11" s="576"/>
      <c r="CB11" s="577"/>
      <c r="CC11" s="579"/>
      <c r="CD11" s="576"/>
      <c r="CE11" s="576"/>
      <c r="CF11" s="576"/>
      <c r="CG11" s="576"/>
      <c r="CH11" s="576"/>
      <c r="CI11" s="576"/>
      <c r="CJ11" s="576"/>
      <c r="CK11" s="576"/>
      <c r="CL11" s="577"/>
      <c r="CM11" s="579"/>
      <c r="CN11" s="576"/>
      <c r="CO11" s="576"/>
      <c r="CP11" s="576"/>
      <c r="CQ11" s="576"/>
      <c r="CR11" s="576"/>
      <c r="CS11" s="576"/>
      <c r="CT11" s="576"/>
      <c r="CU11" s="576"/>
      <c r="CV11" s="577"/>
      <c r="CW11" s="579"/>
      <c r="CX11" s="576"/>
      <c r="CY11" s="576"/>
      <c r="CZ11" s="576"/>
      <c r="DA11" s="576"/>
      <c r="DB11" s="576"/>
      <c r="DC11" s="576"/>
      <c r="DD11" s="576"/>
      <c r="DE11" s="576"/>
      <c r="DF11" s="577"/>
    </row>
    <row r="12" spans="2:110" ht="23" customHeight="1" x14ac:dyDescent="0.35">
      <c r="B12" s="316" t="s">
        <v>20</v>
      </c>
      <c r="C12" s="306"/>
      <c r="D12" s="306"/>
      <c r="E12" s="306"/>
      <c r="F12" s="306"/>
      <c r="G12" s="314"/>
      <c r="H12" s="315"/>
      <c r="I12" s="306"/>
      <c r="J12" s="314"/>
      <c r="K12" s="576"/>
      <c r="L12" s="576"/>
      <c r="M12" s="576"/>
      <c r="N12" s="576"/>
      <c r="O12" s="576"/>
      <c r="P12" s="576"/>
      <c r="Q12" s="576"/>
      <c r="R12" s="576"/>
      <c r="S12" s="576"/>
      <c r="T12" s="577"/>
      <c r="U12" s="579"/>
      <c r="V12" s="576"/>
      <c r="W12" s="576"/>
      <c r="X12" s="576"/>
      <c r="Y12" s="576"/>
      <c r="Z12" s="576"/>
      <c r="AA12" s="576"/>
      <c r="AB12" s="576"/>
      <c r="AC12" s="576"/>
      <c r="AD12" s="577"/>
      <c r="AE12" s="579"/>
      <c r="AF12" s="576"/>
      <c r="AG12" s="576"/>
      <c r="AH12" s="576"/>
      <c r="AI12" s="576"/>
      <c r="AJ12" s="576"/>
      <c r="AK12" s="576"/>
      <c r="AL12" s="576"/>
      <c r="AM12" s="576"/>
      <c r="AN12" s="577"/>
      <c r="AO12" s="579"/>
      <c r="AP12" s="576"/>
      <c r="AQ12" s="576"/>
      <c r="AR12" s="576"/>
      <c r="AS12" s="576"/>
      <c r="AT12" s="576"/>
      <c r="AU12" s="576"/>
      <c r="AV12" s="576"/>
      <c r="AW12" s="576"/>
      <c r="AX12" s="577"/>
      <c r="AY12" s="579"/>
      <c r="AZ12" s="576"/>
      <c r="BA12" s="576"/>
      <c r="BB12" s="576"/>
      <c r="BC12" s="576"/>
      <c r="BD12" s="576"/>
      <c r="BE12" s="576"/>
      <c r="BF12" s="576"/>
      <c r="BG12" s="576"/>
      <c r="BH12" s="577"/>
      <c r="BI12" s="579"/>
      <c r="BJ12" s="576"/>
      <c r="BK12" s="576"/>
      <c r="BL12" s="576"/>
      <c r="BM12" s="576"/>
      <c r="BN12" s="576"/>
      <c r="BO12" s="576"/>
      <c r="BP12" s="576"/>
      <c r="BQ12" s="576"/>
      <c r="BR12" s="577"/>
      <c r="BS12" s="579"/>
      <c r="BT12" s="576"/>
      <c r="BU12" s="576"/>
      <c r="BV12" s="576"/>
      <c r="BW12" s="576"/>
      <c r="BX12" s="576"/>
      <c r="BY12" s="576"/>
      <c r="BZ12" s="576"/>
      <c r="CA12" s="576"/>
      <c r="CB12" s="577"/>
      <c r="CC12" s="579"/>
      <c r="CD12" s="576"/>
      <c r="CE12" s="576"/>
      <c r="CF12" s="576"/>
      <c r="CG12" s="576"/>
      <c r="CH12" s="576"/>
      <c r="CI12" s="576"/>
      <c r="CJ12" s="576"/>
      <c r="CK12" s="576"/>
      <c r="CL12" s="577"/>
      <c r="CM12" s="579"/>
      <c r="CN12" s="576"/>
      <c r="CO12" s="576"/>
      <c r="CP12" s="576"/>
      <c r="CQ12" s="576"/>
      <c r="CR12" s="576"/>
      <c r="CS12" s="576"/>
      <c r="CT12" s="576"/>
      <c r="CU12" s="576"/>
      <c r="CV12" s="577"/>
      <c r="CW12" s="579"/>
      <c r="CX12" s="576"/>
      <c r="CY12" s="576"/>
      <c r="CZ12" s="576"/>
      <c r="DA12" s="576"/>
      <c r="DB12" s="576"/>
      <c r="DC12" s="576"/>
      <c r="DD12" s="576"/>
      <c r="DE12" s="576"/>
      <c r="DF12" s="577"/>
    </row>
    <row r="13" spans="2:110" ht="23" customHeight="1" x14ac:dyDescent="0.35">
      <c r="B13" s="317" t="s">
        <v>21</v>
      </c>
      <c r="C13" s="318"/>
      <c r="D13" s="318"/>
      <c r="E13" s="318"/>
      <c r="F13" s="318"/>
      <c r="G13" s="319"/>
      <c r="H13" s="320"/>
      <c r="I13" s="318"/>
      <c r="J13" s="319"/>
      <c r="K13" s="574"/>
      <c r="L13" s="574"/>
      <c r="M13" s="574"/>
      <c r="N13" s="574"/>
      <c r="O13" s="574"/>
      <c r="P13" s="574"/>
      <c r="Q13" s="574"/>
      <c r="R13" s="574"/>
      <c r="S13" s="574"/>
      <c r="T13" s="578"/>
      <c r="U13" s="580"/>
      <c r="V13" s="574"/>
      <c r="W13" s="574"/>
      <c r="X13" s="574"/>
      <c r="Y13" s="574"/>
      <c r="Z13" s="574"/>
      <c r="AA13" s="574"/>
      <c r="AB13" s="574"/>
      <c r="AC13" s="574"/>
      <c r="AD13" s="578"/>
      <c r="AE13" s="580"/>
      <c r="AF13" s="574"/>
      <c r="AG13" s="574"/>
      <c r="AH13" s="574"/>
      <c r="AI13" s="574"/>
      <c r="AJ13" s="574"/>
      <c r="AK13" s="574"/>
      <c r="AL13" s="574"/>
      <c r="AM13" s="574"/>
      <c r="AN13" s="578"/>
      <c r="AO13" s="580"/>
      <c r="AP13" s="574"/>
      <c r="AQ13" s="574"/>
      <c r="AR13" s="574"/>
      <c r="AS13" s="574"/>
      <c r="AT13" s="574"/>
      <c r="AU13" s="574"/>
      <c r="AV13" s="574"/>
      <c r="AW13" s="574"/>
      <c r="AX13" s="578"/>
      <c r="AY13" s="580"/>
      <c r="AZ13" s="574"/>
      <c r="BA13" s="574"/>
      <c r="BB13" s="574"/>
      <c r="BC13" s="574"/>
      <c r="BD13" s="574"/>
      <c r="BE13" s="574"/>
      <c r="BF13" s="574"/>
      <c r="BG13" s="574"/>
      <c r="BH13" s="578"/>
      <c r="BI13" s="580"/>
      <c r="BJ13" s="574"/>
      <c r="BK13" s="574"/>
      <c r="BL13" s="574"/>
      <c r="BM13" s="574"/>
      <c r="BN13" s="574"/>
      <c r="BO13" s="574"/>
      <c r="BP13" s="574"/>
      <c r="BQ13" s="574"/>
      <c r="BR13" s="578"/>
      <c r="BS13" s="580"/>
      <c r="BT13" s="574"/>
      <c r="BU13" s="574"/>
      <c r="BV13" s="574"/>
      <c r="BW13" s="574"/>
      <c r="BX13" s="574"/>
      <c r="BY13" s="574"/>
      <c r="BZ13" s="574"/>
      <c r="CA13" s="574"/>
      <c r="CB13" s="578"/>
      <c r="CC13" s="580"/>
      <c r="CD13" s="574"/>
      <c r="CE13" s="574"/>
      <c r="CF13" s="574"/>
      <c r="CG13" s="574"/>
      <c r="CH13" s="574"/>
      <c r="CI13" s="574"/>
      <c r="CJ13" s="574"/>
      <c r="CK13" s="574"/>
      <c r="CL13" s="578"/>
      <c r="CM13" s="580"/>
      <c r="CN13" s="574"/>
      <c r="CO13" s="574"/>
      <c r="CP13" s="574"/>
      <c r="CQ13" s="574"/>
      <c r="CR13" s="574"/>
      <c r="CS13" s="574"/>
      <c r="CT13" s="574"/>
      <c r="CU13" s="574"/>
      <c r="CV13" s="578"/>
      <c r="CW13" s="580"/>
      <c r="CX13" s="574"/>
      <c r="CY13" s="574"/>
      <c r="CZ13" s="574"/>
      <c r="DA13" s="574"/>
      <c r="DB13" s="574"/>
      <c r="DC13" s="574"/>
      <c r="DD13" s="574"/>
      <c r="DE13" s="574"/>
      <c r="DF13" s="578"/>
    </row>
    <row r="14" spans="2:110" s="328" customFormat="1" x14ac:dyDescent="0.35">
      <c r="B14" s="321"/>
      <c r="C14" s="322"/>
      <c r="D14" s="322"/>
      <c r="E14" s="322"/>
      <c r="F14" s="322"/>
      <c r="G14" s="323"/>
      <c r="H14" s="324"/>
      <c r="I14" s="322"/>
      <c r="J14" s="323"/>
      <c r="K14" s="325">
        <v>10</v>
      </c>
      <c r="L14" s="325">
        <v>11</v>
      </c>
      <c r="M14" s="325">
        <v>12</v>
      </c>
      <c r="N14" s="325">
        <v>13</v>
      </c>
      <c r="O14" s="325">
        <v>14</v>
      </c>
      <c r="P14" s="325">
        <v>15</v>
      </c>
      <c r="Q14" s="325">
        <v>16</v>
      </c>
      <c r="R14" s="325">
        <v>17</v>
      </c>
      <c r="S14" s="325">
        <v>18</v>
      </c>
      <c r="T14" s="326">
        <v>19</v>
      </c>
      <c r="U14" s="327">
        <v>20</v>
      </c>
      <c r="V14" s="325">
        <v>21</v>
      </c>
      <c r="W14" s="325">
        <v>22</v>
      </c>
      <c r="X14" s="325">
        <v>23</v>
      </c>
      <c r="Y14" s="325">
        <v>24</v>
      </c>
      <c r="Z14" s="325">
        <v>25</v>
      </c>
      <c r="AA14" s="325">
        <v>26</v>
      </c>
      <c r="AB14" s="325">
        <v>27</v>
      </c>
      <c r="AC14" s="325">
        <v>28</v>
      </c>
      <c r="AD14" s="326">
        <v>29</v>
      </c>
      <c r="AE14" s="327">
        <v>30</v>
      </c>
      <c r="AF14" s="325">
        <v>31</v>
      </c>
      <c r="AG14" s="325">
        <v>32</v>
      </c>
      <c r="AH14" s="325">
        <v>33</v>
      </c>
      <c r="AI14" s="325">
        <v>34</v>
      </c>
      <c r="AJ14" s="325">
        <v>35</v>
      </c>
      <c r="AK14" s="325">
        <v>36</v>
      </c>
      <c r="AL14" s="325">
        <v>37</v>
      </c>
      <c r="AM14" s="325">
        <v>38</v>
      </c>
      <c r="AN14" s="326">
        <v>39</v>
      </c>
      <c r="AO14" s="327">
        <v>40</v>
      </c>
      <c r="AP14" s="325">
        <v>41</v>
      </c>
      <c r="AQ14" s="325">
        <v>42</v>
      </c>
      <c r="AR14" s="325">
        <v>43</v>
      </c>
      <c r="AS14" s="325">
        <v>44</v>
      </c>
      <c r="AT14" s="325">
        <v>45</v>
      </c>
      <c r="AU14" s="325">
        <v>46</v>
      </c>
      <c r="AV14" s="325">
        <v>47</v>
      </c>
      <c r="AW14" s="325">
        <v>48</v>
      </c>
      <c r="AX14" s="326">
        <v>49</v>
      </c>
      <c r="AY14" s="327">
        <v>50</v>
      </c>
      <c r="AZ14" s="325">
        <v>51</v>
      </c>
      <c r="BA14" s="325">
        <v>52</v>
      </c>
      <c r="BB14" s="325">
        <v>53</v>
      </c>
      <c r="BC14" s="325">
        <v>54</v>
      </c>
      <c r="BD14" s="325">
        <v>55</v>
      </c>
      <c r="BE14" s="325">
        <v>56</v>
      </c>
      <c r="BF14" s="325">
        <v>57</v>
      </c>
      <c r="BG14" s="325">
        <v>58</v>
      </c>
      <c r="BH14" s="326">
        <v>59</v>
      </c>
      <c r="BI14" s="327">
        <v>60</v>
      </c>
      <c r="BJ14" s="325">
        <v>61</v>
      </c>
      <c r="BK14" s="325">
        <v>62</v>
      </c>
      <c r="BL14" s="325">
        <v>63</v>
      </c>
      <c r="BM14" s="325">
        <v>64</v>
      </c>
      <c r="BN14" s="325">
        <v>65</v>
      </c>
      <c r="BO14" s="325">
        <v>66</v>
      </c>
      <c r="BP14" s="325">
        <v>67</v>
      </c>
      <c r="BQ14" s="325">
        <v>68</v>
      </c>
      <c r="BR14" s="326">
        <v>69</v>
      </c>
      <c r="BS14" s="327">
        <v>70</v>
      </c>
      <c r="BT14" s="325">
        <v>71</v>
      </c>
      <c r="BU14" s="325">
        <v>72</v>
      </c>
      <c r="BV14" s="325">
        <v>73</v>
      </c>
      <c r="BW14" s="325">
        <v>74</v>
      </c>
      <c r="BX14" s="325">
        <v>75</v>
      </c>
      <c r="BY14" s="325">
        <v>76</v>
      </c>
      <c r="BZ14" s="325">
        <v>77</v>
      </c>
      <c r="CA14" s="325">
        <v>78</v>
      </c>
      <c r="CB14" s="326">
        <v>79</v>
      </c>
      <c r="CC14" s="327">
        <v>80</v>
      </c>
      <c r="CD14" s="325">
        <v>81</v>
      </c>
      <c r="CE14" s="325">
        <v>82</v>
      </c>
      <c r="CF14" s="325">
        <v>83</v>
      </c>
      <c r="CG14" s="325">
        <v>84</v>
      </c>
      <c r="CH14" s="325">
        <v>85</v>
      </c>
      <c r="CI14" s="325">
        <v>86</v>
      </c>
      <c r="CJ14" s="325">
        <v>87</v>
      </c>
      <c r="CK14" s="325">
        <v>88</v>
      </c>
      <c r="CL14" s="326">
        <v>89</v>
      </c>
      <c r="CM14" s="327">
        <v>90</v>
      </c>
      <c r="CN14" s="325">
        <v>91</v>
      </c>
      <c r="CO14" s="325">
        <v>92</v>
      </c>
      <c r="CP14" s="325">
        <v>93</v>
      </c>
      <c r="CQ14" s="325">
        <v>94</v>
      </c>
      <c r="CR14" s="325">
        <v>95</v>
      </c>
      <c r="CS14" s="325">
        <v>96</v>
      </c>
      <c r="CT14" s="325">
        <v>97</v>
      </c>
      <c r="CU14" s="325">
        <v>98</v>
      </c>
      <c r="CV14" s="326">
        <v>99</v>
      </c>
      <c r="CW14" s="327">
        <v>100</v>
      </c>
      <c r="CX14" s="325">
        <v>101</v>
      </c>
      <c r="CY14" s="325">
        <v>102</v>
      </c>
      <c r="CZ14" s="325">
        <v>103</v>
      </c>
      <c r="DA14" s="325">
        <v>104</v>
      </c>
      <c r="DB14" s="325">
        <v>105</v>
      </c>
      <c r="DC14" s="325">
        <v>106</v>
      </c>
      <c r="DD14" s="325">
        <v>107</v>
      </c>
      <c r="DE14" s="325">
        <v>108</v>
      </c>
      <c r="DF14" s="326">
        <v>109</v>
      </c>
    </row>
    <row r="15" spans="2:110" s="331" customFormat="1" x14ac:dyDescent="0.35">
      <c r="B15" s="329" t="s">
        <v>371</v>
      </c>
      <c r="C15" s="330"/>
      <c r="D15" s="330"/>
      <c r="E15" s="330"/>
      <c r="F15" s="330"/>
      <c r="G15" s="330"/>
      <c r="H15" s="330"/>
      <c r="I15" s="330"/>
      <c r="J15" s="330" t="s">
        <v>22</v>
      </c>
      <c r="K15" s="100"/>
      <c r="L15" s="100"/>
      <c r="M15" s="100"/>
      <c r="N15" s="100"/>
      <c r="O15" s="100"/>
      <c r="P15" s="100"/>
      <c r="Q15" s="100"/>
      <c r="R15" s="100"/>
      <c r="S15" s="100"/>
      <c r="T15" s="101"/>
      <c r="U15" s="130"/>
      <c r="V15" s="100"/>
      <c r="W15" s="100"/>
      <c r="X15" s="100"/>
      <c r="Y15" s="100"/>
      <c r="Z15" s="100"/>
      <c r="AA15" s="100"/>
      <c r="AB15" s="100"/>
      <c r="AC15" s="100"/>
      <c r="AD15" s="101"/>
      <c r="AE15" s="130"/>
      <c r="AF15" s="100"/>
      <c r="AG15" s="100"/>
      <c r="AH15" s="100"/>
      <c r="AI15" s="100"/>
      <c r="AJ15" s="100"/>
      <c r="AK15" s="100"/>
      <c r="AL15" s="100"/>
      <c r="AM15" s="100"/>
      <c r="AN15" s="101"/>
      <c r="AO15" s="130"/>
      <c r="AP15" s="100"/>
      <c r="AQ15" s="100"/>
      <c r="AR15" s="100"/>
      <c r="AS15" s="100"/>
      <c r="AT15" s="100"/>
      <c r="AU15" s="100"/>
      <c r="AV15" s="100"/>
      <c r="AW15" s="100"/>
      <c r="AX15" s="101"/>
      <c r="AY15" s="130"/>
      <c r="AZ15" s="100"/>
      <c r="BA15" s="100"/>
      <c r="BB15" s="100"/>
      <c r="BC15" s="100"/>
      <c r="BD15" s="100"/>
      <c r="BE15" s="100"/>
      <c r="BF15" s="100"/>
      <c r="BG15" s="100"/>
      <c r="BH15" s="101"/>
      <c r="BI15" s="130"/>
      <c r="BJ15" s="100"/>
      <c r="BK15" s="100"/>
      <c r="BL15" s="100"/>
      <c r="BM15" s="100"/>
      <c r="BN15" s="100"/>
      <c r="BO15" s="100"/>
      <c r="BP15" s="100"/>
      <c r="BQ15" s="100"/>
      <c r="BR15" s="101"/>
      <c r="BS15" s="130"/>
      <c r="BT15" s="100"/>
      <c r="BU15" s="100"/>
      <c r="BV15" s="100"/>
      <c r="BW15" s="100"/>
      <c r="BX15" s="100"/>
      <c r="BY15" s="100"/>
      <c r="BZ15" s="100"/>
      <c r="CA15" s="100"/>
      <c r="CB15" s="101"/>
      <c r="CC15" s="130"/>
      <c r="CD15" s="100"/>
      <c r="CE15" s="100"/>
      <c r="CF15" s="100"/>
      <c r="CG15" s="100"/>
      <c r="CH15" s="100"/>
      <c r="CI15" s="100"/>
      <c r="CJ15" s="100"/>
      <c r="CK15" s="100"/>
      <c r="CL15" s="101"/>
      <c r="CM15" s="130"/>
      <c r="CN15" s="100"/>
      <c r="CO15" s="100"/>
      <c r="CP15" s="100"/>
      <c r="CQ15" s="100"/>
      <c r="CR15" s="100"/>
      <c r="CS15" s="100"/>
      <c r="CT15" s="100"/>
      <c r="CU15" s="100"/>
      <c r="CV15" s="101"/>
      <c r="CW15" s="130"/>
      <c r="CX15" s="100"/>
      <c r="CY15" s="100"/>
      <c r="CZ15" s="100"/>
      <c r="DA15" s="100"/>
      <c r="DB15" s="100"/>
      <c r="DC15" s="100"/>
      <c r="DD15" s="100"/>
      <c r="DE15" s="100"/>
      <c r="DF15" s="101"/>
    </row>
    <row r="16" spans="2:110" x14ac:dyDescent="0.35">
      <c r="B16" s="316" t="s">
        <v>23</v>
      </c>
      <c r="C16" s="306"/>
      <c r="D16" s="306"/>
      <c r="E16" s="306"/>
      <c r="F16" s="306"/>
      <c r="G16" s="306"/>
      <c r="H16" s="306"/>
      <c r="I16" s="306"/>
      <c r="J16" s="306" t="s">
        <v>22</v>
      </c>
      <c r="K16" s="128"/>
      <c r="L16" s="128"/>
      <c r="M16" s="128"/>
      <c r="N16" s="128"/>
      <c r="O16" s="128"/>
      <c r="P16" s="128"/>
      <c r="Q16" s="128"/>
      <c r="R16" s="128"/>
      <c r="S16" s="128"/>
      <c r="T16" s="129"/>
      <c r="U16" s="131"/>
      <c r="V16" s="128"/>
      <c r="W16" s="128"/>
      <c r="X16" s="128"/>
      <c r="Y16" s="128"/>
      <c r="Z16" s="128"/>
      <c r="AA16" s="128"/>
      <c r="AB16" s="128"/>
      <c r="AC16" s="128"/>
      <c r="AD16" s="129"/>
      <c r="AE16" s="131"/>
      <c r="AF16" s="128"/>
      <c r="AG16" s="128"/>
      <c r="AH16" s="128"/>
      <c r="AI16" s="128"/>
      <c r="AJ16" s="128"/>
      <c r="AK16" s="128"/>
      <c r="AL16" s="128"/>
      <c r="AM16" s="128"/>
      <c r="AN16" s="129"/>
      <c r="AO16" s="131"/>
      <c r="AP16" s="128"/>
      <c r="AQ16" s="128"/>
      <c r="AR16" s="128"/>
      <c r="AS16" s="128"/>
      <c r="AT16" s="128"/>
      <c r="AU16" s="128"/>
      <c r="AV16" s="128"/>
      <c r="AW16" s="128"/>
      <c r="AX16" s="129"/>
      <c r="AY16" s="131"/>
      <c r="AZ16" s="128"/>
      <c r="BA16" s="128"/>
      <c r="BB16" s="128"/>
      <c r="BC16" s="128"/>
      <c r="BD16" s="128"/>
      <c r="BE16" s="128"/>
      <c r="BF16" s="128"/>
      <c r="BG16" s="128"/>
      <c r="BH16" s="129"/>
      <c r="BI16" s="131"/>
      <c r="BJ16" s="128"/>
      <c r="BK16" s="128"/>
      <c r="BL16" s="128"/>
      <c r="BM16" s="128"/>
      <c r="BN16" s="128"/>
      <c r="BO16" s="128"/>
      <c r="BP16" s="128"/>
      <c r="BQ16" s="128"/>
      <c r="BR16" s="129"/>
      <c r="BS16" s="131"/>
      <c r="BT16" s="128"/>
      <c r="BU16" s="128"/>
      <c r="BV16" s="128"/>
      <c r="BW16" s="128"/>
      <c r="BX16" s="128"/>
      <c r="BY16" s="128"/>
      <c r="BZ16" s="128"/>
      <c r="CA16" s="128"/>
      <c r="CB16" s="129"/>
      <c r="CC16" s="131"/>
      <c r="CD16" s="128"/>
      <c r="CE16" s="128"/>
      <c r="CF16" s="128"/>
      <c r="CG16" s="128"/>
      <c r="CH16" s="128"/>
      <c r="CI16" s="128"/>
      <c r="CJ16" s="128"/>
      <c r="CK16" s="128"/>
      <c r="CL16" s="129"/>
      <c r="CM16" s="131"/>
      <c r="CN16" s="128"/>
      <c r="CO16" s="128"/>
      <c r="CP16" s="128"/>
      <c r="CQ16" s="128"/>
      <c r="CR16" s="128"/>
      <c r="CS16" s="128"/>
      <c r="CT16" s="128"/>
      <c r="CU16" s="128"/>
      <c r="CV16" s="129"/>
      <c r="CW16" s="131"/>
      <c r="CX16" s="128"/>
      <c r="CY16" s="128"/>
      <c r="CZ16" s="128"/>
      <c r="DA16" s="128"/>
      <c r="DB16" s="128"/>
      <c r="DC16" s="128"/>
      <c r="DD16" s="128"/>
      <c r="DE16" s="128"/>
      <c r="DF16" s="129"/>
    </row>
    <row r="17" spans="2:110" x14ac:dyDescent="0.35">
      <c r="B17" s="316" t="s">
        <v>24</v>
      </c>
      <c r="C17" s="306"/>
      <c r="D17" s="306"/>
      <c r="E17" s="306"/>
      <c r="F17" s="306"/>
      <c r="G17" s="306"/>
      <c r="H17" s="306"/>
      <c r="I17" s="306"/>
      <c r="J17" s="306" t="s">
        <v>22</v>
      </c>
      <c r="K17" s="128"/>
      <c r="L17" s="128"/>
      <c r="M17" s="128"/>
      <c r="N17" s="128"/>
      <c r="O17" s="128"/>
      <c r="P17" s="128"/>
      <c r="Q17" s="128"/>
      <c r="R17" s="128"/>
      <c r="S17" s="128"/>
      <c r="T17" s="129"/>
      <c r="U17" s="131"/>
      <c r="V17" s="128"/>
      <c r="W17" s="128"/>
      <c r="X17" s="128"/>
      <c r="Y17" s="128"/>
      <c r="Z17" s="128"/>
      <c r="AA17" s="128"/>
      <c r="AB17" s="128"/>
      <c r="AC17" s="128"/>
      <c r="AD17" s="129"/>
      <c r="AE17" s="131"/>
      <c r="AF17" s="128"/>
      <c r="AG17" s="128"/>
      <c r="AH17" s="128"/>
      <c r="AI17" s="128"/>
      <c r="AJ17" s="128"/>
      <c r="AK17" s="128"/>
      <c r="AL17" s="128"/>
      <c r="AM17" s="128"/>
      <c r="AN17" s="129"/>
      <c r="AO17" s="131"/>
      <c r="AP17" s="128"/>
      <c r="AQ17" s="128"/>
      <c r="AR17" s="128"/>
      <c r="AS17" s="128"/>
      <c r="AT17" s="128"/>
      <c r="AU17" s="128"/>
      <c r="AV17" s="128"/>
      <c r="AW17" s="128"/>
      <c r="AX17" s="129"/>
      <c r="AY17" s="131"/>
      <c r="AZ17" s="128"/>
      <c r="BA17" s="128"/>
      <c r="BB17" s="128"/>
      <c r="BC17" s="128"/>
      <c r="BD17" s="128"/>
      <c r="BE17" s="128"/>
      <c r="BF17" s="128"/>
      <c r="BG17" s="128"/>
      <c r="BH17" s="129"/>
      <c r="BI17" s="131"/>
      <c r="BJ17" s="128"/>
      <c r="BK17" s="128"/>
      <c r="BL17" s="128"/>
      <c r="BM17" s="128"/>
      <c r="BN17" s="128"/>
      <c r="BO17" s="128"/>
      <c r="BP17" s="128"/>
      <c r="BQ17" s="128"/>
      <c r="BR17" s="129"/>
      <c r="BS17" s="131"/>
      <c r="BT17" s="128"/>
      <c r="BU17" s="128"/>
      <c r="BV17" s="128"/>
      <c r="BW17" s="128"/>
      <c r="BX17" s="128"/>
      <c r="BY17" s="128"/>
      <c r="BZ17" s="128"/>
      <c r="CA17" s="128"/>
      <c r="CB17" s="129"/>
      <c r="CC17" s="131"/>
      <c r="CD17" s="128"/>
      <c r="CE17" s="128"/>
      <c r="CF17" s="128"/>
      <c r="CG17" s="128"/>
      <c r="CH17" s="128"/>
      <c r="CI17" s="128"/>
      <c r="CJ17" s="128"/>
      <c r="CK17" s="128"/>
      <c r="CL17" s="129"/>
      <c r="CM17" s="131"/>
      <c r="CN17" s="128"/>
      <c r="CO17" s="128"/>
      <c r="CP17" s="128"/>
      <c r="CQ17" s="128"/>
      <c r="CR17" s="128"/>
      <c r="CS17" s="128"/>
      <c r="CT17" s="128"/>
      <c r="CU17" s="128"/>
      <c r="CV17" s="129"/>
      <c r="CW17" s="131"/>
      <c r="CX17" s="128"/>
      <c r="CY17" s="128"/>
      <c r="CZ17" s="128"/>
      <c r="DA17" s="128"/>
      <c r="DB17" s="128"/>
      <c r="DC17" s="128"/>
      <c r="DD17" s="128"/>
      <c r="DE17" s="128"/>
      <c r="DF17" s="129"/>
    </row>
    <row r="18" spans="2:110" x14ac:dyDescent="0.35">
      <c r="B18" s="316" t="s">
        <v>25</v>
      </c>
      <c r="C18" s="306"/>
      <c r="D18" s="306"/>
      <c r="E18" s="306"/>
      <c r="F18" s="306"/>
      <c r="G18" s="306"/>
      <c r="H18" s="306"/>
      <c r="I18" s="306"/>
      <c r="J18" s="306" t="s">
        <v>22</v>
      </c>
      <c r="K18" s="128"/>
      <c r="L18" s="128"/>
      <c r="M18" s="128"/>
      <c r="N18" s="128"/>
      <c r="O18" s="128"/>
      <c r="P18" s="128"/>
      <c r="Q18" s="128"/>
      <c r="R18" s="128"/>
      <c r="S18" s="128"/>
      <c r="T18" s="129"/>
      <c r="U18" s="131"/>
      <c r="V18" s="128"/>
      <c r="W18" s="128"/>
      <c r="X18" s="128"/>
      <c r="Y18" s="128"/>
      <c r="Z18" s="128"/>
      <c r="AA18" s="128"/>
      <c r="AB18" s="128"/>
      <c r="AC18" s="128"/>
      <c r="AD18" s="129"/>
      <c r="AE18" s="131"/>
      <c r="AF18" s="128"/>
      <c r="AG18" s="128"/>
      <c r="AH18" s="128"/>
      <c r="AI18" s="128"/>
      <c r="AJ18" s="128"/>
      <c r="AK18" s="128"/>
      <c r="AL18" s="128"/>
      <c r="AM18" s="128"/>
      <c r="AN18" s="129"/>
      <c r="AO18" s="131"/>
      <c r="AP18" s="128"/>
      <c r="AQ18" s="128"/>
      <c r="AR18" s="128"/>
      <c r="AS18" s="128"/>
      <c r="AT18" s="128"/>
      <c r="AU18" s="128"/>
      <c r="AV18" s="128"/>
      <c r="AW18" s="128"/>
      <c r="AX18" s="129"/>
      <c r="AY18" s="131"/>
      <c r="AZ18" s="128"/>
      <c r="BA18" s="128"/>
      <c r="BB18" s="128"/>
      <c r="BC18" s="128"/>
      <c r="BD18" s="128"/>
      <c r="BE18" s="128"/>
      <c r="BF18" s="128"/>
      <c r="BG18" s="128"/>
      <c r="BH18" s="129"/>
      <c r="BI18" s="131"/>
      <c r="BJ18" s="128"/>
      <c r="BK18" s="128"/>
      <c r="BL18" s="128"/>
      <c r="BM18" s="128"/>
      <c r="BN18" s="128"/>
      <c r="BO18" s="128"/>
      <c r="BP18" s="128"/>
      <c r="BQ18" s="128"/>
      <c r="BR18" s="129"/>
      <c r="BS18" s="131"/>
      <c r="BT18" s="128"/>
      <c r="BU18" s="128"/>
      <c r="BV18" s="128"/>
      <c r="BW18" s="128"/>
      <c r="BX18" s="128"/>
      <c r="BY18" s="128"/>
      <c r="BZ18" s="128"/>
      <c r="CA18" s="128"/>
      <c r="CB18" s="129"/>
      <c r="CC18" s="131"/>
      <c r="CD18" s="128"/>
      <c r="CE18" s="128"/>
      <c r="CF18" s="128"/>
      <c r="CG18" s="128"/>
      <c r="CH18" s="128"/>
      <c r="CI18" s="128"/>
      <c r="CJ18" s="128"/>
      <c r="CK18" s="128"/>
      <c r="CL18" s="129"/>
      <c r="CM18" s="131"/>
      <c r="CN18" s="128"/>
      <c r="CO18" s="128"/>
      <c r="CP18" s="128"/>
      <c r="CQ18" s="128"/>
      <c r="CR18" s="128"/>
      <c r="CS18" s="128"/>
      <c r="CT18" s="128"/>
      <c r="CU18" s="128"/>
      <c r="CV18" s="129"/>
      <c r="CW18" s="131"/>
      <c r="CX18" s="128"/>
      <c r="CY18" s="128"/>
      <c r="CZ18" s="128"/>
      <c r="DA18" s="128"/>
      <c r="DB18" s="128"/>
      <c r="DC18" s="128"/>
      <c r="DD18" s="128"/>
      <c r="DE18" s="128"/>
      <c r="DF18" s="129"/>
    </row>
    <row r="19" spans="2:110" x14ac:dyDescent="0.35">
      <c r="B19" s="316" t="s">
        <v>26</v>
      </c>
      <c r="C19" s="306"/>
      <c r="D19" s="306"/>
      <c r="E19" s="306"/>
      <c r="F19" s="306"/>
      <c r="G19" s="306"/>
      <c r="H19" s="306"/>
      <c r="I19" s="306"/>
      <c r="J19" s="306" t="s">
        <v>22</v>
      </c>
      <c r="K19" s="128"/>
      <c r="L19" s="128"/>
      <c r="M19" s="128"/>
      <c r="N19" s="128"/>
      <c r="O19" s="128"/>
      <c r="P19" s="128"/>
      <c r="Q19" s="128"/>
      <c r="R19" s="128"/>
      <c r="S19" s="128"/>
      <c r="T19" s="129"/>
      <c r="U19" s="131"/>
      <c r="V19" s="128"/>
      <c r="W19" s="128"/>
      <c r="X19" s="128"/>
      <c r="Y19" s="128"/>
      <c r="Z19" s="128"/>
      <c r="AA19" s="128"/>
      <c r="AB19" s="128"/>
      <c r="AC19" s="128"/>
      <c r="AD19" s="129"/>
      <c r="AE19" s="131"/>
      <c r="AF19" s="128"/>
      <c r="AG19" s="128"/>
      <c r="AH19" s="128"/>
      <c r="AI19" s="128"/>
      <c r="AJ19" s="128"/>
      <c r="AK19" s="128"/>
      <c r="AL19" s="128"/>
      <c r="AM19" s="128"/>
      <c r="AN19" s="129"/>
      <c r="AO19" s="131"/>
      <c r="AP19" s="128"/>
      <c r="AQ19" s="128"/>
      <c r="AR19" s="128"/>
      <c r="AS19" s="128"/>
      <c r="AT19" s="128"/>
      <c r="AU19" s="128"/>
      <c r="AV19" s="128"/>
      <c r="AW19" s="128"/>
      <c r="AX19" s="129"/>
      <c r="AY19" s="131"/>
      <c r="AZ19" s="128"/>
      <c r="BA19" s="128"/>
      <c r="BB19" s="128"/>
      <c r="BC19" s="128"/>
      <c r="BD19" s="128"/>
      <c r="BE19" s="128"/>
      <c r="BF19" s="128"/>
      <c r="BG19" s="128"/>
      <c r="BH19" s="129"/>
      <c r="BI19" s="131"/>
      <c r="BJ19" s="128"/>
      <c r="BK19" s="128"/>
      <c r="BL19" s="128"/>
      <c r="BM19" s="128"/>
      <c r="BN19" s="128"/>
      <c r="BO19" s="128"/>
      <c r="BP19" s="128"/>
      <c r="BQ19" s="128"/>
      <c r="BR19" s="129"/>
      <c r="BS19" s="131"/>
      <c r="BT19" s="128"/>
      <c r="BU19" s="128"/>
      <c r="BV19" s="128"/>
      <c r="BW19" s="128"/>
      <c r="BX19" s="128"/>
      <c r="BY19" s="128"/>
      <c r="BZ19" s="128"/>
      <c r="CA19" s="128"/>
      <c r="CB19" s="129"/>
      <c r="CC19" s="131"/>
      <c r="CD19" s="128"/>
      <c r="CE19" s="128"/>
      <c r="CF19" s="128"/>
      <c r="CG19" s="128"/>
      <c r="CH19" s="128"/>
      <c r="CI19" s="128"/>
      <c r="CJ19" s="128"/>
      <c r="CK19" s="128"/>
      <c r="CL19" s="129"/>
      <c r="CM19" s="131"/>
      <c r="CN19" s="128"/>
      <c r="CO19" s="128"/>
      <c r="CP19" s="128"/>
      <c r="CQ19" s="128"/>
      <c r="CR19" s="128"/>
      <c r="CS19" s="128"/>
      <c r="CT19" s="128"/>
      <c r="CU19" s="128"/>
      <c r="CV19" s="129"/>
      <c r="CW19" s="131"/>
      <c r="CX19" s="128"/>
      <c r="CY19" s="128"/>
      <c r="CZ19" s="128"/>
      <c r="DA19" s="128"/>
      <c r="DB19" s="128"/>
      <c r="DC19" s="128"/>
      <c r="DD19" s="128"/>
      <c r="DE19" s="128"/>
      <c r="DF19" s="129"/>
    </row>
    <row r="20" spans="2:110" s="338" customFormat="1" x14ac:dyDescent="0.35">
      <c r="B20" s="332" t="s">
        <v>27</v>
      </c>
      <c r="C20" s="333"/>
      <c r="D20" s="333"/>
      <c r="E20" s="333"/>
      <c r="F20" s="333"/>
      <c r="G20" s="333"/>
      <c r="H20" s="333" t="s">
        <v>28</v>
      </c>
      <c r="I20" s="333"/>
      <c r="J20" s="334" t="s">
        <v>22</v>
      </c>
      <c r="K20" s="335">
        <f t="shared" ref="K20:L20" si="0">SUM(K16:K19)</f>
        <v>0</v>
      </c>
      <c r="L20" s="335">
        <f t="shared" si="0"/>
        <v>0</v>
      </c>
      <c r="M20" s="335">
        <f t="shared" ref="M20" si="1">SUM(M16:M19)</f>
        <v>0</v>
      </c>
      <c r="N20" s="335">
        <f t="shared" ref="N20" si="2">SUM(N16:N19)</f>
        <v>0</v>
      </c>
      <c r="O20" s="335">
        <f t="shared" ref="O20" si="3">SUM(O16:O19)</f>
        <v>0</v>
      </c>
      <c r="P20" s="335">
        <f t="shared" ref="P20" si="4">SUM(P16:P19)</f>
        <v>0</v>
      </c>
      <c r="Q20" s="335">
        <f t="shared" ref="Q20" si="5">SUM(Q16:Q19)</f>
        <v>0</v>
      </c>
      <c r="R20" s="335">
        <f t="shared" ref="R20" si="6">SUM(R16:R19)</f>
        <v>0</v>
      </c>
      <c r="S20" s="335">
        <f t="shared" ref="S20" si="7">SUM(S16:S19)</f>
        <v>0</v>
      </c>
      <c r="T20" s="336">
        <f t="shared" ref="T20" si="8">SUM(T16:T19)</f>
        <v>0</v>
      </c>
      <c r="U20" s="337">
        <f t="shared" ref="U20" si="9">SUM(U16:U19)</f>
        <v>0</v>
      </c>
      <c r="V20" s="335">
        <f t="shared" ref="V20" si="10">SUM(V16:V19)</f>
        <v>0</v>
      </c>
      <c r="W20" s="335">
        <f t="shared" ref="W20" si="11">SUM(W16:W19)</f>
        <v>0</v>
      </c>
      <c r="X20" s="335">
        <f t="shared" ref="X20" si="12">SUM(X16:X19)</f>
        <v>0</v>
      </c>
      <c r="Y20" s="335">
        <f t="shared" ref="Y20" si="13">SUM(Y16:Y19)</f>
        <v>0</v>
      </c>
      <c r="Z20" s="335">
        <f t="shared" ref="Z20" si="14">SUM(Z16:Z19)</f>
        <v>0</v>
      </c>
      <c r="AA20" s="335">
        <f t="shared" ref="AA20" si="15">SUM(AA16:AA19)</f>
        <v>0</v>
      </c>
      <c r="AB20" s="335">
        <f t="shared" ref="AB20" si="16">SUM(AB16:AB19)</f>
        <v>0</v>
      </c>
      <c r="AC20" s="335">
        <f t="shared" ref="AC20" si="17">SUM(AC16:AC19)</f>
        <v>0</v>
      </c>
      <c r="AD20" s="336">
        <f t="shared" ref="AD20" si="18">SUM(AD16:AD19)</f>
        <v>0</v>
      </c>
      <c r="AE20" s="337">
        <f t="shared" ref="AE20" si="19">SUM(AE16:AE19)</f>
        <v>0</v>
      </c>
      <c r="AF20" s="335">
        <f t="shared" ref="AF20" si="20">SUM(AF16:AF19)</f>
        <v>0</v>
      </c>
      <c r="AG20" s="335">
        <f t="shared" ref="AG20" si="21">SUM(AG16:AG19)</f>
        <v>0</v>
      </c>
      <c r="AH20" s="335">
        <f t="shared" ref="AH20" si="22">SUM(AH16:AH19)</f>
        <v>0</v>
      </c>
      <c r="AI20" s="335">
        <f t="shared" ref="AI20" si="23">SUM(AI16:AI19)</f>
        <v>0</v>
      </c>
      <c r="AJ20" s="335">
        <f t="shared" ref="AJ20" si="24">SUM(AJ16:AJ19)</f>
        <v>0</v>
      </c>
      <c r="AK20" s="335">
        <f t="shared" ref="AK20" si="25">SUM(AK16:AK19)</f>
        <v>0</v>
      </c>
      <c r="AL20" s="335">
        <f t="shared" ref="AL20" si="26">SUM(AL16:AL19)</f>
        <v>0</v>
      </c>
      <c r="AM20" s="335">
        <f t="shared" ref="AM20" si="27">SUM(AM16:AM19)</f>
        <v>0</v>
      </c>
      <c r="AN20" s="336">
        <f t="shared" ref="AN20" si="28">SUM(AN16:AN19)</f>
        <v>0</v>
      </c>
      <c r="AO20" s="337">
        <f t="shared" ref="AO20" si="29">SUM(AO16:AO19)</f>
        <v>0</v>
      </c>
      <c r="AP20" s="335">
        <f t="shared" ref="AP20" si="30">SUM(AP16:AP19)</f>
        <v>0</v>
      </c>
      <c r="AQ20" s="335">
        <f t="shared" ref="AQ20" si="31">SUM(AQ16:AQ19)</f>
        <v>0</v>
      </c>
      <c r="AR20" s="335">
        <f t="shared" ref="AR20" si="32">SUM(AR16:AR19)</f>
        <v>0</v>
      </c>
      <c r="AS20" s="335">
        <f t="shared" ref="AS20" si="33">SUM(AS16:AS19)</f>
        <v>0</v>
      </c>
      <c r="AT20" s="335">
        <f t="shared" ref="AT20" si="34">SUM(AT16:AT19)</f>
        <v>0</v>
      </c>
      <c r="AU20" s="335">
        <f t="shared" ref="AU20" si="35">SUM(AU16:AU19)</f>
        <v>0</v>
      </c>
      <c r="AV20" s="335">
        <f t="shared" ref="AV20" si="36">SUM(AV16:AV19)</f>
        <v>0</v>
      </c>
      <c r="AW20" s="335">
        <f t="shared" ref="AW20" si="37">SUM(AW16:AW19)</f>
        <v>0</v>
      </c>
      <c r="AX20" s="336">
        <f t="shared" ref="AX20" si="38">SUM(AX16:AX19)</f>
        <v>0</v>
      </c>
      <c r="AY20" s="337">
        <f t="shared" ref="AY20" si="39">SUM(AY16:AY19)</f>
        <v>0</v>
      </c>
      <c r="AZ20" s="335">
        <f t="shared" ref="AZ20" si="40">SUM(AZ16:AZ19)</f>
        <v>0</v>
      </c>
      <c r="BA20" s="335">
        <f t="shared" ref="BA20" si="41">SUM(BA16:BA19)</f>
        <v>0</v>
      </c>
      <c r="BB20" s="335">
        <f t="shared" ref="BB20" si="42">SUM(BB16:BB19)</f>
        <v>0</v>
      </c>
      <c r="BC20" s="335">
        <f t="shared" ref="BC20" si="43">SUM(BC16:BC19)</f>
        <v>0</v>
      </c>
      <c r="BD20" s="335">
        <f t="shared" ref="BD20" si="44">SUM(BD16:BD19)</f>
        <v>0</v>
      </c>
      <c r="BE20" s="335">
        <f t="shared" ref="BE20" si="45">SUM(BE16:BE19)</f>
        <v>0</v>
      </c>
      <c r="BF20" s="335">
        <f t="shared" ref="BF20" si="46">SUM(BF16:BF19)</f>
        <v>0</v>
      </c>
      <c r="BG20" s="335">
        <f t="shared" ref="BG20" si="47">SUM(BG16:BG19)</f>
        <v>0</v>
      </c>
      <c r="BH20" s="336">
        <f t="shared" ref="BH20" si="48">SUM(BH16:BH19)</f>
        <v>0</v>
      </c>
      <c r="BI20" s="337">
        <f t="shared" ref="BI20" si="49">SUM(BI16:BI19)</f>
        <v>0</v>
      </c>
      <c r="BJ20" s="335">
        <f t="shared" ref="BJ20" si="50">SUM(BJ16:BJ19)</f>
        <v>0</v>
      </c>
      <c r="BK20" s="335">
        <f t="shared" ref="BK20" si="51">SUM(BK16:BK19)</f>
        <v>0</v>
      </c>
      <c r="BL20" s="335">
        <f t="shared" ref="BL20" si="52">SUM(BL16:BL19)</f>
        <v>0</v>
      </c>
      <c r="BM20" s="335">
        <f t="shared" ref="BM20" si="53">SUM(BM16:BM19)</f>
        <v>0</v>
      </c>
      <c r="BN20" s="335">
        <f t="shared" ref="BN20" si="54">SUM(BN16:BN19)</f>
        <v>0</v>
      </c>
      <c r="BO20" s="335">
        <f t="shared" ref="BO20" si="55">SUM(BO16:BO19)</f>
        <v>0</v>
      </c>
      <c r="BP20" s="335">
        <f t="shared" ref="BP20" si="56">SUM(BP16:BP19)</f>
        <v>0</v>
      </c>
      <c r="BQ20" s="335">
        <f t="shared" ref="BQ20" si="57">SUM(BQ16:BQ19)</f>
        <v>0</v>
      </c>
      <c r="BR20" s="336">
        <f t="shared" ref="BR20" si="58">SUM(BR16:BR19)</f>
        <v>0</v>
      </c>
      <c r="BS20" s="337">
        <f t="shared" ref="BS20" si="59">SUM(BS16:BS19)</f>
        <v>0</v>
      </c>
      <c r="BT20" s="335">
        <f t="shared" ref="BT20" si="60">SUM(BT16:BT19)</f>
        <v>0</v>
      </c>
      <c r="BU20" s="335">
        <f t="shared" ref="BU20" si="61">SUM(BU16:BU19)</f>
        <v>0</v>
      </c>
      <c r="BV20" s="335">
        <f t="shared" ref="BV20" si="62">SUM(BV16:BV19)</f>
        <v>0</v>
      </c>
      <c r="BW20" s="335">
        <f t="shared" ref="BW20" si="63">SUM(BW16:BW19)</f>
        <v>0</v>
      </c>
      <c r="BX20" s="335">
        <f t="shared" ref="BX20" si="64">SUM(BX16:BX19)</f>
        <v>0</v>
      </c>
      <c r="BY20" s="335">
        <f t="shared" ref="BY20" si="65">SUM(BY16:BY19)</f>
        <v>0</v>
      </c>
      <c r="BZ20" s="335">
        <f t="shared" ref="BZ20" si="66">SUM(BZ16:BZ19)</f>
        <v>0</v>
      </c>
      <c r="CA20" s="335">
        <f t="shared" ref="CA20" si="67">SUM(CA16:CA19)</f>
        <v>0</v>
      </c>
      <c r="CB20" s="336">
        <f t="shared" ref="CB20" si="68">SUM(CB16:CB19)</f>
        <v>0</v>
      </c>
      <c r="CC20" s="337">
        <f t="shared" ref="CC20" si="69">SUM(CC16:CC19)</f>
        <v>0</v>
      </c>
      <c r="CD20" s="335">
        <f t="shared" ref="CD20" si="70">SUM(CD16:CD19)</f>
        <v>0</v>
      </c>
      <c r="CE20" s="335">
        <f t="shared" ref="CE20" si="71">SUM(CE16:CE19)</f>
        <v>0</v>
      </c>
      <c r="CF20" s="335">
        <f t="shared" ref="CF20" si="72">SUM(CF16:CF19)</f>
        <v>0</v>
      </c>
      <c r="CG20" s="335">
        <f t="shared" ref="CG20" si="73">SUM(CG16:CG19)</f>
        <v>0</v>
      </c>
      <c r="CH20" s="335">
        <f t="shared" ref="CH20" si="74">SUM(CH16:CH19)</f>
        <v>0</v>
      </c>
      <c r="CI20" s="335">
        <f t="shared" ref="CI20" si="75">SUM(CI16:CI19)</f>
        <v>0</v>
      </c>
      <c r="CJ20" s="335">
        <f t="shared" ref="CJ20" si="76">SUM(CJ16:CJ19)</f>
        <v>0</v>
      </c>
      <c r="CK20" s="335">
        <f t="shared" ref="CK20" si="77">SUM(CK16:CK19)</f>
        <v>0</v>
      </c>
      <c r="CL20" s="336">
        <f t="shared" ref="CL20" si="78">SUM(CL16:CL19)</f>
        <v>0</v>
      </c>
      <c r="CM20" s="337">
        <f t="shared" ref="CM20" si="79">SUM(CM16:CM19)</f>
        <v>0</v>
      </c>
      <c r="CN20" s="335">
        <f t="shared" ref="CN20" si="80">SUM(CN16:CN19)</f>
        <v>0</v>
      </c>
      <c r="CO20" s="335">
        <f t="shared" ref="CO20" si="81">SUM(CO16:CO19)</f>
        <v>0</v>
      </c>
      <c r="CP20" s="335">
        <f t="shared" ref="CP20" si="82">SUM(CP16:CP19)</f>
        <v>0</v>
      </c>
      <c r="CQ20" s="335">
        <f t="shared" ref="CQ20" si="83">SUM(CQ16:CQ19)</f>
        <v>0</v>
      </c>
      <c r="CR20" s="335">
        <f t="shared" ref="CR20" si="84">SUM(CR16:CR19)</f>
        <v>0</v>
      </c>
      <c r="CS20" s="335">
        <f t="shared" ref="CS20" si="85">SUM(CS16:CS19)</f>
        <v>0</v>
      </c>
      <c r="CT20" s="335">
        <f t="shared" ref="CT20" si="86">SUM(CT16:CT19)</f>
        <v>0</v>
      </c>
      <c r="CU20" s="335">
        <f t="shared" ref="CU20" si="87">SUM(CU16:CU19)</f>
        <v>0</v>
      </c>
      <c r="CV20" s="336">
        <f t="shared" ref="CV20" si="88">SUM(CV16:CV19)</f>
        <v>0</v>
      </c>
      <c r="CW20" s="337">
        <f t="shared" ref="CW20" si="89">SUM(CW16:CW19)</f>
        <v>0</v>
      </c>
      <c r="CX20" s="335">
        <f t="shared" ref="CX20" si="90">SUM(CX16:CX19)</f>
        <v>0</v>
      </c>
      <c r="CY20" s="335">
        <f t="shared" ref="CY20" si="91">SUM(CY16:CY19)</f>
        <v>0</v>
      </c>
      <c r="CZ20" s="335">
        <f t="shared" ref="CZ20" si="92">SUM(CZ16:CZ19)</f>
        <v>0</v>
      </c>
      <c r="DA20" s="335">
        <f t="shared" ref="DA20" si="93">SUM(DA16:DA19)</f>
        <v>0</v>
      </c>
      <c r="DB20" s="335">
        <f t="shared" ref="DB20" si="94">SUM(DB16:DB19)</f>
        <v>0</v>
      </c>
      <c r="DC20" s="335">
        <f t="shared" ref="DC20" si="95">SUM(DC16:DC19)</f>
        <v>0</v>
      </c>
      <c r="DD20" s="335">
        <f t="shared" ref="DD20" si="96">SUM(DD16:DD19)</f>
        <v>0</v>
      </c>
      <c r="DE20" s="335">
        <f t="shared" ref="DE20" si="97">SUM(DE16:DE19)</f>
        <v>0</v>
      </c>
      <c r="DF20" s="336">
        <f t="shared" ref="DF20" si="98">SUM(DF16:DF19)</f>
        <v>0</v>
      </c>
    </row>
    <row r="21" spans="2:110" x14ac:dyDescent="0.35">
      <c r="B21" s="316" t="s">
        <v>29</v>
      </c>
      <c r="C21" s="306"/>
      <c r="D21" s="306"/>
      <c r="E21" s="306"/>
      <c r="F21" s="306"/>
      <c r="G21" s="306"/>
      <c r="H21" s="306"/>
      <c r="I21" s="306"/>
      <c r="J21" s="306" t="s">
        <v>22</v>
      </c>
      <c r="K21" s="128"/>
      <c r="L21" s="128"/>
      <c r="M21" s="128"/>
      <c r="N21" s="128"/>
      <c r="O21" s="128"/>
      <c r="P21" s="128"/>
      <c r="Q21" s="128"/>
      <c r="R21" s="128"/>
      <c r="S21" s="128"/>
      <c r="T21" s="129"/>
      <c r="U21" s="131"/>
      <c r="V21" s="128"/>
      <c r="W21" s="128"/>
      <c r="X21" s="128"/>
      <c r="Y21" s="128"/>
      <c r="Z21" s="128"/>
      <c r="AA21" s="128"/>
      <c r="AB21" s="128"/>
      <c r="AC21" s="128"/>
      <c r="AD21" s="129"/>
      <c r="AE21" s="131"/>
      <c r="AF21" s="128"/>
      <c r="AG21" s="128"/>
      <c r="AH21" s="128"/>
      <c r="AI21" s="128"/>
      <c r="AJ21" s="128"/>
      <c r="AK21" s="128"/>
      <c r="AL21" s="128"/>
      <c r="AM21" s="128"/>
      <c r="AN21" s="129"/>
      <c r="AO21" s="131"/>
      <c r="AP21" s="128"/>
      <c r="AQ21" s="128"/>
      <c r="AR21" s="128"/>
      <c r="AS21" s="128"/>
      <c r="AT21" s="128"/>
      <c r="AU21" s="128"/>
      <c r="AV21" s="128"/>
      <c r="AW21" s="128"/>
      <c r="AX21" s="129"/>
      <c r="AY21" s="131"/>
      <c r="AZ21" s="128"/>
      <c r="BA21" s="128"/>
      <c r="BB21" s="128"/>
      <c r="BC21" s="128"/>
      <c r="BD21" s="128"/>
      <c r="BE21" s="128"/>
      <c r="BF21" s="128"/>
      <c r="BG21" s="128"/>
      <c r="BH21" s="129"/>
      <c r="BI21" s="131"/>
      <c r="BJ21" s="128"/>
      <c r="BK21" s="128"/>
      <c r="BL21" s="128"/>
      <c r="BM21" s="128"/>
      <c r="BN21" s="128"/>
      <c r="BO21" s="128"/>
      <c r="BP21" s="128"/>
      <c r="BQ21" s="128"/>
      <c r="BR21" s="129"/>
      <c r="BS21" s="131"/>
      <c r="BT21" s="128"/>
      <c r="BU21" s="128"/>
      <c r="BV21" s="128"/>
      <c r="BW21" s="128"/>
      <c r="BX21" s="128"/>
      <c r="BY21" s="128"/>
      <c r="BZ21" s="128"/>
      <c r="CA21" s="128"/>
      <c r="CB21" s="129"/>
      <c r="CC21" s="131"/>
      <c r="CD21" s="128"/>
      <c r="CE21" s="128"/>
      <c r="CF21" s="128"/>
      <c r="CG21" s="128"/>
      <c r="CH21" s="128"/>
      <c r="CI21" s="128"/>
      <c r="CJ21" s="128"/>
      <c r="CK21" s="128"/>
      <c r="CL21" s="129"/>
      <c r="CM21" s="131"/>
      <c r="CN21" s="128"/>
      <c r="CO21" s="128"/>
      <c r="CP21" s="128"/>
      <c r="CQ21" s="128"/>
      <c r="CR21" s="128"/>
      <c r="CS21" s="128"/>
      <c r="CT21" s="128"/>
      <c r="CU21" s="128"/>
      <c r="CV21" s="129"/>
      <c r="CW21" s="131"/>
      <c r="CX21" s="128"/>
      <c r="CY21" s="128"/>
      <c r="CZ21" s="128"/>
      <c r="DA21" s="128"/>
      <c r="DB21" s="128"/>
      <c r="DC21" s="128"/>
      <c r="DD21" s="128"/>
      <c r="DE21" s="128"/>
      <c r="DF21" s="129"/>
    </row>
    <row r="22" spans="2:110" x14ac:dyDescent="0.35">
      <c r="B22" s="316" t="s">
        <v>30</v>
      </c>
      <c r="C22" s="306"/>
      <c r="D22" s="306"/>
      <c r="E22" s="306"/>
      <c r="F22" s="306"/>
      <c r="G22" s="306"/>
      <c r="H22" s="306"/>
      <c r="I22" s="306"/>
      <c r="J22" s="306" t="s">
        <v>22</v>
      </c>
      <c r="K22" s="128"/>
      <c r="L22" s="128"/>
      <c r="M22" s="128"/>
      <c r="N22" s="128"/>
      <c r="O22" s="128"/>
      <c r="P22" s="128"/>
      <c r="Q22" s="128"/>
      <c r="R22" s="128"/>
      <c r="S22" s="128"/>
      <c r="T22" s="129"/>
      <c r="U22" s="131"/>
      <c r="V22" s="128"/>
      <c r="W22" s="128"/>
      <c r="X22" s="128"/>
      <c r="Y22" s="128"/>
      <c r="Z22" s="128"/>
      <c r="AA22" s="128"/>
      <c r="AB22" s="128"/>
      <c r="AC22" s="128"/>
      <c r="AD22" s="129"/>
      <c r="AE22" s="131"/>
      <c r="AF22" s="128"/>
      <c r="AG22" s="128"/>
      <c r="AH22" s="128"/>
      <c r="AI22" s="128"/>
      <c r="AJ22" s="128"/>
      <c r="AK22" s="128"/>
      <c r="AL22" s="128"/>
      <c r="AM22" s="128"/>
      <c r="AN22" s="129"/>
      <c r="AO22" s="131"/>
      <c r="AP22" s="128"/>
      <c r="AQ22" s="128"/>
      <c r="AR22" s="128"/>
      <c r="AS22" s="128"/>
      <c r="AT22" s="128"/>
      <c r="AU22" s="128"/>
      <c r="AV22" s="128"/>
      <c r="AW22" s="128"/>
      <c r="AX22" s="129"/>
      <c r="AY22" s="131"/>
      <c r="AZ22" s="128"/>
      <c r="BA22" s="128"/>
      <c r="BB22" s="128"/>
      <c r="BC22" s="128"/>
      <c r="BD22" s="128"/>
      <c r="BE22" s="128"/>
      <c r="BF22" s="128"/>
      <c r="BG22" s="128"/>
      <c r="BH22" s="129"/>
      <c r="BI22" s="131"/>
      <c r="BJ22" s="128"/>
      <c r="BK22" s="128"/>
      <c r="BL22" s="128"/>
      <c r="BM22" s="128"/>
      <c r="BN22" s="128"/>
      <c r="BO22" s="128"/>
      <c r="BP22" s="128"/>
      <c r="BQ22" s="128"/>
      <c r="BR22" s="129"/>
      <c r="BS22" s="131"/>
      <c r="BT22" s="128"/>
      <c r="BU22" s="128"/>
      <c r="BV22" s="128"/>
      <c r="BW22" s="128"/>
      <c r="BX22" s="128"/>
      <c r="BY22" s="128"/>
      <c r="BZ22" s="128"/>
      <c r="CA22" s="128"/>
      <c r="CB22" s="129"/>
      <c r="CC22" s="131"/>
      <c r="CD22" s="128"/>
      <c r="CE22" s="128"/>
      <c r="CF22" s="128"/>
      <c r="CG22" s="128"/>
      <c r="CH22" s="128"/>
      <c r="CI22" s="128"/>
      <c r="CJ22" s="128"/>
      <c r="CK22" s="128"/>
      <c r="CL22" s="129"/>
      <c r="CM22" s="131"/>
      <c r="CN22" s="128"/>
      <c r="CO22" s="128"/>
      <c r="CP22" s="128"/>
      <c r="CQ22" s="128"/>
      <c r="CR22" s="128"/>
      <c r="CS22" s="128"/>
      <c r="CT22" s="128"/>
      <c r="CU22" s="128"/>
      <c r="CV22" s="129"/>
      <c r="CW22" s="131"/>
      <c r="CX22" s="128"/>
      <c r="CY22" s="128"/>
      <c r="CZ22" s="128"/>
      <c r="DA22" s="128"/>
      <c r="DB22" s="128"/>
      <c r="DC22" s="128"/>
      <c r="DD22" s="128"/>
      <c r="DE22" s="128"/>
      <c r="DF22" s="129"/>
    </row>
    <row r="23" spans="2:110" x14ac:dyDescent="0.35">
      <c r="B23" s="316" t="s">
        <v>31</v>
      </c>
      <c r="C23" s="306"/>
      <c r="D23" s="306"/>
      <c r="E23" s="306"/>
      <c r="F23" s="306"/>
      <c r="G23" s="306"/>
      <c r="H23" s="306"/>
      <c r="I23" s="306"/>
      <c r="J23" s="306" t="s">
        <v>22</v>
      </c>
      <c r="K23" s="128"/>
      <c r="L23" s="128"/>
      <c r="M23" s="128"/>
      <c r="N23" s="128"/>
      <c r="O23" s="128"/>
      <c r="P23" s="128"/>
      <c r="Q23" s="128"/>
      <c r="R23" s="128"/>
      <c r="S23" s="128"/>
      <c r="T23" s="129"/>
      <c r="U23" s="131"/>
      <c r="V23" s="128"/>
      <c r="W23" s="128"/>
      <c r="X23" s="128"/>
      <c r="Y23" s="128"/>
      <c r="Z23" s="128"/>
      <c r="AA23" s="128"/>
      <c r="AB23" s="128"/>
      <c r="AC23" s="128"/>
      <c r="AD23" s="129"/>
      <c r="AE23" s="131"/>
      <c r="AF23" s="128"/>
      <c r="AG23" s="128"/>
      <c r="AH23" s="128"/>
      <c r="AI23" s="128"/>
      <c r="AJ23" s="128"/>
      <c r="AK23" s="128"/>
      <c r="AL23" s="128"/>
      <c r="AM23" s="128"/>
      <c r="AN23" s="129"/>
      <c r="AO23" s="131"/>
      <c r="AP23" s="128"/>
      <c r="AQ23" s="128"/>
      <c r="AR23" s="128"/>
      <c r="AS23" s="128"/>
      <c r="AT23" s="128"/>
      <c r="AU23" s="128"/>
      <c r="AV23" s="128"/>
      <c r="AW23" s="128"/>
      <c r="AX23" s="129"/>
      <c r="AY23" s="131"/>
      <c r="AZ23" s="128"/>
      <c r="BA23" s="128"/>
      <c r="BB23" s="128"/>
      <c r="BC23" s="128"/>
      <c r="BD23" s="128"/>
      <c r="BE23" s="128"/>
      <c r="BF23" s="128"/>
      <c r="BG23" s="128"/>
      <c r="BH23" s="129"/>
      <c r="BI23" s="131"/>
      <c r="BJ23" s="128"/>
      <c r="BK23" s="128"/>
      <c r="BL23" s="128"/>
      <c r="BM23" s="128"/>
      <c r="BN23" s="128"/>
      <c r="BO23" s="128"/>
      <c r="BP23" s="128"/>
      <c r="BQ23" s="128"/>
      <c r="BR23" s="129"/>
      <c r="BS23" s="131"/>
      <c r="BT23" s="128"/>
      <c r="BU23" s="128"/>
      <c r="BV23" s="128"/>
      <c r="BW23" s="128"/>
      <c r="BX23" s="128"/>
      <c r="BY23" s="128"/>
      <c r="BZ23" s="128"/>
      <c r="CA23" s="128"/>
      <c r="CB23" s="129"/>
      <c r="CC23" s="131"/>
      <c r="CD23" s="128"/>
      <c r="CE23" s="128"/>
      <c r="CF23" s="128"/>
      <c r="CG23" s="128"/>
      <c r="CH23" s="128"/>
      <c r="CI23" s="128"/>
      <c r="CJ23" s="128"/>
      <c r="CK23" s="128"/>
      <c r="CL23" s="129"/>
      <c r="CM23" s="131"/>
      <c r="CN23" s="128"/>
      <c r="CO23" s="128"/>
      <c r="CP23" s="128"/>
      <c r="CQ23" s="128"/>
      <c r="CR23" s="128"/>
      <c r="CS23" s="128"/>
      <c r="CT23" s="128"/>
      <c r="CU23" s="128"/>
      <c r="CV23" s="129"/>
      <c r="CW23" s="131"/>
      <c r="CX23" s="128"/>
      <c r="CY23" s="128"/>
      <c r="CZ23" s="128"/>
      <c r="DA23" s="128"/>
      <c r="DB23" s="128"/>
      <c r="DC23" s="128"/>
      <c r="DD23" s="128"/>
      <c r="DE23" s="128"/>
      <c r="DF23" s="129"/>
    </row>
    <row r="24" spans="2:110" x14ac:dyDescent="0.35">
      <c r="B24" s="316" t="s">
        <v>32</v>
      </c>
      <c r="C24" s="306"/>
      <c r="D24" s="306"/>
      <c r="E24" s="306"/>
      <c r="F24" s="306"/>
      <c r="G24" s="306"/>
      <c r="H24" s="306"/>
      <c r="I24" s="306"/>
      <c r="J24" s="306" t="s">
        <v>22</v>
      </c>
      <c r="K24" s="128"/>
      <c r="L24" s="128"/>
      <c r="M24" s="128"/>
      <c r="N24" s="128"/>
      <c r="O24" s="128"/>
      <c r="P24" s="128"/>
      <c r="Q24" s="128"/>
      <c r="R24" s="128"/>
      <c r="S24" s="128"/>
      <c r="T24" s="129"/>
      <c r="U24" s="131"/>
      <c r="V24" s="128"/>
      <c r="W24" s="128"/>
      <c r="X24" s="128"/>
      <c r="Y24" s="128"/>
      <c r="Z24" s="128"/>
      <c r="AA24" s="128"/>
      <c r="AB24" s="128"/>
      <c r="AC24" s="128"/>
      <c r="AD24" s="129"/>
      <c r="AE24" s="131"/>
      <c r="AF24" s="128"/>
      <c r="AG24" s="128"/>
      <c r="AH24" s="128"/>
      <c r="AI24" s="128"/>
      <c r="AJ24" s="128"/>
      <c r="AK24" s="128"/>
      <c r="AL24" s="128"/>
      <c r="AM24" s="128"/>
      <c r="AN24" s="129"/>
      <c r="AO24" s="131"/>
      <c r="AP24" s="128"/>
      <c r="AQ24" s="128"/>
      <c r="AR24" s="128"/>
      <c r="AS24" s="128"/>
      <c r="AT24" s="128"/>
      <c r="AU24" s="128"/>
      <c r="AV24" s="128"/>
      <c r="AW24" s="128"/>
      <c r="AX24" s="129"/>
      <c r="AY24" s="131"/>
      <c r="AZ24" s="128"/>
      <c r="BA24" s="128"/>
      <c r="BB24" s="128"/>
      <c r="BC24" s="128"/>
      <c r="BD24" s="128"/>
      <c r="BE24" s="128"/>
      <c r="BF24" s="128"/>
      <c r="BG24" s="128"/>
      <c r="BH24" s="129"/>
      <c r="BI24" s="131"/>
      <c r="BJ24" s="128"/>
      <c r="BK24" s="128"/>
      <c r="BL24" s="128"/>
      <c r="BM24" s="128"/>
      <c r="BN24" s="128"/>
      <c r="BO24" s="128"/>
      <c r="BP24" s="128"/>
      <c r="BQ24" s="128"/>
      <c r="BR24" s="129"/>
      <c r="BS24" s="131"/>
      <c r="BT24" s="128"/>
      <c r="BU24" s="128"/>
      <c r="BV24" s="128"/>
      <c r="BW24" s="128"/>
      <c r="BX24" s="128"/>
      <c r="BY24" s="128"/>
      <c r="BZ24" s="128"/>
      <c r="CA24" s="128"/>
      <c r="CB24" s="129"/>
      <c r="CC24" s="131"/>
      <c r="CD24" s="128"/>
      <c r="CE24" s="128"/>
      <c r="CF24" s="128"/>
      <c r="CG24" s="128"/>
      <c r="CH24" s="128"/>
      <c r="CI24" s="128"/>
      <c r="CJ24" s="128"/>
      <c r="CK24" s="128"/>
      <c r="CL24" s="129"/>
      <c r="CM24" s="131"/>
      <c r="CN24" s="128"/>
      <c r="CO24" s="128"/>
      <c r="CP24" s="128"/>
      <c r="CQ24" s="128"/>
      <c r="CR24" s="128"/>
      <c r="CS24" s="128"/>
      <c r="CT24" s="128"/>
      <c r="CU24" s="128"/>
      <c r="CV24" s="129"/>
      <c r="CW24" s="131"/>
      <c r="CX24" s="128"/>
      <c r="CY24" s="128"/>
      <c r="CZ24" s="128"/>
      <c r="DA24" s="128"/>
      <c r="DB24" s="128"/>
      <c r="DC24" s="128"/>
      <c r="DD24" s="128"/>
      <c r="DE24" s="128"/>
      <c r="DF24" s="129"/>
    </row>
    <row r="25" spans="2:110" x14ac:dyDescent="0.35">
      <c r="B25" s="316" t="s">
        <v>33</v>
      </c>
      <c r="C25" s="306"/>
      <c r="D25" s="306"/>
      <c r="E25" s="306"/>
      <c r="F25" s="306"/>
      <c r="G25" s="306"/>
      <c r="H25" s="306"/>
      <c r="I25" s="306"/>
      <c r="J25" s="306" t="s">
        <v>22</v>
      </c>
      <c r="K25" s="128"/>
      <c r="L25" s="128"/>
      <c r="M25" s="128"/>
      <c r="N25" s="128"/>
      <c r="O25" s="128"/>
      <c r="P25" s="128"/>
      <c r="Q25" s="128"/>
      <c r="R25" s="128"/>
      <c r="S25" s="128"/>
      <c r="T25" s="129"/>
      <c r="U25" s="131"/>
      <c r="V25" s="128"/>
      <c r="W25" s="128"/>
      <c r="X25" s="128"/>
      <c r="Y25" s="128"/>
      <c r="Z25" s="128"/>
      <c r="AA25" s="128"/>
      <c r="AB25" s="128"/>
      <c r="AC25" s="128"/>
      <c r="AD25" s="129"/>
      <c r="AE25" s="131"/>
      <c r="AF25" s="128"/>
      <c r="AG25" s="128"/>
      <c r="AH25" s="128"/>
      <c r="AI25" s="128"/>
      <c r="AJ25" s="128"/>
      <c r="AK25" s="128"/>
      <c r="AL25" s="128"/>
      <c r="AM25" s="128"/>
      <c r="AN25" s="129"/>
      <c r="AO25" s="131"/>
      <c r="AP25" s="128"/>
      <c r="AQ25" s="128"/>
      <c r="AR25" s="128"/>
      <c r="AS25" s="128"/>
      <c r="AT25" s="128"/>
      <c r="AU25" s="128"/>
      <c r="AV25" s="128"/>
      <c r="AW25" s="128"/>
      <c r="AX25" s="129"/>
      <c r="AY25" s="131"/>
      <c r="AZ25" s="128"/>
      <c r="BA25" s="128"/>
      <c r="BB25" s="128"/>
      <c r="BC25" s="128"/>
      <c r="BD25" s="128"/>
      <c r="BE25" s="128"/>
      <c r="BF25" s="128"/>
      <c r="BG25" s="128"/>
      <c r="BH25" s="129"/>
      <c r="BI25" s="131"/>
      <c r="BJ25" s="128"/>
      <c r="BK25" s="128"/>
      <c r="BL25" s="128"/>
      <c r="BM25" s="128"/>
      <c r="BN25" s="128"/>
      <c r="BO25" s="128"/>
      <c r="BP25" s="128"/>
      <c r="BQ25" s="128"/>
      <c r="BR25" s="129"/>
      <c r="BS25" s="131"/>
      <c r="BT25" s="128"/>
      <c r="BU25" s="128"/>
      <c r="BV25" s="128"/>
      <c r="BW25" s="128"/>
      <c r="BX25" s="128"/>
      <c r="BY25" s="128"/>
      <c r="BZ25" s="128"/>
      <c r="CA25" s="128"/>
      <c r="CB25" s="129"/>
      <c r="CC25" s="131"/>
      <c r="CD25" s="128"/>
      <c r="CE25" s="128"/>
      <c r="CF25" s="128"/>
      <c r="CG25" s="128"/>
      <c r="CH25" s="128"/>
      <c r="CI25" s="128"/>
      <c r="CJ25" s="128"/>
      <c r="CK25" s="128"/>
      <c r="CL25" s="129"/>
      <c r="CM25" s="131"/>
      <c r="CN25" s="128"/>
      <c r="CO25" s="128"/>
      <c r="CP25" s="128"/>
      <c r="CQ25" s="128"/>
      <c r="CR25" s="128"/>
      <c r="CS25" s="128"/>
      <c r="CT25" s="128"/>
      <c r="CU25" s="128"/>
      <c r="CV25" s="129"/>
      <c r="CW25" s="131"/>
      <c r="CX25" s="128"/>
      <c r="CY25" s="128"/>
      <c r="CZ25" s="128"/>
      <c r="DA25" s="128"/>
      <c r="DB25" s="128"/>
      <c r="DC25" s="128"/>
      <c r="DD25" s="128"/>
      <c r="DE25" s="128"/>
      <c r="DF25" s="129"/>
    </row>
    <row r="26" spans="2:110" s="338" customFormat="1" x14ac:dyDescent="0.35">
      <c r="B26" s="332" t="s">
        <v>34</v>
      </c>
      <c r="C26" s="333"/>
      <c r="D26" s="333"/>
      <c r="E26" s="333"/>
      <c r="F26" s="333"/>
      <c r="G26" s="333"/>
      <c r="H26" s="333" t="s">
        <v>35</v>
      </c>
      <c r="I26" s="333"/>
      <c r="J26" s="334" t="s">
        <v>22</v>
      </c>
      <c r="K26" s="335">
        <f t="shared" ref="K26:L26" si="99">SUM(K21:K25)</f>
        <v>0</v>
      </c>
      <c r="L26" s="335">
        <f t="shared" si="99"/>
        <v>0</v>
      </c>
      <c r="M26" s="335">
        <f t="shared" ref="M26" si="100">SUM(M21:M25)</f>
        <v>0</v>
      </c>
      <c r="N26" s="335">
        <f t="shared" ref="N26" si="101">SUM(N21:N25)</f>
        <v>0</v>
      </c>
      <c r="O26" s="335">
        <f t="shared" ref="O26" si="102">SUM(O21:O25)</f>
        <v>0</v>
      </c>
      <c r="P26" s="335">
        <f t="shared" ref="P26" si="103">SUM(P21:P25)</f>
        <v>0</v>
      </c>
      <c r="Q26" s="335">
        <f t="shared" ref="Q26" si="104">SUM(Q21:Q25)</f>
        <v>0</v>
      </c>
      <c r="R26" s="335">
        <f t="shared" ref="R26" si="105">SUM(R21:R25)</f>
        <v>0</v>
      </c>
      <c r="S26" s="335">
        <f t="shared" ref="S26" si="106">SUM(S21:S25)</f>
        <v>0</v>
      </c>
      <c r="T26" s="336">
        <f t="shared" ref="T26" si="107">SUM(T21:T25)</f>
        <v>0</v>
      </c>
      <c r="U26" s="337">
        <f t="shared" ref="U26" si="108">SUM(U21:U25)</f>
        <v>0</v>
      </c>
      <c r="V26" s="335">
        <f t="shared" ref="V26" si="109">SUM(V21:V25)</f>
        <v>0</v>
      </c>
      <c r="W26" s="335">
        <f t="shared" ref="W26" si="110">SUM(W21:W25)</f>
        <v>0</v>
      </c>
      <c r="X26" s="335">
        <f t="shared" ref="X26" si="111">SUM(X21:X25)</f>
        <v>0</v>
      </c>
      <c r="Y26" s="335">
        <f t="shared" ref="Y26" si="112">SUM(Y21:Y25)</f>
        <v>0</v>
      </c>
      <c r="Z26" s="335">
        <f t="shared" ref="Z26" si="113">SUM(Z21:Z25)</f>
        <v>0</v>
      </c>
      <c r="AA26" s="335">
        <f t="shared" ref="AA26" si="114">SUM(AA21:AA25)</f>
        <v>0</v>
      </c>
      <c r="AB26" s="335">
        <f t="shared" ref="AB26" si="115">SUM(AB21:AB25)</f>
        <v>0</v>
      </c>
      <c r="AC26" s="335">
        <f t="shared" ref="AC26" si="116">SUM(AC21:AC25)</f>
        <v>0</v>
      </c>
      <c r="AD26" s="336">
        <f t="shared" ref="AD26" si="117">SUM(AD21:AD25)</f>
        <v>0</v>
      </c>
      <c r="AE26" s="337">
        <f t="shared" ref="AE26" si="118">SUM(AE21:AE25)</f>
        <v>0</v>
      </c>
      <c r="AF26" s="335">
        <f t="shared" ref="AF26" si="119">SUM(AF21:AF25)</f>
        <v>0</v>
      </c>
      <c r="AG26" s="335">
        <f t="shared" ref="AG26" si="120">SUM(AG21:AG25)</f>
        <v>0</v>
      </c>
      <c r="AH26" s="335">
        <f t="shared" ref="AH26" si="121">SUM(AH21:AH25)</f>
        <v>0</v>
      </c>
      <c r="AI26" s="335">
        <f t="shared" ref="AI26" si="122">SUM(AI21:AI25)</f>
        <v>0</v>
      </c>
      <c r="AJ26" s="335">
        <f t="shared" ref="AJ26" si="123">SUM(AJ21:AJ25)</f>
        <v>0</v>
      </c>
      <c r="AK26" s="335">
        <f t="shared" ref="AK26" si="124">SUM(AK21:AK25)</f>
        <v>0</v>
      </c>
      <c r="AL26" s="335">
        <f t="shared" ref="AL26" si="125">SUM(AL21:AL25)</f>
        <v>0</v>
      </c>
      <c r="AM26" s="335">
        <f t="shared" ref="AM26" si="126">SUM(AM21:AM25)</f>
        <v>0</v>
      </c>
      <c r="AN26" s="336">
        <f t="shared" ref="AN26" si="127">SUM(AN21:AN25)</f>
        <v>0</v>
      </c>
      <c r="AO26" s="337">
        <f t="shared" ref="AO26" si="128">SUM(AO21:AO25)</f>
        <v>0</v>
      </c>
      <c r="AP26" s="335">
        <f t="shared" ref="AP26" si="129">SUM(AP21:AP25)</f>
        <v>0</v>
      </c>
      <c r="AQ26" s="335">
        <f t="shared" ref="AQ26" si="130">SUM(AQ21:AQ25)</f>
        <v>0</v>
      </c>
      <c r="AR26" s="335">
        <f t="shared" ref="AR26" si="131">SUM(AR21:AR25)</f>
        <v>0</v>
      </c>
      <c r="AS26" s="335">
        <f t="shared" ref="AS26" si="132">SUM(AS21:AS25)</f>
        <v>0</v>
      </c>
      <c r="AT26" s="335">
        <f t="shared" ref="AT26" si="133">SUM(AT21:AT25)</f>
        <v>0</v>
      </c>
      <c r="AU26" s="335">
        <f t="shared" ref="AU26" si="134">SUM(AU21:AU25)</f>
        <v>0</v>
      </c>
      <c r="AV26" s="335">
        <f t="shared" ref="AV26" si="135">SUM(AV21:AV25)</f>
        <v>0</v>
      </c>
      <c r="AW26" s="335">
        <f t="shared" ref="AW26" si="136">SUM(AW21:AW25)</f>
        <v>0</v>
      </c>
      <c r="AX26" s="336">
        <f t="shared" ref="AX26" si="137">SUM(AX21:AX25)</f>
        <v>0</v>
      </c>
      <c r="AY26" s="337">
        <f t="shared" ref="AY26" si="138">SUM(AY21:AY25)</f>
        <v>0</v>
      </c>
      <c r="AZ26" s="335">
        <f t="shared" ref="AZ26" si="139">SUM(AZ21:AZ25)</f>
        <v>0</v>
      </c>
      <c r="BA26" s="335">
        <f t="shared" ref="BA26" si="140">SUM(BA21:BA25)</f>
        <v>0</v>
      </c>
      <c r="BB26" s="335">
        <f t="shared" ref="BB26" si="141">SUM(BB21:BB25)</f>
        <v>0</v>
      </c>
      <c r="BC26" s="335">
        <f t="shared" ref="BC26" si="142">SUM(BC21:BC25)</f>
        <v>0</v>
      </c>
      <c r="BD26" s="335">
        <f t="shared" ref="BD26" si="143">SUM(BD21:BD25)</f>
        <v>0</v>
      </c>
      <c r="BE26" s="335">
        <f t="shared" ref="BE26" si="144">SUM(BE21:BE25)</f>
        <v>0</v>
      </c>
      <c r="BF26" s="335">
        <f t="shared" ref="BF26" si="145">SUM(BF21:BF25)</f>
        <v>0</v>
      </c>
      <c r="BG26" s="335">
        <f t="shared" ref="BG26" si="146">SUM(BG21:BG25)</f>
        <v>0</v>
      </c>
      <c r="BH26" s="336">
        <f t="shared" ref="BH26" si="147">SUM(BH21:BH25)</f>
        <v>0</v>
      </c>
      <c r="BI26" s="337">
        <f t="shared" ref="BI26" si="148">SUM(BI21:BI25)</f>
        <v>0</v>
      </c>
      <c r="BJ26" s="335">
        <f t="shared" ref="BJ26" si="149">SUM(BJ21:BJ25)</f>
        <v>0</v>
      </c>
      <c r="BK26" s="335">
        <f t="shared" ref="BK26" si="150">SUM(BK21:BK25)</f>
        <v>0</v>
      </c>
      <c r="BL26" s="335">
        <f t="shared" ref="BL26" si="151">SUM(BL21:BL25)</f>
        <v>0</v>
      </c>
      <c r="BM26" s="335">
        <f t="shared" ref="BM26" si="152">SUM(BM21:BM25)</f>
        <v>0</v>
      </c>
      <c r="BN26" s="335">
        <f t="shared" ref="BN26" si="153">SUM(BN21:BN25)</f>
        <v>0</v>
      </c>
      <c r="BO26" s="335">
        <f t="shared" ref="BO26" si="154">SUM(BO21:BO25)</f>
        <v>0</v>
      </c>
      <c r="BP26" s="335">
        <f t="shared" ref="BP26" si="155">SUM(BP21:BP25)</f>
        <v>0</v>
      </c>
      <c r="BQ26" s="335">
        <f t="shared" ref="BQ26" si="156">SUM(BQ21:BQ25)</f>
        <v>0</v>
      </c>
      <c r="BR26" s="336">
        <f t="shared" ref="BR26" si="157">SUM(BR21:BR25)</f>
        <v>0</v>
      </c>
      <c r="BS26" s="337">
        <f t="shared" ref="BS26" si="158">SUM(BS21:BS25)</f>
        <v>0</v>
      </c>
      <c r="BT26" s="335">
        <f t="shared" ref="BT26" si="159">SUM(BT21:BT25)</f>
        <v>0</v>
      </c>
      <c r="BU26" s="335">
        <f t="shared" ref="BU26" si="160">SUM(BU21:BU25)</f>
        <v>0</v>
      </c>
      <c r="BV26" s="335">
        <f t="shared" ref="BV26" si="161">SUM(BV21:BV25)</f>
        <v>0</v>
      </c>
      <c r="BW26" s="335">
        <f t="shared" ref="BW26" si="162">SUM(BW21:BW25)</f>
        <v>0</v>
      </c>
      <c r="BX26" s="335">
        <f t="shared" ref="BX26" si="163">SUM(BX21:BX25)</f>
        <v>0</v>
      </c>
      <c r="BY26" s="335">
        <f t="shared" ref="BY26" si="164">SUM(BY21:BY25)</f>
        <v>0</v>
      </c>
      <c r="BZ26" s="335">
        <f t="shared" ref="BZ26" si="165">SUM(BZ21:BZ25)</f>
        <v>0</v>
      </c>
      <c r="CA26" s="335">
        <f t="shared" ref="CA26" si="166">SUM(CA21:CA25)</f>
        <v>0</v>
      </c>
      <c r="CB26" s="336">
        <f t="shared" ref="CB26" si="167">SUM(CB21:CB25)</f>
        <v>0</v>
      </c>
      <c r="CC26" s="337">
        <f t="shared" ref="CC26" si="168">SUM(CC21:CC25)</f>
        <v>0</v>
      </c>
      <c r="CD26" s="335">
        <f t="shared" ref="CD26" si="169">SUM(CD21:CD25)</f>
        <v>0</v>
      </c>
      <c r="CE26" s="335">
        <f t="shared" ref="CE26" si="170">SUM(CE21:CE25)</f>
        <v>0</v>
      </c>
      <c r="CF26" s="335">
        <f t="shared" ref="CF26" si="171">SUM(CF21:CF25)</f>
        <v>0</v>
      </c>
      <c r="CG26" s="335">
        <f t="shared" ref="CG26" si="172">SUM(CG21:CG25)</f>
        <v>0</v>
      </c>
      <c r="CH26" s="335">
        <f t="shared" ref="CH26" si="173">SUM(CH21:CH25)</f>
        <v>0</v>
      </c>
      <c r="CI26" s="335">
        <f t="shared" ref="CI26" si="174">SUM(CI21:CI25)</f>
        <v>0</v>
      </c>
      <c r="CJ26" s="335">
        <f t="shared" ref="CJ26" si="175">SUM(CJ21:CJ25)</f>
        <v>0</v>
      </c>
      <c r="CK26" s="335">
        <f t="shared" ref="CK26" si="176">SUM(CK21:CK25)</f>
        <v>0</v>
      </c>
      <c r="CL26" s="336">
        <f t="shared" ref="CL26" si="177">SUM(CL21:CL25)</f>
        <v>0</v>
      </c>
      <c r="CM26" s="337">
        <f t="shared" ref="CM26" si="178">SUM(CM21:CM25)</f>
        <v>0</v>
      </c>
      <c r="CN26" s="335">
        <f t="shared" ref="CN26" si="179">SUM(CN21:CN25)</f>
        <v>0</v>
      </c>
      <c r="CO26" s="335">
        <f t="shared" ref="CO26" si="180">SUM(CO21:CO25)</f>
        <v>0</v>
      </c>
      <c r="CP26" s="335">
        <f t="shared" ref="CP26" si="181">SUM(CP21:CP25)</f>
        <v>0</v>
      </c>
      <c r="CQ26" s="335">
        <f t="shared" ref="CQ26" si="182">SUM(CQ21:CQ25)</f>
        <v>0</v>
      </c>
      <c r="CR26" s="335">
        <f t="shared" ref="CR26" si="183">SUM(CR21:CR25)</f>
        <v>0</v>
      </c>
      <c r="CS26" s="335">
        <f t="shared" ref="CS26" si="184">SUM(CS21:CS25)</f>
        <v>0</v>
      </c>
      <c r="CT26" s="335">
        <f t="shared" ref="CT26" si="185">SUM(CT21:CT25)</f>
        <v>0</v>
      </c>
      <c r="CU26" s="335">
        <f t="shared" ref="CU26" si="186">SUM(CU21:CU25)</f>
        <v>0</v>
      </c>
      <c r="CV26" s="336">
        <f t="shared" ref="CV26" si="187">SUM(CV21:CV25)</f>
        <v>0</v>
      </c>
      <c r="CW26" s="337">
        <f t="shared" ref="CW26" si="188">SUM(CW21:CW25)</f>
        <v>0</v>
      </c>
      <c r="CX26" s="335">
        <f t="shared" ref="CX26" si="189">SUM(CX21:CX25)</f>
        <v>0</v>
      </c>
      <c r="CY26" s="335">
        <f t="shared" ref="CY26" si="190">SUM(CY21:CY25)</f>
        <v>0</v>
      </c>
      <c r="CZ26" s="335">
        <f t="shared" ref="CZ26" si="191">SUM(CZ21:CZ25)</f>
        <v>0</v>
      </c>
      <c r="DA26" s="335">
        <f t="shared" ref="DA26" si="192">SUM(DA21:DA25)</f>
        <v>0</v>
      </c>
      <c r="DB26" s="335">
        <f t="shared" ref="DB26" si="193">SUM(DB21:DB25)</f>
        <v>0</v>
      </c>
      <c r="DC26" s="335">
        <f t="shared" ref="DC26" si="194">SUM(DC21:DC25)</f>
        <v>0</v>
      </c>
      <c r="DD26" s="335">
        <f t="shared" ref="DD26" si="195">SUM(DD21:DD25)</f>
        <v>0</v>
      </c>
      <c r="DE26" s="335">
        <f t="shared" ref="DE26" si="196">SUM(DE21:DE25)</f>
        <v>0</v>
      </c>
      <c r="DF26" s="336">
        <f t="shared" ref="DF26" si="197">SUM(DF21:DF25)</f>
        <v>0</v>
      </c>
    </row>
    <row r="27" spans="2:110" x14ac:dyDescent="0.35">
      <c r="B27" s="316" t="s">
        <v>36</v>
      </c>
      <c r="C27" s="306"/>
      <c r="D27" s="306"/>
      <c r="E27" s="306"/>
      <c r="F27" s="306"/>
      <c r="G27" s="306"/>
      <c r="H27" s="306"/>
      <c r="I27" s="306"/>
      <c r="J27" s="306" t="s">
        <v>22</v>
      </c>
      <c r="K27" s="339"/>
      <c r="L27" s="339"/>
      <c r="M27" s="339"/>
      <c r="N27" s="339"/>
      <c r="O27" s="339"/>
      <c r="P27" s="339"/>
      <c r="Q27" s="339"/>
      <c r="R27" s="339"/>
      <c r="S27" s="339"/>
      <c r="T27" s="340"/>
      <c r="U27" s="341"/>
      <c r="V27" s="339"/>
      <c r="W27" s="339"/>
      <c r="X27" s="339"/>
      <c r="Y27" s="339"/>
      <c r="Z27" s="339"/>
      <c r="AA27" s="339"/>
      <c r="AB27" s="339"/>
      <c r="AC27" s="339"/>
      <c r="AD27" s="340"/>
      <c r="AE27" s="341"/>
      <c r="AF27" s="339"/>
      <c r="AG27" s="339"/>
      <c r="AH27" s="339"/>
      <c r="AI27" s="339"/>
      <c r="AJ27" s="339"/>
      <c r="AK27" s="339"/>
      <c r="AL27" s="339"/>
      <c r="AM27" s="339"/>
      <c r="AN27" s="340"/>
      <c r="AO27" s="341"/>
      <c r="AP27" s="339"/>
      <c r="AQ27" s="339"/>
      <c r="AR27" s="339"/>
      <c r="AS27" s="339"/>
      <c r="AT27" s="339"/>
      <c r="AU27" s="339"/>
      <c r="AV27" s="339"/>
      <c r="AW27" s="339"/>
      <c r="AX27" s="340"/>
      <c r="AY27" s="341"/>
      <c r="AZ27" s="339"/>
      <c r="BA27" s="339"/>
      <c r="BB27" s="339"/>
      <c r="BC27" s="339"/>
      <c r="BD27" s="339"/>
      <c r="BE27" s="339"/>
      <c r="BF27" s="339"/>
      <c r="BG27" s="339"/>
      <c r="BH27" s="340"/>
      <c r="BI27" s="341"/>
      <c r="BJ27" s="339"/>
      <c r="BK27" s="339"/>
      <c r="BL27" s="339"/>
      <c r="BM27" s="339"/>
      <c r="BN27" s="339"/>
      <c r="BO27" s="339"/>
      <c r="BP27" s="339"/>
      <c r="BQ27" s="339"/>
      <c r="BR27" s="340"/>
      <c r="BS27" s="341"/>
      <c r="BT27" s="339"/>
      <c r="BU27" s="339"/>
      <c r="BV27" s="339"/>
      <c r="BW27" s="339"/>
      <c r="BX27" s="339"/>
      <c r="BY27" s="339"/>
      <c r="BZ27" s="339"/>
      <c r="CA27" s="339"/>
      <c r="CB27" s="340"/>
      <c r="CC27" s="341"/>
      <c r="CD27" s="339"/>
      <c r="CE27" s="339"/>
      <c r="CF27" s="339"/>
      <c r="CG27" s="339"/>
      <c r="CH27" s="339"/>
      <c r="CI27" s="339"/>
      <c r="CJ27" s="339"/>
      <c r="CK27" s="339"/>
      <c r="CL27" s="340"/>
      <c r="CM27" s="341"/>
      <c r="CN27" s="339"/>
      <c r="CO27" s="339"/>
      <c r="CP27" s="339"/>
      <c r="CQ27" s="339"/>
      <c r="CR27" s="339"/>
      <c r="CS27" s="339"/>
      <c r="CT27" s="339"/>
      <c r="CU27" s="339"/>
      <c r="CV27" s="340"/>
      <c r="CW27" s="341"/>
      <c r="CX27" s="339"/>
      <c r="CY27" s="339"/>
      <c r="CZ27" s="339"/>
      <c r="DA27" s="339"/>
      <c r="DB27" s="339"/>
      <c r="DC27" s="339"/>
      <c r="DD27" s="339"/>
      <c r="DE27" s="339"/>
      <c r="DF27" s="340"/>
    </row>
    <row r="28" spans="2:110" x14ac:dyDescent="0.35">
      <c r="B28" s="316" t="s">
        <v>37</v>
      </c>
      <c r="C28" s="306"/>
      <c r="D28" s="306"/>
      <c r="E28" s="306"/>
      <c r="F28" s="306"/>
      <c r="G28" s="306"/>
      <c r="H28" s="306"/>
      <c r="I28" s="306"/>
      <c r="J28" s="306" t="s">
        <v>22</v>
      </c>
      <c r="K28" s="342"/>
      <c r="L28" s="342"/>
      <c r="M28" s="342"/>
      <c r="N28" s="342"/>
      <c r="O28" s="342"/>
      <c r="P28" s="342"/>
      <c r="Q28" s="342"/>
      <c r="R28" s="342"/>
      <c r="S28" s="342"/>
      <c r="T28" s="343"/>
      <c r="U28" s="344"/>
      <c r="V28" s="342"/>
      <c r="W28" s="342"/>
      <c r="X28" s="342"/>
      <c r="Y28" s="342"/>
      <c r="Z28" s="342"/>
      <c r="AA28" s="342"/>
      <c r="AB28" s="342"/>
      <c r="AC28" s="342"/>
      <c r="AD28" s="343"/>
      <c r="AE28" s="344"/>
      <c r="AF28" s="342"/>
      <c r="AG28" s="342"/>
      <c r="AH28" s="342"/>
      <c r="AI28" s="342"/>
      <c r="AJ28" s="342"/>
      <c r="AK28" s="342"/>
      <c r="AL28" s="342"/>
      <c r="AM28" s="342"/>
      <c r="AN28" s="343"/>
      <c r="AO28" s="344"/>
      <c r="AP28" s="342"/>
      <c r="AQ28" s="342"/>
      <c r="AR28" s="342"/>
      <c r="AS28" s="342"/>
      <c r="AT28" s="342"/>
      <c r="AU28" s="342"/>
      <c r="AV28" s="342"/>
      <c r="AW28" s="342"/>
      <c r="AX28" s="343"/>
      <c r="AY28" s="344"/>
      <c r="AZ28" s="342"/>
      <c r="BA28" s="342"/>
      <c r="BB28" s="342"/>
      <c r="BC28" s="342"/>
      <c r="BD28" s="342"/>
      <c r="BE28" s="342"/>
      <c r="BF28" s="342"/>
      <c r="BG28" s="342"/>
      <c r="BH28" s="343"/>
      <c r="BI28" s="344"/>
      <c r="BJ28" s="342"/>
      <c r="BK28" s="342"/>
      <c r="BL28" s="342"/>
      <c r="BM28" s="342"/>
      <c r="BN28" s="342"/>
      <c r="BO28" s="342"/>
      <c r="BP28" s="342"/>
      <c r="BQ28" s="342"/>
      <c r="BR28" s="343"/>
      <c r="BS28" s="344"/>
      <c r="BT28" s="342"/>
      <c r="BU28" s="342"/>
      <c r="BV28" s="342"/>
      <c r="BW28" s="342"/>
      <c r="BX28" s="342"/>
      <c r="BY28" s="342"/>
      <c r="BZ28" s="342"/>
      <c r="CA28" s="342"/>
      <c r="CB28" s="343"/>
      <c r="CC28" s="344"/>
      <c r="CD28" s="342"/>
      <c r="CE28" s="342"/>
      <c r="CF28" s="342"/>
      <c r="CG28" s="342"/>
      <c r="CH28" s="342"/>
      <c r="CI28" s="342"/>
      <c r="CJ28" s="342"/>
      <c r="CK28" s="342"/>
      <c r="CL28" s="343"/>
      <c r="CM28" s="344"/>
      <c r="CN28" s="342"/>
      <c r="CO28" s="342"/>
      <c r="CP28" s="342"/>
      <c r="CQ28" s="342"/>
      <c r="CR28" s="342"/>
      <c r="CS28" s="342"/>
      <c r="CT28" s="342"/>
      <c r="CU28" s="342"/>
      <c r="CV28" s="343"/>
      <c r="CW28" s="344"/>
      <c r="CX28" s="342"/>
      <c r="CY28" s="342"/>
      <c r="CZ28" s="342"/>
      <c r="DA28" s="342"/>
      <c r="DB28" s="342"/>
      <c r="DC28" s="342"/>
      <c r="DD28" s="342"/>
      <c r="DE28" s="342"/>
      <c r="DF28" s="343"/>
    </row>
    <row r="29" spans="2:110" x14ac:dyDescent="0.35">
      <c r="B29" s="345" t="s">
        <v>38</v>
      </c>
      <c r="C29" s="346"/>
      <c r="D29" s="346"/>
      <c r="E29" s="346"/>
      <c r="F29" s="346"/>
      <c r="G29" s="346"/>
      <c r="H29" s="346" t="s">
        <v>39</v>
      </c>
      <c r="I29" s="346"/>
      <c r="J29" s="306" t="s">
        <v>22</v>
      </c>
      <c r="K29" s="347">
        <f t="shared" ref="K29:L29" si="198">SUM(K27:K28)</f>
        <v>0</v>
      </c>
      <c r="L29" s="347">
        <f t="shared" si="198"/>
        <v>0</v>
      </c>
      <c r="M29" s="347">
        <f t="shared" ref="M29" si="199">SUM(M27:M28)</f>
        <v>0</v>
      </c>
      <c r="N29" s="347">
        <f t="shared" ref="N29" si="200">SUM(N27:N28)</f>
        <v>0</v>
      </c>
      <c r="O29" s="347">
        <f t="shared" ref="O29" si="201">SUM(O27:O28)</f>
        <v>0</v>
      </c>
      <c r="P29" s="347">
        <f t="shared" ref="P29" si="202">SUM(P27:P28)</f>
        <v>0</v>
      </c>
      <c r="Q29" s="347">
        <f t="shared" ref="Q29" si="203">SUM(Q27:Q28)</f>
        <v>0</v>
      </c>
      <c r="R29" s="347">
        <f t="shared" ref="R29" si="204">SUM(R27:R28)</f>
        <v>0</v>
      </c>
      <c r="S29" s="347">
        <f t="shared" ref="S29" si="205">SUM(S27:S28)</f>
        <v>0</v>
      </c>
      <c r="T29" s="348">
        <f t="shared" ref="T29" si="206">SUM(T27:T28)</f>
        <v>0</v>
      </c>
      <c r="U29" s="349">
        <f t="shared" ref="U29" si="207">SUM(U27:U28)</f>
        <v>0</v>
      </c>
      <c r="V29" s="347">
        <f t="shared" ref="V29" si="208">SUM(V27:V28)</f>
        <v>0</v>
      </c>
      <c r="W29" s="347">
        <f t="shared" ref="W29" si="209">SUM(W27:W28)</f>
        <v>0</v>
      </c>
      <c r="X29" s="347">
        <f t="shared" ref="X29" si="210">SUM(X27:X28)</f>
        <v>0</v>
      </c>
      <c r="Y29" s="347">
        <f t="shared" ref="Y29" si="211">SUM(Y27:Y28)</f>
        <v>0</v>
      </c>
      <c r="Z29" s="347">
        <f t="shared" ref="Z29" si="212">SUM(Z27:Z28)</f>
        <v>0</v>
      </c>
      <c r="AA29" s="347">
        <f t="shared" ref="AA29" si="213">SUM(AA27:AA28)</f>
        <v>0</v>
      </c>
      <c r="AB29" s="347">
        <f t="shared" ref="AB29" si="214">SUM(AB27:AB28)</f>
        <v>0</v>
      </c>
      <c r="AC29" s="347">
        <f t="shared" ref="AC29" si="215">SUM(AC27:AC28)</f>
        <v>0</v>
      </c>
      <c r="AD29" s="348">
        <f t="shared" ref="AD29" si="216">SUM(AD27:AD28)</f>
        <v>0</v>
      </c>
      <c r="AE29" s="349">
        <f t="shared" ref="AE29" si="217">SUM(AE27:AE28)</f>
        <v>0</v>
      </c>
      <c r="AF29" s="347">
        <f t="shared" ref="AF29" si="218">SUM(AF27:AF28)</f>
        <v>0</v>
      </c>
      <c r="AG29" s="347">
        <f t="shared" ref="AG29" si="219">SUM(AG27:AG28)</f>
        <v>0</v>
      </c>
      <c r="AH29" s="347">
        <f t="shared" ref="AH29" si="220">SUM(AH27:AH28)</f>
        <v>0</v>
      </c>
      <c r="AI29" s="347">
        <f t="shared" ref="AI29" si="221">SUM(AI27:AI28)</f>
        <v>0</v>
      </c>
      <c r="AJ29" s="347">
        <f t="shared" ref="AJ29" si="222">SUM(AJ27:AJ28)</f>
        <v>0</v>
      </c>
      <c r="AK29" s="347">
        <f t="shared" ref="AK29" si="223">SUM(AK27:AK28)</f>
        <v>0</v>
      </c>
      <c r="AL29" s="347">
        <f t="shared" ref="AL29" si="224">SUM(AL27:AL28)</f>
        <v>0</v>
      </c>
      <c r="AM29" s="347">
        <f t="shared" ref="AM29" si="225">SUM(AM27:AM28)</f>
        <v>0</v>
      </c>
      <c r="AN29" s="348">
        <f t="shared" ref="AN29" si="226">SUM(AN27:AN28)</f>
        <v>0</v>
      </c>
      <c r="AO29" s="349">
        <f t="shared" ref="AO29" si="227">SUM(AO27:AO28)</f>
        <v>0</v>
      </c>
      <c r="AP29" s="347">
        <f t="shared" ref="AP29" si="228">SUM(AP27:AP28)</f>
        <v>0</v>
      </c>
      <c r="AQ29" s="347">
        <f t="shared" ref="AQ29" si="229">SUM(AQ27:AQ28)</f>
        <v>0</v>
      </c>
      <c r="AR29" s="347">
        <f t="shared" ref="AR29" si="230">SUM(AR27:AR28)</f>
        <v>0</v>
      </c>
      <c r="AS29" s="347">
        <f t="shared" ref="AS29" si="231">SUM(AS27:AS28)</f>
        <v>0</v>
      </c>
      <c r="AT29" s="347">
        <f t="shared" ref="AT29" si="232">SUM(AT27:AT28)</f>
        <v>0</v>
      </c>
      <c r="AU29" s="347">
        <f t="shared" ref="AU29" si="233">SUM(AU27:AU28)</f>
        <v>0</v>
      </c>
      <c r="AV29" s="347">
        <f t="shared" ref="AV29" si="234">SUM(AV27:AV28)</f>
        <v>0</v>
      </c>
      <c r="AW29" s="347">
        <f t="shared" ref="AW29" si="235">SUM(AW27:AW28)</f>
        <v>0</v>
      </c>
      <c r="AX29" s="348">
        <f t="shared" ref="AX29" si="236">SUM(AX27:AX28)</f>
        <v>0</v>
      </c>
      <c r="AY29" s="349">
        <f t="shared" ref="AY29" si="237">SUM(AY27:AY28)</f>
        <v>0</v>
      </c>
      <c r="AZ29" s="347">
        <f t="shared" ref="AZ29" si="238">SUM(AZ27:AZ28)</f>
        <v>0</v>
      </c>
      <c r="BA29" s="347">
        <f t="shared" ref="BA29" si="239">SUM(BA27:BA28)</f>
        <v>0</v>
      </c>
      <c r="BB29" s="347">
        <f t="shared" ref="BB29" si="240">SUM(BB27:BB28)</f>
        <v>0</v>
      </c>
      <c r="BC29" s="347">
        <f t="shared" ref="BC29" si="241">SUM(BC27:BC28)</f>
        <v>0</v>
      </c>
      <c r="BD29" s="347">
        <f t="shared" ref="BD29" si="242">SUM(BD27:BD28)</f>
        <v>0</v>
      </c>
      <c r="BE29" s="347">
        <f t="shared" ref="BE29" si="243">SUM(BE27:BE28)</f>
        <v>0</v>
      </c>
      <c r="BF29" s="347">
        <f t="shared" ref="BF29" si="244">SUM(BF27:BF28)</f>
        <v>0</v>
      </c>
      <c r="BG29" s="347">
        <f t="shared" ref="BG29" si="245">SUM(BG27:BG28)</f>
        <v>0</v>
      </c>
      <c r="BH29" s="348">
        <f t="shared" ref="BH29" si="246">SUM(BH27:BH28)</f>
        <v>0</v>
      </c>
      <c r="BI29" s="349">
        <f t="shared" ref="BI29" si="247">SUM(BI27:BI28)</f>
        <v>0</v>
      </c>
      <c r="BJ29" s="347">
        <f t="shared" ref="BJ29" si="248">SUM(BJ27:BJ28)</f>
        <v>0</v>
      </c>
      <c r="BK29" s="347">
        <f t="shared" ref="BK29" si="249">SUM(BK27:BK28)</f>
        <v>0</v>
      </c>
      <c r="BL29" s="347">
        <f t="shared" ref="BL29" si="250">SUM(BL27:BL28)</f>
        <v>0</v>
      </c>
      <c r="BM29" s="347">
        <f t="shared" ref="BM29" si="251">SUM(BM27:BM28)</f>
        <v>0</v>
      </c>
      <c r="BN29" s="347">
        <f t="shared" ref="BN29" si="252">SUM(BN27:BN28)</f>
        <v>0</v>
      </c>
      <c r="BO29" s="347">
        <f t="shared" ref="BO29" si="253">SUM(BO27:BO28)</f>
        <v>0</v>
      </c>
      <c r="BP29" s="347">
        <f t="shared" ref="BP29" si="254">SUM(BP27:BP28)</f>
        <v>0</v>
      </c>
      <c r="BQ29" s="347">
        <f t="shared" ref="BQ29" si="255">SUM(BQ27:BQ28)</f>
        <v>0</v>
      </c>
      <c r="BR29" s="348">
        <f t="shared" ref="BR29" si="256">SUM(BR27:BR28)</f>
        <v>0</v>
      </c>
      <c r="BS29" s="349">
        <f t="shared" ref="BS29" si="257">SUM(BS27:BS28)</f>
        <v>0</v>
      </c>
      <c r="BT29" s="347">
        <f t="shared" ref="BT29" si="258">SUM(BT27:BT28)</f>
        <v>0</v>
      </c>
      <c r="BU29" s="347">
        <f t="shared" ref="BU29" si="259">SUM(BU27:BU28)</f>
        <v>0</v>
      </c>
      <c r="BV29" s="347">
        <f t="shared" ref="BV29" si="260">SUM(BV27:BV28)</f>
        <v>0</v>
      </c>
      <c r="BW29" s="347">
        <f t="shared" ref="BW29" si="261">SUM(BW27:BW28)</f>
        <v>0</v>
      </c>
      <c r="BX29" s="347">
        <f t="shared" ref="BX29" si="262">SUM(BX27:BX28)</f>
        <v>0</v>
      </c>
      <c r="BY29" s="347">
        <f t="shared" ref="BY29" si="263">SUM(BY27:BY28)</f>
        <v>0</v>
      </c>
      <c r="BZ29" s="347">
        <f t="shared" ref="BZ29" si="264">SUM(BZ27:BZ28)</f>
        <v>0</v>
      </c>
      <c r="CA29" s="347">
        <f t="shared" ref="CA29" si="265">SUM(CA27:CA28)</f>
        <v>0</v>
      </c>
      <c r="CB29" s="348">
        <f t="shared" ref="CB29" si="266">SUM(CB27:CB28)</f>
        <v>0</v>
      </c>
      <c r="CC29" s="349">
        <f t="shared" ref="CC29" si="267">SUM(CC27:CC28)</f>
        <v>0</v>
      </c>
      <c r="CD29" s="347">
        <f t="shared" ref="CD29" si="268">SUM(CD27:CD28)</f>
        <v>0</v>
      </c>
      <c r="CE29" s="347">
        <f t="shared" ref="CE29" si="269">SUM(CE27:CE28)</f>
        <v>0</v>
      </c>
      <c r="CF29" s="347">
        <f t="shared" ref="CF29" si="270">SUM(CF27:CF28)</f>
        <v>0</v>
      </c>
      <c r="CG29" s="347">
        <f t="shared" ref="CG29" si="271">SUM(CG27:CG28)</f>
        <v>0</v>
      </c>
      <c r="CH29" s="347">
        <f t="shared" ref="CH29" si="272">SUM(CH27:CH28)</f>
        <v>0</v>
      </c>
      <c r="CI29" s="347">
        <f t="shared" ref="CI29" si="273">SUM(CI27:CI28)</f>
        <v>0</v>
      </c>
      <c r="CJ29" s="347">
        <f t="shared" ref="CJ29" si="274">SUM(CJ27:CJ28)</f>
        <v>0</v>
      </c>
      <c r="CK29" s="347">
        <f t="shared" ref="CK29" si="275">SUM(CK27:CK28)</f>
        <v>0</v>
      </c>
      <c r="CL29" s="348">
        <f t="shared" ref="CL29" si="276">SUM(CL27:CL28)</f>
        <v>0</v>
      </c>
      <c r="CM29" s="349">
        <f t="shared" ref="CM29" si="277">SUM(CM27:CM28)</f>
        <v>0</v>
      </c>
      <c r="CN29" s="347">
        <f t="shared" ref="CN29" si="278">SUM(CN27:CN28)</f>
        <v>0</v>
      </c>
      <c r="CO29" s="347">
        <f t="shared" ref="CO29" si="279">SUM(CO27:CO28)</f>
        <v>0</v>
      </c>
      <c r="CP29" s="347">
        <f t="shared" ref="CP29" si="280">SUM(CP27:CP28)</f>
        <v>0</v>
      </c>
      <c r="CQ29" s="347">
        <f t="shared" ref="CQ29" si="281">SUM(CQ27:CQ28)</f>
        <v>0</v>
      </c>
      <c r="CR29" s="347">
        <f t="shared" ref="CR29" si="282">SUM(CR27:CR28)</f>
        <v>0</v>
      </c>
      <c r="CS29" s="347">
        <f t="shared" ref="CS29" si="283">SUM(CS27:CS28)</f>
        <v>0</v>
      </c>
      <c r="CT29" s="347">
        <f t="shared" ref="CT29" si="284">SUM(CT27:CT28)</f>
        <v>0</v>
      </c>
      <c r="CU29" s="347">
        <f t="shared" ref="CU29" si="285">SUM(CU27:CU28)</f>
        <v>0</v>
      </c>
      <c r="CV29" s="348">
        <f t="shared" ref="CV29" si="286">SUM(CV27:CV28)</f>
        <v>0</v>
      </c>
      <c r="CW29" s="349">
        <f t="shared" ref="CW29" si="287">SUM(CW27:CW28)</f>
        <v>0</v>
      </c>
      <c r="CX29" s="347">
        <f t="shared" ref="CX29" si="288">SUM(CX27:CX28)</f>
        <v>0</v>
      </c>
      <c r="CY29" s="347">
        <f t="shared" ref="CY29" si="289">SUM(CY27:CY28)</f>
        <v>0</v>
      </c>
      <c r="CZ29" s="347">
        <f t="shared" ref="CZ29" si="290">SUM(CZ27:CZ28)</f>
        <v>0</v>
      </c>
      <c r="DA29" s="347">
        <f t="shared" ref="DA29" si="291">SUM(DA27:DA28)</f>
        <v>0</v>
      </c>
      <c r="DB29" s="347">
        <f t="shared" ref="DB29" si="292">SUM(DB27:DB28)</f>
        <v>0</v>
      </c>
      <c r="DC29" s="347">
        <f t="shared" ref="DC29" si="293">SUM(DC27:DC28)</f>
        <v>0</v>
      </c>
      <c r="DD29" s="347">
        <f t="shared" ref="DD29" si="294">SUM(DD27:DD28)</f>
        <v>0</v>
      </c>
      <c r="DE29" s="347">
        <f t="shared" ref="DE29" si="295">SUM(DE27:DE28)</f>
        <v>0</v>
      </c>
      <c r="DF29" s="348">
        <f t="shared" ref="DF29" si="296">SUM(DF27:DF28)</f>
        <v>0</v>
      </c>
    </row>
    <row r="30" spans="2:110" ht="16" thickBot="1" x14ac:dyDescent="0.4">
      <c r="B30" s="316" t="s">
        <v>40</v>
      </c>
      <c r="C30" s="306"/>
      <c r="D30" s="306"/>
      <c r="E30" s="306"/>
      <c r="F30" s="306"/>
      <c r="G30" s="350"/>
      <c r="H30" s="306" t="s">
        <v>41</v>
      </c>
      <c r="I30" s="306"/>
      <c r="J30" s="306" t="s">
        <v>22</v>
      </c>
      <c r="K30" s="347">
        <f t="shared" ref="K30:L30" si="297">K20+K26+K29</f>
        <v>0</v>
      </c>
      <c r="L30" s="347">
        <f t="shared" si="297"/>
        <v>0</v>
      </c>
      <c r="M30" s="347">
        <f t="shared" ref="M30" si="298">M20+M26+M29</f>
        <v>0</v>
      </c>
      <c r="N30" s="347">
        <f t="shared" ref="N30" si="299">N20+N26+N29</f>
        <v>0</v>
      </c>
      <c r="O30" s="347">
        <f t="shared" ref="O30" si="300">O20+O26+O29</f>
        <v>0</v>
      </c>
      <c r="P30" s="347">
        <f t="shared" ref="P30" si="301">P20+P26+P29</f>
        <v>0</v>
      </c>
      <c r="Q30" s="347">
        <f t="shared" ref="Q30" si="302">Q20+Q26+Q29</f>
        <v>0</v>
      </c>
      <c r="R30" s="347">
        <f t="shared" ref="R30" si="303">R20+R26+R29</f>
        <v>0</v>
      </c>
      <c r="S30" s="347">
        <f t="shared" ref="S30" si="304">S20+S26+S29</f>
        <v>0</v>
      </c>
      <c r="T30" s="348">
        <f t="shared" ref="T30" si="305">T20+T26+T29</f>
        <v>0</v>
      </c>
      <c r="U30" s="349">
        <f t="shared" ref="U30" si="306">U20+U26+U29</f>
        <v>0</v>
      </c>
      <c r="V30" s="347">
        <f t="shared" ref="V30" si="307">V20+V26+V29</f>
        <v>0</v>
      </c>
      <c r="W30" s="347">
        <f t="shared" ref="W30" si="308">W20+W26+W29</f>
        <v>0</v>
      </c>
      <c r="X30" s="347">
        <f t="shared" ref="X30" si="309">X20+X26+X29</f>
        <v>0</v>
      </c>
      <c r="Y30" s="347">
        <f t="shared" ref="Y30" si="310">Y20+Y26+Y29</f>
        <v>0</v>
      </c>
      <c r="Z30" s="347">
        <f t="shared" ref="Z30" si="311">Z20+Z26+Z29</f>
        <v>0</v>
      </c>
      <c r="AA30" s="347">
        <f t="shared" ref="AA30" si="312">AA20+AA26+AA29</f>
        <v>0</v>
      </c>
      <c r="AB30" s="347">
        <f t="shared" ref="AB30" si="313">AB20+AB26+AB29</f>
        <v>0</v>
      </c>
      <c r="AC30" s="347">
        <f t="shared" ref="AC30" si="314">AC20+AC26+AC29</f>
        <v>0</v>
      </c>
      <c r="AD30" s="348">
        <f t="shared" ref="AD30" si="315">AD20+AD26+AD29</f>
        <v>0</v>
      </c>
      <c r="AE30" s="349">
        <f t="shared" ref="AE30" si="316">AE20+AE26+AE29</f>
        <v>0</v>
      </c>
      <c r="AF30" s="347">
        <f t="shared" ref="AF30" si="317">AF20+AF26+AF29</f>
        <v>0</v>
      </c>
      <c r="AG30" s="347">
        <f t="shared" ref="AG30" si="318">AG20+AG26+AG29</f>
        <v>0</v>
      </c>
      <c r="AH30" s="347">
        <f t="shared" ref="AH30" si="319">AH20+AH26+AH29</f>
        <v>0</v>
      </c>
      <c r="AI30" s="347">
        <f t="shared" ref="AI30" si="320">AI20+AI26+AI29</f>
        <v>0</v>
      </c>
      <c r="AJ30" s="347">
        <f t="shared" ref="AJ30" si="321">AJ20+AJ26+AJ29</f>
        <v>0</v>
      </c>
      <c r="AK30" s="347">
        <f t="shared" ref="AK30" si="322">AK20+AK26+AK29</f>
        <v>0</v>
      </c>
      <c r="AL30" s="347">
        <f t="shared" ref="AL30" si="323">AL20+AL26+AL29</f>
        <v>0</v>
      </c>
      <c r="AM30" s="347">
        <f t="shared" ref="AM30" si="324">AM20+AM26+AM29</f>
        <v>0</v>
      </c>
      <c r="AN30" s="348">
        <f t="shared" ref="AN30" si="325">AN20+AN26+AN29</f>
        <v>0</v>
      </c>
      <c r="AO30" s="349">
        <f t="shared" ref="AO30" si="326">AO20+AO26+AO29</f>
        <v>0</v>
      </c>
      <c r="AP30" s="347">
        <f t="shared" ref="AP30" si="327">AP20+AP26+AP29</f>
        <v>0</v>
      </c>
      <c r="AQ30" s="347">
        <f t="shared" ref="AQ30" si="328">AQ20+AQ26+AQ29</f>
        <v>0</v>
      </c>
      <c r="AR30" s="347">
        <f t="shared" ref="AR30" si="329">AR20+AR26+AR29</f>
        <v>0</v>
      </c>
      <c r="AS30" s="347">
        <f t="shared" ref="AS30" si="330">AS20+AS26+AS29</f>
        <v>0</v>
      </c>
      <c r="AT30" s="347">
        <f t="shared" ref="AT30" si="331">AT20+AT26+AT29</f>
        <v>0</v>
      </c>
      <c r="AU30" s="347">
        <f t="shared" ref="AU30" si="332">AU20+AU26+AU29</f>
        <v>0</v>
      </c>
      <c r="AV30" s="347">
        <f t="shared" ref="AV30" si="333">AV20+AV26+AV29</f>
        <v>0</v>
      </c>
      <c r="AW30" s="347">
        <f t="shared" ref="AW30" si="334">AW20+AW26+AW29</f>
        <v>0</v>
      </c>
      <c r="AX30" s="348">
        <f t="shared" ref="AX30" si="335">AX20+AX26+AX29</f>
        <v>0</v>
      </c>
      <c r="AY30" s="349">
        <f t="shared" ref="AY30" si="336">AY20+AY26+AY29</f>
        <v>0</v>
      </c>
      <c r="AZ30" s="347">
        <f t="shared" ref="AZ30" si="337">AZ20+AZ26+AZ29</f>
        <v>0</v>
      </c>
      <c r="BA30" s="347">
        <f t="shared" ref="BA30" si="338">BA20+BA26+BA29</f>
        <v>0</v>
      </c>
      <c r="BB30" s="347">
        <f t="shared" ref="BB30" si="339">BB20+BB26+BB29</f>
        <v>0</v>
      </c>
      <c r="BC30" s="347">
        <f t="shared" ref="BC30" si="340">BC20+BC26+BC29</f>
        <v>0</v>
      </c>
      <c r="BD30" s="347">
        <f t="shared" ref="BD30" si="341">BD20+BD26+BD29</f>
        <v>0</v>
      </c>
      <c r="BE30" s="347">
        <f t="shared" ref="BE30" si="342">BE20+BE26+BE29</f>
        <v>0</v>
      </c>
      <c r="BF30" s="347">
        <f t="shared" ref="BF30" si="343">BF20+BF26+BF29</f>
        <v>0</v>
      </c>
      <c r="BG30" s="347">
        <f t="shared" ref="BG30" si="344">BG20+BG26+BG29</f>
        <v>0</v>
      </c>
      <c r="BH30" s="348">
        <f t="shared" ref="BH30" si="345">BH20+BH26+BH29</f>
        <v>0</v>
      </c>
      <c r="BI30" s="349">
        <f t="shared" ref="BI30" si="346">BI20+BI26+BI29</f>
        <v>0</v>
      </c>
      <c r="BJ30" s="347">
        <f t="shared" ref="BJ30" si="347">BJ20+BJ26+BJ29</f>
        <v>0</v>
      </c>
      <c r="BK30" s="347">
        <f t="shared" ref="BK30" si="348">BK20+BK26+BK29</f>
        <v>0</v>
      </c>
      <c r="BL30" s="347">
        <f t="shared" ref="BL30" si="349">BL20+BL26+BL29</f>
        <v>0</v>
      </c>
      <c r="BM30" s="347">
        <f t="shared" ref="BM30" si="350">BM20+BM26+BM29</f>
        <v>0</v>
      </c>
      <c r="BN30" s="347">
        <f t="shared" ref="BN30" si="351">BN20+BN26+BN29</f>
        <v>0</v>
      </c>
      <c r="BO30" s="347">
        <f t="shared" ref="BO30" si="352">BO20+BO26+BO29</f>
        <v>0</v>
      </c>
      <c r="BP30" s="347">
        <f t="shared" ref="BP30" si="353">BP20+BP26+BP29</f>
        <v>0</v>
      </c>
      <c r="BQ30" s="347">
        <f t="shared" ref="BQ30" si="354">BQ20+BQ26+BQ29</f>
        <v>0</v>
      </c>
      <c r="BR30" s="348">
        <f t="shared" ref="BR30" si="355">BR20+BR26+BR29</f>
        <v>0</v>
      </c>
      <c r="BS30" s="349">
        <f t="shared" ref="BS30" si="356">BS20+BS26+BS29</f>
        <v>0</v>
      </c>
      <c r="BT30" s="347">
        <f t="shared" ref="BT30" si="357">BT20+BT26+BT29</f>
        <v>0</v>
      </c>
      <c r="BU30" s="347">
        <f t="shared" ref="BU30" si="358">BU20+BU26+BU29</f>
        <v>0</v>
      </c>
      <c r="BV30" s="347">
        <f t="shared" ref="BV30" si="359">BV20+BV26+BV29</f>
        <v>0</v>
      </c>
      <c r="BW30" s="347">
        <f t="shared" ref="BW30" si="360">BW20+BW26+BW29</f>
        <v>0</v>
      </c>
      <c r="BX30" s="347">
        <f t="shared" ref="BX30" si="361">BX20+BX26+BX29</f>
        <v>0</v>
      </c>
      <c r="BY30" s="347">
        <f t="shared" ref="BY30" si="362">BY20+BY26+BY29</f>
        <v>0</v>
      </c>
      <c r="BZ30" s="347">
        <f t="shared" ref="BZ30" si="363">BZ20+BZ26+BZ29</f>
        <v>0</v>
      </c>
      <c r="CA30" s="347">
        <f t="shared" ref="CA30" si="364">CA20+CA26+CA29</f>
        <v>0</v>
      </c>
      <c r="CB30" s="348">
        <f t="shared" ref="CB30" si="365">CB20+CB26+CB29</f>
        <v>0</v>
      </c>
      <c r="CC30" s="349">
        <f t="shared" ref="CC30" si="366">CC20+CC26+CC29</f>
        <v>0</v>
      </c>
      <c r="CD30" s="347">
        <f t="shared" ref="CD30" si="367">CD20+CD26+CD29</f>
        <v>0</v>
      </c>
      <c r="CE30" s="347">
        <f t="shared" ref="CE30" si="368">CE20+CE26+CE29</f>
        <v>0</v>
      </c>
      <c r="CF30" s="347">
        <f t="shared" ref="CF30" si="369">CF20+CF26+CF29</f>
        <v>0</v>
      </c>
      <c r="CG30" s="347">
        <f t="shared" ref="CG30" si="370">CG20+CG26+CG29</f>
        <v>0</v>
      </c>
      <c r="CH30" s="347">
        <f t="shared" ref="CH30" si="371">CH20+CH26+CH29</f>
        <v>0</v>
      </c>
      <c r="CI30" s="347">
        <f t="shared" ref="CI30" si="372">CI20+CI26+CI29</f>
        <v>0</v>
      </c>
      <c r="CJ30" s="347">
        <f t="shared" ref="CJ30" si="373">CJ20+CJ26+CJ29</f>
        <v>0</v>
      </c>
      <c r="CK30" s="347">
        <f t="shared" ref="CK30" si="374">CK20+CK26+CK29</f>
        <v>0</v>
      </c>
      <c r="CL30" s="348">
        <f t="shared" ref="CL30" si="375">CL20+CL26+CL29</f>
        <v>0</v>
      </c>
      <c r="CM30" s="349">
        <f t="shared" ref="CM30" si="376">CM20+CM26+CM29</f>
        <v>0</v>
      </c>
      <c r="CN30" s="347">
        <f t="shared" ref="CN30" si="377">CN20+CN26+CN29</f>
        <v>0</v>
      </c>
      <c r="CO30" s="347">
        <f t="shared" ref="CO30" si="378">CO20+CO26+CO29</f>
        <v>0</v>
      </c>
      <c r="CP30" s="347">
        <f t="shared" ref="CP30" si="379">CP20+CP26+CP29</f>
        <v>0</v>
      </c>
      <c r="CQ30" s="347">
        <f t="shared" ref="CQ30" si="380">CQ20+CQ26+CQ29</f>
        <v>0</v>
      </c>
      <c r="CR30" s="347">
        <f t="shared" ref="CR30" si="381">CR20+CR26+CR29</f>
        <v>0</v>
      </c>
      <c r="CS30" s="347">
        <f t="shared" ref="CS30" si="382">CS20+CS26+CS29</f>
        <v>0</v>
      </c>
      <c r="CT30" s="347">
        <f t="shared" ref="CT30" si="383">CT20+CT26+CT29</f>
        <v>0</v>
      </c>
      <c r="CU30" s="347">
        <f t="shared" ref="CU30" si="384">CU20+CU26+CU29</f>
        <v>0</v>
      </c>
      <c r="CV30" s="348">
        <f t="shared" ref="CV30" si="385">CV20+CV26+CV29</f>
        <v>0</v>
      </c>
      <c r="CW30" s="349">
        <f t="shared" ref="CW30" si="386">CW20+CW26+CW29</f>
        <v>0</v>
      </c>
      <c r="CX30" s="347">
        <f t="shared" ref="CX30" si="387">CX20+CX26+CX29</f>
        <v>0</v>
      </c>
      <c r="CY30" s="347">
        <f t="shared" ref="CY30" si="388">CY20+CY26+CY29</f>
        <v>0</v>
      </c>
      <c r="CZ30" s="347">
        <f t="shared" ref="CZ30" si="389">CZ20+CZ26+CZ29</f>
        <v>0</v>
      </c>
      <c r="DA30" s="347">
        <f t="shared" ref="DA30" si="390">DA20+DA26+DA29</f>
        <v>0</v>
      </c>
      <c r="DB30" s="347">
        <f t="shared" ref="DB30" si="391">DB20+DB26+DB29</f>
        <v>0</v>
      </c>
      <c r="DC30" s="347">
        <f t="shared" ref="DC30" si="392">DC20+DC26+DC29</f>
        <v>0</v>
      </c>
      <c r="DD30" s="347">
        <f t="shared" ref="DD30" si="393">DD20+DD26+DD29</f>
        <v>0</v>
      </c>
      <c r="DE30" s="347">
        <f t="shared" ref="DE30" si="394">DE20+DE26+DE29</f>
        <v>0</v>
      </c>
      <c r="DF30" s="348">
        <f t="shared" ref="DF30" si="395">DF20+DF26+DF29</f>
        <v>0</v>
      </c>
    </row>
    <row r="31" spans="2:110" ht="16" thickBot="1" x14ac:dyDescent="0.4">
      <c r="B31" s="351"/>
      <c r="C31" s="352"/>
      <c r="D31" s="352"/>
      <c r="E31" s="352"/>
      <c r="F31" s="352"/>
      <c r="G31" s="350"/>
      <c r="H31" s="352"/>
      <c r="I31" s="352"/>
      <c r="J31" s="352"/>
      <c r="K31" s="353"/>
      <c r="L31" s="353"/>
      <c r="M31" s="353"/>
      <c r="N31" s="353"/>
      <c r="O31" s="353"/>
      <c r="P31" s="353"/>
      <c r="Q31" s="353"/>
      <c r="R31" s="353"/>
      <c r="S31" s="353"/>
      <c r="T31" s="354"/>
      <c r="U31" s="355"/>
      <c r="V31" s="353"/>
      <c r="W31" s="353"/>
      <c r="X31" s="353"/>
      <c r="Y31" s="353"/>
      <c r="Z31" s="353"/>
      <c r="AA31" s="353"/>
      <c r="AB31" s="353"/>
      <c r="AC31" s="353"/>
      <c r="AD31" s="354"/>
      <c r="AE31" s="355"/>
      <c r="AF31" s="353"/>
      <c r="AG31" s="353"/>
      <c r="AH31" s="353"/>
      <c r="AI31" s="353"/>
      <c r="AJ31" s="353"/>
      <c r="AK31" s="353"/>
      <c r="AL31" s="353"/>
      <c r="AM31" s="353"/>
      <c r="AN31" s="354"/>
      <c r="AO31" s="355"/>
      <c r="AP31" s="353"/>
      <c r="AQ31" s="353"/>
      <c r="AR31" s="353"/>
      <c r="AS31" s="353"/>
      <c r="AT31" s="353"/>
      <c r="AU31" s="353"/>
      <c r="AV31" s="353"/>
      <c r="AW31" s="353"/>
      <c r="AX31" s="354"/>
      <c r="AY31" s="355"/>
      <c r="AZ31" s="353"/>
      <c r="BA31" s="353"/>
      <c r="BB31" s="353"/>
      <c r="BC31" s="353"/>
      <c r="BD31" s="353"/>
      <c r="BE31" s="353"/>
      <c r="BF31" s="353"/>
      <c r="BG31" s="353"/>
      <c r="BH31" s="354"/>
      <c r="BI31" s="355"/>
      <c r="BJ31" s="353"/>
      <c r="BK31" s="353"/>
      <c r="BL31" s="353"/>
      <c r="BM31" s="353"/>
      <c r="BN31" s="353"/>
      <c r="BO31" s="353"/>
      <c r="BP31" s="353"/>
      <c r="BQ31" s="353"/>
      <c r="BR31" s="354"/>
      <c r="BS31" s="355"/>
      <c r="BT31" s="353"/>
      <c r="BU31" s="353"/>
      <c r="BV31" s="353"/>
      <c r="BW31" s="353"/>
      <c r="BX31" s="353"/>
      <c r="BY31" s="353"/>
      <c r="BZ31" s="353"/>
      <c r="CA31" s="353"/>
      <c r="CB31" s="354"/>
      <c r="CC31" s="355"/>
      <c r="CD31" s="353"/>
      <c r="CE31" s="353"/>
      <c r="CF31" s="353"/>
      <c r="CG31" s="353"/>
      <c r="CH31" s="353"/>
      <c r="CI31" s="353"/>
      <c r="CJ31" s="353"/>
      <c r="CK31" s="353"/>
      <c r="CL31" s="354"/>
      <c r="CM31" s="355"/>
      <c r="CN31" s="353"/>
      <c r="CO31" s="353"/>
      <c r="CP31" s="353"/>
      <c r="CQ31" s="353"/>
      <c r="CR31" s="353"/>
      <c r="CS31" s="353"/>
      <c r="CT31" s="353"/>
      <c r="CU31" s="353"/>
      <c r="CV31" s="354"/>
      <c r="CW31" s="355"/>
      <c r="CX31" s="353"/>
      <c r="CY31" s="353"/>
      <c r="CZ31" s="353"/>
      <c r="DA31" s="353"/>
      <c r="DB31" s="353"/>
      <c r="DC31" s="353"/>
      <c r="DD31" s="353"/>
      <c r="DE31" s="353"/>
      <c r="DF31" s="354"/>
    </row>
    <row r="32" spans="2:110" s="331" customFormat="1" x14ac:dyDescent="0.35">
      <c r="B32" s="356" t="s">
        <v>42</v>
      </c>
      <c r="C32" s="330"/>
      <c r="D32" s="330"/>
      <c r="E32" s="330"/>
      <c r="F32" s="330"/>
      <c r="G32" s="330"/>
      <c r="H32" s="330"/>
      <c r="I32" s="330"/>
      <c r="J32" s="330"/>
      <c r="K32" s="357"/>
      <c r="L32" s="357"/>
      <c r="M32" s="357"/>
      <c r="N32" s="357"/>
      <c r="O32" s="357"/>
      <c r="P32" s="357"/>
      <c r="Q32" s="357"/>
      <c r="R32" s="357"/>
      <c r="S32" s="357"/>
      <c r="T32" s="358"/>
      <c r="U32" s="359"/>
      <c r="V32" s="357"/>
      <c r="W32" s="357"/>
      <c r="X32" s="357"/>
      <c r="Y32" s="357"/>
      <c r="Z32" s="357"/>
      <c r="AA32" s="357"/>
      <c r="AB32" s="357"/>
      <c r="AC32" s="357"/>
      <c r="AD32" s="358"/>
      <c r="AE32" s="359"/>
      <c r="AF32" s="357"/>
      <c r="AG32" s="357"/>
      <c r="AH32" s="357"/>
      <c r="AI32" s="357"/>
      <c r="AJ32" s="357"/>
      <c r="AK32" s="357"/>
      <c r="AL32" s="357"/>
      <c r="AM32" s="357"/>
      <c r="AN32" s="358"/>
      <c r="AO32" s="359"/>
      <c r="AP32" s="357"/>
      <c r="AQ32" s="357"/>
      <c r="AR32" s="357"/>
      <c r="AS32" s="357"/>
      <c r="AT32" s="357"/>
      <c r="AU32" s="357"/>
      <c r="AV32" s="357"/>
      <c r="AW32" s="357"/>
      <c r="AX32" s="358"/>
      <c r="AY32" s="359"/>
      <c r="AZ32" s="357"/>
      <c r="BA32" s="357"/>
      <c r="BB32" s="357"/>
      <c r="BC32" s="357"/>
      <c r="BD32" s="357"/>
      <c r="BE32" s="357"/>
      <c r="BF32" s="357"/>
      <c r="BG32" s="357"/>
      <c r="BH32" s="358"/>
      <c r="BI32" s="359"/>
      <c r="BJ32" s="357"/>
      <c r="BK32" s="357"/>
      <c r="BL32" s="357"/>
      <c r="BM32" s="357"/>
      <c r="BN32" s="357"/>
      <c r="BO32" s="357"/>
      <c r="BP32" s="357"/>
      <c r="BQ32" s="357"/>
      <c r="BR32" s="358"/>
      <c r="BS32" s="359"/>
      <c r="BT32" s="357"/>
      <c r="BU32" s="357"/>
      <c r="BV32" s="357"/>
      <c r="BW32" s="357"/>
      <c r="BX32" s="357"/>
      <c r="BY32" s="357"/>
      <c r="BZ32" s="357"/>
      <c r="CA32" s="357"/>
      <c r="CB32" s="358"/>
      <c r="CC32" s="359"/>
      <c r="CD32" s="357"/>
      <c r="CE32" s="357"/>
      <c r="CF32" s="357"/>
      <c r="CG32" s="357"/>
      <c r="CH32" s="357"/>
      <c r="CI32" s="357"/>
      <c r="CJ32" s="357"/>
      <c r="CK32" s="357"/>
      <c r="CL32" s="358"/>
      <c r="CM32" s="359"/>
      <c r="CN32" s="357"/>
      <c r="CO32" s="357"/>
      <c r="CP32" s="357"/>
      <c r="CQ32" s="357"/>
      <c r="CR32" s="357"/>
      <c r="CS32" s="357"/>
      <c r="CT32" s="357"/>
      <c r="CU32" s="357"/>
      <c r="CV32" s="358"/>
      <c r="CW32" s="359"/>
      <c r="CX32" s="357"/>
      <c r="CY32" s="357"/>
      <c r="CZ32" s="357"/>
      <c r="DA32" s="357"/>
      <c r="DB32" s="357"/>
      <c r="DC32" s="357"/>
      <c r="DD32" s="357"/>
      <c r="DE32" s="357"/>
      <c r="DF32" s="358"/>
    </row>
    <row r="33" spans="2:110" x14ac:dyDescent="0.35">
      <c r="B33" s="316" t="s">
        <v>43</v>
      </c>
      <c r="C33" s="306"/>
      <c r="D33" s="306"/>
      <c r="E33" s="306"/>
      <c r="F33" s="306"/>
      <c r="G33" s="306"/>
      <c r="H33" s="306"/>
      <c r="I33" s="306"/>
      <c r="J33" s="306"/>
      <c r="K33" s="339"/>
      <c r="L33" s="339"/>
      <c r="M33" s="339"/>
      <c r="N33" s="339"/>
      <c r="O33" s="339"/>
      <c r="P33" s="339"/>
      <c r="Q33" s="339"/>
      <c r="R33" s="339"/>
      <c r="S33" s="339"/>
      <c r="T33" s="340"/>
      <c r="U33" s="341"/>
      <c r="V33" s="339"/>
      <c r="W33" s="339"/>
      <c r="X33" s="339"/>
      <c r="Y33" s="339"/>
      <c r="Z33" s="339"/>
      <c r="AA33" s="339"/>
      <c r="AB33" s="339"/>
      <c r="AC33" s="339"/>
      <c r="AD33" s="340"/>
      <c r="AE33" s="341"/>
      <c r="AF33" s="339"/>
      <c r="AG33" s="339"/>
      <c r="AH33" s="339"/>
      <c r="AI33" s="339"/>
      <c r="AJ33" s="339"/>
      <c r="AK33" s="339"/>
      <c r="AL33" s="339"/>
      <c r="AM33" s="339"/>
      <c r="AN33" s="340"/>
      <c r="AO33" s="341"/>
      <c r="AP33" s="339"/>
      <c r="AQ33" s="339"/>
      <c r="AR33" s="339"/>
      <c r="AS33" s="339"/>
      <c r="AT33" s="339"/>
      <c r="AU33" s="339"/>
      <c r="AV33" s="339"/>
      <c r="AW33" s="339"/>
      <c r="AX33" s="340"/>
      <c r="AY33" s="341"/>
      <c r="AZ33" s="339"/>
      <c r="BA33" s="339"/>
      <c r="BB33" s="339"/>
      <c r="BC33" s="339"/>
      <c r="BD33" s="339"/>
      <c r="BE33" s="339"/>
      <c r="BF33" s="339"/>
      <c r="BG33" s="339"/>
      <c r="BH33" s="340"/>
      <c r="BI33" s="341"/>
      <c r="BJ33" s="339"/>
      <c r="BK33" s="339"/>
      <c r="BL33" s="339"/>
      <c r="BM33" s="339"/>
      <c r="BN33" s="339"/>
      <c r="BO33" s="339"/>
      <c r="BP33" s="339"/>
      <c r="BQ33" s="339"/>
      <c r="BR33" s="340"/>
      <c r="BS33" s="341"/>
      <c r="BT33" s="339"/>
      <c r="BU33" s="339"/>
      <c r="BV33" s="339"/>
      <c r="BW33" s="339"/>
      <c r="BX33" s="339"/>
      <c r="BY33" s="339"/>
      <c r="BZ33" s="339"/>
      <c r="CA33" s="339"/>
      <c r="CB33" s="340"/>
      <c r="CC33" s="341"/>
      <c r="CD33" s="339"/>
      <c r="CE33" s="339"/>
      <c r="CF33" s="339"/>
      <c r="CG33" s="339"/>
      <c r="CH33" s="339"/>
      <c r="CI33" s="339"/>
      <c r="CJ33" s="339"/>
      <c r="CK33" s="339"/>
      <c r="CL33" s="340"/>
      <c r="CM33" s="341"/>
      <c r="CN33" s="339"/>
      <c r="CO33" s="339"/>
      <c r="CP33" s="339"/>
      <c r="CQ33" s="339"/>
      <c r="CR33" s="339"/>
      <c r="CS33" s="339"/>
      <c r="CT33" s="339"/>
      <c r="CU33" s="339"/>
      <c r="CV33" s="340"/>
      <c r="CW33" s="341"/>
      <c r="CX33" s="339"/>
      <c r="CY33" s="339"/>
      <c r="CZ33" s="339"/>
      <c r="DA33" s="339"/>
      <c r="DB33" s="339"/>
      <c r="DC33" s="339"/>
      <c r="DD33" s="339"/>
      <c r="DE33" s="339"/>
      <c r="DF33" s="340"/>
    </row>
    <row r="34" spans="2:110" x14ac:dyDescent="0.35">
      <c r="B34" s="360" t="s">
        <v>44</v>
      </c>
      <c r="C34" s="306"/>
      <c r="D34" s="306"/>
      <c r="E34" s="306"/>
      <c r="F34" s="306"/>
      <c r="G34" s="306"/>
      <c r="H34" s="306"/>
      <c r="I34" s="306"/>
      <c r="J34" s="306"/>
      <c r="K34" s="339"/>
      <c r="L34" s="339"/>
      <c r="M34" s="339"/>
      <c r="N34" s="339"/>
      <c r="O34" s="339"/>
      <c r="P34" s="339"/>
      <c r="Q34" s="339"/>
      <c r="R34" s="339"/>
      <c r="S34" s="339"/>
      <c r="T34" s="340"/>
      <c r="U34" s="341"/>
      <c r="V34" s="339"/>
      <c r="W34" s="339"/>
      <c r="X34" s="339"/>
      <c r="Y34" s="339"/>
      <c r="Z34" s="339"/>
      <c r="AA34" s="339"/>
      <c r="AB34" s="339"/>
      <c r="AC34" s="339"/>
      <c r="AD34" s="340"/>
      <c r="AE34" s="341"/>
      <c r="AF34" s="339"/>
      <c r="AG34" s="339"/>
      <c r="AH34" s="339"/>
      <c r="AI34" s="339"/>
      <c r="AJ34" s="339"/>
      <c r="AK34" s="339"/>
      <c r="AL34" s="339"/>
      <c r="AM34" s="339"/>
      <c r="AN34" s="340"/>
      <c r="AO34" s="341"/>
      <c r="AP34" s="339"/>
      <c r="AQ34" s="339"/>
      <c r="AR34" s="339"/>
      <c r="AS34" s="339"/>
      <c r="AT34" s="339"/>
      <c r="AU34" s="339"/>
      <c r="AV34" s="339"/>
      <c r="AW34" s="339"/>
      <c r="AX34" s="340"/>
      <c r="AY34" s="341"/>
      <c r="AZ34" s="339"/>
      <c r="BA34" s="339"/>
      <c r="BB34" s="339"/>
      <c r="BC34" s="339"/>
      <c r="BD34" s="339"/>
      <c r="BE34" s="339"/>
      <c r="BF34" s="339"/>
      <c r="BG34" s="339"/>
      <c r="BH34" s="340"/>
      <c r="BI34" s="341"/>
      <c r="BJ34" s="339"/>
      <c r="BK34" s="339"/>
      <c r="BL34" s="339"/>
      <c r="BM34" s="339"/>
      <c r="BN34" s="339"/>
      <c r="BO34" s="339"/>
      <c r="BP34" s="339"/>
      <c r="BQ34" s="339"/>
      <c r="BR34" s="340"/>
      <c r="BS34" s="341"/>
      <c r="BT34" s="339"/>
      <c r="BU34" s="339"/>
      <c r="BV34" s="339"/>
      <c r="BW34" s="339"/>
      <c r="BX34" s="339"/>
      <c r="BY34" s="339"/>
      <c r="BZ34" s="339"/>
      <c r="CA34" s="339"/>
      <c r="CB34" s="340"/>
      <c r="CC34" s="341"/>
      <c r="CD34" s="339"/>
      <c r="CE34" s="339"/>
      <c r="CF34" s="339"/>
      <c r="CG34" s="339"/>
      <c r="CH34" s="339"/>
      <c r="CI34" s="339"/>
      <c r="CJ34" s="339"/>
      <c r="CK34" s="339"/>
      <c r="CL34" s="340"/>
      <c r="CM34" s="341"/>
      <c r="CN34" s="339"/>
      <c r="CO34" s="339"/>
      <c r="CP34" s="339"/>
      <c r="CQ34" s="339"/>
      <c r="CR34" s="339"/>
      <c r="CS34" s="339"/>
      <c r="CT34" s="339"/>
      <c r="CU34" s="339"/>
      <c r="CV34" s="340"/>
      <c r="CW34" s="341"/>
      <c r="CX34" s="339"/>
      <c r="CY34" s="339"/>
      <c r="CZ34" s="339"/>
      <c r="DA34" s="339"/>
      <c r="DB34" s="339"/>
      <c r="DC34" s="339"/>
      <c r="DD34" s="339"/>
      <c r="DE34" s="339"/>
      <c r="DF34" s="340"/>
    </row>
    <row r="35" spans="2:110" s="338" customFormat="1" x14ac:dyDescent="0.35">
      <c r="B35" s="361" t="s">
        <v>45</v>
      </c>
      <c r="C35" s="333"/>
      <c r="D35" s="333"/>
      <c r="E35" s="362"/>
      <c r="F35" s="333"/>
      <c r="G35" s="333"/>
      <c r="H35" s="362" t="s">
        <v>46</v>
      </c>
      <c r="I35" s="333"/>
      <c r="J35" s="333"/>
      <c r="K35" s="335">
        <f t="shared" ref="K35:L35" si="396">SUM(K33:K34)</f>
        <v>0</v>
      </c>
      <c r="L35" s="335">
        <f t="shared" si="396"/>
        <v>0</v>
      </c>
      <c r="M35" s="335">
        <f t="shared" ref="M35" si="397">SUM(M33:M34)</f>
        <v>0</v>
      </c>
      <c r="N35" s="335">
        <f t="shared" ref="N35" si="398">SUM(N33:N34)</f>
        <v>0</v>
      </c>
      <c r="O35" s="335">
        <f t="shared" ref="O35" si="399">SUM(O33:O34)</f>
        <v>0</v>
      </c>
      <c r="P35" s="335">
        <f t="shared" ref="P35" si="400">SUM(P33:P34)</f>
        <v>0</v>
      </c>
      <c r="Q35" s="335">
        <f t="shared" ref="Q35" si="401">SUM(Q33:Q34)</f>
        <v>0</v>
      </c>
      <c r="R35" s="335">
        <f t="shared" ref="R35" si="402">SUM(R33:R34)</f>
        <v>0</v>
      </c>
      <c r="S35" s="335">
        <f t="shared" ref="S35" si="403">SUM(S33:S34)</f>
        <v>0</v>
      </c>
      <c r="T35" s="336">
        <f t="shared" ref="T35" si="404">SUM(T33:T34)</f>
        <v>0</v>
      </c>
      <c r="U35" s="337">
        <f t="shared" ref="U35" si="405">SUM(U33:U34)</f>
        <v>0</v>
      </c>
      <c r="V35" s="335">
        <f t="shared" ref="V35" si="406">SUM(V33:V34)</f>
        <v>0</v>
      </c>
      <c r="W35" s="335">
        <f t="shared" ref="W35" si="407">SUM(W33:W34)</f>
        <v>0</v>
      </c>
      <c r="X35" s="335">
        <f t="shared" ref="X35" si="408">SUM(X33:X34)</f>
        <v>0</v>
      </c>
      <c r="Y35" s="335">
        <f t="shared" ref="Y35" si="409">SUM(Y33:Y34)</f>
        <v>0</v>
      </c>
      <c r="Z35" s="335">
        <f t="shared" ref="Z35" si="410">SUM(Z33:Z34)</f>
        <v>0</v>
      </c>
      <c r="AA35" s="335">
        <f t="shared" ref="AA35" si="411">SUM(AA33:AA34)</f>
        <v>0</v>
      </c>
      <c r="AB35" s="335">
        <f t="shared" ref="AB35" si="412">SUM(AB33:AB34)</f>
        <v>0</v>
      </c>
      <c r="AC35" s="335">
        <f t="shared" ref="AC35" si="413">SUM(AC33:AC34)</f>
        <v>0</v>
      </c>
      <c r="AD35" s="336">
        <f t="shared" ref="AD35" si="414">SUM(AD33:AD34)</f>
        <v>0</v>
      </c>
      <c r="AE35" s="337">
        <f t="shared" ref="AE35" si="415">SUM(AE33:AE34)</f>
        <v>0</v>
      </c>
      <c r="AF35" s="335">
        <f t="shared" ref="AF35" si="416">SUM(AF33:AF34)</f>
        <v>0</v>
      </c>
      <c r="AG35" s="335">
        <f t="shared" ref="AG35" si="417">SUM(AG33:AG34)</f>
        <v>0</v>
      </c>
      <c r="AH35" s="335">
        <f t="shared" ref="AH35" si="418">SUM(AH33:AH34)</f>
        <v>0</v>
      </c>
      <c r="AI35" s="335">
        <f t="shared" ref="AI35" si="419">SUM(AI33:AI34)</f>
        <v>0</v>
      </c>
      <c r="AJ35" s="335">
        <f t="shared" ref="AJ35" si="420">SUM(AJ33:AJ34)</f>
        <v>0</v>
      </c>
      <c r="AK35" s="335">
        <f t="shared" ref="AK35" si="421">SUM(AK33:AK34)</f>
        <v>0</v>
      </c>
      <c r="AL35" s="335">
        <f t="shared" ref="AL35" si="422">SUM(AL33:AL34)</f>
        <v>0</v>
      </c>
      <c r="AM35" s="335">
        <f t="shared" ref="AM35" si="423">SUM(AM33:AM34)</f>
        <v>0</v>
      </c>
      <c r="AN35" s="336">
        <f t="shared" ref="AN35" si="424">SUM(AN33:AN34)</f>
        <v>0</v>
      </c>
      <c r="AO35" s="337">
        <f t="shared" ref="AO35" si="425">SUM(AO33:AO34)</f>
        <v>0</v>
      </c>
      <c r="AP35" s="335">
        <f t="shared" ref="AP35" si="426">SUM(AP33:AP34)</f>
        <v>0</v>
      </c>
      <c r="AQ35" s="335">
        <f t="shared" ref="AQ35" si="427">SUM(AQ33:AQ34)</f>
        <v>0</v>
      </c>
      <c r="AR35" s="335">
        <f t="shared" ref="AR35" si="428">SUM(AR33:AR34)</f>
        <v>0</v>
      </c>
      <c r="AS35" s="335">
        <f t="shared" ref="AS35" si="429">SUM(AS33:AS34)</f>
        <v>0</v>
      </c>
      <c r="AT35" s="335">
        <f t="shared" ref="AT35" si="430">SUM(AT33:AT34)</f>
        <v>0</v>
      </c>
      <c r="AU35" s="335">
        <f t="shared" ref="AU35" si="431">SUM(AU33:AU34)</f>
        <v>0</v>
      </c>
      <c r="AV35" s="335">
        <f t="shared" ref="AV35" si="432">SUM(AV33:AV34)</f>
        <v>0</v>
      </c>
      <c r="AW35" s="335">
        <f t="shared" ref="AW35" si="433">SUM(AW33:AW34)</f>
        <v>0</v>
      </c>
      <c r="AX35" s="336">
        <f t="shared" ref="AX35" si="434">SUM(AX33:AX34)</f>
        <v>0</v>
      </c>
      <c r="AY35" s="337">
        <f t="shared" ref="AY35" si="435">SUM(AY33:AY34)</f>
        <v>0</v>
      </c>
      <c r="AZ35" s="335">
        <f t="shared" ref="AZ35" si="436">SUM(AZ33:AZ34)</f>
        <v>0</v>
      </c>
      <c r="BA35" s="335">
        <f t="shared" ref="BA35" si="437">SUM(BA33:BA34)</f>
        <v>0</v>
      </c>
      <c r="BB35" s="335">
        <f t="shared" ref="BB35" si="438">SUM(BB33:BB34)</f>
        <v>0</v>
      </c>
      <c r="BC35" s="335">
        <f t="shared" ref="BC35" si="439">SUM(BC33:BC34)</f>
        <v>0</v>
      </c>
      <c r="BD35" s="335">
        <f t="shared" ref="BD35" si="440">SUM(BD33:BD34)</f>
        <v>0</v>
      </c>
      <c r="BE35" s="335">
        <f t="shared" ref="BE35" si="441">SUM(BE33:BE34)</f>
        <v>0</v>
      </c>
      <c r="BF35" s="335">
        <f t="shared" ref="BF35" si="442">SUM(BF33:BF34)</f>
        <v>0</v>
      </c>
      <c r="BG35" s="335">
        <f t="shared" ref="BG35" si="443">SUM(BG33:BG34)</f>
        <v>0</v>
      </c>
      <c r="BH35" s="336">
        <f t="shared" ref="BH35" si="444">SUM(BH33:BH34)</f>
        <v>0</v>
      </c>
      <c r="BI35" s="337">
        <f t="shared" ref="BI35" si="445">SUM(BI33:BI34)</f>
        <v>0</v>
      </c>
      <c r="BJ35" s="335">
        <f t="shared" ref="BJ35" si="446">SUM(BJ33:BJ34)</f>
        <v>0</v>
      </c>
      <c r="BK35" s="335">
        <f t="shared" ref="BK35" si="447">SUM(BK33:BK34)</f>
        <v>0</v>
      </c>
      <c r="BL35" s="335">
        <f t="shared" ref="BL35" si="448">SUM(BL33:BL34)</f>
        <v>0</v>
      </c>
      <c r="BM35" s="335">
        <f t="shared" ref="BM35" si="449">SUM(BM33:BM34)</f>
        <v>0</v>
      </c>
      <c r="BN35" s="335">
        <f t="shared" ref="BN35" si="450">SUM(BN33:BN34)</f>
        <v>0</v>
      </c>
      <c r="BO35" s="335">
        <f t="shared" ref="BO35" si="451">SUM(BO33:BO34)</f>
        <v>0</v>
      </c>
      <c r="BP35" s="335">
        <f t="shared" ref="BP35" si="452">SUM(BP33:BP34)</f>
        <v>0</v>
      </c>
      <c r="BQ35" s="335">
        <f t="shared" ref="BQ35" si="453">SUM(BQ33:BQ34)</f>
        <v>0</v>
      </c>
      <c r="BR35" s="336">
        <f t="shared" ref="BR35" si="454">SUM(BR33:BR34)</f>
        <v>0</v>
      </c>
      <c r="BS35" s="337">
        <f t="shared" ref="BS35" si="455">SUM(BS33:BS34)</f>
        <v>0</v>
      </c>
      <c r="BT35" s="335">
        <f t="shared" ref="BT35" si="456">SUM(BT33:BT34)</f>
        <v>0</v>
      </c>
      <c r="BU35" s="335">
        <f t="shared" ref="BU35" si="457">SUM(BU33:BU34)</f>
        <v>0</v>
      </c>
      <c r="BV35" s="335">
        <f t="shared" ref="BV35" si="458">SUM(BV33:BV34)</f>
        <v>0</v>
      </c>
      <c r="BW35" s="335">
        <f t="shared" ref="BW35" si="459">SUM(BW33:BW34)</f>
        <v>0</v>
      </c>
      <c r="BX35" s="335">
        <f t="shared" ref="BX35" si="460">SUM(BX33:BX34)</f>
        <v>0</v>
      </c>
      <c r="BY35" s="335">
        <f t="shared" ref="BY35" si="461">SUM(BY33:BY34)</f>
        <v>0</v>
      </c>
      <c r="BZ35" s="335">
        <f t="shared" ref="BZ35" si="462">SUM(BZ33:BZ34)</f>
        <v>0</v>
      </c>
      <c r="CA35" s="335">
        <f t="shared" ref="CA35" si="463">SUM(CA33:CA34)</f>
        <v>0</v>
      </c>
      <c r="CB35" s="336">
        <f t="shared" ref="CB35" si="464">SUM(CB33:CB34)</f>
        <v>0</v>
      </c>
      <c r="CC35" s="337">
        <f t="shared" ref="CC35" si="465">SUM(CC33:CC34)</f>
        <v>0</v>
      </c>
      <c r="CD35" s="335">
        <f t="shared" ref="CD35" si="466">SUM(CD33:CD34)</f>
        <v>0</v>
      </c>
      <c r="CE35" s="335">
        <f t="shared" ref="CE35" si="467">SUM(CE33:CE34)</f>
        <v>0</v>
      </c>
      <c r="CF35" s="335">
        <f t="shared" ref="CF35" si="468">SUM(CF33:CF34)</f>
        <v>0</v>
      </c>
      <c r="CG35" s="335">
        <f t="shared" ref="CG35" si="469">SUM(CG33:CG34)</f>
        <v>0</v>
      </c>
      <c r="CH35" s="335">
        <f t="shared" ref="CH35" si="470">SUM(CH33:CH34)</f>
        <v>0</v>
      </c>
      <c r="CI35" s="335">
        <f t="shared" ref="CI35" si="471">SUM(CI33:CI34)</f>
        <v>0</v>
      </c>
      <c r="CJ35" s="335">
        <f t="shared" ref="CJ35" si="472">SUM(CJ33:CJ34)</f>
        <v>0</v>
      </c>
      <c r="CK35" s="335">
        <f t="shared" ref="CK35" si="473">SUM(CK33:CK34)</f>
        <v>0</v>
      </c>
      <c r="CL35" s="336">
        <f t="shared" ref="CL35" si="474">SUM(CL33:CL34)</f>
        <v>0</v>
      </c>
      <c r="CM35" s="337">
        <f t="shared" ref="CM35" si="475">SUM(CM33:CM34)</f>
        <v>0</v>
      </c>
      <c r="CN35" s="335">
        <f t="shared" ref="CN35" si="476">SUM(CN33:CN34)</f>
        <v>0</v>
      </c>
      <c r="CO35" s="335">
        <f t="shared" ref="CO35" si="477">SUM(CO33:CO34)</f>
        <v>0</v>
      </c>
      <c r="CP35" s="335">
        <f t="shared" ref="CP35" si="478">SUM(CP33:CP34)</f>
        <v>0</v>
      </c>
      <c r="CQ35" s="335">
        <f t="shared" ref="CQ35" si="479">SUM(CQ33:CQ34)</f>
        <v>0</v>
      </c>
      <c r="CR35" s="335">
        <f t="shared" ref="CR35" si="480">SUM(CR33:CR34)</f>
        <v>0</v>
      </c>
      <c r="CS35" s="335">
        <f t="shared" ref="CS35" si="481">SUM(CS33:CS34)</f>
        <v>0</v>
      </c>
      <c r="CT35" s="335">
        <f t="shared" ref="CT35" si="482">SUM(CT33:CT34)</f>
        <v>0</v>
      </c>
      <c r="CU35" s="335">
        <f t="shared" ref="CU35" si="483">SUM(CU33:CU34)</f>
        <v>0</v>
      </c>
      <c r="CV35" s="336">
        <f t="shared" ref="CV35" si="484">SUM(CV33:CV34)</f>
        <v>0</v>
      </c>
      <c r="CW35" s="337">
        <f t="shared" ref="CW35" si="485">SUM(CW33:CW34)</f>
        <v>0</v>
      </c>
      <c r="CX35" s="335">
        <f t="shared" ref="CX35" si="486">SUM(CX33:CX34)</f>
        <v>0</v>
      </c>
      <c r="CY35" s="335">
        <f t="shared" ref="CY35" si="487">SUM(CY33:CY34)</f>
        <v>0</v>
      </c>
      <c r="CZ35" s="335">
        <f t="shared" ref="CZ35" si="488">SUM(CZ33:CZ34)</f>
        <v>0</v>
      </c>
      <c r="DA35" s="335">
        <f t="shared" ref="DA35" si="489">SUM(DA33:DA34)</f>
        <v>0</v>
      </c>
      <c r="DB35" s="335">
        <f t="shared" ref="DB35" si="490">SUM(DB33:DB34)</f>
        <v>0</v>
      </c>
      <c r="DC35" s="335">
        <f t="shared" ref="DC35" si="491">SUM(DC33:DC34)</f>
        <v>0</v>
      </c>
      <c r="DD35" s="335">
        <f t="shared" ref="DD35" si="492">SUM(DD33:DD34)</f>
        <v>0</v>
      </c>
      <c r="DE35" s="335">
        <f t="shared" ref="DE35" si="493">SUM(DE33:DE34)</f>
        <v>0</v>
      </c>
      <c r="DF35" s="336">
        <f t="shared" ref="DF35" si="494">SUM(DF33:DF34)</f>
        <v>0</v>
      </c>
    </row>
    <row r="36" spans="2:110" x14ac:dyDescent="0.35">
      <c r="B36" s="363" t="s">
        <v>500</v>
      </c>
      <c r="C36" s="346"/>
      <c r="D36" s="346"/>
      <c r="E36" s="346"/>
      <c r="F36" s="346"/>
      <c r="G36" s="346"/>
      <c r="H36" s="346"/>
      <c r="I36" s="346"/>
      <c r="J36" s="346"/>
      <c r="K36" s="339"/>
      <c r="L36" s="339"/>
      <c r="M36" s="339"/>
      <c r="N36" s="339"/>
      <c r="O36" s="339"/>
      <c r="P36" s="339"/>
      <c r="Q36" s="339"/>
      <c r="R36" s="339"/>
      <c r="S36" s="339"/>
      <c r="T36" s="340"/>
      <c r="U36" s="341"/>
      <c r="V36" s="339"/>
      <c r="W36" s="339"/>
      <c r="X36" s="339"/>
      <c r="Y36" s="339"/>
      <c r="Z36" s="339"/>
      <c r="AA36" s="339"/>
      <c r="AB36" s="339"/>
      <c r="AC36" s="339"/>
      <c r="AD36" s="340"/>
      <c r="AE36" s="341"/>
      <c r="AF36" s="339"/>
      <c r="AG36" s="339"/>
      <c r="AH36" s="339"/>
      <c r="AI36" s="339"/>
      <c r="AJ36" s="339"/>
      <c r="AK36" s="339"/>
      <c r="AL36" s="339"/>
      <c r="AM36" s="339"/>
      <c r="AN36" s="340"/>
      <c r="AO36" s="341"/>
      <c r="AP36" s="339"/>
      <c r="AQ36" s="339"/>
      <c r="AR36" s="339"/>
      <c r="AS36" s="339"/>
      <c r="AT36" s="339"/>
      <c r="AU36" s="339"/>
      <c r="AV36" s="339"/>
      <c r="AW36" s="339"/>
      <c r="AX36" s="340"/>
      <c r="AY36" s="341"/>
      <c r="AZ36" s="339"/>
      <c r="BA36" s="339"/>
      <c r="BB36" s="339"/>
      <c r="BC36" s="339"/>
      <c r="BD36" s="339"/>
      <c r="BE36" s="339"/>
      <c r="BF36" s="339"/>
      <c r="BG36" s="339"/>
      <c r="BH36" s="340"/>
      <c r="BI36" s="341"/>
      <c r="BJ36" s="339"/>
      <c r="BK36" s="339"/>
      <c r="BL36" s="339"/>
      <c r="BM36" s="339"/>
      <c r="BN36" s="339"/>
      <c r="BO36" s="339"/>
      <c r="BP36" s="339"/>
      <c r="BQ36" s="339"/>
      <c r="BR36" s="340"/>
      <c r="BS36" s="341"/>
      <c r="BT36" s="339"/>
      <c r="BU36" s="339"/>
      <c r="BV36" s="339"/>
      <c r="BW36" s="339"/>
      <c r="BX36" s="339"/>
      <c r="BY36" s="339"/>
      <c r="BZ36" s="339"/>
      <c r="CA36" s="339"/>
      <c r="CB36" s="340"/>
      <c r="CC36" s="341"/>
      <c r="CD36" s="339"/>
      <c r="CE36" s="339"/>
      <c r="CF36" s="339"/>
      <c r="CG36" s="339"/>
      <c r="CH36" s="339"/>
      <c r="CI36" s="339"/>
      <c r="CJ36" s="339"/>
      <c r="CK36" s="339"/>
      <c r="CL36" s="340"/>
      <c r="CM36" s="341"/>
      <c r="CN36" s="339"/>
      <c r="CO36" s="339"/>
      <c r="CP36" s="339"/>
      <c r="CQ36" s="339"/>
      <c r="CR36" s="339"/>
      <c r="CS36" s="339"/>
      <c r="CT36" s="339"/>
      <c r="CU36" s="339"/>
      <c r="CV36" s="340"/>
      <c r="CW36" s="341"/>
      <c r="CX36" s="339"/>
      <c r="CY36" s="339"/>
      <c r="CZ36" s="339"/>
      <c r="DA36" s="339"/>
      <c r="DB36" s="339"/>
      <c r="DC36" s="339"/>
      <c r="DD36" s="339"/>
      <c r="DE36" s="339"/>
      <c r="DF36" s="340"/>
    </row>
    <row r="37" spans="2:110" x14ac:dyDescent="0.35">
      <c r="B37" s="360" t="s">
        <v>501</v>
      </c>
      <c r="C37" s="306"/>
      <c r="D37" s="306"/>
      <c r="E37" s="306"/>
      <c r="F37" s="306"/>
      <c r="G37" s="306"/>
      <c r="H37" s="306"/>
      <c r="I37" s="306"/>
      <c r="J37" s="306"/>
      <c r="K37" s="342"/>
      <c r="L37" s="342"/>
      <c r="M37" s="342"/>
      <c r="N37" s="342"/>
      <c r="O37" s="342"/>
      <c r="P37" s="342"/>
      <c r="Q37" s="342"/>
      <c r="R37" s="342"/>
      <c r="S37" s="342"/>
      <c r="T37" s="343"/>
      <c r="U37" s="344"/>
      <c r="V37" s="342"/>
      <c r="W37" s="342"/>
      <c r="X37" s="342"/>
      <c r="Y37" s="342"/>
      <c r="Z37" s="342"/>
      <c r="AA37" s="342"/>
      <c r="AB37" s="342"/>
      <c r="AC37" s="342"/>
      <c r="AD37" s="343"/>
      <c r="AE37" s="344"/>
      <c r="AF37" s="342"/>
      <c r="AG37" s="342"/>
      <c r="AH37" s="342"/>
      <c r="AI37" s="342"/>
      <c r="AJ37" s="342"/>
      <c r="AK37" s="342"/>
      <c r="AL37" s="342"/>
      <c r="AM37" s="342"/>
      <c r="AN37" s="343"/>
      <c r="AO37" s="344"/>
      <c r="AP37" s="342"/>
      <c r="AQ37" s="342"/>
      <c r="AR37" s="342"/>
      <c r="AS37" s="342"/>
      <c r="AT37" s="342"/>
      <c r="AU37" s="342"/>
      <c r="AV37" s="342"/>
      <c r="AW37" s="342"/>
      <c r="AX37" s="343"/>
      <c r="AY37" s="344"/>
      <c r="AZ37" s="342"/>
      <c r="BA37" s="342"/>
      <c r="BB37" s="342"/>
      <c r="BC37" s="342"/>
      <c r="BD37" s="342"/>
      <c r="BE37" s="342"/>
      <c r="BF37" s="342"/>
      <c r="BG37" s="342"/>
      <c r="BH37" s="343"/>
      <c r="BI37" s="344"/>
      <c r="BJ37" s="342"/>
      <c r="BK37" s="342"/>
      <c r="BL37" s="342"/>
      <c r="BM37" s="342"/>
      <c r="BN37" s="342"/>
      <c r="BO37" s="342"/>
      <c r="BP37" s="342"/>
      <c r="BQ37" s="342"/>
      <c r="BR37" s="343"/>
      <c r="BS37" s="344"/>
      <c r="BT37" s="342"/>
      <c r="BU37" s="342"/>
      <c r="BV37" s="342"/>
      <c r="BW37" s="342"/>
      <c r="BX37" s="342"/>
      <c r="BY37" s="342"/>
      <c r="BZ37" s="342"/>
      <c r="CA37" s="342"/>
      <c r="CB37" s="343"/>
      <c r="CC37" s="344"/>
      <c r="CD37" s="342"/>
      <c r="CE37" s="342"/>
      <c r="CF37" s="342"/>
      <c r="CG37" s="342"/>
      <c r="CH37" s="342"/>
      <c r="CI37" s="342"/>
      <c r="CJ37" s="342"/>
      <c r="CK37" s="342"/>
      <c r="CL37" s="343"/>
      <c r="CM37" s="344"/>
      <c r="CN37" s="342"/>
      <c r="CO37" s="342"/>
      <c r="CP37" s="342"/>
      <c r="CQ37" s="342"/>
      <c r="CR37" s="342"/>
      <c r="CS37" s="342"/>
      <c r="CT37" s="342"/>
      <c r="CU37" s="342"/>
      <c r="CV37" s="343"/>
      <c r="CW37" s="344"/>
      <c r="CX37" s="342"/>
      <c r="CY37" s="342"/>
      <c r="CZ37" s="342"/>
      <c r="DA37" s="342"/>
      <c r="DB37" s="342"/>
      <c r="DC37" s="342"/>
      <c r="DD37" s="342"/>
      <c r="DE37" s="342"/>
      <c r="DF37" s="343"/>
    </row>
    <row r="38" spans="2:110" s="338" customFormat="1" x14ac:dyDescent="0.35">
      <c r="B38" s="361" t="s">
        <v>47</v>
      </c>
      <c r="C38" s="333"/>
      <c r="D38" s="333"/>
      <c r="E38" s="333"/>
      <c r="F38" s="333"/>
      <c r="G38" s="333"/>
      <c r="H38" s="333" t="s">
        <v>48</v>
      </c>
      <c r="I38" s="333"/>
      <c r="J38" s="333"/>
      <c r="K38" s="335">
        <f t="shared" ref="K38:L38" si="495">SUM(K36:K37)</f>
        <v>0</v>
      </c>
      <c r="L38" s="335">
        <f t="shared" si="495"/>
        <v>0</v>
      </c>
      <c r="M38" s="335">
        <f t="shared" ref="M38" si="496">SUM(M36:M37)</f>
        <v>0</v>
      </c>
      <c r="N38" s="335">
        <f t="shared" ref="N38" si="497">SUM(N36:N37)</f>
        <v>0</v>
      </c>
      <c r="O38" s="335">
        <f t="shared" ref="O38" si="498">SUM(O36:O37)</f>
        <v>0</v>
      </c>
      <c r="P38" s="335">
        <f t="shared" ref="P38" si="499">SUM(P36:P37)</f>
        <v>0</v>
      </c>
      <c r="Q38" s="335">
        <f t="shared" ref="Q38" si="500">SUM(Q36:Q37)</f>
        <v>0</v>
      </c>
      <c r="R38" s="335">
        <f t="shared" ref="R38" si="501">SUM(R36:R37)</f>
        <v>0</v>
      </c>
      <c r="S38" s="335">
        <f t="shared" ref="S38" si="502">SUM(S36:S37)</f>
        <v>0</v>
      </c>
      <c r="T38" s="336">
        <f t="shared" ref="T38" si="503">SUM(T36:T37)</f>
        <v>0</v>
      </c>
      <c r="U38" s="337">
        <f t="shared" ref="U38" si="504">SUM(U36:U37)</f>
        <v>0</v>
      </c>
      <c r="V38" s="335">
        <f t="shared" ref="V38" si="505">SUM(V36:V37)</f>
        <v>0</v>
      </c>
      <c r="W38" s="335">
        <f t="shared" ref="W38" si="506">SUM(W36:W37)</f>
        <v>0</v>
      </c>
      <c r="X38" s="335">
        <f t="shared" ref="X38" si="507">SUM(X36:X37)</f>
        <v>0</v>
      </c>
      <c r="Y38" s="335">
        <f t="shared" ref="Y38" si="508">SUM(Y36:Y37)</f>
        <v>0</v>
      </c>
      <c r="Z38" s="335">
        <f t="shared" ref="Z38" si="509">SUM(Z36:Z37)</f>
        <v>0</v>
      </c>
      <c r="AA38" s="335">
        <f t="shared" ref="AA38" si="510">SUM(AA36:AA37)</f>
        <v>0</v>
      </c>
      <c r="AB38" s="335">
        <f t="shared" ref="AB38" si="511">SUM(AB36:AB37)</f>
        <v>0</v>
      </c>
      <c r="AC38" s="335">
        <f t="shared" ref="AC38" si="512">SUM(AC36:AC37)</f>
        <v>0</v>
      </c>
      <c r="AD38" s="336">
        <f t="shared" ref="AD38" si="513">SUM(AD36:AD37)</f>
        <v>0</v>
      </c>
      <c r="AE38" s="337">
        <f t="shared" ref="AE38" si="514">SUM(AE36:AE37)</f>
        <v>0</v>
      </c>
      <c r="AF38" s="335">
        <f t="shared" ref="AF38" si="515">SUM(AF36:AF37)</f>
        <v>0</v>
      </c>
      <c r="AG38" s="335">
        <f t="shared" ref="AG38" si="516">SUM(AG36:AG37)</f>
        <v>0</v>
      </c>
      <c r="AH38" s="335">
        <f t="shared" ref="AH38" si="517">SUM(AH36:AH37)</f>
        <v>0</v>
      </c>
      <c r="AI38" s="335">
        <f t="shared" ref="AI38" si="518">SUM(AI36:AI37)</f>
        <v>0</v>
      </c>
      <c r="AJ38" s="335">
        <f t="shared" ref="AJ38" si="519">SUM(AJ36:AJ37)</f>
        <v>0</v>
      </c>
      <c r="AK38" s="335">
        <f t="shared" ref="AK38" si="520">SUM(AK36:AK37)</f>
        <v>0</v>
      </c>
      <c r="AL38" s="335">
        <f t="shared" ref="AL38" si="521">SUM(AL36:AL37)</f>
        <v>0</v>
      </c>
      <c r="AM38" s="335">
        <f t="shared" ref="AM38" si="522">SUM(AM36:AM37)</f>
        <v>0</v>
      </c>
      <c r="AN38" s="336">
        <f t="shared" ref="AN38" si="523">SUM(AN36:AN37)</f>
        <v>0</v>
      </c>
      <c r="AO38" s="337">
        <f t="shared" ref="AO38" si="524">SUM(AO36:AO37)</f>
        <v>0</v>
      </c>
      <c r="AP38" s="335">
        <f t="shared" ref="AP38" si="525">SUM(AP36:AP37)</f>
        <v>0</v>
      </c>
      <c r="AQ38" s="335">
        <f t="shared" ref="AQ38" si="526">SUM(AQ36:AQ37)</f>
        <v>0</v>
      </c>
      <c r="AR38" s="335">
        <f t="shared" ref="AR38" si="527">SUM(AR36:AR37)</f>
        <v>0</v>
      </c>
      <c r="AS38" s="335">
        <f t="shared" ref="AS38" si="528">SUM(AS36:AS37)</f>
        <v>0</v>
      </c>
      <c r="AT38" s="335">
        <f t="shared" ref="AT38" si="529">SUM(AT36:AT37)</f>
        <v>0</v>
      </c>
      <c r="AU38" s="335">
        <f t="shared" ref="AU38" si="530">SUM(AU36:AU37)</f>
        <v>0</v>
      </c>
      <c r="AV38" s="335">
        <f t="shared" ref="AV38" si="531">SUM(AV36:AV37)</f>
        <v>0</v>
      </c>
      <c r="AW38" s="335">
        <f t="shared" ref="AW38" si="532">SUM(AW36:AW37)</f>
        <v>0</v>
      </c>
      <c r="AX38" s="336">
        <f t="shared" ref="AX38" si="533">SUM(AX36:AX37)</f>
        <v>0</v>
      </c>
      <c r="AY38" s="337">
        <f t="shared" ref="AY38" si="534">SUM(AY36:AY37)</f>
        <v>0</v>
      </c>
      <c r="AZ38" s="335">
        <f t="shared" ref="AZ38" si="535">SUM(AZ36:AZ37)</f>
        <v>0</v>
      </c>
      <c r="BA38" s="335">
        <f t="shared" ref="BA38" si="536">SUM(BA36:BA37)</f>
        <v>0</v>
      </c>
      <c r="BB38" s="335">
        <f t="shared" ref="BB38" si="537">SUM(BB36:BB37)</f>
        <v>0</v>
      </c>
      <c r="BC38" s="335">
        <f t="shared" ref="BC38" si="538">SUM(BC36:BC37)</f>
        <v>0</v>
      </c>
      <c r="BD38" s="335">
        <f t="shared" ref="BD38" si="539">SUM(BD36:BD37)</f>
        <v>0</v>
      </c>
      <c r="BE38" s="335">
        <f t="shared" ref="BE38" si="540">SUM(BE36:BE37)</f>
        <v>0</v>
      </c>
      <c r="BF38" s="335">
        <f t="shared" ref="BF38" si="541">SUM(BF36:BF37)</f>
        <v>0</v>
      </c>
      <c r="BG38" s="335">
        <f t="shared" ref="BG38" si="542">SUM(BG36:BG37)</f>
        <v>0</v>
      </c>
      <c r="BH38" s="336">
        <f t="shared" ref="BH38" si="543">SUM(BH36:BH37)</f>
        <v>0</v>
      </c>
      <c r="BI38" s="337">
        <f t="shared" ref="BI38" si="544">SUM(BI36:BI37)</f>
        <v>0</v>
      </c>
      <c r="BJ38" s="335">
        <f t="shared" ref="BJ38" si="545">SUM(BJ36:BJ37)</f>
        <v>0</v>
      </c>
      <c r="BK38" s="335">
        <f t="shared" ref="BK38" si="546">SUM(BK36:BK37)</f>
        <v>0</v>
      </c>
      <c r="BL38" s="335">
        <f t="shared" ref="BL38" si="547">SUM(BL36:BL37)</f>
        <v>0</v>
      </c>
      <c r="BM38" s="335">
        <f t="shared" ref="BM38" si="548">SUM(BM36:BM37)</f>
        <v>0</v>
      </c>
      <c r="BN38" s="335">
        <f t="shared" ref="BN38" si="549">SUM(BN36:BN37)</f>
        <v>0</v>
      </c>
      <c r="BO38" s="335">
        <f t="shared" ref="BO38" si="550">SUM(BO36:BO37)</f>
        <v>0</v>
      </c>
      <c r="BP38" s="335">
        <f t="shared" ref="BP38" si="551">SUM(BP36:BP37)</f>
        <v>0</v>
      </c>
      <c r="BQ38" s="335">
        <f t="shared" ref="BQ38" si="552">SUM(BQ36:BQ37)</f>
        <v>0</v>
      </c>
      <c r="BR38" s="336">
        <f t="shared" ref="BR38" si="553">SUM(BR36:BR37)</f>
        <v>0</v>
      </c>
      <c r="BS38" s="337">
        <f t="shared" ref="BS38" si="554">SUM(BS36:BS37)</f>
        <v>0</v>
      </c>
      <c r="BT38" s="335">
        <f t="shared" ref="BT38" si="555">SUM(BT36:BT37)</f>
        <v>0</v>
      </c>
      <c r="BU38" s="335">
        <f t="shared" ref="BU38" si="556">SUM(BU36:BU37)</f>
        <v>0</v>
      </c>
      <c r="BV38" s="335">
        <f t="shared" ref="BV38" si="557">SUM(BV36:BV37)</f>
        <v>0</v>
      </c>
      <c r="BW38" s="335">
        <f t="shared" ref="BW38" si="558">SUM(BW36:BW37)</f>
        <v>0</v>
      </c>
      <c r="BX38" s="335">
        <f t="shared" ref="BX38" si="559">SUM(BX36:BX37)</f>
        <v>0</v>
      </c>
      <c r="BY38" s="335">
        <f t="shared" ref="BY38" si="560">SUM(BY36:BY37)</f>
        <v>0</v>
      </c>
      <c r="BZ38" s="335">
        <f t="shared" ref="BZ38" si="561">SUM(BZ36:BZ37)</f>
        <v>0</v>
      </c>
      <c r="CA38" s="335">
        <f t="shared" ref="CA38" si="562">SUM(CA36:CA37)</f>
        <v>0</v>
      </c>
      <c r="CB38" s="336">
        <f t="shared" ref="CB38" si="563">SUM(CB36:CB37)</f>
        <v>0</v>
      </c>
      <c r="CC38" s="337">
        <f t="shared" ref="CC38" si="564">SUM(CC36:CC37)</f>
        <v>0</v>
      </c>
      <c r="CD38" s="335">
        <f t="shared" ref="CD38" si="565">SUM(CD36:CD37)</f>
        <v>0</v>
      </c>
      <c r="CE38" s="335">
        <f t="shared" ref="CE38" si="566">SUM(CE36:CE37)</f>
        <v>0</v>
      </c>
      <c r="CF38" s="335">
        <f t="shared" ref="CF38" si="567">SUM(CF36:CF37)</f>
        <v>0</v>
      </c>
      <c r="CG38" s="335">
        <f t="shared" ref="CG38" si="568">SUM(CG36:CG37)</f>
        <v>0</v>
      </c>
      <c r="CH38" s="335">
        <f t="shared" ref="CH38" si="569">SUM(CH36:CH37)</f>
        <v>0</v>
      </c>
      <c r="CI38" s="335">
        <f t="shared" ref="CI38" si="570">SUM(CI36:CI37)</f>
        <v>0</v>
      </c>
      <c r="CJ38" s="335">
        <f t="shared" ref="CJ38" si="571">SUM(CJ36:CJ37)</f>
        <v>0</v>
      </c>
      <c r="CK38" s="335">
        <f t="shared" ref="CK38" si="572">SUM(CK36:CK37)</f>
        <v>0</v>
      </c>
      <c r="CL38" s="336">
        <f t="shared" ref="CL38" si="573">SUM(CL36:CL37)</f>
        <v>0</v>
      </c>
      <c r="CM38" s="337">
        <f t="shared" ref="CM38" si="574">SUM(CM36:CM37)</f>
        <v>0</v>
      </c>
      <c r="CN38" s="335">
        <f t="shared" ref="CN38" si="575">SUM(CN36:CN37)</f>
        <v>0</v>
      </c>
      <c r="CO38" s="335">
        <f t="shared" ref="CO38" si="576">SUM(CO36:CO37)</f>
        <v>0</v>
      </c>
      <c r="CP38" s="335">
        <f t="shared" ref="CP38" si="577">SUM(CP36:CP37)</f>
        <v>0</v>
      </c>
      <c r="CQ38" s="335">
        <f t="shared" ref="CQ38" si="578">SUM(CQ36:CQ37)</f>
        <v>0</v>
      </c>
      <c r="CR38" s="335">
        <f t="shared" ref="CR38" si="579">SUM(CR36:CR37)</f>
        <v>0</v>
      </c>
      <c r="CS38" s="335">
        <f t="shared" ref="CS38" si="580">SUM(CS36:CS37)</f>
        <v>0</v>
      </c>
      <c r="CT38" s="335">
        <f t="shared" ref="CT38" si="581">SUM(CT36:CT37)</f>
        <v>0</v>
      </c>
      <c r="CU38" s="335">
        <f t="shared" ref="CU38" si="582">SUM(CU36:CU37)</f>
        <v>0</v>
      </c>
      <c r="CV38" s="336">
        <f t="shared" ref="CV38" si="583">SUM(CV36:CV37)</f>
        <v>0</v>
      </c>
      <c r="CW38" s="337">
        <f t="shared" ref="CW38" si="584">SUM(CW36:CW37)</f>
        <v>0</v>
      </c>
      <c r="CX38" s="335">
        <f t="shared" ref="CX38" si="585">SUM(CX36:CX37)</f>
        <v>0</v>
      </c>
      <c r="CY38" s="335">
        <f t="shared" ref="CY38" si="586">SUM(CY36:CY37)</f>
        <v>0</v>
      </c>
      <c r="CZ38" s="335">
        <f t="shared" ref="CZ38" si="587">SUM(CZ36:CZ37)</f>
        <v>0</v>
      </c>
      <c r="DA38" s="335">
        <f t="shared" ref="DA38" si="588">SUM(DA36:DA37)</f>
        <v>0</v>
      </c>
      <c r="DB38" s="335">
        <f t="shared" ref="DB38" si="589">SUM(DB36:DB37)</f>
        <v>0</v>
      </c>
      <c r="DC38" s="335">
        <f t="shared" ref="DC38" si="590">SUM(DC36:DC37)</f>
        <v>0</v>
      </c>
      <c r="DD38" s="335">
        <f t="shared" ref="DD38" si="591">SUM(DD36:DD37)</f>
        <v>0</v>
      </c>
      <c r="DE38" s="335">
        <f t="shared" ref="DE38" si="592">SUM(DE36:DE37)</f>
        <v>0</v>
      </c>
      <c r="DF38" s="336">
        <f t="shared" ref="DF38" si="593">SUM(DF36:DF37)</f>
        <v>0</v>
      </c>
    </row>
    <row r="39" spans="2:110" x14ac:dyDescent="0.35">
      <c r="B39" s="363" t="s">
        <v>49</v>
      </c>
      <c r="C39" s="346"/>
      <c r="D39" s="346"/>
      <c r="E39" s="346"/>
      <c r="F39" s="346"/>
      <c r="G39" s="346"/>
      <c r="H39" s="346" t="s">
        <v>50</v>
      </c>
      <c r="I39" s="346"/>
      <c r="J39" s="346"/>
      <c r="K39" s="347">
        <f t="shared" ref="K39:L39" si="594">K35+K38</f>
        <v>0</v>
      </c>
      <c r="L39" s="347">
        <f t="shared" si="594"/>
        <v>0</v>
      </c>
      <c r="M39" s="347">
        <f t="shared" ref="M39" si="595">M35+M38</f>
        <v>0</v>
      </c>
      <c r="N39" s="347">
        <f t="shared" ref="N39" si="596">N35+N38</f>
        <v>0</v>
      </c>
      <c r="O39" s="347">
        <f t="shared" ref="O39" si="597">O35+O38</f>
        <v>0</v>
      </c>
      <c r="P39" s="347">
        <f t="shared" ref="P39" si="598">P35+P38</f>
        <v>0</v>
      </c>
      <c r="Q39" s="347">
        <f t="shared" ref="Q39" si="599">Q35+Q38</f>
        <v>0</v>
      </c>
      <c r="R39" s="347">
        <f t="shared" ref="R39" si="600">R35+R38</f>
        <v>0</v>
      </c>
      <c r="S39" s="347">
        <f t="shared" ref="S39" si="601">S35+S38</f>
        <v>0</v>
      </c>
      <c r="T39" s="348">
        <f t="shared" ref="T39" si="602">T35+T38</f>
        <v>0</v>
      </c>
      <c r="U39" s="349">
        <f t="shared" ref="U39" si="603">U35+U38</f>
        <v>0</v>
      </c>
      <c r="V39" s="347">
        <f t="shared" ref="V39" si="604">V35+V38</f>
        <v>0</v>
      </c>
      <c r="W39" s="347">
        <f t="shared" ref="W39" si="605">W35+W38</f>
        <v>0</v>
      </c>
      <c r="X39" s="347">
        <f t="shared" ref="X39" si="606">X35+X38</f>
        <v>0</v>
      </c>
      <c r="Y39" s="347">
        <f t="shared" ref="Y39" si="607">Y35+Y38</f>
        <v>0</v>
      </c>
      <c r="Z39" s="347">
        <f t="shared" ref="Z39" si="608">Z35+Z38</f>
        <v>0</v>
      </c>
      <c r="AA39" s="347">
        <f t="shared" ref="AA39" si="609">AA35+AA38</f>
        <v>0</v>
      </c>
      <c r="AB39" s="347">
        <f t="shared" ref="AB39" si="610">AB35+AB38</f>
        <v>0</v>
      </c>
      <c r="AC39" s="347">
        <f t="shared" ref="AC39" si="611">AC35+AC38</f>
        <v>0</v>
      </c>
      <c r="AD39" s="348">
        <f t="shared" ref="AD39" si="612">AD35+AD38</f>
        <v>0</v>
      </c>
      <c r="AE39" s="349">
        <f t="shared" ref="AE39" si="613">AE35+AE38</f>
        <v>0</v>
      </c>
      <c r="AF39" s="347">
        <f t="shared" ref="AF39" si="614">AF35+AF38</f>
        <v>0</v>
      </c>
      <c r="AG39" s="347">
        <f t="shared" ref="AG39" si="615">AG35+AG38</f>
        <v>0</v>
      </c>
      <c r="AH39" s="347">
        <f t="shared" ref="AH39" si="616">AH35+AH38</f>
        <v>0</v>
      </c>
      <c r="AI39" s="347">
        <f t="shared" ref="AI39" si="617">AI35+AI38</f>
        <v>0</v>
      </c>
      <c r="AJ39" s="347">
        <f t="shared" ref="AJ39" si="618">AJ35+AJ38</f>
        <v>0</v>
      </c>
      <c r="AK39" s="347">
        <f t="shared" ref="AK39" si="619">AK35+AK38</f>
        <v>0</v>
      </c>
      <c r="AL39" s="347">
        <f t="shared" ref="AL39" si="620">AL35+AL38</f>
        <v>0</v>
      </c>
      <c r="AM39" s="347">
        <f t="shared" ref="AM39" si="621">AM35+AM38</f>
        <v>0</v>
      </c>
      <c r="AN39" s="348">
        <f t="shared" ref="AN39" si="622">AN35+AN38</f>
        <v>0</v>
      </c>
      <c r="AO39" s="349">
        <f t="shared" ref="AO39" si="623">AO35+AO38</f>
        <v>0</v>
      </c>
      <c r="AP39" s="347">
        <f t="shared" ref="AP39" si="624">AP35+AP38</f>
        <v>0</v>
      </c>
      <c r="AQ39" s="347">
        <f t="shared" ref="AQ39" si="625">AQ35+AQ38</f>
        <v>0</v>
      </c>
      <c r="AR39" s="347">
        <f t="shared" ref="AR39" si="626">AR35+AR38</f>
        <v>0</v>
      </c>
      <c r="AS39" s="347">
        <f t="shared" ref="AS39" si="627">AS35+AS38</f>
        <v>0</v>
      </c>
      <c r="AT39" s="347">
        <f t="shared" ref="AT39" si="628">AT35+AT38</f>
        <v>0</v>
      </c>
      <c r="AU39" s="347">
        <f t="shared" ref="AU39" si="629">AU35+AU38</f>
        <v>0</v>
      </c>
      <c r="AV39" s="347">
        <f t="shared" ref="AV39" si="630">AV35+AV38</f>
        <v>0</v>
      </c>
      <c r="AW39" s="347">
        <f t="shared" ref="AW39" si="631">AW35+AW38</f>
        <v>0</v>
      </c>
      <c r="AX39" s="348">
        <f t="shared" ref="AX39" si="632">AX35+AX38</f>
        <v>0</v>
      </c>
      <c r="AY39" s="349">
        <f t="shared" ref="AY39" si="633">AY35+AY38</f>
        <v>0</v>
      </c>
      <c r="AZ39" s="347">
        <f t="shared" ref="AZ39" si="634">AZ35+AZ38</f>
        <v>0</v>
      </c>
      <c r="BA39" s="347">
        <f t="shared" ref="BA39" si="635">BA35+BA38</f>
        <v>0</v>
      </c>
      <c r="BB39" s="347">
        <f t="shared" ref="BB39" si="636">BB35+BB38</f>
        <v>0</v>
      </c>
      <c r="BC39" s="347">
        <f t="shared" ref="BC39" si="637">BC35+BC38</f>
        <v>0</v>
      </c>
      <c r="BD39" s="347">
        <f t="shared" ref="BD39" si="638">BD35+BD38</f>
        <v>0</v>
      </c>
      <c r="BE39" s="347">
        <f t="shared" ref="BE39" si="639">BE35+BE38</f>
        <v>0</v>
      </c>
      <c r="BF39" s="347">
        <f t="shared" ref="BF39" si="640">BF35+BF38</f>
        <v>0</v>
      </c>
      <c r="BG39" s="347">
        <f t="shared" ref="BG39" si="641">BG35+BG38</f>
        <v>0</v>
      </c>
      <c r="BH39" s="348">
        <f t="shared" ref="BH39" si="642">BH35+BH38</f>
        <v>0</v>
      </c>
      <c r="BI39" s="349">
        <f t="shared" ref="BI39" si="643">BI35+BI38</f>
        <v>0</v>
      </c>
      <c r="BJ39" s="347">
        <f t="shared" ref="BJ39" si="644">BJ35+BJ38</f>
        <v>0</v>
      </c>
      <c r="BK39" s="347">
        <f t="shared" ref="BK39" si="645">BK35+BK38</f>
        <v>0</v>
      </c>
      <c r="BL39" s="347">
        <f t="shared" ref="BL39" si="646">BL35+BL38</f>
        <v>0</v>
      </c>
      <c r="BM39" s="347">
        <f t="shared" ref="BM39" si="647">BM35+BM38</f>
        <v>0</v>
      </c>
      <c r="BN39" s="347">
        <f t="shared" ref="BN39" si="648">BN35+BN38</f>
        <v>0</v>
      </c>
      <c r="BO39" s="347">
        <f t="shared" ref="BO39" si="649">BO35+BO38</f>
        <v>0</v>
      </c>
      <c r="BP39" s="347">
        <f t="shared" ref="BP39" si="650">BP35+BP38</f>
        <v>0</v>
      </c>
      <c r="BQ39" s="347">
        <f t="shared" ref="BQ39" si="651">BQ35+BQ38</f>
        <v>0</v>
      </c>
      <c r="BR39" s="348">
        <f t="shared" ref="BR39" si="652">BR35+BR38</f>
        <v>0</v>
      </c>
      <c r="BS39" s="349">
        <f t="shared" ref="BS39" si="653">BS35+BS38</f>
        <v>0</v>
      </c>
      <c r="BT39" s="347">
        <f t="shared" ref="BT39" si="654">BT35+BT38</f>
        <v>0</v>
      </c>
      <c r="BU39" s="347">
        <f t="shared" ref="BU39" si="655">BU35+BU38</f>
        <v>0</v>
      </c>
      <c r="BV39" s="347">
        <f t="shared" ref="BV39" si="656">BV35+BV38</f>
        <v>0</v>
      </c>
      <c r="BW39" s="347">
        <f t="shared" ref="BW39" si="657">BW35+BW38</f>
        <v>0</v>
      </c>
      <c r="BX39" s="347">
        <f t="shared" ref="BX39" si="658">BX35+BX38</f>
        <v>0</v>
      </c>
      <c r="BY39" s="347">
        <f t="shared" ref="BY39" si="659">BY35+BY38</f>
        <v>0</v>
      </c>
      <c r="BZ39" s="347">
        <f t="shared" ref="BZ39" si="660">BZ35+BZ38</f>
        <v>0</v>
      </c>
      <c r="CA39" s="347">
        <f t="shared" ref="CA39" si="661">CA35+CA38</f>
        <v>0</v>
      </c>
      <c r="CB39" s="348">
        <f t="shared" ref="CB39" si="662">CB35+CB38</f>
        <v>0</v>
      </c>
      <c r="CC39" s="349">
        <f t="shared" ref="CC39" si="663">CC35+CC38</f>
        <v>0</v>
      </c>
      <c r="CD39" s="347">
        <f t="shared" ref="CD39" si="664">CD35+CD38</f>
        <v>0</v>
      </c>
      <c r="CE39" s="347">
        <f t="shared" ref="CE39" si="665">CE35+CE38</f>
        <v>0</v>
      </c>
      <c r="CF39" s="347">
        <f t="shared" ref="CF39" si="666">CF35+CF38</f>
        <v>0</v>
      </c>
      <c r="CG39" s="347">
        <f t="shared" ref="CG39" si="667">CG35+CG38</f>
        <v>0</v>
      </c>
      <c r="CH39" s="347">
        <f t="shared" ref="CH39" si="668">CH35+CH38</f>
        <v>0</v>
      </c>
      <c r="CI39" s="347">
        <f t="shared" ref="CI39" si="669">CI35+CI38</f>
        <v>0</v>
      </c>
      <c r="CJ39" s="347">
        <f t="shared" ref="CJ39" si="670">CJ35+CJ38</f>
        <v>0</v>
      </c>
      <c r="CK39" s="347">
        <f t="shared" ref="CK39" si="671">CK35+CK38</f>
        <v>0</v>
      </c>
      <c r="CL39" s="348">
        <f t="shared" ref="CL39" si="672">CL35+CL38</f>
        <v>0</v>
      </c>
      <c r="CM39" s="349">
        <f t="shared" ref="CM39" si="673">CM35+CM38</f>
        <v>0</v>
      </c>
      <c r="CN39" s="347">
        <f t="shared" ref="CN39" si="674">CN35+CN38</f>
        <v>0</v>
      </c>
      <c r="CO39" s="347">
        <f t="shared" ref="CO39" si="675">CO35+CO38</f>
        <v>0</v>
      </c>
      <c r="CP39" s="347">
        <f t="shared" ref="CP39" si="676">CP35+CP38</f>
        <v>0</v>
      </c>
      <c r="CQ39" s="347">
        <f t="shared" ref="CQ39" si="677">CQ35+CQ38</f>
        <v>0</v>
      </c>
      <c r="CR39" s="347">
        <f t="shared" ref="CR39" si="678">CR35+CR38</f>
        <v>0</v>
      </c>
      <c r="CS39" s="347">
        <f t="shared" ref="CS39" si="679">CS35+CS38</f>
        <v>0</v>
      </c>
      <c r="CT39" s="347">
        <f t="shared" ref="CT39" si="680">CT35+CT38</f>
        <v>0</v>
      </c>
      <c r="CU39" s="347">
        <f t="shared" ref="CU39" si="681">CU35+CU38</f>
        <v>0</v>
      </c>
      <c r="CV39" s="348">
        <f t="shared" ref="CV39" si="682">CV35+CV38</f>
        <v>0</v>
      </c>
      <c r="CW39" s="349">
        <f t="shared" ref="CW39" si="683">CW35+CW38</f>
        <v>0</v>
      </c>
      <c r="CX39" s="347">
        <f t="shared" ref="CX39" si="684">CX35+CX38</f>
        <v>0</v>
      </c>
      <c r="CY39" s="347">
        <f t="shared" ref="CY39" si="685">CY35+CY38</f>
        <v>0</v>
      </c>
      <c r="CZ39" s="347">
        <f t="shared" ref="CZ39" si="686">CZ35+CZ38</f>
        <v>0</v>
      </c>
      <c r="DA39" s="347">
        <f t="shared" ref="DA39" si="687">DA35+DA38</f>
        <v>0</v>
      </c>
      <c r="DB39" s="347">
        <f t="shared" ref="DB39" si="688">DB35+DB38</f>
        <v>0</v>
      </c>
      <c r="DC39" s="347">
        <f t="shared" ref="DC39" si="689">DC35+DC38</f>
        <v>0</v>
      </c>
      <c r="DD39" s="347">
        <f t="shared" ref="DD39" si="690">DD35+DD38</f>
        <v>0</v>
      </c>
      <c r="DE39" s="347">
        <f t="shared" ref="DE39" si="691">DE35+DE38</f>
        <v>0</v>
      </c>
      <c r="DF39" s="348">
        <f t="shared" ref="DF39" si="692">DF35+DF38</f>
        <v>0</v>
      </c>
    </row>
    <row r="40" spans="2:110" s="331" customFormat="1" x14ac:dyDescent="0.35">
      <c r="B40" s="364" t="s">
        <v>502</v>
      </c>
      <c r="C40" s="365"/>
      <c r="D40" s="365"/>
      <c r="E40" s="365"/>
      <c r="F40" s="365"/>
      <c r="G40" s="365"/>
      <c r="H40" s="365"/>
      <c r="I40" s="365"/>
      <c r="J40" s="365"/>
      <c r="K40" s="366"/>
      <c r="L40" s="366"/>
      <c r="M40" s="366"/>
      <c r="N40" s="366"/>
      <c r="O40" s="366"/>
      <c r="P40" s="366"/>
      <c r="Q40" s="366"/>
      <c r="R40" s="366"/>
      <c r="S40" s="366"/>
      <c r="T40" s="367"/>
      <c r="U40" s="368"/>
      <c r="V40" s="366"/>
      <c r="W40" s="366"/>
      <c r="X40" s="366"/>
      <c r="Y40" s="366"/>
      <c r="Z40" s="366"/>
      <c r="AA40" s="366"/>
      <c r="AB40" s="366"/>
      <c r="AC40" s="366"/>
      <c r="AD40" s="367"/>
      <c r="AE40" s="368"/>
      <c r="AF40" s="366"/>
      <c r="AG40" s="366"/>
      <c r="AH40" s="366"/>
      <c r="AI40" s="366"/>
      <c r="AJ40" s="366"/>
      <c r="AK40" s="366"/>
      <c r="AL40" s="366"/>
      <c r="AM40" s="366"/>
      <c r="AN40" s="367"/>
      <c r="AO40" s="368"/>
      <c r="AP40" s="366"/>
      <c r="AQ40" s="366"/>
      <c r="AR40" s="366"/>
      <c r="AS40" s="366"/>
      <c r="AT40" s="366"/>
      <c r="AU40" s="366"/>
      <c r="AV40" s="366"/>
      <c r="AW40" s="366"/>
      <c r="AX40" s="367"/>
      <c r="AY40" s="368"/>
      <c r="AZ40" s="366"/>
      <c r="BA40" s="366"/>
      <c r="BB40" s="366"/>
      <c r="BC40" s="366"/>
      <c r="BD40" s="366"/>
      <c r="BE40" s="366"/>
      <c r="BF40" s="366"/>
      <c r="BG40" s="366"/>
      <c r="BH40" s="367"/>
      <c r="BI40" s="368"/>
      <c r="BJ40" s="366"/>
      <c r="BK40" s="366"/>
      <c r="BL40" s="366"/>
      <c r="BM40" s="366"/>
      <c r="BN40" s="366"/>
      <c r="BO40" s="366"/>
      <c r="BP40" s="366"/>
      <c r="BQ40" s="366"/>
      <c r="BR40" s="367"/>
      <c r="BS40" s="368"/>
      <c r="BT40" s="366"/>
      <c r="BU40" s="366"/>
      <c r="BV40" s="366"/>
      <c r="BW40" s="366"/>
      <c r="BX40" s="366"/>
      <c r="BY40" s="366"/>
      <c r="BZ40" s="366"/>
      <c r="CA40" s="366"/>
      <c r="CB40" s="367"/>
      <c r="CC40" s="368"/>
      <c r="CD40" s="366"/>
      <c r="CE40" s="366"/>
      <c r="CF40" s="366"/>
      <c r="CG40" s="366"/>
      <c r="CH40" s="366"/>
      <c r="CI40" s="366"/>
      <c r="CJ40" s="366"/>
      <c r="CK40" s="366"/>
      <c r="CL40" s="367"/>
      <c r="CM40" s="368"/>
      <c r="CN40" s="366"/>
      <c r="CO40" s="366"/>
      <c r="CP40" s="366"/>
      <c r="CQ40" s="366"/>
      <c r="CR40" s="366"/>
      <c r="CS40" s="366"/>
      <c r="CT40" s="366"/>
      <c r="CU40" s="366"/>
      <c r="CV40" s="367"/>
      <c r="CW40" s="368"/>
      <c r="CX40" s="366"/>
      <c r="CY40" s="366"/>
      <c r="CZ40" s="366"/>
      <c r="DA40" s="366"/>
      <c r="DB40" s="366"/>
      <c r="DC40" s="366"/>
      <c r="DD40" s="366"/>
      <c r="DE40" s="366"/>
      <c r="DF40" s="367"/>
    </row>
    <row r="41" spans="2:110" x14ac:dyDescent="0.35">
      <c r="B41" s="369" t="s">
        <v>51</v>
      </c>
      <c r="C41" s="318"/>
      <c r="D41" s="318"/>
      <c r="E41" s="318"/>
      <c r="F41" s="318"/>
      <c r="G41" s="318"/>
      <c r="H41" s="318"/>
      <c r="I41" s="318"/>
      <c r="J41" s="318"/>
      <c r="K41" s="370"/>
      <c r="L41" s="370"/>
      <c r="M41" s="370"/>
      <c r="N41" s="370"/>
      <c r="O41" s="370"/>
      <c r="P41" s="370"/>
      <c r="Q41" s="370"/>
      <c r="R41" s="370"/>
      <c r="S41" s="370"/>
      <c r="T41" s="371"/>
      <c r="U41" s="372"/>
      <c r="V41" s="370"/>
      <c r="W41" s="370"/>
      <c r="X41" s="370"/>
      <c r="Y41" s="370"/>
      <c r="Z41" s="370"/>
      <c r="AA41" s="370"/>
      <c r="AB41" s="370"/>
      <c r="AC41" s="370"/>
      <c r="AD41" s="371"/>
      <c r="AE41" s="372"/>
      <c r="AF41" s="370"/>
      <c r="AG41" s="370"/>
      <c r="AH41" s="370"/>
      <c r="AI41" s="370"/>
      <c r="AJ41" s="370"/>
      <c r="AK41" s="370"/>
      <c r="AL41" s="370"/>
      <c r="AM41" s="370"/>
      <c r="AN41" s="371"/>
      <c r="AO41" s="372"/>
      <c r="AP41" s="370"/>
      <c r="AQ41" s="370"/>
      <c r="AR41" s="370"/>
      <c r="AS41" s="370"/>
      <c r="AT41" s="370"/>
      <c r="AU41" s="370"/>
      <c r="AV41" s="370"/>
      <c r="AW41" s="370"/>
      <c r="AX41" s="371"/>
      <c r="AY41" s="372"/>
      <c r="AZ41" s="370"/>
      <c r="BA41" s="370"/>
      <c r="BB41" s="370"/>
      <c r="BC41" s="370"/>
      <c r="BD41" s="370"/>
      <c r="BE41" s="370"/>
      <c r="BF41" s="370"/>
      <c r="BG41" s="370"/>
      <c r="BH41" s="371"/>
      <c r="BI41" s="372"/>
      <c r="BJ41" s="370"/>
      <c r="BK41" s="370"/>
      <c r="BL41" s="370"/>
      <c r="BM41" s="370"/>
      <c r="BN41" s="370"/>
      <c r="BO41" s="370"/>
      <c r="BP41" s="370"/>
      <c r="BQ41" s="370"/>
      <c r="BR41" s="371"/>
      <c r="BS41" s="372"/>
      <c r="BT41" s="370"/>
      <c r="BU41" s="370"/>
      <c r="BV41" s="370"/>
      <c r="BW41" s="370"/>
      <c r="BX41" s="370"/>
      <c r="BY41" s="370"/>
      <c r="BZ41" s="370"/>
      <c r="CA41" s="370"/>
      <c r="CB41" s="371"/>
      <c r="CC41" s="372"/>
      <c r="CD41" s="370"/>
      <c r="CE41" s="370"/>
      <c r="CF41" s="370"/>
      <c r="CG41" s="370"/>
      <c r="CH41" s="370"/>
      <c r="CI41" s="370"/>
      <c r="CJ41" s="370"/>
      <c r="CK41" s="370"/>
      <c r="CL41" s="371"/>
      <c r="CM41" s="372"/>
      <c r="CN41" s="370"/>
      <c r="CO41" s="370"/>
      <c r="CP41" s="370"/>
      <c r="CQ41" s="370"/>
      <c r="CR41" s="370"/>
      <c r="CS41" s="370"/>
      <c r="CT41" s="370"/>
      <c r="CU41" s="370"/>
      <c r="CV41" s="371"/>
      <c r="CW41" s="372"/>
      <c r="CX41" s="370"/>
      <c r="CY41" s="370"/>
      <c r="CZ41" s="370"/>
      <c r="DA41" s="370"/>
      <c r="DB41" s="370"/>
      <c r="DC41" s="370"/>
      <c r="DD41" s="370"/>
      <c r="DE41" s="370"/>
      <c r="DF41" s="371"/>
    </row>
    <row r="42" spans="2:110" x14ac:dyDescent="0.35">
      <c r="B42" s="360" t="s">
        <v>52</v>
      </c>
      <c r="C42" s="306"/>
      <c r="D42" s="306"/>
      <c r="E42" s="306"/>
      <c r="F42" s="306"/>
      <c r="G42" s="306"/>
      <c r="H42" s="306"/>
      <c r="I42" s="306"/>
      <c r="J42" s="306"/>
      <c r="K42" s="373"/>
      <c r="L42" s="373"/>
      <c r="M42" s="373"/>
      <c r="N42" s="373"/>
      <c r="O42" s="373"/>
      <c r="P42" s="373"/>
      <c r="Q42" s="373"/>
      <c r="R42" s="373"/>
      <c r="S42" s="373"/>
      <c r="T42" s="374"/>
      <c r="U42" s="375"/>
      <c r="V42" s="373"/>
      <c r="W42" s="373"/>
      <c r="X42" s="373"/>
      <c r="Y42" s="373"/>
      <c r="Z42" s="373"/>
      <c r="AA42" s="373"/>
      <c r="AB42" s="373"/>
      <c r="AC42" s="373"/>
      <c r="AD42" s="374"/>
      <c r="AE42" s="375"/>
      <c r="AF42" s="373"/>
      <c r="AG42" s="373"/>
      <c r="AH42" s="373"/>
      <c r="AI42" s="373"/>
      <c r="AJ42" s="373"/>
      <c r="AK42" s="373"/>
      <c r="AL42" s="373"/>
      <c r="AM42" s="373"/>
      <c r="AN42" s="374"/>
      <c r="AO42" s="375"/>
      <c r="AP42" s="373"/>
      <c r="AQ42" s="373"/>
      <c r="AR42" s="373"/>
      <c r="AS42" s="373"/>
      <c r="AT42" s="373"/>
      <c r="AU42" s="373"/>
      <c r="AV42" s="373"/>
      <c r="AW42" s="373"/>
      <c r="AX42" s="374"/>
      <c r="AY42" s="375"/>
      <c r="AZ42" s="373"/>
      <c r="BA42" s="373"/>
      <c r="BB42" s="373"/>
      <c r="BC42" s="373"/>
      <c r="BD42" s="373"/>
      <c r="BE42" s="373"/>
      <c r="BF42" s="373"/>
      <c r="BG42" s="373"/>
      <c r="BH42" s="374"/>
      <c r="BI42" s="375"/>
      <c r="BJ42" s="373"/>
      <c r="BK42" s="373"/>
      <c r="BL42" s="373"/>
      <c r="BM42" s="373"/>
      <c r="BN42" s="373"/>
      <c r="BO42" s="373"/>
      <c r="BP42" s="373"/>
      <c r="BQ42" s="373"/>
      <c r="BR42" s="374"/>
      <c r="BS42" s="375"/>
      <c r="BT42" s="373"/>
      <c r="BU42" s="373"/>
      <c r="BV42" s="373"/>
      <c r="BW42" s="373"/>
      <c r="BX42" s="373"/>
      <c r="BY42" s="373"/>
      <c r="BZ42" s="373"/>
      <c r="CA42" s="373"/>
      <c r="CB42" s="374"/>
      <c r="CC42" s="375"/>
      <c r="CD42" s="373"/>
      <c r="CE42" s="373"/>
      <c r="CF42" s="373"/>
      <c r="CG42" s="373"/>
      <c r="CH42" s="373"/>
      <c r="CI42" s="373"/>
      <c r="CJ42" s="373"/>
      <c r="CK42" s="373"/>
      <c r="CL42" s="374"/>
      <c r="CM42" s="375"/>
      <c r="CN42" s="373"/>
      <c r="CO42" s="373"/>
      <c r="CP42" s="373"/>
      <c r="CQ42" s="373"/>
      <c r="CR42" s="373"/>
      <c r="CS42" s="373"/>
      <c r="CT42" s="373"/>
      <c r="CU42" s="373"/>
      <c r="CV42" s="374"/>
      <c r="CW42" s="375"/>
      <c r="CX42" s="373"/>
      <c r="CY42" s="373"/>
      <c r="CZ42" s="373"/>
      <c r="DA42" s="373"/>
      <c r="DB42" s="373"/>
      <c r="DC42" s="373"/>
      <c r="DD42" s="373"/>
      <c r="DE42" s="373"/>
      <c r="DF42" s="374"/>
    </row>
    <row r="43" spans="2:110" s="338" customFormat="1" x14ac:dyDescent="0.35">
      <c r="B43" s="361" t="s">
        <v>53</v>
      </c>
      <c r="C43" s="333"/>
      <c r="D43" s="333"/>
      <c r="E43" s="333"/>
      <c r="F43" s="333"/>
      <c r="G43" s="333"/>
      <c r="H43" s="333" t="s">
        <v>54</v>
      </c>
      <c r="I43" s="333"/>
      <c r="J43" s="333"/>
      <c r="K43" s="335">
        <f t="shared" ref="K43:L43" si="693">SUM(K41:K42)</f>
        <v>0</v>
      </c>
      <c r="L43" s="335">
        <f t="shared" si="693"/>
        <v>0</v>
      </c>
      <c r="M43" s="335">
        <f t="shared" ref="M43" si="694">SUM(M41:M42)</f>
        <v>0</v>
      </c>
      <c r="N43" s="335">
        <f t="shared" ref="N43" si="695">SUM(N41:N42)</f>
        <v>0</v>
      </c>
      <c r="O43" s="335">
        <f t="shared" ref="O43" si="696">SUM(O41:O42)</f>
        <v>0</v>
      </c>
      <c r="P43" s="335">
        <f t="shared" ref="P43" si="697">SUM(P41:P42)</f>
        <v>0</v>
      </c>
      <c r="Q43" s="335">
        <f t="shared" ref="Q43" si="698">SUM(Q41:Q42)</f>
        <v>0</v>
      </c>
      <c r="R43" s="335">
        <f t="shared" ref="R43" si="699">SUM(R41:R42)</f>
        <v>0</v>
      </c>
      <c r="S43" s="335">
        <f t="shared" ref="S43" si="700">SUM(S41:S42)</f>
        <v>0</v>
      </c>
      <c r="T43" s="336">
        <f t="shared" ref="T43" si="701">SUM(T41:T42)</f>
        <v>0</v>
      </c>
      <c r="U43" s="337">
        <f t="shared" ref="U43" si="702">SUM(U41:U42)</f>
        <v>0</v>
      </c>
      <c r="V43" s="335">
        <f t="shared" ref="V43" si="703">SUM(V41:V42)</f>
        <v>0</v>
      </c>
      <c r="W43" s="335">
        <f t="shared" ref="W43" si="704">SUM(W41:W42)</f>
        <v>0</v>
      </c>
      <c r="X43" s="335">
        <f t="shared" ref="X43" si="705">SUM(X41:X42)</f>
        <v>0</v>
      </c>
      <c r="Y43" s="335">
        <f t="shared" ref="Y43" si="706">SUM(Y41:Y42)</f>
        <v>0</v>
      </c>
      <c r="Z43" s="335">
        <f t="shared" ref="Z43" si="707">SUM(Z41:Z42)</f>
        <v>0</v>
      </c>
      <c r="AA43" s="335">
        <f t="shared" ref="AA43" si="708">SUM(AA41:AA42)</f>
        <v>0</v>
      </c>
      <c r="AB43" s="335">
        <f t="shared" ref="AB43" si="709">SUM(AB41:AB42)</f>
        <v>0</v>
      </c>
      <c r="AC43" s="335">
        <f t="shared" ref="AC43" si="710">SUM(AC41:AC42)</f>
        <v>0</v>
      </c>
      <c r="AD43" s="336">
        <f t="shared" ref="AD43" si="711">SUM(AD41:AD42)</f>
        <v>0</v>
      </c>
      <c r="AE43" s="337">
        <f t="shared" ref="AE43" si="712">SUM(AE41:AE42)</f>
        <v>0</v>
      </c>
      <c r="AF43" s="335">
        <f t="shared" ref="AF43" si="713">SUM(AF41:AF42)</f>
        <v>0</v>
      </c>
      <c r="AG43" s="335">
        <f t="shared" ref="AG43" si="714">SUM(AG41:AG42)</f>
        <v>0</v>
      </c>
      <c r="AH43" s="335">
        <f t="shared" ref="AH43" si="715">SUM(AH41:AH42)</f>
        <v>0</v>
      </c>
      <c r="AI43" s="335">
        <f t="shared" ref="AI43" si="716">SUM(AI41:AI42)</f>
        <v>0</v>
      </c>
      <c r="AJ43" s="335">
        <f t="shared" ref="AJ43" si="717">SUM(AJ41:AJ42)</f>
        <v>0</v>
      </c>
      <c r="AK43" s="335">
        <f t="shared" ref="AK43" si="718">SUM(AK41:AK42)</f>
        <v>0</v>
      </c>
      <c r="AL43" s="335">
        <f t="shared" ref="AL43" si="719">SUM(AL41:AL42)</f>
        <v>0</v>
      </c>
      <c r="AM43" s="335">
        <f t="shared" ref="AM43" si="720">SUM(AM41:AM42)</f>
        <v>0</v>
      </c>
      <c r="AN43" s="336">
        <f t="shared" ref="AN43" si="721">SUM(AN41:AN42)</f>
        <v>0</v>
      </c>
      <c r="AO43" s="337">
        <f t="shared" ref="AO43" si="722">SUM(AO41:AO42)</f>
        <v>0</v>
      </c>
      <c r="AP43" s="335">
        <f t="shared" ref="AP43" si="723">SUM(AP41:AP42)</f>
        <v>0</v>
      </c>
      <c r="AQ43" s="335">
        <f t="shared" ref="AQ43" si="724">SUM(AQ41:AQ42)</f>
        <v>0</v>
      </c>
      <c r="AR43" s="335">
        <f t="shared" ref="AR43" si="725">SUM(AR41:AR42)</f>
        <v>0</v>
      </c>
      <c r="AS43" s="335">
        <f t="shared" ref="AS43" si="726">SUM(AS41:AS42)</f>
        <v>0</v>
      </c>
      <c r="AT43" s="335">
        <f t="shared" ref="AT43" si="727">SUM(AT41:AT42)</f>
        <v>0</v>
      </c>
      <c r="AU43" s="335">
        <f t="shared" ref="AU43" si="728">SUM(AU41:AU42)</f>
        <v>0</v>
      </c>
      <c r="AV43" s="335">
        <f t="shared" ref="AV43" si="729">SUM(AV41:AV42)</f>
        <v>0</v>
      </c>
      <c r="AW43" s="335">
        <f t="shared" ref="AW43" si="730">SUM(AW41:AW42)</f>
        <v>0</v>
      </c>
      <c r="AX43" s="336">
        <f t="shared" ref="AX43" si="731">SUM(AX41:AX42)</f>
        <v>0</v>
      </c>
      <c r="AY43" s="337">
        <f t="shared" ref="AY43" si="732">SUM(AY41:AY42)</f>
        <v>0</v>
      </c>
      <c r="AZ43" s="335">
        <f t="shared" ref="AZ43" si="733">SUM(AZ41:AZ42)</f>
        <v>0</v>
      </c>
      <c r="BA43" s="335">
        <f t="shared" ref="BA43" si="734">SUM(BA41:BA42)</f>
        <v>0</v>
      </c>
      <c r="BB43" s="335">
        <f t="shared" ref="BB43" si="735">SUM(BB41:BB42)</f>
        <v>0</v>
      </c>
      <c r="BC43" s="335">
        <f t="shared" ref="BC43" si="736">SUM(BC41:BC42)</f>
        <v>0</v>
      </c>
      <c r="BD43" s="335">
        <f t="shared" ref="BD43" si="737">SUM(BD41:BD42)</f>
        <v>0</v>
      </c>
      <c r="BE43" s="335">
        <f t="shared" ref="BE43" si="738">SUM(BE41:BE42)</f>
        <v>0</v>
      </c>
      <c r="BF43" s="335">
        <f t="shared" ref="BF43" si="739">SUM(BF41:BF42)</f>
        <v>0</v>
      </c>
      <c r="BG43" s="335">
        <f t="shared" ref="BG43" si="740">SUM(BG41:BG42)</f>
        <v>0</v>
      </c>
      <c r="BH43" s="336">
        <f t="shared" ref="BH43" si="741">SUM(BH41:BH42)</f>
        <v>0</v>
      </c>
      <c r="BI43" s="337">
        <f t="shared" ref="BI43" si="742">SUM(BI41:BI42)</f>
        <v>0</v>
      </c>
      <c r="BJ43" s="335">
        <f t="shared" ref="BJ43" si="743">SUM(BJ41:BJ42)</f>
        <v>0</v>
      </c>
      <c r="BK43" s="335">
        <f t="shared" ref="BK43" si="744">SUM(BK41:BK42)</f>
        <v>0</v>
      </c>
      <c r="BL43" s="335">
        <f t="shared" ref="BL43" si="745">SUM(BL41:BL42)</f>
        <v>0</v>
      </c>
      <c r="BM43" s="335">
        <f t="shared" ref="BM43" si="746">SUM(BM41:BM42)</f>
        <v>0</v>
      </c>
      <c r="BN43" s="335">
        <f t="shared" ref="BN43" si="747">SUM(BN41:BN42)</f>
        <v>0</v>
      </c>
      <c r="BO43" s="335">
        <f t="shared" ref="BO43" si="748">SUM(BO41:BO42)</f>
        <v>0</v>
      </c>
      <c r="BP43" s="335">
        <f t="shared" ref="BP43" si="749">SUM(BP41:BP42)</f>
        <v>0</v>
      </c>
      <c r="BQ43" s="335">
        <f t="shared" ref="BQ43" si="750">SUM(BQ41:BQ42)</f>
        <v>0</v>
      </c>
      <c r="BR43" s="336">
        <f t="shared" ref="BR43" si="751">SUM(BR41:BR42)</f>
        <v>0</v>
      </c>
      <c r="BS43" s="337">
        <f t="shared" ref="BS43" si="752">SUM(BS41:BS42)</f>
        <v>0</v>
      </c>
      <c r="BT43" s="335">
        <f t="shared" ref="BT43" si="753">SUM(BT41:BT42)</f>
        <v>0</v>
      </c>
      <c r="BU43" s="335">
        <f t="shared" ref="BU43" si="754">SUM(BU41:BU42)</f>
        <v>0</v>
      </c>
      <c r="BV43" s="335">
        <f t="shared" ref="BV43" si="755">SUM(BV41:BV42)</f>
        <v>0</v>
      </c>
      <c r="BW43" s="335">
        <f t="shared" ref="BW43" si="756">SUM(BW41:BW42)</f>
        <v>0</v>
      </c>
      <c r="BX43" s="335">
        <f t="shared" ref="BX43" si="757">SUM(BX41:BX42)</f>
        <v>0</v>
      </c>
      <c r="BY43" s="335">
        <f t="shared" ref="BY43" si="758">SUM(BY41:BY42)</f>
        <v>0</v>
      </c>
      <c r="BZ43" s="335">
        <f t="shared" ref="BZ43" si="759">SUM(BZ41:BZ42)</f>
        <v>0</v>
      </c>
      <c r="CA43" s="335">
        <f t="shared" ref="CA43" si="760">SUM(CA41:CA42)</f>
        <v>0</v>
      </c>
      <c r="CB43" s="336">
        <f t="shared" ref="CB43" si="761">SUM(CB41:CB42)</f>
        <v>0</v>
      </c>
      <c r="CC43" s="337">
        <f t="shared" ref="CC43" si="762">SUM(CC41:CC42)</f>
        <v>0</v>
      </c>
      <c r="CD43" s="335">
        <f t="shared" ref="CD43" si="763">SUM(CD41:CD42)</f>
        <v>0</v>
      </c>
      <c r="CE43" s="335">
        <f t="shared" ref="CE43" si="764">SUM(CE41:CE42)</f>
        <v>0</v>
      </c>
      <c r="CF43" s="335">
        <f t="shared" ref="CF43" si="765">SUM(CF41:CF42)</f>
        <v>0</v>
      </c>
      <c r="CG43" s="335">
        <f t="shared" ref="CG43" si="766">SUM(CG41:CG42)</f>
        <v>0</v>
      </c>
      <c r="CH43" s="335">
        <f t="shared" ref="CH43" si="767">SUM(CH41:CH42)</f>
        <v>0</v>
      </c>
      <c r="CI43" s="335">
        <f t="shared" ref="CI43" si="768">SUM(CI41:CI42)</f>
        <v>0</v>
      </c>
      <c r="CJ43" s="335">
        <f t="shared" ref="CJ43" si="769">SUM(CJ41:CJ42)</f>
        <v>0</v>
      </c>
      <c r="CK43" s="335">
        <f t="shared" ref="CK43" si="770">SUM(CK41:CK42)</f>
        <v>0</v>
      </c>
      <c r="CL43" s="336">
        <f t="shared" ref="CL43" si="771">SUM(CL41:CL42)</f>
        <v>0</v>
      </c>
      <c r="CM43" s="337">
        <f t="shared" ref="CM43" si="772">SUM(CM41:CM42)</f>
        <v>0</v>
      </c>
      <c r="CN43" s="335">
        <f t="shared" ref="CN43" si="773">SUM(CN41:CN42)</f>
        <v>0</v>
      </c>
      <c r="CO43" s="335">
        <f t="shared" ref="CO43" si="774">SUM(CO41:CO42)</f>
        <v>0</v>
      </c>
      <c r="CP43" s="335">
        <f t="shared" ref="CP43" si="775">SUM(CP41:CP42)</f>
        <v>0</v>
      </c>
      <c r="CQ43" s="335">
        <f t="shared" ref="CQ43" si="776">SUM(CQ41:CQ42)</f>
        <v>0</v>
      </c>
      <c r="CR43" s="335">
        <f t="shared" ref="CR43" si="777">SUM(CR41:CR42)</f>
        <v>0</v>
      </c>
      <c r="CS43" s="335">
        <f t="shared" ref="CS43" si="778">SUM(CS41:CS42)</f>
        <v>0</v>
      </c>
      <c r="CT43" s="335">
        <f t="shared" ref="CT43" si="779">SUM(CT41:CT42)</f>
        <v>0</v>
      </c>
      <c r="CU43" s="335">
        <f t="shared" ref="CU43" si="780">SUM(CU41:CU42)</f>
        <v>0</v>
      </c>
      <c r="CV43" s="336">
        <f t="shared" ref="CV43" si="781">SUM(CV41:CV42)</f>
        <v>0</v>
      </c>
      <c r="CW43" s="337">
        <f t="shared" ref="CW43" si="782">SUM(CW41:CW42)</f>
        <v>0</v>
      </c>
      <c r="CX43" s="335">
        <f t="shared" ref="CX43" si="783">SUM(CX41:CX42)</f>
        <v>0</v>
      </c>
      <c r="CY43" s="335">
        <f t="shared" ref="CY43" si="784">SUM(CY41:CY42)</f>
        <v>0</v>
      </c>
      <c r="CZ43" s="335">
        <f t="shared" ref="CZ43" si="785">SUM(CZ41:CZ42)</f>
        <v>0</v>
      </c>
      <c r="DA43" s="335">
        <f t="shared" ref="DA43" si="786">SUM(DA41:DA42)</f>
        <v>0</v>
      </c>
      <c r="DB43" s="335">
        <f t="shared" ref="DB43" si="787">SUM(DB41:DB42)</f>
        <v>0</v>
      </c>
      <c r="DC43" s="335">
        <f t="shared" ref="DC43" si="788">SUM(DC41:DC42)</f>
        <v>0</v>
      </c>
      <c r="DD43" s="335">
        <f t="shared" ref="DD43" si="789">SUM(DD41:DD42)</f>
        <v>0</v>
      </c>
      <c r="DE43" s="335">
        <f t="shared" ref="DE43" si="790">SUM(DE41:DE42)</f>
        <v>0</v>
      </c>
      <c r="DF43" s="336">
        <f t="shared" ref="DF43" si="791">SUM(DF41:DF42)</f>
        <v>0</v>
      </c>
    </row>
    <row r="44" spans="2:110" x14ac:dyDescent="0.35">
      <c r="B44" s="363" t="s">
        <v>55</v>
      </c>
      <c r="C44" s="346"/>
      <c r="D44" s="346"/>
      <c r="E44" s="346"/>
      <c r="F44" s="346"/>
      <c r="G44" s="346"/>
      <c r="H44" s="346"/>
      <c r="I44" s="346"/>
      <c r="J44" s="346"/>
      <c r="K44" s="339"/>
      <c r="L44" s="339"/>
      <c r="M44" s="339"/>
      <c r="N44" s="339"/>
      <c r="O44" s="339"/>
      <c r="P44" s="339"/>
      <c r="Q44" s="339"/>
      <c r="R44" s="339"/>
      <c r="S44" s="339"/>
      <c r="T44" s="340"/>
      <c r="U44" s="341"/>
      <c r="V44" s="339"/>
      <c r="W44" s="339"/>
      <c r="X44" s="339"/>
      <c r="Y44" s="339"/>
      <c r="Z44" s="339"/>
      <c r="AA44" s="339"/>
      <c r="AB44" s="339"/>
      <c r="AC44" s="339"/>
      <c r="AD44" s="340"/>
      <c r="AE44" s="341"/>
      <c r="AF44" s="339"/>
      <c r="AG44" s="339"/>
      <c r="AH44" s="339"/>
      <c r="AI44" s="339"/>
      <c r="AJ44" s="339"/>
      <c r="AK44" s="339"/>
      <c r="AL44" s="339"/>
      <c r="AM44" s="339"/>
      <c r="AN44" s="340"/>
      <c r="AO44" s="341"/>
      <c r="AP44" s="339"/>
      <c r="AQ44" s="339"/>
      <c r="AR44" s="339"/>
      <c r="AS44" s="339"/>
      <c r="AT44" s="339"/>
      <c r="AU44" s="339"/>
      <c r="AV44" s="339"/>
      <c r="AW44" s="339"/>
      <c r="AX44" s="340"/>
      <c r="AY44" s="341"/>
      <c r="AZ44" s="339"/>
      <c r="BA44" s="339"/>
      <c r="BB44" s="339"/>
      <c r="BC44" s="339"/>
      <c r="BD44" s="339"/>
      <c r="BE44" s="339"/>
      <c r="BF44" s="339"/>
      <c r="BG44" s="339"/>
      <c r="BH44" s="340"/>
      <c r="BI44" s="341"/>
      <c r="BJ44" s="339"/>
      <c r="BK44" s="339"/>
      <c r="BL44" s="339"/>
      <c r="BM44" s="339"/>
      <c r="BN44" s="339"/>
      <c r="BO44" s="339"/>
      <c r="BP44" s="339"/>
      <c r="BQ44" s="339"/>
      <c r="BR44" s="340"/>
      <c r="BS44" s="341"/>
      <c r="BT44" s="339"/>
      <c r="BU44" s="339"/>
      <c r="BV44" s="339"/>
      <c r="BW44" s="339"/>
      <c r="BX44" s="339"/>
      <c r="BY44" s="339"/>
      <c r="BZ44" s="339"/>
      <c r="CA44" s="339"/>
      <c r="CB44" s="340"/>
      <c r="CC44" s="341"/>
      <c r="CD44" s="339"/>
      <c r="CE44" s="339"/>
      <c r="CF44" s="339"/>
      <c r="CG44" s="339"/>
      <c r="CH44" s="339"/>
      <c r="CI44" s="339"/>
      <c r="CJ44" s="339"/>
      <c r="CK44" s="339"/>
      <c r="CL44" s="340"/>
      <c r="CM44" s="341"/>
      <c r="CN44" s="339"/>
      <c r="CO44" s="339"/>
      <c r="CP44" s="339"/>
      <c r="CQ44" s="339"/>
      <c r="CR44" s="339"/>
      <c r="CS44" s="339"/>
      <c r="CT44" s="339"/>
      <c r="CU44" s="339"/>
      <c r="CV44" s="340"/>
      <c r="CW44" s="341"/>
      <c r="CX44" s="339"/>
      <c r="CY44" s="339"/>
      <c r="CZ44" s="339"/>
      <c r="DA44" s="339"/>
      <c r="DB44" s="339"/>
      <c r="DC44" s="339"/>
      <c r="DD44" s="339"/>
      <c r="DE44" s="339"/>
      <c r="DF44" s="340"/>
    </row>
    <row r="45" spans="2:110" x14ac:dyDescent="0.35">
      <c r="B45" s="363" t="s">
        <v>56</v>
      </c>
      <c r="C45" s="346"/>
      <c r="D45" s="346"/>
      <c r="E45" s="346"/>
      <c r="F45" s="346"/>
      <c r="G45" s="346"/>
      <c r="H45" s="346"/>
      <c r="I45" s="346"/>
      <c r="J45" s="346"/>
      <c r="K45" s="339"/>
      <c r="L45" s="339"/>
      <c r="M45" s="339"/>
      <c r="N45" s="339"/>
      <c r="O45" s="339"/>
      <c r="P45" s="339"/>
      <c r="Q45" s="339"/>
      <c r="R45" s="339"/>
      <c r="S45" s="339"/>
      <c r="T45" s="340"/>
      <c r="U45" s="341"/>
      <c r="V45" s="339"/>
      <c r="W45" s="339"/>
      <c r="X45" s="339"/>
      <c r="Y45" s="339"/>
      <c r="Z45" s="339"/>
      <c r="AA45" s="339"/>
      <c r="AB45" s="339"/>
      <c r="AC45" s="339"/>
      <c r="AD45" s="340"/>
      <c r="AE45" s="341"/>
      <c r="AF45" s="339"/>
      <c r="AG45" s="339"/>
      <c r="AH45" s="339"/>
      <c r="AI45" s="339"/>
      <c r="AJ45" s="339"/>
      <c r="AK45" s="339"/>
      <c r="AL45" s="339"/>
      <c r="AM45" s="339"/>
      <c r="AN45" s="340"/>
      <c r="AO45" s="341"/>
      <c r="AP45" s="339"/>
      <c r="AQ45" s="339"/>
      <c r="AR45" s="339"/>
      <c r="AS45" s="339"/>
      <c r="AT45" s="339"/>
      <c r="AU45" s="339"/>
      <c r="AV45" s="339"/>
      <c r="AW45" s="339"/>
      <c r="AX45" s="340"/>
      <c r="AY45" s="341"/>
      <c r="AZ45" s="339"/>
      <c r="BA45" s="339"/>
      <c r="BB45" s="339"/>
      <c r="BC45" s="339"/>
      <c r="BD45" s="339"/>
      <c r="BE45" s="339"/>
      <c r="BF45" s="339"/>
      <c r="BG45" s="339"/>
      <c r="BH45" s="340"/>
      <c r="BI45" s="341"/>
      <c r="BJ45" s="339"/>
      <c r="BK45" s="339"/>
      <c r="BL45" s="339"/>
      <c r="BM45" s="339"/>
      <c r="BN45" s="339"/>
      <c r="BO45" s="339"/>
      <c r="BP45" s="339"/>
      <c r="BQ45" s="339"/>
      <c r="BR45" s="340"/>
      <c r="BS45" s="341"/>
      <c r="BT45" s="339"/>
      <c r="BU45" s="339"/>
      <c r="BV45" s="339"/>
      <c r="BW45" s="339"/>
      <c r="BX45" s="339"/>
      <c r="BY45" s="339"/>
      <c r="BZ45" s="339"/>
      <c r="CA45" s="339"/>
      <c r="CB45" s="340"/>
      <c r="CC45" s="341"/>
      <c r="CD45" s="339"/>
      <c r="CE45" s="339"/>
      <c r="CF45" s="339"/>
      <c r="CG45" s="339"/>
      <c r="CH45" s="339"/>
      <c r="CI45" s="339"/>
      <c r="CJ45" s="339"/>
      <c r="CK45" s="339"/>
      <c r="CL45" s="340"/>
      <c r="CM45" s="341"/>
      <c r="CN45" s="339"/>
      <c r="CO45" s="339"/>
      <c r="CP45" s="339"/>
      <c r="CQ45" s="339"/>
      <c r="CR45" s="339"/>
      <c r="CS45" s="339"/>
      <c r="CT45" s="339"/>
      <c r="CU45" s="339"/>
      <c r="CV45" s="340"/>
      <c r="CW45" s="341"/>
      <c r="CX45" s="339"/>
      <c r="CY45" s="339"/>
      <c r="CZ45" s="339"/>
      <c r="DA45" s="339"/>
      <c r="DB45" s="339"/>
      <c r="DC45" s="339"/>
      <c r="DD45" s="339"/>
      <c r="DE45" s="339"/>
      <c r="DF45" s="340"/>
    </row>
    <row r="46" spans="2:110" x14ac:dyDescent="0.35">
      <c r="B46" s="363" t="s">
        <v>57</v>
      </c>
      <c r="C46" s="346"/>
      <c r="D46" s="346"/>
      <c r="E46" s="346"/>
      <c r="F46" s="346"/>
      <c r="G46" s="376"/>
      <c r="H46" s="376" t="s">
        <v>58</v>
      </c>
      <c r="I46" s="346"/>
      <c r="J46" s="346"/>
      <c r="K46" s="347">
        <f t="shared" ref="K46:L46" si="792">SUM(K44:K45)</f>
        <v>0</v>
      </c>
      <c r="L46" s="347">
        <f t="shared" si="792"/>
        <v>0</v>
      </c>
      <c r="M46" s="347">
        <f t="shared" ref="M46" si="793">SUM(M44:M45)</f>
        <v>0</v>
      </c>
      <c r="N46" s="347">
        <f t="shared" ref="N46" si="794">SUM(N44:N45)</f>
        <v>0</v>
      </c>
      <c r="O46" s="347">
        <f t="shared" ref="O46" si="795">SUM(O44:O45)</f>
        <v>0</v>
      </c>
      <c r="P46" s="347">
        <f t="shared" ref="P46" si="796">SUM(P44:P45)</f>
        <v>0</v>
      </c>
      <c r="Q46" s="347">
        <f t="shared" ref="Q46" si="797">SUM(Q44:Q45)</f>
        <v>0</v>
      </c>
      <c r="R46" s="347">
        <f t="shared" ref="R46" si="798">SUM(R44:R45)</f>
        <v>0</v>
      </c>
      <c r="S46" s="347">
        <f t="shared" ref="S46" si="799">SUM(S44:S45)</f>
        <v>0</v>
      </c>
      <c r="T46" s="348">
        <f t="shared" ref="T46" si="800">SUM(T44:T45)</f>
        <v>0</v>
      </c>
      <c r="U46" s="349">
        <f t="shared" ref="U46" si="801">SUM(U44:U45)</f>
        <v>0</v>
      </c>
      <c r="V46" s="347">
        <f t="shared" ref="V46" si="802">SUM(V44:V45)</f>
        <v>0</v>
      </c>
      <c r="W46" s="347">
        <f t="shared" ref="W46" si="803">SUM(W44:W45)</f>
        <v>0</v>
      </c>
      <c r="X46" s="347">
        <f t="shared" ref="X46" si="804">SUM(X44:X45)</f>
        <v>0</v>
      </c>
      <c r="Y46" s="347">
        <f t="shared" ref="Y46" si="805">SUM(Y44:Y45)</f>
        <v>0</v>
      </c>
      <c r="Z46" s="347">
        <f t="shared" ref="Z46" si="806">SUM(Z44:Z45)</f>
        <v>0</v>
      </c>
      <c r="AA46" s="347">
        <f t="shared" ref="AA46" si="807">SUM(AA44:AA45)</f>
        <v>0</v>
      </c>
      <c r="AB46" s="347">
        <f t="shared" ref="AB46" si="808">SUM(AB44:AB45)</f>
        <v>0</v>
      </c>
      <c r="AC46" s="347">
        <f t="shared" ref="AC46" si="809">SUM(AC44:AC45)</f>
        <v>0</v>
      </c>
      <c r="AD46" s="348">
        <f t="shared" ref="AD46" si="810">SUM(AD44:AD45)</f>
        <v>0</v>
      </c>
      <c r="AE46" s="349">
        <f t="shared" ref="AE46" si="811">SUM(AE44:AE45)</f>
        <v>0</v>
      </c>
      <c r="AF46" s="347">
        <f t="shared" ref="AF46" si="812">SUM(AF44:AF45)</f>
        <v>0</v>
      </c>
      <c r="AG46" s="347">
        <f t="shared" ref="AG46" si="813">SUM(AG44:AG45)</f>
        <v>0</v>
      </c>
      <c r="AH46" s="347">
        <f t="shared" ref="AH46" si="814">SUM(AH44:AH45)</f>
        <v>0</v>
      </c>
      <c r="AI46" s="347">
        <f t="shared" ref="AI46" si="815">SUM(AI44:AI45)</f>
        <v>0</v>
      </c>
      <c r="AJ46" s="347">
        <f t="shared" ref="AJ46" si="816">SUM(AJ44:AJ45)</f>
        <v>0</v>
      </c>
      <c r="AK46" s="347">
        <f t="shared" ref="AK46" si="817">SUM(AK44:AK45)</f>
        <v>0</v>
      </c>
      <c r="AL46" s="347">
        <f t="shared" ref="AL46" si="818">SUM(AL44:AL45)</f>
        <v>0</v>
      </c>
      <c r="AM46" s="347">
        <f t="shared" ref="AM46" si="819">SUM(AM44:AM45)</f>
        <v>0</v>
      </c>
      <c r="AN46" s="348">
        <f t="shared" ref="AN46" si="820">SUM(AN44:AN45)</f>
        <v>0</v>
      </c>
      <c r="AO46" s="349">
        <f t="shared" ref="AO46" si="821">SUM(AO44:AO45)</f>
        <v>0</v>
      </c>
      <c r="AP46" s="347">
        <f t="shared" ref="AP46" si="822">SUM(AP44:AP45)</f>
        <v>0</v>
      </c>
      <c r="AQ46" s="347">
        <f t="shared" ref="AQ46" si="823">SUM(AQ44:AQ45)</f>
        <v>0</v>
      </c>
      <c r="AR46" s="347">
        <f t="shared" ref="AR46" si="824">SUM(AR44:AR45)</f>
        <v>0</v>
      </c>
      <c r="AS46" s="347">
        <f t="shared" ref="AS46" si="825">SUM(AS44:AS45)</f>
        <v>0</v>
      </c>
      <c r="AT46" s="347">
        <f t="shared" ref="AT46" si="826">SUM(AT44:AT45)</f>
        <v>0</v>
      </c>
      <c r="AU46" s="347">
        <f t="shared" ref="AU46" si="827">SUM(AU44:AU45)</f>
        <v>0</v>
      </c>
      <c r="AV46" s="347">
        <f t="shared" ref="AV46" si="828">SUM(AV44:AV45)</f>
        <v>0</v>
      </c>
      <c r="AW46" s="347">
        <f t="shared" ref="AW46" si="829">SUM(AW44:AW45)</f>
        <v>0</v>
      </c>
      <c r="AX46" s="348">
        <f t="shared" ref="AX46" si="830">SUM(AX44:AX45)</f>
        <v>0</v>
      </c>
      <c r="AY46" s="349">
        <f t="shared" ref="AY46" si="831">SUM(AY44:AY45)</f>
        <v>0</v>
      </c>
      <c r="AZ46" s="347">
        <f t="shared" ref="AZ46" si="832">SUM(AZ44:AZ45)</f>
        <v>0</v>
      </c>
      <c r="BA46" s="347">
        <f t="shared" ref="BA46" si="833">SUM(BA44:BA45)</f>
        <v>0</v>
      </c>
      <c r="BB46" s="347">
        <f t="shared" ref="BB46" si="834">SUM(BB44:BB45)</f>
        <v>0</v>
      </c>
      <c r="BC46" s="347">
        <f t="shared" ref="BC46" si="835">SUM(BC44:BC45)</f>
        <v>0</v>
      </c>
      <c r="BD46" s="347">
        <f t="shared" ref="BD46" si="836">SUM(BD44:BD45)</f>
        <v>0</v>
      </c>
      <c r="BE46" s="347">
        <f t="shared" ref="BE46" si="837">SUM(BE44:BE45)</f>
        <v>0</v>
      </c>
      <c r="BF46" s="347">
        <f t="shared" ref="BF46" si="838">SUM(BF44:BF45)</f>
        <v>0</v>
      </c>
      <c r="BG46" s="347">
        <f t="shared" ref="BG46" si="839">SUM(BG44:BG45)</f>
        <v>0</v>
      </c>
      <c r="BH46" s="348">
        <f t="shared" ref="BH46" si="840">SUM(BH44:BH45)</f>
        <v>0</v>
      </c>
      <c r="BI46" s="349">
        <f t="shared" ref="BI46" si="841">SUM(BI44:BI45)</f>
        <v>0</v>
      </c>
      <c r="BJ46" s="347">
        <f t="shared" ref="BJ46" si="842">SUM(BJ44:BJ45)</f>
        <v>0</v>
      </c>
      <c r="BK46" s="347">
        <f t="shared" ref="BK46" si="843">SUM(BK44:BK45)</f>
        <v>0</v>
      </c>
      <c r="BL46" s="347">
        <f t="shared" ref="BL46" si="844">SUM(BL44:BL45)</f>
        <v>0</v>
      </c>
      <c r="BM46" s="347">
        <f t="shared" ref="BM46" si="845">SUM(BM44:BM45)</f>
        <v>0</v>
      </c>
      <c r="BN46" s="347">
        <f t="shared" ref="BN46" si="846">SUM(BN44:BN45)</f>
        <v>0</v>
      </c>
      <c r="BO46" s="347">
        <f t="shared" ref="BO46" si="847">SUM(BO44:BO45)</f>
        <v>0</v>
      </c>
      <c r="BP46" s="347">
        <f t="shared" ref="BP46" si="848">SUM(BP44:BP45)</f>
        <v>0</v>
      </c>
      <c r="BQ46" s="347">
        <f t="shared" ref="BQ46" si="849">SUM(BQ44:BQ45)</f>
        <v>0</v>
      </c>
      <c r="BR46" s="348">
        <f t="shared" ref="BR46" si="850">SUM(BR44:BR45)</f>
        <v>0</v>
      </c>
      <c r="BS46" s="349">
        <f t="shared" ref="BS46" si="851">SUM(BS44:BS45)</f>
        <v>0</v>
      </c>
      <c r="BT46" s="347">
        <f t="shared" ref="BT46" si="852">SUM(BT44:BT45)</f>
        <v>0</v>
      </c>
      <c r="BU46" s="347">
        <f t="shared" ref="BU46" si="853">SUM(BU44:BU45)</f>
        <v>0</v>
      </c>
      <c r="BV46" s="347">
        <f t="shared" ref="BV46" si="854">SUM(BV44:BV45)</f>
        <v>0</v>
      </c>
      <c r="BW46" s="347">
        <f t="shared" ref="BW46" si="855">SUM(BW44:BW45)</f>
        <v>0</v>
      </c>
      <c r="BX46" s="347">
        <f t="shared" ref="BX46" si="856">SUM(BX44:BX45)</f>
        <v>0</v>
      </c>
      <c r="BY46" s="347">
        <f t="shared" ref="BY46" si="857">SUM(BY44:BY45)</f>
        <v>0</v>
      </c>
      <c r="BZ46" s="347">
        <f t="shared" ref="BZ46" si="858">SUM(BZ44:BZ45)</f>
        <v>0</v>
      </c>
      <c r="CA46" s="347">
        <f t="shared" ref="CA46" si="859">SUM(CA44:CA45)</f>
        <v>0</v>
      </c>
      <c r="CB46" s="348">
        <f t="shared" ref="CB46" si="860">SUM(CB44:CB45)</f>
        <v>0</v>
      </c>
      <c r="CC46" s="349">
        <f t="shared" ref="CC46" si="861">SUM(CC44:CC45)</f>
        <v>0</v>
      </c>
      <c r="CD46" s="347">
        <f t="shared" ref="CD46" si="862">SUM(CD44:CD45)</f>
        <v>0</v>
      </c>
      <c r="CE46" s="347">
        <f t="shared" ref="CE46" si="863">SUM(CE44:CE45)</f>
        <v>0</v>
      </c>
      <c r="CF46" s="347">
        <f t="shared" ref="CF46" si="864">SUM(CF44:CF45)</f>
        <v>0</v>
      </c>
      <c r="CG46" s="347">
        <f t="shared" ref="CG46" si="865">SUM(CG44:CG45)</f>
        <v>0</v>
      </c>
      <c r="CH46" s="347">
        <f t="shared" ref="CH46" si="866">SUM(CH44:CH45)</f>
        <v>0</v>
      </c>
      <c r="CI46" s="347">
        <f t="shared" ref="CI46" si="867">SUM(CI44:CI45)</f>
        <v>0</v>
      </c>
      <c r="CJ46" s="347">
        <f t="shared" ref="CJ46" si="868">SUM(CJ44:CJ45)</f>
        <v>0</v>
      </c>
      <c r="CK46" s="347">
        <f t="shared" ref="CK46" si="869">SUM(CK44:CK45)</f>
        <v>0</v>
      </c>
      <c r="CL46" s="348">
        <f t="shared" ref="CL46" si="870">SUM(CL44:CL45)</f>
        <v>0</v>
      </c>
      <c r="CM46" s="349">
        <f t="shared" ref="CM46" si="871">SUM(CM44:CM45)</f>
        <v>0</v>
      </c>
      <c r="CN46" s="347">
        <f t="shared" ref="CN46" si="872">SUM(CN44:CN45)</f>
        <v>0</v>
      </c>
      <c r="CO46" s="347">
        <f t="shared" ref="CO46" si="873">SUM(CO44:CO45)</f>
        <v>0</v>
      </c>
      <c r="CP46" s="347">
        <f t="shared" ref="CP46" si="874">SUM(CP44:CP45)</f>
        <v>0</v>
      </c>
      <c r="CQ46" s="347">
        <f t="shared" ref="CQ46" si="875">SUM(CQ44:CQ45)</f>
        <v>0</v>
      </c>
      <c r="CR46" s="347">
        <f t="shared" ref="CR46" si="876">SUM(CR44:CR45)</f>
        <v>0</v>
      </c>
      <c r="CS46" s="347">
        <f t="shared" ref="CS46" si="877">SUM(CS44:CS45)</f>
        <v>0</v>
      </c>
      <c r="CT46" s="347">
        <f t="shared" ref="CT46" si="878">SUM(CT44:CT45)</f>
        <v>0</v>
      </c>
      <c r="CU46" s="347">
        <f t="shared" ref="CU46" si="879">SUM(CU44:CU45)</f>
        <v>0</v>
      </c>
      <c r="CV46" s="348">
        <f t="shared" ref="CV46" si="880">SUM(CV44:CV45)</f>
        <v>0</v>
      </c>
      <c r="CW46" s="349">
        <f t="shared" ref="CW46" si="881">SUM(CW44:CW45)</f>
        <v>0</v>
      </c>
      <c r="CX46" s="347">
        <f t="shared" ref="CX46" si="882">SUM(CX44:CX45)</f>
        <v>0</v>
      </c>
      <c r="CY46" s="347">
        <f t="shared" ref="CY46" si="883">SUM(CY44:CY45)</f>
        <v>0</v>
      </c>
      <c r="CZ46" s="347">
        <f t="shared" ref="CZ46" si="884">SUM(CZ44:CZ45)</f>
        <v>0</v>
      </c>
      <c r="DA46" s="347">
        <f t="shared" ref="DA46" si="885">SUM(DA44:DA45)</f>
        <v>0</v>
      </c>
      <c r="DB46" s="347">
        <f t="shared" ref="DB46" si="886">SUM(DB44:DB45)</f>
        <v>0</v>
      </c>
      <c r="DC46" s="347">
        <f t="shared" ref="DC46" si="887">SUM(DC44:DC45)</f>
        <v>0</v>
      </c>
      <c r="DD46" s="347">
        <f t="shared" ref="DD46" si="888">SUM(DD44:DD45)</f>
        <v>0</v>
      </c>
      <c r="DE46" s="347">
        <f t="shared" ref="DE46" si="889">SUM(DE44:DE45)</f>
        <v>0</v>
      </c>
      <c r="DF46" s="348">
        <f t="shared" ref="DF46" si="890">SUM(DF44:DF45)</f>
        <v>0</v>
      </c>
    </row>
    <row r="47" spans="2:110" s="383" customFormat="1" x14ac:dyDescent="0.35">
      <c r="B47" s="377" t="s">
        <v>59</v>
      </c>
      <c r="C47" s="378"/>
      <c r="D47" s="378"/>
      <c r="E47" s="378"/>
      <c r="F47" s="378"/>
      <c r="G47" s="379"/>
      <c r="H47" s="379"/>
      <c r="I47" s="378"/>
      <c r="J47" s="378"/>
      <c r="K47" s="380">
        <f t="shared" ref="K47:L47" si="891">K30+K39+K46+K43</f>
        <v>0</v>
      </c>
      <c r="L47" s="380">
        <f t="shared" si="891"/>
        <v>0</v>
      </c>
      <c r="M47" s="380">
        <f t="shared" ref="M47" si="892">M30+M39+M46+M43</f>
        <v>0</v>
      </c>
      <c r="N47" s="380">
        <f t="shared" ref="N47" si="893">N30+N39+N46+N43</f>
        <v>0</v>
      </c>
      <c r="O47" s="380">
        <f t="shared" ref="O47" si="894">O30+O39+O46+O43</f>
        <v>0</v>
      </c>
      <c r="P47" s="380">
        <f t="shared" ref="P47" si="895">P30+P39+P46+P43</f>
        <v>0</v>
      </c>
      <c r="Q47" s="380">
        <f t="shared" ref="Q47" si="896">Q30+Q39+Q46+Q43</f>
        <v>0</v>
      </c>
      <c r="R47" s="380">
        <f t="shared" ref="R47" si="897">R30+R39+R46+R43</f>
        <v>0</v>
      </c>
      <c r="S47" s="380">
        <f t="shared" ref="S47" si="898">S30+S39+S46+S43</f>
        <v>0</v>
      </c>
      <c r="T47" s="381">
        <f t="shared" ref="T47" si="899">T30+T39+T46+T43</f>
        <v>0</v>
      </c>
      <c r="U47" s="382">
        <f t="shared" ref="U47" si="900">U30+U39+U46+U43</f>
        <v>0</v>
      </c>
      <c r="V47" s="380">
        <f t="shared" ref="V47" si="901">V30+V39+V46+V43</f>
        <v>0</v>
      </c>
      <c r="W47" s="380">
        <f t="shared" ref="W47" si="902">W30+W39+W46+W43</f>
        <v>0</v>
      </c>
      <c r="X47" s="380">
        <f t="shared" ref="X47" si="903">X30+X39+X46+X43</f>
        <v>0</v>
      </c>
      <c r="Y47" s="380">
        <f t="shared" ref="Y47" si="904">Y30+Y39+Y46+Y43</f>
        <v>0</v>
      </c>
      <c r="Z47" s="380">
        <f t="shared" ref="Z47" si="905">Z30+Z39+Z46+Z43</f>
        <v>0</v>
      </c>
      <c r="AA47" s="380">
        <f t="shared" ref="AA47" si="906">AA30+AA39+AA46+AA43</f>
        <v>0</v>
      </c>
      <c r="AB47" s="380">
        <f t="shared" ref="AB47" si="907">AB30+AB39+AB46+AB43</f>
        <v>0</v>
      </c>
      <c r="AC47" s="380">
        <f t="shared" ref="AC47" si="908">AC30+AC39+AC46+AC43</f>
        <v>0</v>
      </c>
      <c r="AD47" s="381">
        <f t="shared" ref="AD47" si="909">AD30+AD39+AD46+AD43</f>
        <v>0</v>
      </c>
      <c r="AE47" s="382">
        <f t="shared" ref="AE47" si="910">AE30+AE39+AE46+AE43</f>
        <v>0</v>
      </c>
      <c r="AF47" s="380">
        <f t="shared" ref="AF47" si="911">AF30+AF39+AF46+AF43</f>
        <v>0</v>
      </c>
      <c r="AG47" s="380">
        <f t="shared" ref="AG47" si="912">AG30+AG39+AG46+AG43</f>
        <v>0</v>
      </c>
      <c r="AH47" s="380">
        <f t="shared" ref="AH47" si="913">AH30+AH39+AH46+AH43</f>
        <v>0</v>
      </c>
      <c r="AI47" s="380">
        <f t="shared" ref="AI47" si="914">AI30+AI39+AI46+AI43</f>
        <v>0</v>
      </c>
      <c r="AJ47" s="380">
        <f t="shared" ref="AJ47" si="915">AJ30+AJ39+AJ46+AJ43</f>
        <v>0</v>
      </c>
      <c r="AK47" s="380">
        <f t="shared" ref="AK47" si="916">AK30+AK39+AK46+AK43</f>
        <v>0</v>
      </c>
      <c r="AL47" s="380">
        <f t="shared" ref="AL47" si="917">AL30+AL39+AL46+AL43</f>
        <v>0</v>
      </c>
      <c r="AM47" s="380">
        <f t="shared" ref="AM47" si="918">AM30+AM39+AM46+AM43</f>
        <v>0</v>
      </c>
      <c r="AN47" s="381">
        <f t="shared" ref="AN47" si="919">AN30+AN39+AN46+AN43</f>
        <v>0</v>
      </c>
      <c r="AO47" s="382">
        <f t="shared" ref="AO47" si="920">AO30+AO39+AO46+AO43</f>
        <v>0</v>
      </c>
      <c r="AP47" s="380">
        <f t="shared" ref="AP47" si="921">AP30+AP39+AP46+AP43</f>
        <v>0</v>
      </c>
      <c r="AQ47" s="380">
        <f t="shared" ref="AQ47" si="922">AQ30+AQ39+AQ46+AQ43</f>
        <v>0</v>
      </c>
      <c r="AR47" s="380">
        <f t="shared" ref="AR47" si="923">AR30+AR39+AR46+AR43</f>
        <v>0</v>
      </c>
      <c r="AS47" s="380">
        <f t="shared" ref="AS47" si="924">AS30+AS39+AS46+AS43</f>
        <v>0</v>
      </c>
      <c r="AT47" s="380">
        <f t="shared" ref="AT47" si="925">AT30+AT39+AT46+AT43</f>
        <v>0</v>
      </c>
      <c r="AU47" s="380">
        <f t="shared" ref="AU47" si="926">AU30+AU39+AU46+AU43</f>
        <v>0</v>
      </c>
      <c r="AV47" s="380">
        <f t="shared" ref="AV47" si="927">AV30+AV39+AV46+AV43</f>
        <v>0</v>
      </c>
      <c r="AW47" s="380">
        <f t="shared" ref="AW47" si="928">AW30+AW39+AW46+AW43</f>
        <v>0</v>
      </c>
      <c r="AX47" s="381">
        <f t="shared" ref="AX47" si="929">AX30+AX39+AX46+AX43</f>
        <v>0</v>
      </c>
      <c r="AY47" s="382">
        <f t="shared" ref="AY47" si="930">AY30+AY39+AY46+AY43</f>
        <v>0</v>
      </c>
      <c r="AZ47" s="380">
        <f t="shared" ref="AZ47" si="931">AZ30+AZ39+AZ46+AZ43</f>
        <v>0</v>
      </c>
      <c r="BA47" s="380">
        <f t="shared" ref="BA47" si="932">BA30+BA39+BA46+BA43</f>
        <v>0</v>
      </c>
      <c r="BB47" s="380">
        <f t="shared" ref="BB47" si="933">BB30+BB39+BB46+BB43</f>
        <v>0</v>
      </c>
      <c r="BC47" s="380">
        <f t="shared" ref="BC47" si="934">BC30+BC39+BC46+BC43</f>
        <v>0</v>
      </c>
      <c r="BD47" s="380">
        <f t="shared" ref="BD47" si="935">BD30+BD39+BD46+BD43</f>
        <v>0</v>
      </c>
      <c r="BE47" s="380">
        <f t="shared" ref="BE47" si="936">BE30+BE39+BE46+BE43</f>
        <v>0</v>
      </c>
      <c r="BF47" s="380">
        <f t="shared" ref="BF47" si="937">BF30+BF39+BF46+BF43</f>
        <v>0</v>
      </c>
      <c r="BG47" s="380">
        <f t="shared" ref="BG47" si="938">BG30+BG39+BG46+BG43</f>
        <v>0</v>
      </c>
      <c r="BH47" s="381">
        <f t="shared" ref="BH47" si="939">BH30+BH39+BH46+BH43</f>
        <v>0</v>
      </c>
      <c r="BI47" s="382">
        <f t="shared" ref="BI47" si="940">BI30+BI39+BI46+BI43</f>
        <v>0</v>
      </c>
      <c r="BJ47" s="380">
        <f t="shared" ref="BJ47" si="941">BJ30+BJ39+BJ46+BJ43</f>
        <v>0</v>
      </c>
      <c r="BK47" s="380">
        <f t="shared" ref="BK47" si="942">BK30+BK39+BK46+BK43</f>
        <v>0</v>
      </c>
      <c r="BL47" s="380">
        <f t="shared" ref="BL47" si="943">BL30+BL39+BL46+BL43</f>
        <v>0</v>
      </c>
      <c r="BM47" s="380">
        <f t="shared" ref="BM47" si="944">BM30+BM39+BM46+BM43</f>
        <v>0</v>
      </c>
      <c r="BN47" s="380">
        <f t="shared" ref="BN47" si="945">BN30+BN39+BN46+BN43</f>
        <v>0</v>
      </c>
      <c r="BO47" s="380">
        <f t="shared" ref="BO47" si="946">BO30+BO39+BO46+BO43</f>
        <v>0</v>
      </c>
      <c r="BP47" s="380">
        <f t="shared" ref="BP47" si="947">BP30+BP39+BP46+BP43</f>
        <v>0</v>
      </c>
      <c r="BQ47" s="380">
        <f t="shared" ref="BQ47" si="948">BQ30+BQ39+BQ46+BQ43</f>
        <v>0</v>
      </c>
      <c r="BR47" s="381">
        <f t="shared" ref="BR47" si="949">BR30+BR39+BR46+BR43</f>
        <v>0</v>
      </c>
      <c r="BS47" s="382">
        <f t="shared" ref="BS47" si="950">BS30+BS39+BS46+BS43</f>
        <v>0</v>
      </c>
      <c r="BT47" s="380">
        <f t="shared" ref="BT47" si="951">BT30+BT39+BT46+BT43</f>
        <v>0</v>
      </c>
      <c r="BU47" s="380">
        <f t="shared" ref="BU47" si="952">BU30+BU39+BU46+BU43</f>
        <v>0</v>
      </c>
      <c r="BV47" s="380">
        <f t="shared" ref="BV47" si="953">BV30+BV39+BV46+BV43</f>
        <v>0</v>
      </c>
      <c r="BW47" s="380">
        <f t="shared" ref="BW47" si="954">BW30+BW39+BW46+BW43</f>
        <v>0</v>
      </c>
      <c r="BX47" s="380">
        <f t="shared" ref="BX47" si="955">BX30+BX39+BX46+BX43</f>
        <v>0</v>
      </c>
      <c r="BY47" s="380">
        <f t="shared" ref="BY47" si="956">BY30+BY39+BY46+BY43</f>
        <v>0</v>
      </c>
      <c r="BZ47" s="380">
        <f t="shared" ref="BZ47" si="957">BZ30+BZ39+BZ46+BZ43</f>
        <v>0</v>
      </c>
      <c r="CA47" s="380">
        <f t="shared" ref="CA47" si="958">CA30+CA39+CA46+CA43</f>
        <v>0</v>
      </c>
      <c r="CB47" s="381">
        <f t="shared" ref="CB47" si="959">CB30+CB39+CB46+CB43</f>
        <v>0</v>
      </c>
      <c r="CC47" s="382">
        <f t="shared" ref="CC47" si="960">CC30+CC39+CC46+CC43</f>
        <v>0</v>
      </c>
      <c r="CD47" s="380">
        <f t="shared" ref="CD47" si="961">CD30+CD39+CD46+CD43</f>
        <v>0</v>
      </c>
      <c r="CE47" s="380">
        <f t="shared" ref="CE47" si="962">CE30+CE39+CE46+CE43</f>
        <v>0</v>
      </c>
      <c r="CF47" s="380">
        <f t="shared" ref="CF47" si="963">CF30+CF39+CF46+CF43</f>
        <v>0</v>
      </c>
      <c r="CG47" s="380">
        <f t="shared" ref="CG47" si="964">CG30+CG39+CG46+CG43</f>
        <v>0</v>
      </c>
      <c r="CH47" s="380">
        <f t="shared" ref="CH47" si="965">CH30+CH39+CH46+CH43</f>
        <v>0</v>
      </c>
      <c r="CI47" s="380">
        <f t="shared" ref="CI47" si="966">CI30+CI39+CI46+CI43</f>
        <v>0</v>
      </c>
      <c r="CJ47" s="380">
        <f t="shared" ref="CJ47" si="967">CJ30+CJ39+CJ46+CJ43</f>
        <v>0</v>
      </c>
      <c r="CK47" s="380">
        <f t="shared" ref="CK47" si="968">CK30+CK39+CK46+CK43</f>
        <v>0</v>
      </c>
      <c r="CL47" s="381">
        <f t="shared" ref="CL47" si="969">CL30+CL39+CL46+CL43</f>
        <v>0</v>
      </c>
      <c r="CM47" s="382">
        <f t="shared" ref="CM47" si="970">CM30+CM39+CM46+CM43</f>
        <v>0</v>
      </c>
      <c r="CN47" s="380">
        <f t="shared" ref="CN47" si="971">CN30+CN39+CN46+CN43</f>
        <v>0</v>
      </c>
      <c r="CO47" s="380">
        <f t="shared" ref="CO47" si="972">CO30+CO39+CO46+CO43</f>
        <v>0</v>
      </c>
      <c r="CP47" s="380">
        <f t="shared" ref="CP47" si="973">CP30+CP39+CP46+CP43</f>
        <v>0</v>
      </c>
      <c r="CQ47" s="380">
        <f t="shared" ref="CQ47" si="974">CQ30+CQ39+CQ46+CQ43</f>
        <v>0</v>
      </c>
      <c r="CR47" s="380">
        <f t="shared" ref="CR47" si="975">CR30+CR39+CR46+CR43</f>
        <v>0</v>
      </c>
      <c r="CS47" s="380">
        <f t="shared" ref="CS47" si="976">CS30+CS39+CS46+CS43</f>
        <v>0</v>
      </c>
      <c r="CT47" s="380">
        <f t="shared" ref="CT47" si="977">CT30+CT39+CT46+CT43</f>
        <v>0</v>
      </c>
      <c r="CU47" s="380">
        <f t="shared" ref="CU47" si="978">CU30+CU39+CU46+CU43</f>
        <v>0</v>
      </c>
      <c r="CV47" s="381">
        <f t="shared" ref="CV47" si="979">CV30+CV39+CV46+CV43</f>
        <v>0</v>
      </c>
      <c r="CW47" s="382">
        <f t="shared" ref="CW47" si="980">CW30+CW39+CW46+CW43</f>
        <v>0</v>
      </c>
      <c r="CX47" s="380">
        <f t="shared" ref="CX47" si="981">CX30+CX39+CX46+CX43</f>
        <v>0</v>
      </c>
      <c r="CY47" s="380">
        <f t="shared" ref="CY47" si="982">CY30+CY39+CY46+CY43</f>
        <v>0</v>
      </c>
      <c r="CZ47" s="380">
        <f t="shared" ref="CZ47" si="983">CZ30+CZ39+CZ46+CZ43</f>
        <v>0</v>
      </c>
      <c r="DA47" s="380">
        <f t="shared" ref="DA47" si="984">DA30+DA39+DA46+DA43</f>
        <v>0</v>
      </c>
      <c r="DB47" s="380">
        <f t="shared" ref="DB47" si="985">DB30+DB39+DB46+DB43</f>
        <v>0</v>
      </c>
      <c r="DC47" s="380">
        <f t="shared" ref="DC47" si="986">DC30+DC39+DC46+DC43</f>
        <v>0</v>
      </c>
      <c r="DD47" s="380">
        <f t="shared" ref="DD47" si="987">DD30+DD39+DD46+DD43</f>
        <v>0</v>
      </c>
      <c r="DE47" s="380">
        <f t="shared" ref="DE47" si="988">DE30+DE39+DE46+DE43</f>
        <v>0</v>
      </c>
      <c r="DF47" s="381">
        <f t="shared" ref="DF47" si="989">DF30+DF39+DF46+DF43</f>
        <v>0</v>
      </c>
    </row>
    <row r="48" spans="2:110" x14ac:dyDescent="0.35">
      <c r="B48" s="360" t="s">
        <v>60</v>
      </c>
      <c r="C48" s="306"/>
      <c r="D48" s="306"/>
      <c r="E48" s="306"/>
      <c r="F48" s="306"/>
      <c r="G48" s="384"/>
      <c r="H48" s="384"/>
      <c r="I48" s="306"/>
      <c r="J48" s="306"/>
      <c r="K48" s="385">
        <f t="shared" ref="K48:L48" si="990">K47*15%</f>
        <v>0</v>
      </c>
      <c r="L48" s="385">
        <f t="shared" si="990"/>
        <v>0</v>
      </c>
      <c r="M48" s="385">
        <f t="shared" ref="M48" si="991">M47*15%</f>
        <v>0</v>
      </c>
      <c r="N48" s="385">
        <f t="shared" ref="N48" si="992">N47*15%</f>
        <v>0</v>
      </c>
      <c r="O48" s="385">
        <f t="shared" ref="O48" si="993">O47*15%</f>
        <v>0</v>
      </c>
      <c r="P48" s="385">
        <f t="shared" ref="P48" si="994">P47*15%</f>
        <v>0</v>
      </c>
      <c r="Q48" s="385">
        <f t="shared" ref="Q48" si="995">Q47*15%</f>
        <v>0</v>
      </c>
      <c r="R48" s="385">
        <f t="shared" ref="R48" si="996">R47*15%</f>
        <v>0</v>
      </c>
      <c r="S48" s="385">
        <f t="shared" ref="S48" si="997">S47*15%</f>
        <v>0</v>
      </c>
      <c r="T48" s="386">
        <f t="shared" ref="T48" si="998">T47*15%</f>
        <v>0</v>
      </c>
      <c r="U48" s="387">
        <f t="shared" ref="U48" si="999">U47*15%</f>
        <v>0</v>
      </c>
      <c r="V48" s="385">
        <f t="shared" ref="V48" si="1000">V47*15%</f>
        <v>0</v>
      </c>
      <c r="W48" s="385">
        <f t="shared" ref="W48" si="1001">W47*15%</f>
        <v>0</v>
      </c>
      <c r="X48" s="385">
        <f t="shared" ref="X48" si="1002">X47*15%</f>
        <v>0</v>
      </c>
      <c r="Y48" s="385">
        <f t="shared" ref="Y48" si="1003">Y47*15%</f>
        <v>0</v>
      </c>
      <c r="Z48" s="385">
        <f t="shared" ref="Z48" si="1004">Z47*15%</f>
        <v>0</v>
      </c>
      <c r="AA48" s="385">
        <f t="shared" ref="AA48" si="1005">AA47*15%</f>
        <v>0</v>
      </c>
      <c r="AB48" s="385">
        <f t="shared" ref="AB48" si="1006">AB47*15%</f>
        <v>0</v>
      </c>
      <c r="AC48" s="385">
        <f t="shared" ref="AC48" si="1007">AC47*15%</f>
        <v>0</v>
      </c>
      <c r="AD48" s="386">
        <f t="shared" ref="AD48" si="1008">AD47*15%</f>
        <v>0</v>
      </c>
      <c r="AE48" s="387">
        <f t="shared" ref="AE48" si="1009">AE47*15%</f>
        <v>0</v>
      </c>
      <c r="AF48" s="385">
        <f t="shared" ref="AF48" si="1010">AF47*15%</f>
        <v>0</v>
      </c>
      <c r="AG48" s="385">
        <f t="shared" ref="AG48" si="1011">AG47*15%</f>
        <v>0</v>
      </c>
      <c r="AH48" s="385">
        <f t="shared" ref="AH48" si="1012">AH47*15%</f>
        <v>0</v>
      </c>
      <c r="AI48" s="385">
        <f t="shared" ref="AI48" si="1013">AI47*15%</f>
        <v>0</v>
      </c>
      <c r="AJ48" s="385">
        <f t="shared" ref="AJ48" si="1014">AJ47*15%</f>
        <v>0</v>
      </c>
      <c r="AK48" s="385">
        <f t="shared" ref="AK48" si="1015">AK47*15%</f>
        <v>0</v>
      </c>
      <c r="AL48" s="385">
        <f t="shared" ref="AL48" si="1016">AL47*15%</f>
        <v>0</v>
      </c>
      <c r="AM48" s="385">
        <f t="shared" ref="AM48" si="1017">AM47*15%</f>
        <v>0</v>
      </c>
      <c r="AN48" s="386">
        <f t="shared" ref="AN48" si="1018">AN47*15%</f>
        <v>0</v>
      </c>
      <c r="AO48" s="387">
        <f t="shared" ref="AO48" si="1019">AO47*15%</f>
        <v>0</v>
      </c>
      <c r="AP48" s="385">
        <f t="shared" ref="AP48" si="1020">AP47*15%</f>
        <v>0</v>
      </c>
      <c r="AQ48" s="385">
        <f t="shared" ref="AQ48" si="1021">AQ47*15%</f>
        <v>0</v>
      </c>
      <c r="AR48" s="385">
        <f t="shared" ref="AR48" si="1022">AR47*15%</f>
        <v>0</v>
      </c>
      <c r="AS48" s="385">
        <f t="shared" ref="AS48" si="1023">AS47*15%</f>
        <v>0</v>
      </c>
      <c r="AT48" s="385">
        <f t="shared" ref="AT48" si="1024">AT47*15%</f>
        <v>0</v>
      </c>
      <c r="AU48" s="385">
        <f t="shared" ref="AU48" si="1025">AU47*15%</f>
        <v>0</v>
      </c>
      <c r="AV48" s="385">
        <f t="shared" ref="AV48" si="1026">AV47*15%</f>
        <v>0</v>
      </c>
      <c r="AW48" s="385">
        <f t="shared" ref="AW48" si="1027">AW47*15%</f>
        <v>0</v>
      </c>
      <c r="AX48" s="386">
        <f t="shared" ref="AX48" si="1028">AX47*15%</f>
        <v>0</v>
      </c>
      <c r="AY48" s="387">
        <f t="shared" ref="AY48" si="1029">AY47*15%</f>
        <v>0</v>
      </c>
      <c r="AZ48" s="385">
        <f t="shared" ref="AZ48" si="1030">AZ47*15%</f>
        <v>0</v>
      </c>
      <c r="BA48" s="385">
        <f t="shared" ref="BA48" si="1031">BA47*15%</f>
        <v>0</v>
      </c>
      <c r="BB48" s="385">
        <f t="shared" ref="BB48" si="1032">BB47*15%</f>
        <v>0</v>
      </c>
      <c r="BC48" s="385">
        <f t="shared" ref="BC48" si="1033">BC47*15%</f>
        <v>0</v>
      </c>
      <c r="BD48" s="385">
        <f t="shared" ref="BD48" si="1034">BD47*15%</f>
        <v>0</v>
      </c>
      <c r="BE48" s="385">
        <f t="shared" ref="BE48" si="1035">BE47*15%</f>
        <v>0</v>
      </c>
      <c r="BF48" s="385">
        <f t="shared" ref="BF48" si="1036">BF47*15%</f>
        <v>0</v>
      </c>
      <c r="BG48" s="385">
        <f t="shared" ref="BG48" si="1037">BG47*15%</f>
        <v>0</v>
      </c>
      <c r="BH48" s="386">
        <f t="shared" ref="BH48" si="1038">BH47*15%</f>
        <v>0</v>
      </c>
      <c r="BI48" s="387">
        <f t="shared" ref="BI48" si="1039">BI47*15%</f>
        <v>0</v>
      </c>
      <c r="BJ48" s="385">
        <f t="shared" ref="BJ48" si="1040">BJ47*15%</f>
        <v>0</v>
      </c>
      <c r="BK48" s="385">
        <f t="shared" ref="BK48" si="1041">BK47*15%</f>
        <v>0</v>
      </c>
      <c r="BL48" s="385">
        <f t="shared" ref="BL48" si="1042">BL47*15%</f>
        <v>0</v>
      </c>
      <c r="BM48" s="385">
        <f t="shared" ref="BM48" si="1043">BM47*15%</f>
        <v>0</v>
      </c>
      <c r="BN48" s="385">
        <f t="shared" ref="BN48" si="1044">BN47*15%</f>
        <v>0</v>
      </c>
      <c r="BO48" s="385">
        <f t="shared" ref="BO48" si="1045">BO47*15%</f>
        <v>0</v>
      </c>
      <c r="BP48" s="385">
        <f t="shared" ref="BP48" si="1046">BP47*15%</f>
        <v>0</v>
      </c>
      <c r="BQ48" s="385">
        <f t="shared" ref="BQ48" si="1047">BQ47*15%</f>
        <v>0</v>
      </c>
      <c r="BR48" s="386">
        <f t="shared" ref="BR48" si="1048">BR47*15%</f>
        <v>0</v>
      </c>
      <c r="BS48" s="387">
        <f t="shared" ref="BS48" si="1049">BS47*15%</f>
        <v>0</v>
      </c>
      <c r="BT48" s="385">
        <f t="shared" ref="BT48" si="1050">BT47*15%</f>
        <v>0</v>
      </c>
      <c r="BU48" s="385">
        <f t="shared" ref="BU48" si="1051">BU47*15%</f>
        <v>0</v>
      </c>
      <c r="BV48" s="385">
        <f t="shared" ref="BV48" si="1052">BV47*15%</f>
        <v>0</v>
      </c>
      <c r="BW48" s="385">
        <f t="shared" ref="BW48" si="1053">BW47*15%</f>
        <v>0</v>
      </c>
      <c r="BX48" s="385">
        <f t="shared" ref="BX48" si="1054">BX47*15%</f>
        <v>0</v>
      </c>
      <c r="BY48" s="385">
        <f t="shared" ref="BY48" si="1055">BY47*15%</f>
        <v>0</v>
      </c>
      <c r="BZ48" s="385">
        <f t="shared" ref="BZ48" si="1056">BZ47*15%</f>
        <v>0</v>
      </c>
      <c r="CA48" s="385">
        <f t="shared" ref="CA48" si="1057">CA47*15%</f>
        <v>0</v>
      </c>
      <c r="CB48" s="386">
        <f t="shared" ref="CB48" si="1058">CB47*15%</f>
        <v>0</v>
      </c>
      <c r="CC48" s="387">
        <f t="shared" ref="CC48" si="1059">CC47*15%</f>
        <v>0</v>
      </c>
      <c r="CD48" s="385">
        <f t="shared" ref="CD48" si="1060">CD47*15%</f>
        <v>0</v>
      </c>
      <c r="CE48" s="385">
        <f t="shared" ref="CE48" si="1061">CE47*15%</f>
        <v>0</v>
      </c>
      <c r="CF48" s="385">
        <f t="shared" ref="CF48" si="1062">CF47*15%</f>
        <v>0</v>
      </c>
      <c r="CG48" s="385">
        <f t="shared" ref="CG48" si="1063">CG47*15%</f>
        <v>0</v>
      </c>
      <c r="CH48" s="385">
        <f t="shared" ref="CH48" si="1064">CH47*15%</f>
        <v>0</v>
      </c>
      <c r="CI48" s="385">
        <f t="shared" ref="CI48" si="1065">CI47*15%</f>
        <v>0</v>
      </c>
      <c r="CJ48" s="385">
        <f t="shared" ref="CJ48" si="1066">CJ47*15%</f>
        <v>0</v>
      </c>
      <c r="CK48" s="385">
        <f t="shared" ref="CK48" si="1067">CK47*15%</f>
        <v>0</v>
      </c>
      <c r="CL48" s="386">
        <f t="shared" ref="CL48" si="1068">CL47*15%</f>
        <v>0</v>
      </c>
      <c r="CM48" s="387">
        <f t="shared" ref="CM48" si="1069">CM47*15%</f>
        <v>0</v>
      </c>
      <c r="CN48" s="385">
        <f t="shared" ref="CN48" si="1070">CN47*15%</f>
        <v>0</v>
      </c>
      <c r="CO48" s="385">
        <f t="shared" ref="CO48" si="1071">CO47*15%</f>
        <v>0</v>
      </c>
      <c r="CP48" s="385">
        <f t="shared" ref="CP48" si="1072">CP47*15%</f>
        <v>0</v>
      </c>
      <c r="CQ48" s="385">
        <f t="shared" ref="CQ48" si="1073">CQ47*15%</f>
        <v>0</v>
      </c>
      <c r="CR48" s="385">
        <f t="shared" ref="CR48" si="1074">CR47*15%</f>
        <v>0</v>
      </c>
      <c r="CS48" s="385">
        <f t="shared" ref="CS48" si="1075">CS47*15%</f>
        <v>0</v>
      </c>
      <c r="CT48" s="385">
        <f t="shared" ref="CT48" si="1076">CT47*15%</f>
        <v>0</v>
      </c>
      <c r="CU48" s="385">
        <f t="shared" ref="CU48" si="1077">CU47*15%</f>
        <v>0</v>
      </c>
      <c r="CV48" s="386">
        <f t="shared" ref="CV48" si="1078">CV47*15%</f>
        <v>0</v>
      </c>
      <c r="CW48" s="387">
        <f t="shared" ref="CW48" si="1079">CW47*15%</f>
        <v>0</v>
      </c>
      <c r="CX48" s="385">
        <f t="shared" ref="CX48" si="1080">CX47*15%</f>
        <v>0</v>
      </c>
      <c r="CY48" s="385">
        <f t="shared" ref="CY48" si="1081">CY47*15%</f>
        <v>0</v>
      </c>
      <c r="CZ48" s="385">
        <f t="shared" ref="CZ48" si="1082">CZ47*15%</f>
        <v>0</v>
      </c>
      <c r="DA48" s="385">
        <f t="shared" ref="DA48" si="1083">DA47*15%</f>
        <v>0</v>
      </c>
      <c r="DB48" s="385">
        <f t="shared" ref="DB48" si="1084">DB47*15%</f>
        <v>0</v>
      </c>
      <c r="DC48" s="385">
        <f t="shared" ref="DC48" si="1085">DC47*15%</f>
        <v>0</v>
      </c>
      <c r="DD48" s="385">
        <f t="shared" ref="DD48" si="1086">DD47*15%</f>
        <v>0</v>
      </c>
      <c r="DE48" s="385">
        <f t="shared" ref="DE48" si="1087">DE47*15%</f>
        <v>0</v>
      </c>
      <c r="DF48" s="386">
        <f t="shared" ref="DF48" si="1088">DF47*15%</f>
        <v>0</v>
      </c>
    </row>
    <row r="49" spans="2:110" s="383" customFormat="1" ht="16" thickBot="1" x14ac:dyDescent="0.4">
      <c r="B49" s="388" t="s">
        <v>61</v>
      </c>
      <c r="C49" s="389"/>
      <c r="D49" s="389"/>
      <c r="E49" s="389"/>
      <c r="F49" s="389"/>
      <c r="G49" s="389"/>
      <c r="H49" s="389" t="s">
        <v>62</v>
      </c>
      <c r="I49" s="389"/>
      <c r="J49" s="389"/>
      <c r="K49" s="390">
        <f t="shared" ref="K49:L49" si="1089">K47+K48</f>
        <v>0</v>
      </c>
      <c r="L49" s="390">
        <f t="shared" si="1089"/>
        <v>0</v>
      </c>
      <c r="M49" s="390">
        <f t="shared" ref="M49" si="1090">M47+M48</f>
        <v>0</v>
      </c>
      <c r="N49" s="390">
        <f t="shared" ref="N49" si="1091">N47+N48</f>
        <v>0</v>
      </c>
      <c r="O49" s="390">
        <f t="shared" ref="O49" si="1092">O47+O48</f>
        <v>0</v>
      </c>
      <c r="P49" s="390">
        <f t="shared" ref="P49" si="1093">P47+P48</f>
        <v>0</v>
      </c>
      <c r="Q49" s="390">
        <f t="shared" ref="Q49" si="1094">Q47+Q48</f>
        <v>0</v>
      </c>
      <c r="R49" s="390">
        <f t="shared" ref="R49" si="1095">R47+R48</f>
        <v>0</v>
      </c>
      <c r="S49" s="390">
        <f t="shared" ref="S49" si="1096">S47+S48</f>
        <v>0</v>
      </c>
      <c r="T49" s="391">
        <f t="shared" ref="T49" si="1097">T47+T48</f>
        <v>0</v>
      </c>
      <c r="U49" s="392">
        <f t="shared" ref="U49" si="1098">U47+U48</f>
        <v>0</v>
      </c>
      <c r="V49" s="390">
        <f t="shared" ref="V49" si="1099">V47+V48</f>
        <v>0</v>
      </c>
      <c r="W49" s="390">
        <f t="shared" ref="W49" si="1100">W47+W48</f>
        <v>0</v>
      </c>
      <c r="X49" s="390">
        <f t="shared" ref="X49" si="1101">X47+X48</f>
        <v>0</v>
      </c>
      <c r="Y49" s="390">
        <f t="shared" ref="Y49" si="1102">Y47+Y48</f>
        <v>0</v>
      </c>
      <c r="Z49" s="390">
        <f t="shared" ref="Z49" si="1103">Z47+Z48</f>
        <v>0</v>
      </c>
      <c r="AA49" s="390">
        <f t="shared" ref="AA49" si="1104">AA47+AA48</f>
        <v>0</v>
      </c>
      <c r="AB49" s="390">
        <f t="shared" ref="AB49" si="1105">AB47+AB48</f>
        <v>0</v>
      </c>
      <c r="AC49" s="390">
        <f t="shared" ref="AC49" si="1106">AC47+AC48</f>
        <v>0</v>
      </c>
      <c r="AD49" s="391">
        <f t="shared" ref="AD49" si="1107">AD47+AD48</f>
        <v>0</v>
      </c>
      <c r="AE49" s="392">
        <f t="shared" ref="AE49" si="1108">AE47+AE48</f>
        <v>0</v>
      </c>
      <c r="AF49" s="390">
        <f t="shared" ref="AF49" si="1109">AF47+AF48</f>
        <v>0</v>
      </c>
      <c r="AG49" s="390">
        <f t="shared" ref="AG49" si="1110">AG47+AG48</f>
        <v>0</v>
      </c>
      <c r="AH49" s="390">
        <f t="shared" ref="AH49" si="1111">AH47+AH48</f>
        <v>0</v>
      </c>
      <c r="AI49" s="390">
        <f t="shared" ref="AI49" si="1112">AI47+AI48</f>
        <v>0</v>
      </c>
      <c r="AJ49" s="390">
        <f t="shared" ref="AJ49" si="1113">AJ47+AJ48</f>
        <v>0</v>
      </c>
      <c r="AK49" s="390">
        <f t="shared" ref="AK49" si="1114">AK47+AK48</f>
        <v>0</v>
      </c>
      <c r="AL49" s="390">
        <f t="shared" ref="AL49" si="1115">AL47+AL48</f>
        <v>0</v>
      </c>
      <c r="AM49" s="390">
        <f t="shared" ref="AM49" si="1116">AM47+AM48</f>
        <v>0</v>
      </c>
      <c r="AN49" s="391">
        <f t="shared" ref="AN49" si="1117">AN47+AN48</f>
        <v>0</v>
      </c>
      <c r="AO49" s="392">
        <f t="shared" ref="AO49" si="1118">AO47+AO48</f>
        <v>0</v>
      </c>
      <c r="AP49" s="390">
        <f t="shared" ref="AP49" si="1119">AP47+AP48</f>
        <v>0</v>
      </c>
      <c r="AQ49" s="390">
        <f t="shared" ref="AQ49" si="1120">AQ47+AQ48</f>
        <v>0</v>
      </c>
      <c r="AR49" s="390">
        <f t="shared" ref="AR49" si="1121">AR47+AR48</f>
        <v>0</v>
      </c>
      <c r="AS49" s="390">
        <f t="shared" ref="AS49" si="1122">AS47+AS48</f>
        <v>0</v>
      </c>
      <c r="AT49" s="390">
        <f t="shared" ref="AT49" si="1123">AT47+AT48</f>
        <v>0</v>
      </c>
      <c r="AU49" s="390">
        <f t="shared" ref="AU49" si="1124">AU47+AU48</f>
        <v>0</v>
      </c>
      <c r="AV49" s="390">
        <f t="shared" ref="AV49" si="1125">AV47+AV48</f>
        <v>0</v>
      </c>
      <c r="AW49" s="390">
        <f t="shared" ref="AW49" si="1126">AW47+AW48</f>
        <v>0</v>
      </c>
      <c r="AX49" s="391">
        <f t="shared" ref="AX49" si="1127">AX47+AX48</f>
        <v>0</v>
      </c>
      <c r="AY49" s="392">
        <f t="shared" ref="AY49" si="1128">AY47+AY48</f>
        <v>0</v>
      </c>
      <c r="AZ49" s="390">
        <f t="shared" ref="AZ49" si="1129">AZ47+AZ48</f>
        <v>0</v>
      </c>
      <c r="BA49" s="390">
        <f t="shared" ref="BA49" si="1130">BA47+BA48</f>
        <v>0</v>
      </c>
      <c r="BB49" s="390">
        <f t="shared" ref="BB49" si="1131">BB47+BB48</f>
        <v>0</v>
      </c>
      <c r="BC49" s="390">
        <f t="shared" ref="BC49" si="1132">BC47+BC48</f>
        <v>0</v>
      </c>
      <c r="BD49" s="390">
        <f t="shared" ref="BD49" si="1133">BD47+BD48</f>
        <v>0</v>
      </c>
      <c r="BE49" s="390">
        <f t="shared" ref="BE49" si="1134">BE47+BE48</f>
        <v>0</v>
      </c>
      <c r="BF49" s="390">
        <f t="shared" ref="BF49" si="1135">BF47+BF48</f>
        <v>0</v>
      </c>
      <c r="BG49" s="390">
        <f t="shared" ref="BG49" si="1136">BG47+BG48</f>
        <v>0</v>
      </c>
      <c r="BH49" s="391">
        <f t="shared" ref="BH49" si="1137">BH47+BH48</f>
        <v>0</v>
      </c>
      <c r="BI49" s="392">
        <f t="shared" ref="BI49" si="1138">BI47+BI48</f>
        <v>0</v>
      </c>
      <c r="BJ49" s="390">
        <f t="shared" ref="BJ49" si="1139">BJ47+BJ48</f>
        <v>0</v>
      </c>
      <c r="BK49" s="390">
        <f t="shared" ref="BK49" si="1140">BK47+BK48</f>
        <v>0</v>
      </c>
      <c r="BL49" s="390">
        <f t="shared" ref="BL49" si="1141">BL47+BL48</f>
        <v>0</v>
      </c>
      <c r="BM49" s="390">
        <f t="shared" ref="BM49" si="1142">BM47+BM48</f>
        <v>0</v>
      </c>
      <c r="BN49" s="390">
        <f t="shared" ref="BN49" si="1143">BN47+BN48</f>
        <v>0</v>
      </c>
      <c r="BO49" s="390">
        <f t="shared" ref="BO49" si="1144">BO47+BO48</f>
        <v>0</v>
      </c>
      <c r="BP49" s="390">
        <f t="shared" ref="BP49" si="1145">BP47+BP48</f>
        <v>0</v>
      </c>
      <c r="BQ49" s="390">
        <f t="shared" ref="BQ49" si="1146">BQ47+BQ48</f>
        <v>0</v>
      </c>
      <c r="BR49" s="391">
        <f t="shared" ref="BR49" si="1147">BR47+BR48</f>
        <v>0</v>
      </c>
      <c r="BS49" s="392">
        <f t="shared" ref="BS49" si="1148">BS47+BS48</f>
        <v>0</v>
      </c>
      <c r="BT49" s="390">
        <f t="shared" ref="BT49" si="1149">BT47+BT48</f>
        <v>0</v>
      </c>
      <c r="BU49" s="390">
        <f t="shared" ref="BU49" si="1150">BU47+BU48</f>
        <v>0</v>
      </c>
      <c r="BV49" s="390">
        <f t="shared" ref="BV49" si="1151">BV47+BV48</f>
        <v>0</v>
      </c>
      <c r="BW49" s="390">
        <f t="shared" ref="BW49" si="1152">BW47+BW48</f>
        <v>0</v>
      </c>
      <c r="BX49" s="390">
        <f t="shared" ref="BX49" si="1153">BX47+BX48</f>
        <v>0</v>
      </c>
      <c r="BY49" s="390">
        <f t="shared" ref="BY49" si="1154">BY47+BY48</f>
        <v>0</v>
      </c>
      <c r="BZ49" s="390">
        <f t="shared" ref="BZ49" si="1155">BZ47+BZ48</f>
        <v>0</v>
      </c>
      <c r="CA49" s="390">
        <f t="shared" ref="CA49" si="1156">CA47+CA48</f>
        <v>0</v>
      </c>
      <c r="CB49" s="391">
        <f t="shared" ref="CB49" si="1157">CB47+CB48</f>
        <v>0</v>
      </c>
      <c r="CC49" s="392">
        <f t="shared" ref="CC49" si="1158">CC47+CC48</f>
        <v>0</v>
      </c>
      <c r="CD49" s="390">
        <f t="shared" ref="CD49" si="1159">CD47+CD48</f>
        <v>0</v>
      </c>
      <c r="CE49" s="390">
        <f t="shared" ref="CE49" si="1160">CE47+CE48</f>
        <v>0</v>
      </c>
      <c r="CF49" s="390">
        <f t="shared" ref="CF49" si="1161">CF47+CF48</f>
        <v>0</v>
      </c>
      <c r="CG49" s="390">
        <f t="shared" ref="CG49" si="1162">CG47+CG48</f>
        <v>0</v>
      </c>
      <c r="CH49" s="390">
        <f t="shared" ref="CH49" si="1163">CH47+CH48</f>
        <v>0</v>
      </c>
      <c r="CI49" s="390">
        <f t="shared" ref="CI49" si="1164">CI47+CI48</f>
        <v>0</v>
      </c>
      <c r="CJ49" s="390">
        <f t="shared" ref="CJ49" si="1165">CJ47+CJ48</f>
        <v>0</v>
      </c>
      <c r="CK49" s="390">
        <f t="shared" ref="CK49" si="1166">CK47+CK48</f>
        <v>0</v>
      </c>
      <c r="CL49" s="391">
        <f t="shared" ref="CL49" si="1167">CL47+CL48</f>
        <v>0</v>
      </c>
      <c r="CM49" s="392">
        <f t="shared" ref="CM49" si="1168">CM47+CM48</f>
        <v>0</v>
      </c>
      <c r="CN49" s="390">
        <f t="shared" ref="CN49" si="1169">CN47+CN48</f>
        <v>0</v>
      </c>
      <c r="CO49" s="390">
        <f t="shared" ref="CO49" si="1170">CO47+CO48</f>
        <v>0</v>
      </c>
      <c r="CP49" s="390">
        <f t="shared" ref="CP49" si="1171">CP47+CP48</f>
        <v>0</v>
      </c>
      <c r="CQ49" s="390">
        <f t="shared" ref="CQ49" si="1172">CQ47+CQ48</f>
        <v>0</v>
      </c>
      <c r="CR49" s="390">
        <f t="shared" ref="CR49" si="1173">CR47+CR48</f>
        <v>0</v>
      </c>
      <c r="CS49" s="390">
        <f t="shared" ref="CS49" si="1174">CS47+CS48</f>
        <v>0</v>
      </c>
      <c r="CT49" s="390">
        <f t="shared" ref="CT49" si="1175">CT47+CT48</f>
        <v>0</v>
      </c>
      <c r="CU49" s="390">
        <f t="shared" ref="CU49" si="1176">CU47+CU48</f>
        <v>0</v>
      </c>
      <c r="CV49" s="391">
        <f t="shared" ref="CV49" si="1177">CV47+CV48</f>
        <v>0</v>
      </c>
      <c r="CW49" s="392">
        <f t="shared" ref="CW49" si="1178">CW47+CW48</f>
        <v>0</v>
      </c>
      <c r="CX49" s="390">
        <f t="shared" ref="CX49" si="1179">CX47+CX48</f>
        <v>0</v>
      </c>
      <c r="CY49" s="390">
        <f t="shared" ref="CY49" si="1180">CY47+CY48</f>
        <v>0</v>
      </c>
      <c r="CZ49" s="390">
        <f t="shared" ref="CZ49" si="1181">CZ47+CZ48</f>
        <v>0</v>
      </c>
      <c r="DA49" s="390">
        <f t="shared" ref="DA49" si="1182">DA47+DA48</f>
        <v>0</v>
      </c>
      <c r="DB49" s="390">
        <f t="shared" ref="DB49" si="1183">DB47+DB48</f>
        <v>0</v>
      </c>
      <c r="DC49" s="390">
        <f t="shared" ref="DC49" si="1184">DC47+DC48</f>
        <v>0</v>
      </c>
      <c r="DD49" s="390">
        <f t="shared" ref="DD49" si="1185">DD47+DD48</f>
        <v>0</v>
      </c>
      <c r="DE49" s="390">
        <f t="shared" ref="DE49" si="1186">DE47+DE48</f>
        <v>0</v>
      </c>
      <c r="DF49" s="391">
        <f t="shared" ref="DF49" si="1187">DF47+DF48</f>
        <v>0</v>
      </c>
    </row>
    <row r="50" spans="2:110" s="306" customFormat="1" x14ac:dyDescent="0.35">
      <c r="B50" s="334"/>
      <c r="C50" s="334"/>
      <c r="D50" s="334"/>
      <c r="U50" s="334"/>
      <c r="V50" s="334"/>
      <c r="W50" s="334"/>
      <c r="X50" s="334"/>
      <c r="Y50" s="334"/>
      <c r="Z50" s="334"/>
      <c r="AE50" s="334"/>
      <c r="AF50" s="334"/>
      <c r="AG50" s="334"/>
      <c r="AH50" s="334"/>
      <c r="AI50" s="334"/>
      <c r="AJ50" s="334"/>
    </row>
    <row r="51" spans="2:110" s="306" customFormat="1" x14ac:dyDescent="0.35">
      <c r="U51" s="334"/>
      <c r="V51" s="334"/>
      <c r="W51" s="334"/>
      <c r="X51" s="334"/>
      <c r="Y51" s="334"/>
      <c r="Z51" s="334"/>
      <c r="AE51" s="334"/>
      <c r="AF51" s="334"/>
      <c r="AG51" s="334"/>
      <c r="AH51" s="334"/>
      <c r="AI51" s="334"/>
      <c r="AJ51" s="334"/>
    </row>
    <row r="52" spans="2:110" s="306" customFormat="1" x14ac:dyDescent="0.35">
      <c r="B52" s="393"/>
      <c r="C52" s="308"/>
      <c r="D52" s="308"/>
      <c r="E52" s="308"/>
      <c r="F52" s="308"/>
      <c r="U52" s="334"/>
      <c r="V52" s="334"/>
      <c r="W52" s="334"/>
      <c r="X52" s="334"/>
      <c r="Y52" s="334"/>
      <c r="Z52" s="334"/>
      <c r="AE52" s="334"/>
      <c r="AF52" s="334"/>
      <c r="AG52" s="334"/>
      <c r="AH52" s="334"/>
      <c r="AI52" s="334"/>
      <c r="AJ52" s="334"/>
    </row>
    <row r="53" spans="2:110" s="306" customFormat="1" x14ac:dyDescent="0.35">
      <c r="B53" s="308" t="s">
        <v>100</v>
      </c>
      <c r="C53" s="308"/>
      <c r="D53" s="308"/>
      <c r="E53" s="308"/>
      <c r="F53" s="308"/>
      <c r="U53" s="334"/>
      <c r="V53" s="334"/>
      <c r="W53" s="334"/>
      <c r="X53" s="334"/>
      <c r="Y53" s="334"/>
      <c r="Z53" s="334"/>
      <c r="AE53" s="334"/>
      <c r="AF53" s="334"/>
      <c r="AG53" s="334"/>
      <c r="AH53" s="334"/>
      <c r="AI53" s="334"/>
      <c r="AJ53" s="334"/>
    </row>
    <row r="54" spans="2:110" s="306" customFormat="1" x14ac:dyDescent="0.35">
      <c r="U54" s="334"/>
      <c r="V54" s="334"/>
      <c r="W54" s="334"/>
      <c r="X54" s="334"/>
      <c r="Y54" s="334"/>
      <c r="Z54" s="334"/>
      <c r="AE54" s="334"/>
      <c r="AF54" s="334"/>
      <c r="AG54" s="334"/>
      <c r="AH54" s="334"/>
      <c r="AI54" s="334"/>
      <c r="AJ54" s="334"/>
    </row>
    <row r="55" spans="2:110" s="306" customFormat="1" x14ac:dyDescent="0.35">
      <c r="B55" s="393"/>
      <c r="C55" s="308"/>
      <c r="D55" s="308"/>
      <c r="E55" s="308"/>
      <c r="F55" s="308"/>
      <c r="Q55" s="308"/>
      <c r="R55" s="308"/>
      <c r="S55" s="308"/>
      <c r="T55" s="308"/>
      <c r="U55" s="334"/>
      <c r="V55" s="334"/>
      <c r="W55" s="334"/>
      <c r="X55" s="334"/>
      <c r="Y55" s="334"/>
      <c r="Z55" s="334"/>
      <c r="AA55" s="308"/>
      <c r="AB55" s="308"/>
      <c r="AC55" s="308"/>
      <c r="AD55" s="308"/>
      <c r="AE55" s="334"/>
      <c r="AF55" s="334"/>
      <c r="AG55" s="334"/>
      <c r="AH55" s="334"/>
      <c r="AI55" s="334"/>
      <c r="AJ55" s="334"/>
      <c r="AK55" s="308"/>
      <c r="AL55" s="308"/>
      <c r="AM55" s="308"/>
      <c r="AN55" s="308"/>
      <c r="AU55" s="308"/>
      <c r="AV55" s="308"/>
      <c r="AW55" s="308"/>
      <c r="AX55" s="308"/>
      <c r="BE55" s="308"/>
      <c r="BF55" s="308"/>
      <c r="BG55" s="308"/>
      <c r="BH55" s="308"/>
      <c r="BO55" s="308"/>
      <c r="BP55" s="308"/>
      <c r="BQ55" s="308"/>
      <c r="BR55" s="308"/>
      <c r="BY55" s="308"/>
      <c r="BZ55" s="308"/>
      <c r="CA55" s="308"/>
      <c r="CB55" s="308"/>
      <c r="CI55" s="308"/>
      <c r="CJ55" s="308"/>
      <c r="CK55" s="308"/>
      <c r="CL55" s="308"/>
      <c r="CS55" s="308"/>
      <c r="CT55" s="308"/>
      <c r="CU55" s="308"/>
      <c r="CV55" s="308"/>
      <c r="DC55" s="308"/>
      <c r="DD55" s="308"/>
      <c r="DE55" s="308"/>
      <c r="DF55" s="308"/>
    </row>
    <row r="56" spans="2:110" s="306" customFormat="1" x14ac:dyDescent="0.35">
      <c r="B56" s="308" t="s">
        <v>287</v>
      </c>
      <c r="C56" s="308"/>
      <c r="D56" s="308"/>
      <c r="E56" s="308"/>
      <c r="F56" s="308"/>
      <c r="Q56" s="308" t="s">
        <v>101</v>
      </c>
      <c r="R56" s="308"/>
      <c r="S56" s="308"/>
      <c r="T56" s="308"/>
      <c r="U56" s="334"/>
      <c r="V56" s="334"/>
      <c r="W56" s="334"/>
      <c r="X56" s="334"/>
      <c r="Y56" s="334"/>
      <c r="Z56" s="334"/>
      <c r="AA56" s="308" t="s">
        <v>101</v>
      </c>
      <c r="AB56" s="308"/>
      <c r="AC56" s="308"/>
      <c r="AD56" s="308"/>
      <c r="AE56" s="334"/>
      <c r="AF56" s="334"/>
      <c r="AG56" s="334"/>
      <c r="AH56" s="334"/>
      <c r="AI56" s="334"/>
      <c r="AJ56" s="334"/>
      <c r="AK56" s="308" t="s">
        <v>101</v>
      </c>
      <c r="AL56" s="308"/>
      <c r="AM56" s="308"/>
      <c r="AN56" s="308"/>
      <c r="AU56" s="308" t="s">
        <v>101</v>
      </c>
      <c r="AV56" s="308"/>
      <c r="AW56" s="308"/>
      <c r="AX56" s="308"/>
      <c r="BE56" s="308" t="s">
        <v>101</v>
      </c>
      <c r="BF56" s="308"/>
      <c r="BG56" s="308"/>
      <c r="BH56" s="308"/>
      <c r="BO56" s="308" t="s">
        <v>101</v>
      </c>
      <c r="BP56" s="308"/>
      <c r="BQ56" s="308"/>
      <c r="BR56" s="308"/>
      <c r="BY56" s="308" t="s">
        <v>101</v>
      </c>
      <c r="BZ56" s="308"/>
      <c r="CA56" s="308"/>
      <c r="CB56" s="308"/>
      <c r="CI56" s="308" t="s">
        <v>101</v>
      </c>
      <c r="CJ56" s="308"/>
      <c r="CK56" s="308"/>
      <c r="CL56" s="308"/>
      <c r="CS56" s="308" t="s">
        <v>101</v>
      </c>
      <c r="CT56" s="308"/>
      <c r="CU56" s="308"/>
      <c r="CV56" s="308"/>
      <c r="DC56" s="308" t="s">
        <v>101</v>
      </c>
      <c r="DD56" s="308"/>
      <c r="DE56" s="308"/>
      <c r="DF56" s="308"/>
    </row>
    <row r="57" spans="2:110" s="306" customFormat="1" x14ac:dyDescent="0.35">
      <c r="U57" s="334"/>
      <c r="V57" s="334"/>
      <c r="W57" s="334"/>
      <c r="X57" s="334"/>
      <c r="Y57" s="334"/>
      <c r="Z57" s="334"/>
      <c r="AE57" s="334"/>
      <c r="AF57" s="334"/>
      <c r="AG57" s="334"/>
      <c r="AH57" s="334"/>
      <c r="AI57" s="334"/>
      <c r="AJ57" s="334"/>
    </row>
    <row r="58" spans="2:110" x14ac:dyDescent="0.35">
      <c r="M58" s="306"/>
      <c r="N58" s="306"/>
      <c r="O58" s="306"/>
      <c r="P58" s="306"/>
      <c r="Q58" s="306"/>
      <c r="R58" s="306"/>
      <c r="S58" s="306"/>
      <c r="T58" s="306"/>
      <c r="AA58" s="306"/>
      <c r="AB58" s="306"/>
      <c r="AC58" s="306"/>
      <c r="AD58" s="306"/>
      <c r="AK58" s="306"/>
      <c r="AL58" s="306"/>
      <c r="AM58" s="306"/>
      <c r="AN58" s="306"/>
      <c r="AU58" s="306"/>
      <c r="AV58" s="306"/>
      <c r="AW58" s="306"/>
      <c r="AX58" s="306"/>
      <c r="BE58" s="306"/>
      <c r="BF58" s="306"/>
      <c r="BG58" s="306"/>
      <c r="BH58" s="306"/>
      <c r="BO58" s="306"/>
      <c r="BP58" s="306"/>
      <c r="BQ58" s="306"/>
      <c r="BR58" s="306"/>
      <c r="BY58" s="306"/>
      <c r="BZ58" s="306"/>
      <c r="CA58" s="306"/>
      <c r="CB58" s="306"/>
      <c r="CI58" s="306"/>
      <c r="CJ58" s="306"/>
      <c r="CK58" s="306"/>
      <c r="CL58" s="306"/>
      <c r="CS58" s="306"/>
      <c r="CT58" s="306"/>
      <c r="CU58" s="306"/>
      <c r="CV58" s="306"/>
      <c r="DC58" s="306"/>
      <c r="DD58" s="306"/>
      <c r="DE58" s="306"/>
      <c r="DF58" s="306"/>
    </row>
    <row r="59" spans="2:110" s="306" customFormat="1" x14ac:dyDescent="0.35">
      <c r="B59" s="38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c r="AJ59" s="394"/>
      <c r="AK59" s="394"/>
      <c r="AL59" s="394"/>
      <c r="AM59" s="394"/>
      <c r="AN59" s="394"/>
      <c r="AO59" s="394"/>
      <c r="AP59" s="394"/>
      <c r="AQ59" s="394"/>
      <c r="AR59" s="394"/>
      <c r="AS59" s="394"/>
      <c r="AT59" s="394"/>
      <c r="AU59" s="394"/>
      <c r="AV59" s="394"/>
      <c r="AW59" s="394"/>
      <c r="AX59" s="394"/>
      <c r="AY59" s="394"/>
      <c r="AZ59" s="394"/>
      <c r="BA59" s="394"/>
      <c r="BB59" s="394"/>
      <c r="BC59" s="394"/>
      <c r="BD59" s="394"/>
      <c r="BE59" s="394"/>
      <c r="BF59" s="394"/>
      <c r="BG59" s="394"/>
      <c r="BH59" s="394"/>
      <c r="BI59" s="394"/>
      <c r="BJ59" s="394"/>
      <c r="BK59" s="394"/>
      <c r="BL59" s="394"/>
      <c r="BM59" s="394"/>
      <c r="BN59" s="394"/>
      <c r="BO59" s="394"/>
      <c r="BP59" s="394"/>
      <c r="BQ59" s="394"/>
      <c r="BR59" s="394"/>
      <c r="BS59" s="394"/>
      <c r="BT59" s="394"/>
      <c r="BU59" s="394"/>
      <c r="BV59" s="394"/>
      <c r="BW59" s="394"/>
      <c r="BX59" s="394"/>
      <c r="BY59" s="394"/>
      <c r="BZ59" s="394"/>
      <c r="CA59" s="394"/>
      <c r="CB59" s="394"/>
      <c r="CC59" s="394"/>
      <c r="CD59" s="394"/>
      <c r="CE59" s="394"/>
      <c r="CF59" s="394"/>
      <c r="CG59" s="394"/>
      <c r="CH59" s="394"/>
      <c r="CI59" s="394"/>
      <c r="CJ59" s="394"/>
      <c r="CK59" s="394"/>
      <c r="CL59" s="394"/>
      <c r="CM59" s="394"/>
      <c r="CN59" s="394"/>
      <c r="CO59" s="394"/>
      <c r="CP59" s="394"/>
      <c r="CQ59" s="394"/>
      <c r="CR59" s="394"/>
      <c r="CS59" s="394"/>
      <c r="CT59" s="394"/>
      <c r="CU59" s="394"/>
      <c r="CV59" s="394"/>
      <c r="CW59" s="394"/>
      <c r="CX59" s="394"/>
      <c r="CY59" s="394"/>
      <c r="CZ59" s="394"/>
      <c r="DA59" s="394"/>
      <c r="DB59" s="394"/>
      <c r="DC59" s="394"/>
      <c r="DD59" s="394"/>
      <c r="DE59" s="394"/>
      <c r="DF59" s="394"/>
    </row>
    <row r="60" spans="2:110" s="306" customFormat="1" x14ac:dyDescent="0.35">
      <c r="B60" s="307" t="str">
        <f>"ENQUIRY NUMBER :"&amp;Cover!$B$15</f>
        <v>ENQUIRY NUMBER :</v>
      </c>
      <c r="C60" s="308"/>
      <c r="D60" s="395"/>
      <c r="E60" s="309"/>
      <c r="F60" s="311" t="s">
        <v>284</v>
      </c>
    </row>
    <row r="61" spans="2:110" s="306" customFormat="1" x14ac:dyDescent="0.35"/>
    <row r="62" spans="2:110" s="306" customFormat="1" x14ac:dyDescent="0.35">
      <c r="B62" s="307" t="str">
        <f>"PRICE SCHEDULE : C (PS5) :"&amp;Cover!$B$17</f>
        <v>PRICE SCHEDULE : C (PS5) :</v>
      </c>
      <c r="C62" s="308"/>
      <c r="D62" s="308"/>
      <c r="E62" s="308"/>
      <c r="F62" s="308"/>
      <c r="S62" s="586" t="str">
        <f>"SUPPLIER:"&amp;Cover!$B$21</f>
        <v>SUPPLIER:</v>
      </c>
      <c r="T62" s="586"/>
      <c r="AC62" s="586" t="str">
        <f>"SUPPLIER:"&amp;Cover!$B$21</f>
        <v>SUPPLIER:</v>
      </c>
      <c r="AD62" s="586"/>
      <c r="AM62" s="586" t="str">
        <f>"SUPPLIER:"&amp;Cover!$B$21</f>
        <v>SUPPLIER:</v>
      </c>
      <c r="AN62" s="586"/>
      <c r="AW62" s="586" t="str">
        <f>"SUPPLIER:"&amp;Cover!$B$21</f>
        <v>SUPPLIER:</v>
      </c>
      <c r="AX62" s="586"/>
      <c r="BG62" s="586" t="str">
        <f>"SUPPLIER:"&amp;Cover!$B$21</f>
        <v>SUPPLIER:</v>
      </c>
      <c r="BH62" s="586"/>
      <c r="BQ62" s="586" t="str">
        <f>"SUPPLIER:"&amp;Cover!$B$21</f>
        <v>SUPPLIER:</v>
      </c>
      <c r="BR62" s="586"/>
      <c r="CA62" s="586" t="str">
        <f>"SUPPLIER:"&amp;Cover!$B$21</f>
        <v>SUPPLIER:</v>
      </c>
      <c r="CB62" s="586"/>
      <c r="CK62" s="586" t="str">
        <f>"SUPPLIER:"&amp;Cover!$B$21</f>
        <v>SUPPLIER:</v>
      </c>
      <c r="CL62" s="586"/>
      <c r="CU62" s="586" t="str">
        <f>"SUPPLIER:"&amp;Cover!$B$21</f>
        <v>SUPPLIER:</v>
      </c>
      <c r="CV62" s="586"/>
      <c r="DE62" s="586" t="str">
        <f>"SUPPLIER:"&amp;Cover!$B$21</f>
        <v>SUPPLIER:</v>
      </c>
      <c r="DF62" s="586"/>
    </row>
    <row r="63" spans="2:110" s="306" customFormat="1" x14ac:dyDescent="0.35">
      <c r="S63" s="586"/>
      <c r="T63" s="586"/>
      <c r="AC63" s="586"/>
      <c r="AD63" s="586"/>
      <c r="AM63" s="586"/>
      <c r="AN63" s="586"/>
      <c r="AW63" s="586"/>
      <c r="AX63" s="586"/>
      <c r="BG63" s="586"/>
      <c r="BH63" s="586"/>
      <c r="BQ63" s="586"/>
      <c r="BR63" s="586"/>
      <c r="CA63" s="586"/>
      <c r="CB63" s="586"/>
      <c r="CK63" s="586"/>
      <c r="CL63" s="586"/>
      <c r="CU63" s="586"/>
      <c r="CV63" s="586"/>
      <c r="DE63" s="586"/>
      <c r="DF63" s="586"/>
    </row>
    <row r="64" spans="2:110" s="306" customFormat="1" x14ac:dyDescent="0.35">
      <c r="B64" s="573" t="s">
        <v>63</v>
      </c>
      <c r="C64" s="573"/>
      <c r="D64" s="573"/>
      <c r="E64" s="573"/>
      <c r="F64" s="573"/>
      <c r="G64" s="573"/>
      <c r="H64" s="573"/>
      <c r="I64" s="573"/>
      <c r="J64" s="573"/>
    </row>
    <row r="65" spans="2:110" s="306" customFormat="1" x14ac:dyDescent="0.35">
      <c r="B65" s="573"/>
      <c r="C65" s="573"/>
      <c r="D65" s="573"/>
      <c r="E65" s="573"/>
      <c r="F65" s="573"/>
      <c r="G65" s="573"/>
      <c r="H65" s="573"/>
      <c r="I65" s="573"/>
      <c r="J65" s="573"/>
    </row>
    <row r="66" spans="2:110" s="306" customFormat="1" x14ac:dyDescent="0.35">
      <c r="B66" s="384"/>
    </row>
    <row r="67" spans="2:110" s="306" customFormat="1" ht="16" thickBot="1" x14ac:dyDescent="0.4">
      <c r="B67" s="384"/>
    </row>
    <row r="68" spans="2:110" ht="16" thickBot="1" x14ac:dyDescent="0.4">
      <c r="B68" s="351" t="s">
        <v>16</v>
      </c>
      <c r="C68" s="352"/>
      <c r="D68" s="352"/>
      <c r="E68" s="352"/>
      <c r="F68" s="352"/>
      <c r="G68" s="352"/>
      <c r="H68" s="396" t="s">
        <v>17</v>
      </c>
      <c r="I68" s="352"/>
      <c r="J68" s="352"/>
      <c r="K68" s="163">
        <f t="shared" ref="K68" si="1188">K9</f>
        <v>1</v>
      </c>
      <c r="L68" s="163">
        <f t="shared" ref="L68:BW68" si="1189">L9</f>
        <v>2</v>
      </c>
      <c r="M68" s="163">
        <f t="shared" si="1189"/>
        <v>3</v>
      </c>
      <c r="N68" s="163">
        <f t="shared" si="1189"/>
        <v>4</v>
      </c>
      <c r="O68" s="163">
        <f t="shared" si="1189"/>
        <v>5</v>
      </c>
      <c r="P68" s="163">
        <f t="shared" si="1189"/>
        <v>6</v>
      </c>
      <c r="Q68" s="163">
        <f t="shared" si="1189"/>
        <v>7</v>
      </c>
      <c r="R68" s="163">
        <f t="shared" si="1189"/>
        <v>8</v>
      </c>
      <c r="S68" s="163">
        <f t="shared" si="1189"/>
        <v>9</v>
      </c>
      <c r="T68" s="164">
        <f t="shared" si="1189"/>
        <v>10</v>
      </c>
      <c r="U68" s="165">
        <f t="shared" si="1189"/>
        <v>11</v>
      </c>
      <c r="V68" s="163">
        <f t="shared" si="1189"/>
        <v>12</v>
      </c>
      <c r="W68" s="163">
        <f t="shared" si="1189"/>
        <v>13</v>
      </c>
      <c r="X68" s="163">
        <f t="shared" si="1189"/>
        <v>14</v>
      </c>
      <c r="Y68" s="163">
        <f t="shared" si="1189"/>
        <v>15</v>
      </c>
      <c r="Z68" s="163">
        <f t="shared" si="1189"/>
        <v>16</v>
      </c>
      <c r="AA68" s="163">
        <f t="shared" si="1189"/>
        <v>17</v>
      </c>
      <c r="AB68" s="163">
        <f t="shared" si="1189"/>
        <v>18</v>
      </c>
      <c r="AC68" s="163">
        <f t="shared" si="1189"/>
        <v>19</v>
      </c>
      <c r="AD68" s="164">
        <f t="shared" si="1189"/>
        <v>20</v>
      </c>
      <c r="AE68" s="165">
        <f t="shared" si="1189"/>
        <v>21</v>
      </c>
      <c r="AF68" s="163">
        <f t="shared" si="1189"/>
        <v>22</v>
      </c>
      <c r="AG68" s="163">
        <f t="shared" si="1189"/>
        <v>23</v>
      </c>
      <c r="AH68" s="163">
        <f t="shared" si="1189"/>
        <v>24</v>
      </c>
      <c r="AI68" s="163">
        <f t="shared" si="1189"/>
        <v>25</v>
      </c>
      <c r="AJ68" s="163">
        <f t="shared" si="1189"/>
        <v>26</v>
      </c>
      <c r="AK68" s="163">
        <f t="shared" si="1189"/>
        <v>27</v>
      </c>
      <c r="AL68" s="163">
        <f t="shared" si="1189"/>
        <v>28</v>
      </c>
      <c r="AM68" s="163">
        <f t="shared" si="1189"/>
        <v>29</v>
      </c>
      <c r="AN68" s="164">
        <f t="shared" si="1189"/>
        <v>30</v>
      </c>
      <c r="AO68" s="165">
        <f t="shared" si="1189"/>
        <v>31</v>
      </c>
      <c r="AP68" s="163">
        <f t="shared" si="1189"/>
        <v>32</v>
      </c>
      <c r="AQ68" s="163">
        <f t="shared" si="1189"/>
        <v>33</v>
      </c>
      <c r="AR68" s="163">
        <f t="shared" si="1189"/>
        <v>34</v>
      </c>
      <c r="AS68" s="163">
        <f t="shared" si="1189"/>
        <v>35</v>
      </c>
      <c r="AT68" s="163">
        <f t="shared" si="1189"/>
        <v>36</v>
      </c>
      <c r="AU68" s="163">
        <f t="shared" si="1189"/>
        <v>37</v>
      </c>
      <c r="AV68" s="163">
        <f t="shared" si="1189"/>
        <v>38</v>
      </c>
      <c r="AW68" s="163">
        <f t="shared" si="1189"/>
        <v>39</v>
      </c>
      <c r="AX68" s="164">
        <f t="shared" si="1189"/>
        <v>40</v>
      </c>
      <c r="AY68" s="165">
        <f t="shared" si="1189"/>
        <v>41</v>
      </c>
      <c r="AZ68" s="163">
        <f t="shared" si="1189"/>
        <v>42</v>
      </c>
      <c r="BA68" s="163">
        <f t="shared" si="1189"/>
        <v>43</v>
      </c>
      <c r="BB68" s="163">
        <f t="shared" si="1189"/>
        <v>44</v>
      </c>
      <c r="BC68" s="163">
        <f t="shared" si="1189"/>
        <v>45</v>
      </c>
      <c r="BD68" s="163">
        <f t="shared" si="1189"/>
        <v>46</v>
      </c>
      <c r="BE68" s="163">
        <f t="shared" si="1189"/>
        <v>47</v>
      </c>
      <c r="BF68" s="163">
        <f t="shared" si="1189"/>
        <v>48</v>
      </c>
      <c r="BG68" s="163">
        <f t="shared" si="1189"/>
        <v>49</v>
      </c>
      <c r="BH68" s="164">
        <f t="shared" si="1189"/>
        <v>50</v>
      </c>
      <c r="BI68" s="165">
        <f t="shared" si="1189"/>
        <v>51</v>
      </c>
      <c r="BJ68" s="163">
        <f t="shared" si="1189"/>
        <v>52</v>
      </c>
      <c r="BK68" s="163">
        <f t="shared" si="1189"/>
        <v>53</v>
      </c>
      <c r="BL68" s="163">
        <f t="shared" si="1189"/>
        <v>54</v>
      </c>
      <c r="BM68" s="163">
        <f t="shared" si="1189"/>
        <v>55</v>
      </c>
      <c r="BN68" s="163">
        <f t="shared" si="1189"/>
        <v>56</v>
      </c>
      <c r="BO68" s="163">
        <f t="shared" si="1189"/>
        <v>57</v>
      </c>
      <c r="BP68" s="163">
        <f t="shared" si="1189"/>
        <v>58</v>
      </c>
      <c r="BQ68" s="163">
        <f t="shared" si="1189"/>
        <v>59</v>
      </c>
      <c r="BR68" s="164">
        <f t="shared" si="1189"/>
        <v>60</v>
      </c>
      <c r="BS68" s="165">
        <f t="shared" si="1189"/>
        <v>61</v>
      </c>
      <c r="BT68" s="163">
        <f t="shared" si="1189"/>
        <v>62</v>
      </c>
      <c r="BU68" s="163">
        <f t="shared" si="1189"/>
        <v>63</v>
      </c>
      <c r="BV68" s="163">
        <f t="shared" si="1189"/>
        <v>64</v>
      </c>
      <c r="BW68" s="163">
        <f t="shared" si="1189"/>
        <v>65</v>
      </c>
      <c r="BX68" s="163">
        <f t="shared" ref="BX68:DF68" si="1190">BX9</f>
        <v>66</v>
      </c>
      <c r="BY68" s="163">
        <f t="shared" si="1190"/>
        <v>67</v>
      </c>
      <c r="BZ68" s="163">
        <f t="shared" si="1190"/>
        <v>68</v>
      </c>
      <c r="CA68" s="163">
        <f t="shared" si="1190"/>
        <v>69</v>
      </c>
      <c r="CB68" s="164">
        <f t="shared" si="1190"/>
        <v>70</v>
      </c>
      <c r="CC68" s="165">
        <f t="shared" si="1190"/>
        <v>71</v>
      </c>
      <c r="CD68" s="163">
        <f t="shared" si="1190"/>
        <v>72</v>
      </c>
      <c r="CE68" s="163">
        <f t="shared" si="1190"/>
        <v>73</v>
      </c>
      <c r="CF68" s="163">
        <f t="shared" si="1190"/>
        <v>74</v>
      </c>
      <c r="CG68" s="163">
        <f t="shared" si="1190"/>
        <v>75</v>
      </c>
      <c r="CH68" s="163">
        <f t="shared" si="1190"/>
        <v>76</v>
      </c>
      <c r="CI68" s="163">
        <f t="shared" si="1190"/>
        <v>77</v>
      </c>
      <c r="CJ68" s="163">
        <f t="shared" si="1190"/>
        <v>78</v>
      </c>
      <c r="CK68" s="163">
        <f t="shared" si="1190"/>
        <v>79</v>
      </c>
      <c r="CL68" s="164">
        <f t="shared" si="1190"/>
        <v>80</v>
      </c>
      <c r="CM68" s="165">
        <f t="shared" si="1190"/>
        <v>81</v>
      </c>
      <c r="CN68" s="163">
        <f t="shared" si="1190"/>
        <v>82</v>
      </c>
      <c r="CO68" s="163">
        <f t="shared" si="1190"/>
        <v>83</v>
      </c>
      <c r="CP68" s="163">
        <f t="shared" si="1190"/>
        <v>84</v>
      </c>
      <c r="CQ68" s="163">
        <f t="shared" si="1190"/>
        <v>85</v>
      </c>
      <c r="CR68" s="163">
        <f t="shared" si="1190"/>
        <v>86</v>
      </c>
      <c r="CS68" s="163">
        <f t="shared" si="1190"/>
        <v>87</v>
      </c>
      <c r="CT68" s="163">
        <f t="shared" si="1190"/>
        <v>88</v>
      </c>
      <c r="CU68" s="163">
        <f t="shared" si="1190"/>
        <v>89</v>
      </c>
      <c r="CV68" s="164">
        <f t="shared" si="1190"/>
        <v>90</v>
      </c>
      <c r="CW68" s="165">
        <f t="shared" si="1190"/>
        <v>91</v>
      </c>
      <c r="CX68" s="163">
        <f t="shared" si="1190"/>
        <v>92</v>
      </c>
      <c r="CY68" s="163">
        <f t="shared" si="1190"/>
        <v>93</v>
      </c>
      <c r="CZ68" s="163">
        <f t="shared" si="1190"/>
        <v>94</v>
      </c>
      <c r="DA68" s="163">
        <f t="shared" si="1190"/>
        <v>95</v>
      </c>
      <c r="DB68" s="163">
        <f t="shared" si="1190"/>
        <v>96</v>
      </c>
      <c r="DC68" s="163">
        <f t="shared" si="1190"/>
        <v>97</v>
      </c>
      <c r="DD68" s="163">
        <f t="shared" si="1190"/>
        <v>98</v>
      </c>
      <c r="DE68" s="163">
        <f t="shared" si="1190"/>
        <v>0</v>
      </c>
      <c r="DF68" s="164">
        <f t="shared" si="1190"/>
        <v>0</v>
      </c>
    </row>
    <row r="69" spans="2:110" ht="18" customHeight="1" x14ac:dyDescent="0.35">
      <c r="B69" s="316" t="s">
        <v>18</v>
      </c>
      <c r="C69" s="306"/>
      <c r="D69" s="306"/>
      <c r="E69" s="306"/>
      <c r="F69" s="306"/>
      <c r="G69" s="306"/>
      <c r="H69" s="315" t="s">
        <v>19</v>
      </c>
      <c r="I69" s="306"/>
      <c r="J69" s="306"/>
      <c r="K69" s="581" t="str">
        <f t="shared" ref="K69" si="1191">K10</f>
        <v>Scheme: 1 Feeder Double Busbar - 110 VDC</v>
      </c>
      <c r="L69" s="574" t="str">
        <f t="shared" ref="L69:BW69" si="1192">L10</f>
        <v>Scheme: 1 Feeder Double Busbar - 220 VDC</v>
      </c>
      <c r="M69" s="574" t="str">
        <f t="shared" si="1192"/>
        <v>Scheme: 2 Feeder Double Busbar  - 110 VDC</v>
      </c>
      <c r="N69" s="574" t="str">
        <f t="shared" si="1192"/>
        <v>Scheme: 2 Feeder Double Busbar  - 220 VDC</v>
      </c>
      <c r="O69" s="574" t="str">
        <f t="shared" si="1192"/>
        <v>Scheme: 3 Feeder Double Busbar - 110 VDC</v>
      </c>
      <c r="P69" s="574" t="str">
        <f t="shared" si="1192"/>
        <v>Scheme: 3 Feeder Double Busbar - 220 VDC</v>
      </c>
      <c r="Q69" s="574" t="str">
        <f t="shared" si="1192"/>
        <v>Scheme: 4 Feeder Double Busbar - 110 VDC</v>
      </c>
      <c r="R69" s="574" t="str">
        <f t="shared" si="1192"/>
        <v>Scheme: 4 Feeder Double Busbar - 220 VDC</v>
      </c>
      <c r="S69" s="574" t="str">
        <f t="shared" si="1192"/>
        <v>Scheme: 1 Feeder &amp; 1 Transformer BAH - 110 VDC</v>
      </c>
      <c r="T69" s="578" t="str">
        <f t="shared" si="1192"/>
        <v>Scheme: 1 Feeder &amp; 1 Transformer BAH - 220 VDC</v>
      </c>
      <c r="U69" s="580" t="str">
        <f t="shared" si="1192"/>
        <v>Scheme: 2 Feeders BAH - 110 VDC</v>
      </c>
      <c r="V69" s="574" t="str">
        <f t="shared" si="1192"/>
        <v>Scheme: 2 Feeders BAH - 220 VDC</v>
      </c>
      <c r="W69" s="574" t="str">
        <f t="shared" si="1192"/>
        <v>Scheme: 1 Feeder with Line Reactor BAH - 110 VDC</v>
      </c>
      <c r="X69" s="574" t="str">
        <f t="shared" si="1192"/>
        <v>Scheme: 1 Feeder with Line Reactor BAH - 220 VDC</v>
      </c>
      <c r="Y69" s="574" t="str">
        <f t="shared" si="1192"/>
        <v>Scheme: 1 Feeder with Line Reactor &amp; 1 Transformer BAH - 110 VDC</v>
      </c>
      <c r="Z69" s="574" t="str">
        <f t="shared" si="1192"/>
        <v>Scheme: 1 Feeder with Line Reactor &amp; 1 Transformer BAH - 220 VDC</v>
      </c>
      <c r="AA69" s="574" t="str">
        <f t="shared" si="1192"/>
        <v>Scheme: 2 Feeders with Line Reactors BAH - 110 VDC</v>
      </c>
      <c r="AB69" s="574" t="str">
        <f t="shared" si="1192"/>
        <v>Scheme: 2 Feeders with Line Reactors BAH - 220 VDC</v>
      </c>
      <c r="AC69" s="574" t="str">
        <f t="shared" si="1192"/>
        <v>Scheme: 1 Feeder &amp; 1 Feeder with Line Reactor BAH - 110 VDC</v>
      </c>
      <c r="AD69" s="578" t="str">
        <f t="shared" si="1192"/>
        <v>Scheme: 1 Feeder &amp; 1 Feeder with Line Reactor BAH - 220 VDC</v>
      </c>
      <c r="AE69" s="584" t="str">
        <f t="shared" si="1192"/>
        <v>Scheme: 1 Busbar Reactor BAH - 110 VDC</v>
      </c>
      <c r="AF69" s="574" t="str">
        <f t="shared" si="1192"/>
        <v>Scheme: 1 Busbar Reactor BAH - 220 VDC</v>
      </c>
      <c r="AG69" s="574" t="str">
        <f t="shared" si="1192"/>
        <v>Scheme: 1 Feeder BAH - 110 VDC</v>
      </c>
      <c r="AH69" s="574" t="str">
        <f t="shared" si="1192"/>
        <v>Scheme: 1 Feeder BAH - 220 VDC</v>
      </c>
      <c r="AI69" s="574" t="str">
        <f t="shared" si="1192"/>
        <v>Scheme: 1 Transformer BAH - 110 VDC</v>
      </c>
      <c r="AJ69" s="574" t="str">
        <f t="shared" si="1192"/>
        <v>Scheme: 1 Transformer BAH - 220 VDC</v>
      </c>
      <c r="AK69" s="574" t="str">
        <f t="shared" si="1192"/>
        <v>Scheme: 1 Feeder &amp; 1 Transformer BAH (Trfr MV - DBB Config) - 110 VDC</v>
      </c>
      <c r="AL69" s="574" t="str">
        <f t="shared" si="1192"/>
        <v>Scheme: 1 Feeder &amp; 1 Transformer BAH (Trfr MV - DBB Config) - 220 VDC</v>
      </c>
      <c r="AM69" s="574" t="str">
        <f t="shared" si="1192"/>
        <v>Scheme: 1 Feeder with Line Reactor &amp; 1 Transformer BAH (Trfr MV - DBB Config) - 110 VDC</v>
      </c>
      <c r="AN69" s="578" t="str">
        <f t="shared" si="1192"/>
        <v>Scheme: 1 Feeder with Line Reactor &amp; 1 Transformer BAH (Trfr MV - DBB Config) - 220 VDC</v>
      </c>
      <c r="AO69" s="580" t="str">
        <f t="shared" si="1192"/>
        <v>Scheme: 1 Transformer BAH (Trfr MV - DBB Config) - 110 VDC</v>
      </c>
      <c r="AP69" s="574" t="str">
        <f t="shared" si="1192"/>
        <v>Scheme: 1 Transformer BAH (Trfr MV - DBB Config) - 220 VDC</v>
      </c>
      <c r="AQ69" s="574" t="str">
        <f t="shared" si="1192"/>
        <v>Scheme: IDM+6U with 1 Traveling Wave Fault Locator Card for 2 Lines (DBB) - 110 VDC</v>
      </c>
      <c r="AR69" s="574" t="str">
        <f t="shared" si="1192"/>
        <v>Scheme: IDM+6U with 1 Traveling Wave Fault Locator Card for 2 Lines (DBB) - 220 VDC</v>
      </c>
      <c r="AS69" s="574" t="str">
        <f t="shared" si="1192"/>
        <v>Scheme: IDM+6U with 1 Traveling Wave Fault Locator Card for 1 Line (BAH) - 110 VDC</v>
      </c>
      <c r="AT69" s="574" t="str">
        <f t="shared" si="1192"/>
        <v>Scheme: IDM+6U with 1 Traveling Wave Fault Locator Card for 1 Line (BAH) - 220 VDC</v>
      </c>
      <c r="AU69" s="574" t="str">
        <f t="shared" si="1192"/>
        <v>Scheme: IDM+6U with 2 Traveling Wave Fault Locator Cards for 4 Lines (DBB) - 110 VDC</v>
      </c>
      <c r="AV69" s="574" t="str">
        <f t="shared" si="1192"/>
        <v>Scheme: IDM+6U with 2 Traveling Wave Fault Locator Cards for 4 Lines (DBB) - 220 VDC</v>
      </c>
      <c r="AW69" s="574" t="str">
        <f t="shared" si="1192"/>
        <v>Scheme: IDM+6U with 2 Traveling Wave Fault Locator Cards for 2 Lines (BAH)  - 110 VDC</v>
      </c>
      <c r="AX69" s="578" t="str">
        <f t="shared" si="1192"/>
        <v>Scheme: IDM+6U with 2 Traveling Wave Fault Locator Cards for 2 Lines (BAH)  - 220 VDC</v>
      </c>
      <c r="AY69" s="580" t="str">
        <f t="shared" si="1192"/>
        <v>Loose: IDM+6U with 9A/32B c/w Chassis Plate &amp; Loom - 110 VDC</v>
      </c>
      <c r="AZ69" s="574" t="str">
        <f t="shared" si="1192"/>
        <v>Loose: IDM+6U with 9A/32B c/w Chassis Plate &amp; Loom - 220 VDC</v>
      </c>
      <c r="BA69" s="574" t="str">
        <f t="shared" si="1192"/>
        <v>Loose: IDM+6U with 18A/64B c/w Chassis Plate &amp; Loom - 110 VDC</v>
      </c>
      <c r="BB69" s="574" t="str">
        <f t="shared" si="1192"/>
        <v>Loose: IDM+6U with 18A/64B c/w Chassis Plate &amp; Loom - 220 VDC</v>
      </c>
      <c r="BC69" s="574" t="str">
        <f t="shared" si="1192"/>
        <v>Loose: IDM+6U with 27A/96B c/w Chassis Plate &amp; Loom - 110 VDC</v>
      </c>
      <c r="BD69" s="574" t="str">
        <f t="shared" si="1192"/>
        <v>Loose: IDM+6U with 27A/96B c/w Chassis Plate &amp; Loom - 220 VDC</v>
      </c>
      <c r="BE69" s="574" t="str">
        <f t="shared" si="1192"/>
        <v>Loose: IDM+6U with 36A/128B c/w Chassis Plate &amp; Loom - 110 VDC</v>
      </c>
      <c r="BF69" s="574" t="str">
        <f t="shared" si="1192"/>
        <v>Loose: IDM+6U with 36A/128B c/w Chassis Plate &amp; Loom - 220 VDC</v>
      </c>
      <c r="BG69" s="574" t="str">
        <f t="shared" si="1192"/>
        <v>Loose: IDM+6U with 1 x TWS Card, 1 x 9A/32B Card c/w Chassis Plate &amp; Loom - 110 VDC</v>
      </c>
      <c r="BH69" s="578" t="str">
        <f t="shared" si="1192"/>
        <v>Loose: IDM+6U with 1 x TWS Card, 1 x 9A/32B Card c/w Chassis Plate &amp; Loom - 220 VDC</v>
      </c>
      <c r="BI69" s="580" t="str">
        <f t="shared" si="1192"/>
        <v>Loose: IDM+6U with 2 x TWS Cards, 2 x 9A/32B Cards c/w Chassis Plate &amp; Loom - 110 VDC</v>
      </c>
      <c r="BJ69" s="574" t="str">
        <f t="shared" si="1192"/>
        <v>Loose: IDM+6U with 2 x TWS Cards, 2 x 9A/32B Cards c/w Chassis Plate &amp; Loom - 220 VDC</v>
      </c>
      <c r="BK69" s="574" t="str">
        <f t="shared" si="1192"/>
        <v>Portable IDM+6U Unit 1 with 18A/64B and long loom</v>
      </c>
      <c r="BL69" s="574" t="str">
        <f t="shared" si="1192"/>
        <v>Portable IDM+6U Unit 2 with 36A/128B and long loom</v>
      </c>
      <c r="BM69" s="574" t="str">
        <f t="shared" si="1192"/>
        <v xml:space="preserve">Portable IDM+6U Unit 3 with 1 x TWS Card, 1 x 9A/32B Card and long loom </v>
      </c>
      <c r="BN69" s="574" t="str">
        <f t="shared" si="1192"/>
        <v xml:space="preserve">Portable IDM+6U Unit 4 with 2 x TWS Card, 2 x 9A/32B Card and long loom </v>
      </c>
      <c r="BO69" s="574" t="str">
        <f t="shared" si="1192"/>
        <v xml:space="preserve">Additional Card for Traveling Wave Fault Locator </v>
      </c>
      <c r="BP69" s="574" t="str">
        <f t="shared" si="1192"/>
        <v xml:space="preserve">Expansion Kit: 9A/32B to 18A/64B </v>
      </c>
      <c r="BQ69" s="574" t="str">
        <f t="shared" si="1192"/>
        <v>Expansion Kit: 18A/64B to 27A/96B - 110 VDC</v>
      </c>
      <c r="BR69" s="578" t="str">
        <f t="shared" si="1192"/>
        <v>Expansion Kit: 18A/64B to 27A/96B - 220 VDC</v>
      </c>
      <c r="BS69" s="580" t="str">
        <f t="shared" si="1192"/>
        <v>Expansion Kit: 27A/96B to 36A/128B</v>
      </c>
      <c r="BT69" s="574" t="str">
        <f t="shared" si="1192"/>
        <v xml:space="preserve">Loose: Chassis Plate &amp; Loom for 9A/32B Card </v>
      </c>
      <c r="BU69" s="574" t="str">
        <f t="shared" si="1192"/>
        <v>PC Communications cable for DFRs (RJ45 for PC connection)</v>
      </c>
      <c r="BV69" s="574" t="str">
        <f t="shared" si="1192"/>
        <v xml:space="preserve">Ethernet Switch: RSG2100 </v>
      </c>
      <c r="BW69" s="574" t="str">
        <f t="shared" si="1192"/>
        <v>Fibre Optic Patch Panel</v>
      </c>
      <c r="BX69" s="574" t="str">
        <f t="shared" ref="BX69:DF69" si="1193">BX10</f>
        <v xml:space="preserve">CPU Board </v>
      </c>
      <c r="BY69" s="574" t="str">
        <f t="shared" si="1193"/>
        <v>Signal Conditioning Board  (18-250Vdc Pickup)</v>
      </c>
      <c r="BZ69" s="574" t="str">
        <f t="shared" si="1193"/>
        <v>Signal Conditioning Board  (35-250Vdc Pickup)</v>
      </c>
      <c r="CA69" s="574" t="str">
        <f t="shared" si="1193"/>
        <v xml:space="preserve">PSU Board </v>
      </c>
      <c r="CB69" s="578" t="str">
        <f t="shared" si="1193"/>
        <v xml:space="preserve">MMI Board </v>
      </c>
      <c r="CC69" s="580" t="str">
        <f t="shared" si="1193"/>
        <v xml:space="preserve">IDM+ with 9A/32D </v>
      </c>
      <c r="CD69" s="574" t="str">
        <f t="shared" si="1193"/>
        <v xml:space="preserve">IDM+ with 18A/64D </v>
      </c>
      <c r="CE69" s="574" t="str">
        <f t="shared" si="1193"/>
        <v xml:space="preserve">IDM+ with 27A/96D </v>
      </c>
      <c r="CF69" s="574" t="str">
        <f t="shared" si="1193"/>
        <v xml:space="preserve">IDM+ with 36A/128D </v>
      </c>
      <c r="CG69" s="574" t="str">
        <f t="shared" si="1193"/>
        <v xml:space="preserve">IDM+ with 1 x TWS (No LC or CT Snap) &amp; 1 x 9/32 </v>
      </c>
      <c r="CH69" s="574" t="str">
        <f t="shared" si="1193"/>
        <v xml:space="preserve">IDM+ with 2 x TWS (No LC or CT Snap) &amp; 2 x 9/32 </v>
      </c>
      <c r="CI69" s="574" t="str">
        <f t="shared" si="1193"/>
        <v xml:space="preserve">FL Card </v>
      </c>
      <c r="CJ69" s="574" t="str">
        <f t="shared" si="1193"/>
        <v xml:space="preserve">Internal GPS Receiver </v>
      </c>
      <c r="CK69" s="574" t="str">
        <f t="shared" si="1193"/>
        <v xml:space="preserve">GPS Cable &amp; Antenna 30m </v>
      </c>
      <c r="CL69" s="578" t="str">
        <f t="shared" si="1193"/>
        <v xml:space="preserve">Linear Couplers with cables (set of 3) </v>
      </c>
      <c r="CM69" s="580" t="str">
        <f t="shared" si="1193"/>
        <v xml:space="preserve">Linear Couplers mounted on Snaptrack with cables (set of 3) </v>
      </c>
      <c r="CN69" s="574" t="str">
        <f t="shared" si="1193"/>
        <v>230Vac Finder Relay with Base (60.13.8.230)</v>
      </c>
      <c r="CO69" s="574" t="str">
        <f t="shared" si="1193"/>
        <v>24Vdc Finder Relay with Base (60.13.9.24)</v>
      </c>
      <c r="CP69" s="574" t="str">
        <f t="shared" si="1193"/>
        <v>48Vdc Finder Relay with Base (60.13.9.48)</v>
      </c>
      <c r="CQ69" s="574" t="str">
        <f t="shared" si="1193"/>
        <v>110Vdc Finder Relay with Base (60.13.9.110)</v>
      </c>
      <c r="CR69" s="574" t="str">
        <f t="shared" si="1193"/>
        <v>220Vdc Finder Relay with Base (60.13.9.220)</v>
      </c>
      <c r="CS69" s="574" t="str">
        <f t="shared" si="1193"/>
        <v>RF4 Relay with Base (RF4 &amp; FN-DE-IP-10) (110Vdc)</v>
      </c>
      <c r="CT69" s="574" t="str">
        <f t="shared" si="1193"/>
        <v>RF4 Relay with Base (RF4 &amp; FN-DE-IP-10) (220Vdc)</v>
      </c>
      <c r="CU69" s="574" t="str">
        <f t="shared" si="1193"/>
        <v>DC Monitoring Relay (CM-ESS.1S)</v>
      </c>
      <c r="CV69" s="578" t="str">
        <f t="shared" si="1193"/>
        <v>110/220Vdc 6A MCB (S202M-C6UC +S2C-H6R)</v>
      </c>
      <c r="CW69" s="580" t="str">
        <f t="shared" si="1193"/>
        <v>110/220Vdc 10A MCB (S202M-C10UC +S2C-H6R)</v>
      </c>
      <c r="CX69" s="574" t="str">
        <f t="shared" si="1193"/>
        <v>230Vac 10A 2P MCB (S202-C10)</v>
      </c>
      <c r="CY69" s="574" t="str">
        <f t="shared" si="1193"/>
        <v>230Vac 2A 2P MCB (S202-C2 + S2C-H6R)</v>
      </c>
      <c r="CZ69" s="574" t="str">
        <f t="shared" si="1193"/>
        <v>415Vac 2A 3P MCB (S203-C2 + S2C-H6R)</v>
      </c>
      <c r="DA69" s="574" t="str">
        <f t="shared" si="1193"/>
        <v>SecuControl 8 Way Test Block (FLTP08015AD-SL17F-1523)</v>
      </c>
      <c r="DB69" s="574" t="str">
        <f t="shared" si="1193"/>
        <v>DC/DC Converter (ML60.242)</v>
      </c>
      <c r="DC69" s="574" t="str">
        <f t="shared" si="1193"/>
        <v xml:space="preserve">8GB Flash Drive </v>
      </c>
      <c r="DD69" s="574" t="str">
        <f t="shared" si="1193"/>
        <v>Diode Board (4 Way)</v>
      </c>
      <c r="DE69" s="574">
        <f t="shared" si="1193"/>
        <v>0</v>
      </c>
      <c r="DF69" s="578">
        <f t="shared" si="1193"/>
        <v>0</v>
      </c>
    </row>
    <row r="70" spans="2:110" ht="18" customHeight="1" x14ac:dyDescent="0.35">
      <c r="B70" s="316" t="s">
        <v>20</v>
      </c>
      <c r="C70" s="306"/>
      <c r="D70" s="306"/>
      <c r="E70" s="306"/>
      <c r="F70" s="306"/>
      <c r="G70" s="306"/>
      <c r="H70" s="315"/>
      <c r="I70" s="306"/>
      <c r="J70" s="306"/>
      <c r="K70" s="576"/>
      <c r="L70" s="575"/>
      <c r="M70" s="575"/>
      <c r="N70" s="575"/>
      <c r="O70" s="575"/>
      <c r="P70" s="575"/>
      <c r="Q70" s="575"/>
      <c r="R70" s="575"/>
      <c r="S70" s="575"/>
      <c r="T70" s="582"/>
      <c r="U70" s="583"/>
      <c r="V70" s="575"/>
      <c r="W70" s="575"/>
      <c r="X70" s="575"/>
      <c r="Y70" s="575"/>
      <c r="Z70" s="575"/>
      <c r="AA70" s="575"/>
      <c r="AB70" s="575"/>
      <c r="AC70" s="575"/>
      <c r="AD70" s="582"/>
      <c r="AE70" s="585"/>
      <c r="AF70" s="575"/>
      <c r="AG70" s="575"/>
      <c r="AH70" s="575"/>
      <c r="AI70" s="575"/>
      <c r="AJ70" s="575"/>
      <c r="AK70" s="575"/>
      <c r="AL70" s="575"/>
      <c r="AM70" s="575"/>
      <c r="AN70" s="582"/>
      <c r="AO70" s="583"/>
      <c r="AP70" s="575"/>
      <c r="AQ70" s="575"/>
      <c r="AR70" s="575"/>
      <c r="AS70" s="575"/>
      <c r="AT70" s="575"/>
      <c r="AU70" s="575"/>
      <c r="AV70" s="575"/>
      <c r="AW70" s="575"/>
      <c r="AX70" s="582"/>
      <c r="AY70" s="583"/>
      <c r="AZ70" s="575"/>
      <c r="BA70" s="575"/>
      <c r="BB70" s="575"/>
      <c r="BC70" s="575"/>
      <c r="BD70" s="575"/>
      <c r="BE70" s="575"/>
      <c r="BF70" s="575"/>
      <c r="BG70" s="575"/>
      <c r="BH70" s="582"/>
      <c r="BI70" s="583"/>
      <c r="BJ70" s="575"/>
      <c r="BK70" s="575"/>
      <c r="BL70" s="575"/>
      <c r="BM70" s="575"/>
      <c r="BN70" s="575"/>
      <c r="BO70" s="575"/>
      <c r="BP70" s="575"/>
      <c r="BQ70" s="575"/>
      <c r="BR70" s="582"/>
      <c r="BS70" s="583"/>
      <c r="BT70" s="575"/>
      <c r="BU70" s="575"/>
      <c r="BV70" s="575"/>
      <c r="BW70" s="575"/>
      <c r="BX70" s="575"/>
      <c r="BY70" s="575"/>
      <c r="BZ70" s="575"/>
      <c r="CA70" s="575"/>
      <c r="CB70" s="582"/>
      <c r="CC70" s="583"/>
      <c r="CD70" s="575"/>
      <c r="CE70" s="575"/>
      <c r="CF70" s="575"/>
      <c r="CG70" s="575"/>
      <c r="CH70" s="575"/>
      <c r="CI70" s="575"/>
      <c r="CJ70" s="575"/>
      <c r="CK70" s="575"/>
      <c r="CL70" s="582"/>
      <c r="CM70" s="583"/>
      <c r="CN70" s="575"/>
      <c r="CO70" s="575"/>
      <c r="CP70" s="575"/>
      <c r="CQ70" s="575"/>
      <c r="CR70" s="575"/>
      <c r="CS70" s="575"/>
      <c r="CT70" s="575"/>
      <c r="CU70" s="575"/>
      <c r="CV70" s="582"/>
      <c r="CW70" s="583"/>
      <c r="CX70" s="575"/>
      <c r="CY70" s="575"/>
      <c r="CZ70" s="575"/>
      <c r="DA70" s="575"/>
      <c r="DB70" s="575"/>
      <c r="DC70" s="575"/>
      <c r="DD70" s="575"/>
      <c r="DE70" s="575"/>
      <c r="DF70" s="582"/>
    </row>
    <row r="71" spans="2:110" ht="42" customHeight="1" x14ac:dyDescent="0.35">
      <c r="B71" s="317" t="s">
        <v>21</v>
      </c>
      <c r="C71" s="318"/>
      <c r="D71" s="318"/>
      <c r="E71" s="318"/>
      <c r="F71" s="318"/>
      <c r="G71" s="318"/>
      <c r="H71" s="320"/>
      <c r="I71" s="318"/>
      <c r="J71" s="319"/>
      <c r="K71" s="574"/>
      <c r="L71" s="575"/>
      <c r="M71" s="575"/>
      <c r="N71" s="575"/>
      <c r="O71" s="575"/>
      <c r="P71" s="575"/>
      <c r="Q71" s="575"/>
      <c r="R71" s="575"/>
      <c r="S71" s="575"/>
      <c r="T71" s="582"/>
      <c r="U71" s="583"/>
      <c r="V71" s="575"/>
      <c r="W71" s="575"/>
      <c r="X71" s="575"/>
      <c r="Y71" s="575"/>
      <c r="Z71" s="575"/>
      <c r="AA71" s="575"/>
      <c r="AB71" s="575"/>
      <c r="AC71" s="575"/>
      <c r="AD71" s="582"/>
      <c r="AE71" s="585"/>
      <c r="AF71" s="575"/>
      <c r="AG71" s="575"/>
      <c r="AH71" s="575"/>
      <c r="AI71" s="575"/>
      <c r="AJ71" s="575"/>
      <c r="AK71" s="575"/>
      <c r="AL71" s="575"/>
      <c r="AM71" s="575"/>
      <c r="AN71" s="582"/>
      <c r="AO71" s="583"/>
      <c r="AP71" s="575"/>
      <c r="AQ71" s="575"/>
      <c r="AR71" s="575"/>
      <c r="AS71" s="575"/>
      <c r="AT71" s="575"/>
      <c r="AU71" s="575"/>
      <c r="AV71" s="575"/>
      <c r="AW71" s="575"/>
      <c r="AX71" s="582"/>
      <c r="AY71" s="583"/>
      <c r="AZ71" s="575"/>
      <c r="BA71" s="575"/>
      <c r="BB71" s="575"/>
      <c r="BC71" s="575"/>
      <c r="BD71" s="575"/>
      <c r="BE71" s="575"/>
      <c r="BF71" s="575"/>
      <c r="BG71" s="575"/>
      <c r="BH71" s="582"/>
      <c r="BI71" s="583"/>
      <c r="BJ71" s="575"/>
      <c r="BK71" s="575"/>
      <c r="BL71" s="575"/>
      <c r="BM71" s="575"/>
      <c r="BN71" s="575"/>
      <c r="BO71" s="575"/>
      <c r="BP71" s="575"/>
      <c r="BQ71" s="575"/>
      <c r="BR71" s="582"/>
      <c r="BS71" s="583"/>
      <c r="BT71" s="575"/>
      <c r="BU71" s="575"/>
      <c r="BV71" s="575"/>
      <c r="BW71" s="575"/>
      <c r="BX71" s="575"/>
      <c r="BY71" s="575"/>
      <c r="BZ71" s="575"/>
      <c r="CA71" s="575"/>
      <c r="CB71" s="582"/>
      <c r="CC71" s="583"/>
      <c r="CD71" s="575"/>
      <c r="CE71" s="575"/>
      <c r="CF71" s="575"/>
      <c r="CG71" s="575"/>
      <c r="CH71" s="575"/>
      <c r="CI71" s="575"/>
      <c r="CJ71" s="575"/>
      <c r="CK71" s="575"/>
      <c r="CL71" s="582"/>
      <c r="CM71" s="583"/>
      <c r="CN71" s="575"/>
      <c r="CO71" s="575"/>
      <c r="CP71" s="575"/>
      <c r="CQ71" s="575"/>
      <c r="CR71" s="575"/>
      <c r="CS71" s="575"/>
      <c r="CT71" s="575"/>
      <c r="CU71" s="575"/>
      <c r="CV71" s="582"/>
      <c r="CW71" s="583"/>
      <c r="CX71" s="575"/>
      <c r="CY71" s="575"/>
      <c r="CZ71" s="575"/>
      <c r="DA71" s="575"/>
      <c r="DB71" s="575"/>
      <c r="DC71" s="575"/>
      <c r="DD71" s="575"/>
      <c r="DE71" s="575"/>
      <c r="DF71" s="582"/>
    </row>
    <row r="72" spans="2:110" x14ac:dyDescent="0.35">
      <c r="B72" s="397" t="s">
        <v>64</v>
      </c>
      <c r="C72" s="306"/>
      <c r="D72" s="306"/>
      <c r="E72" s="306"/>
      <c r="F72" s="306"/>
      <c r="G72" s="306"/>
      <c r="H72" s="306"/>
      <c r="I72" s="398" t="s">
        <v>65</v>
      </c>
      <c r="J72" s="306"/>
      <c r="K72" s="399"/>
      <c r="L72" s="400"/>
      <c r="M72" s="400"/>
      <c r="N72" s="400"/>
      <c r="O72" s="400"/>
      <c r="P72" s="400"/>
      <c r="Q72" s="400"/>
      <c r="R72" s="400"/>
      <c r="S72" s="400"/>
      <c r="T72" s="401"/>
      <c r="U72" s="402"/>
      <c r="V72" s="400"/>
      <c r="W72" s="400"/>
      <c r="X72" s="400"/>
      <c r="Y72" s="400"/>
      <c r="Z72" s="400"/>
      <c r="AA72" s="400"/>
      <c r="AB72" s="400"/>
      <c r="AC72" s="400"/>
      <c r="AD72" s="401"/>
      <c r="AE72" s="403"/>
      <c r="AF72" s="400"/>
      <c r="AG72" s="400"/>
      <c r="AH72" s="400"/>
      <c r="AI72" s="400"/>
      <c r="AJ72" s="400"/>
      <c r="AK72" s="400"/>
      <c r="AL72" s="400"/>
      <c r="AM72" s="400"/>
      <c r="AN72" s="401"/>
      <c r="AO72" s="402"/>
      <c r="AP72" s="400"/>
      <c r="AQ72" s="400"/>
      <c r="AR72" s="400"/>
      <c r="AS72" s="400"/>
      <c r="AT72" s="400"/>
      <c r="AU72" s="400"/>
      <c r="AV72" s="400"/>
      <c r="AW72" s="400"/>
      <c r="AX72" s="401"/>
      <c r="AY72" s="402"/>
      <c r="AZ72" s="400"/>
      <c r="BA72" s="400"/>
      <c r="BB72" s="400"/>
      <c r="BC72" s="400"/>
      <c r="BD72" s="400"/>
      <c r="BE72" s="400"/>
      <c r="BF72" s="400"/>
      <c r="BG72" s="400"/>
      <c r="BH72" s="401"/>
      <c r="BI72" s="402"/>
      <c r="BJ72" s="400"/>
      <c r="BK72" s="400"/>
      <c r="BL72" s="400"/>
      <c r="BM72" s="400"/>
      <c r="BN72" s="400"/>
      <c r="BO72" s="400"/>
      <c r="BP72" s="400"/>
      <c r="BQ72" s="400"/>
      <c r="BR72" s="401"/>
      <c r="BS72" s="402"/>
      <c r="BT72" s="400"/>
      <c r="BU72" s="400"/>
      <c r="BV72" s="400"/>
      <c r="BW72" s="400"/>
      <c r="BX72" s="400"/>
      <c r="BY72" s="400"/>
      <c r="BZ72" s="400"/>
      <c r="CA72" s="400"/>
      <c r="CB72" s="401"/>
      <c r="CC72" s="402"/>
      <c r="CD72" s="400"/>
      <c r="CE72" s="400"/>
      <c r="CF72" s="400"/>
      <c r="CG72" s="400"/>
      <c r="CH72" s="400"/>
      <c r="CI72" s="400"/>
      <c r="CJ72" s="400"/>
      <c r="CK72" s="400"/>
      <c r="CL72" s="401"/>
      <c r="CM72" s="402"/>
      <c r="CN72" s="400"/>
      <c r="CO72" s="400"/>
      <c r="CP72" s="400"/>
      <c r="CQ72" s="400"/>
      <c r="CR72" s="400"/>
      <c r="CS72" s="400"/>
      <c r="CT72" s="400"/>
      <c r="CU72" s="400"/>
      <c r="CV72" s="401"/>
      <c r="CW72" s="402"/>
      <c r="CX72" s="400"/>
      <c r="CY72" s="400"/>
      <c r="CZ72" s="400"/>
      <c r="DA72" s="400"/>
      <c r="DB72" s="400"/>
      <c r="DC72" s="400"/>
      <c r="DD72" s="400"/>
      <c r="DE72" s="400"/>
      <c r="DF72" s="401"/>
    </row>
    <row r="73" spans="2:110" x14ac:dyDescent="0.35">
      <c r="B73" s="404" t="s">
        <v>66</v>
      </c>
      <c r="C73" s="308"/>
      <c r="D73" s="308"/>
      <c r="E73" s="309" t="s">
        <v>67</v>
      </c>
      <c r="F73" s="309"/>
      <c r="G73" s="405"/>
      <c r="H73" s="406"/>
      <c r="I73" s="398" t="s">
        <v>65</v>
      </c>
      <c r="J73" s="398"/>
      <c r="K73" s="128"/>
      <c r="L73" s="400"/>
      <c r="M73" s="400"/>
      <c r="N73" s="400"/>
      <c r="O73" s="400"/>
      <c r="P73" s="400"/>
      <c r="Q73" s="400"/>
      <c r="R73" s="400"/>
      <c r="S73" s="400"/>
      <c r="T73" s="401"/>
      <c r="U73" s="402"/>
      <c r="V73" s="400"/>
      <c r="W73" s="400"/>
      <c r="X73" s="400"/>
      <c r="Y73" s="400"/>
      <c r="Z73" s="400"/>
      <c r="AA73" s="400"/>
      <c r="AB73" s="400"/>
      <c r="AC73" s="400"/>
      <c r="AD73" s="401"/>
      <c r="AE73" s="403"/>
      <c r="AF73" s="400"/>
      <c r="AG73" s="400"/>
      <c r="AH73" s="400"/>
      <c r="AI73" s="400"/>
      <c r="AJ73" s="400"/>
      <c r="AK73" s="400"/>
      <c r="AL73" s="400"/>
      <c r="AM73" s="400"/>
      <c r="AN73" s="401"/>
      <c r="AO73" s="402"/>
      <c r="AP73" s="400"/>
      <c r="AQ73" s="400"/>
      <c r="AR73" s="400"/>
      <c r="AS73" s="400"/>
      <c r="AT73" s="400"/>
      <c r="AU73" s="400"/>
      <c r="AV73" s="400"/>
      <c r="AW73" s="400"/>
      <c r="AX73" s="401"/>
      <c r="AY73" s="402"/>
      <c r="AZ73" s="400"/>
      <c r="BA73" s="400"/>
      <c r="BB73" s="400"/>
      <c r="BC73" s="400"/>
      <c r="BD73" s="400"/>
      <c r="BE73" s="400"/>
      <c r="BF73" s="400"/>
      <c r="BG73" s="400"/>
      <c r="BH73" s="401"/>
      <c r="BI73" s="402"/>
      <c r="BJ73" s="400"/>
      <c r="BK73" s="400"/>
      <c r="BL73" s="400"/>
      <c r="BM73" s="400"/>
      <c r="BN73" s="400"/>
      <c r="BO73" s="400"/>
      <c r="BP73" s="400"/>
      <c r="BQ73" s="400"/>
      <c r="BR73" s="401"/>
      <c r="BS73" s="402"/>
      <c r="BT73" s="400"/>
      <c r="BU73" s="400"/>
      <c r="BV73" s="400"/>
      <c r="BW73" s="400"/>
      <c r="BX73" s="400"/>
      <c r="BY73" s="400"/>
      <c r="BZ73" s="400"/>
      <c r="CA73" s="400"/>
      <c r="CB73" s="401"/>
      <c r="CC73" s="402"/>
      <c r="CD73" s="400"/>
      <c r="CE73" s="400"/>
      <c r="CF73" s="400"/>
      <c r="CG73" s="400"/>
      <c r="CH73" s="400"/>
      <c r="CI73" s="400"/>
      <c r="CJ73" s="400"/>
      <c r="CK73" s="400"/>
      <c r="CL73" s="401"/>
      <c r="CM73" s="402"/>
      <c r="CN73" s="400"/>
      <c r="CO73" s="400"/>
      <c r="CP73" s="400"/>
      <c r="CQ73" s="400"/>
      <c r="CR73" s="400"/>
      <c r="CS73" s="400"/>
      <c r="CT73" s="400"/>
      <c r="CU73" s="400"/>
      <c r="CV73" s="401"/>
      <c r="CW73" s="402"/>
      <c r="CX73" s="400"/>
      <c r="CY73" s="400"/>
      <c r="CZ73" s="400"/>
      <c r="DA73" s="400"/>
      <c r="DB73" s="400"/>
      <c r="DC73" s="400"/>
      <c r="DD73" s="400"/>
      <c r="DE73" s="400"/>
      <c r="DF73" s="401"/>
    </row>
    <row r="74" spans="2:110" x14ac:dyDescent="0.35">
      <c r="B74" s="404" t="s">
        <v>68</v>
      </c>
      <c r="C74" s="308"/>
      <c r="D74" s="308"/>
      <c r="E74" s="309" t="s">
        <v>67</v>
      </c>
      <c r="F74" s="309"/>
      <c r="G74" s="407"/>
      <c r="H74" s="407"/>
      <c r="I74" s="398" t="s">
        <v>65</v>
      </c>
      <c r="J74" s="398"/>
      <c r="K74" s="399"/>
      <c r="L74" s="400"/>
      <c r="M74" s="400"/>
      <c r="N74" s="400"/>
      <c r="O74" s="400"/>
      <c r="P74" s="400"/>
      <c r="Q74" s="400"/>
      <c r="R74" s="400"/>
      <c r="S74" s="400"/>
      <c r="T74" s="401"/>
      <c r="U74" s="402"/>
      <c r="V74" s="400"/>
      <c r="W74" s="400"/>
      <c r="X74" s="400"/>
      <c r="Y74" s="400"/>
      <c r="Z74" s="400"/>
      <c r="AA74" s="400"/>
      <c r="AB74" s="400"/>
      <c r="AC74" s="400"/>
      <c r="AD74" s="401"/>
      <c r="AE74" s="403"/>
      <c r="AF74" s="400"/>
      <c r="AG74" s="400"/>
      <c r="AH74" s="400"/>
      <c r="AI74" s="400"/>
      <c r="AJ74" s="400"/>
      <c r="AK74" s="400"/>
      <c r="AL74" s="400"/>
      <c r="AM74" s="400"/>
      <c r="AN74" s="401"/>
      <c r="AO74" s="402"/>
      <c r="AP74" s="400"/>
      <c r="AQ74" s="400"/>
      <c r="AR74" s="400"/>
      <c r="AS74" s="400"/>
      <c r="AT74" s="400"/>
      <c r="AU74" s="400"/>
      <c r="AV74" s="400"/>
      <c r="AW74" s="400"/>
      <c r="AX74" s="401"/>
      <c r="AY74" s="402"/>
      <c r="AZ74" s="400"/>
      <c r="BA74" s="400"/>
      <c r="BB74" s="400"/>
      <c r="BC74" s="400"/>
      <c r="BD74" s="400"/>
      <c r="BE74" s="400"/>
      <c r="BF74" s="400"/>
      <c r="BG74" s="400"/>
      <c r="BH74" s="401"/>
      <c r="BI74" s="402"/>
      <c r="BJ74" s="400"/>
      <c r="BK74" s="400"/>
      <c r="BL74" s="400"/>
      <c r="BM74" s="400"/>
      <c r="BN74" s="400"/>
      <c r="BO74" s="400"/>
      <c r="BP74" s="400"/>
      <c r="BQ74" s="400"/>
      <c r="BR74" s="401"/>
      <c r="BS74" s="402"/>
      <c r="BT74" s="400"/>
      <c r="BU74" s="400"/>
      <c r="BV74" s="400"/>
      <c r="BW74" s="400"/>
      <c r="BX74" s="400"/>
      <c r="BY74" s="400"/>
      <c r="BZ74" s="400"/>
      <c r="CA74" s="400"/>
      <c r="CB74" s="401"/>
      <c r="CC74" s="402"/>
      <c r="CD74" s="400"/>
      <c r="CE74" s="400"/>
      <c r="CF74" s="400"/>
      <c r="CG74" s="400"/>
      <c r="CH74" s="400"/>
      <c r="CI74" s="400"/>
      <c r="CJ74" s="400"/>
      <c r="CK74" s="400"/>
      <c r="CL74" s="401"/>
      <c r="CM74" s="402"/>
      <c r="CN74" s="400"/>
      <c r="CO74" s="400"/>
      <c r="CP74" s="400"/>
      <c r="CQ74" s="400"/>
      <c r="CR74" s="400"/>
      <c r="CS74" s="400"/>
      <c r="CT74" s="400"/>
      <c r="CU74" s="400"/>
      <c r="CV74" s="401"/>
      <c r="CW74" s="402"/>
      <c r="CX74" s="400"/>
      <c r="CY74" s="400"/>
      <c r="CZ74" s="400"/>
      <c r="DA74" s="400"/>
      <c r="DB74" s="400"/>
      <c r="DC74" s="400"/>
      <c r="DD74" s="400"/>
      <c r="DE74" s="400"/>
      <c r="DF74" s="401"/>
    </row>
    <row r="75" spans="2:110" x14ac:dyDescent="0.35">
      <c r="B75" s="404" t="s">
        <v>69</v>
      </c>
      <c r="C75" s="308"/>
      <c r="D75" s="308"/>
      <c r="E75" s="309" t="s">
        <v>67</v>
      </c>
      <c r="F75" s="309"/>
      <c r="G75" s="407"/>
      <c r="H75" s="407"/>
      <c r="I75" s="398" t="s">
        <v>65</v>
      </c>
      <c r="J75" s="398"/>
      <c r="K75" s="399"/>
      <c r="L75" s="400"/>
      <c r="M75" s="400"/>
      <c r="N75" s="400"/>
      <c r="O75" s="400"/>
      <c r="P75" s="400"/>
      <c r="Q75" s="400"/>
      <c r="R75" s="400"/>
      <c r="S75" s="400"/>
      <c r="T75" s="401"/>
      <c r="U75" s="402"/>
      <c r="V75" s="400"/>
      <c r="W75" s="400"/>
      <c r="X75" s="400"/>
      <c r="Y75" s="400"/>
      <c r="Z75" s="400"/>
      <c r="AA75" s="400"/>
      <c r="AB75" s="400"/>
      <c r="AC75" s="400"/>
      <c r="AD75" s="401"/>
      <c r="AE75" s="403"/>
      <c r="AF75" s="400"/>
      <c r="AG75" s="400"/>
      <c r="AH75" s="400"/>
      <c r="AI75" s="400"/>
      <c r="AJ75" s="400"/>
      <c r="AK75" s="400"/>
      <c r="AL75" s="400"/>
      <c r="AM75" s="400"/>
      <c r="AN75" s="401"/>
      <c r="AO75" s="402"/>
      <c r="AP75" s="400"/>
      <c r="AQ75" s="400"/>
      <c r="AR75" s="400"/>
      <c r="AS75" s="400"/>
      <c r="AT75" s="400"/>
      <c r="AU75" s="400"/>
      <c r="AV75" s="400"/>
      <c r="AW75" s="400"/>
      <c r="AX75" s="401"/>
      <c r="AY75" s="402"/>
      <c r="AZ75" s="400"/>
      <c r="BA75" s="400"/>
      <c r="BB75" s="400"/>
      <c r="BC75" s="400"/>
      <c r="BD75" s="400"/>
      <c r="BE75" s="400"/>
      <c r="BF75" s="400"/>
      <c r="BG75" s="400"/>
      <c r="BH75" s="401"/>
      <c r="BI75" s="402"/>
      <c r="BJ75" s="400"/>
      <c r="BK75" s="400"/>
      <c r="BL75" s="400"/>
      <c r="BM75" s="400"/>
      <c r="BN75" s="400"/>
      <c r="BO75" s="400"/>
      <c r="BP75" s="400"/>
      <c r="BQ75" s="400"/>
      <c r="BR75" s="401"/>
      <c r="BS75" s="402"/>
      <c r="BT75" s="400"/>
      <c r="BU75" s="400"/>
      <c r="BV75" s="400"/>
      <c r="BW75" s="400"/>
      <c r="BX75" s="400"/>
      <c r="BY75" s="400"/>
      <c r="BZ75" s="400"/>
      <c r="CA75" s="400"/>
      <c r="CB75" s="401"/>
      <c r="CC75" s="402"/>
      <c r="CD75" s="400"/>
      <c r="CE75" s="400"/>
      <c r="CF75" s="400"/>
      <c r="CG75" s="400"/>
      <c r="CH75" s="400"/>
      <c r="CI75" s="400"/>
      <c r="CJ75" s="400"/>
      <c r="CK75" s="400"/>
      <c r="CL75" s="401"/>
      <c r="CM75" s="402"/>
      <c r="CN75" s="400"/>
      <c r="CO75" s="400"/>
      <c r="CP75" s="400"/>
      <c r="CQ75" s="400"/>
      <c r="CR75" s="400"/>
      <c r="CS75" s="400"/>
      <c r="CT75" s="400"/>
      <c r="CU75" s="400"/>
      <c r="CV75" s="401"/>
      <c r="CW75" s="402"/>
      <c r="CX75" s="400"/>
      <c r="CY75" s="400"/>
      <c r="CZ75" s="400"/>
      <c r="DA75" s="400"/>
      <c r="DB75" s="400"/>
      <c r="DC75" s="400"/>
      <c r="DD75" s="400"/>
      <c r="DE75" s="400"/>
      <c r="DF75" s="401"/>
    </row>
    <row r="76" spans="2:110" x14ac:dyDescent="0.35">
      <c r="B76" s="404" t="s">
        <v>70</v>
      </c>
      <c r="C76" s="308"/>
      <c r="D76" s="308"/>
      <c r="E76" s="309"/>
      <c r="F76" s="309"/>
      <c r="G76" s="407"/>
      <c r="H76" s="407"/>
      <c r="I76" s="398" t="s">
        <v>65</v>
      </c>
      <c r="J76" s="398"/>
      <c r="K76" s="399"/>
      <c r="L76" s="400"/>
      <c r="M76" s="400"/>
      <c r="N76" s="400"/>
      <c r="O76" s="400"/>
      <c r="P76" s="400"/>
      <c r="Q76" s="400"/>
      <c r="R76" s="400"/>
      <c r="S76" s="400"/>
      <c r="T76" s="401"/>
      <c r="U76" s="402"/>
      <c r="V76" s="400"/>
      <c r="W76" s="400"/>
      <c r="X76" s="400"/>
      <c r="Y76" s="400"/>
      <c r="Z76" s="400"/>
      <c r="AA76" s="400"/>
      <c r="AB76" s="400"/>
      <c r="AC76" s="400"/>
      <c r="AD76" s="401"/>
      <c r="AE76" s="403"/>
      <c r="AF76" s="400"/>
      <c r="AG76" s="400"/>
      <c r="AH76" s="400"/>
      <c r="AI76" s="400"/>
      <c r="AJ76" s="400"/>
      <c r="AK76" s="400"/>
      <c r="AL76" s="400"/>
      <c r="AM76" s="400"/>
      <c r="AN76" s="401"/>
      <c r="AO76" s="402"/>
      <c r="AP76" s="400"/>
      <c r="AQ76" s="400"/>
      <c r="AR76" s="400"/>
      <c r="AS76" s="400"/>
      <c r="AT76" s="400"/>
      <c r="AU76" s="400"/>
      <c r="AV76" s="400"/>
      <c r="AW76" s="400"/>
      <c r="AX76" s="401"/>
      <c r="AY76" s="402"/>
      <c r="AZ76" s="400"/>
      <c r="BA76" s="400"/>
      <c r="BB76" s="400"/>
      <c r="BC76" s="400"/>
      <c r="BD76" s="400"/>
      <c r="BE76" s="400"/>
      <c r="BF76" s="400"/>
      <c r="BG76" s="400"/>
      <c r="BH76" s="401"/>
      <c r="BI76" s="402"/>
      <c r="BJ76" s="400"/>
      <c r="BK76" s="400"/>
      <c r="BL76" s="400"/>
      <c r="BM76" s="400"/>
      <c r="BN76" s="400"/>
      <c r="BO76" s="400"/>
      <c r="BP76" s="400"/>
      <c r="BQ76" s="400"/>
      <c r="BR76" s="401"/>
      <c r="BS76" s="402"/>
      <c r="BT76" s="400"/>
      <c r="BU76" s="400"/>
      <c r="BV76" s="400"/>
      <c r="BW76" s="400"/>
      <c r="BX76" s="400"/>
      <c r="BY76" s="400"/>
      <c r="BZ76" s="400"/>
      <c r="CA76" s="400"/>
      <c r="CB76" s="401"/>
      <c r="CC76" s="402"/>
      <c r="CD76" s="400"/>
      <c r="CE76" s="400"/>
      <c r="CF76" s="400"/>
      <c r="CG76" s="400"/>
      <c r="CH76" s="400"/>
      <c r="CI76" s="400"/>
      <c r="CJ76" s="400"/>
      <c r="CK76" s="400"/>
      <c r="CL76" s="401"/>
      <c r="CM76" s="402"/>
      <c r="CN76" s="400"/>
      <c r="CO76" s="400"/>
      <c r="CP76" s="400"/>
      <c r="CQ76" s="400"/>
      <c r="CR76" s="400"/>
      <c r="CS76" s="400"/>
      <c r="CT76" s="400"/>
      <c r="CU76" s="400"/>
      <c r="CV76" s="401"/>
      <c r="CW76" s="402"/>
      <c r="CX76" s="400"/>
      <c r="CY76" s="400"/>
      <c r="CZ76" s="400"/>
      <c r="DA76" s="400"/>
      <c r="DB76" s="400"/>
      <c r="DC76" s="400"/>
      <c r="DD76" s="400"/>
      <c r="DE76" s="400"/>
      <c r="DF76" s="401"/>
    </row>
    <row r="77" spans="2:110" x14ac:dyDescent="0.35">
      <c r="B77" s="404" t="s">
        <v>71</v>
      </c>
      <c r="C77" s="308"/>
      <c r="D77" s="308"/>
      <c r="E77" s="309" t="s">
        <v>72</v>
      </c>
      <c r="F77" s="309"/>
      <c r="G77" s="407"/>
      <c r="H77" s="407"/>
      <c r="I77" s="398" t="s">
        <v>65</v>
      </c>
      <c r="J77" s="398"/>
      <c r="K77" s="399"/>
      <c r="L77" s="400"/>
      <c r="M77" s="400"/>
      <c r="N77" s="400"/>
      <c r="O77" s="400"/>
      <c r="P77" s="400"/>
      <c r="Q77" s="400"/>
      <c r="R77" s="400"/>
      <c r="S77" s="400"/>
      <c r="T77" s="401"/>
      <c r="U77" s="402"/>
      <c r="V77" s="400"/>
      <c r="W77" s="400"/>
      <c r="X77" s="400"/>
      <c r="Y77" s="400"/>
      <c r="Z77" s="400"/>
      <c r="AA77" s="400"/>
      <c r="AB77" s="400"/>
      <c r="AC77" s="400"/>
      <c r="AD77" s="401"/>
      <c r="AE77" s="403"/>
      <c r="AF77" s="400"/>
      <c r="AG77" s="400"/>
      <c r="AH77" s="400"/>
      <c r="AI77" s="400"/>
      <c r="AJ77" s="400"/>
      <c r="AK77" s="400"/>
      <c r="AL77" s="400"/>
      <c r="AM77" s="400"/>
      <c r="AN77" s="401"/>
      <c r="AO77" s="402"/>
      <c r="AP77" s="400"/>
      <c r="AQ77" s="400"/>
      <c r="AR77" s="400"/>
      <c r="AS77" s="400"/>
      <c r="AT77" s="400"/>
      <c r="AU77" s="400"/>
      <c r="AV77" s="400"/>
      <c r="AW77" s="400"/>
      <c r="AX77" s="401"/>
      <c r="AY77" s="402"/>
      <c r="AZ77" s="400"/>
      <c r="BA77" s="400"/>
      <c r="BB77" s="400"/>
      <c r="BC77" s="400"/>
      <c r="BD77" s="400"/>
      <c r="BE77" s="400"/>
      <c r="BF77" s="400"/>
      <c r="BG77" s="400"/>
      <c r="BH77" s="401"/>
      <c r="BI77" s="402"/>
      <c r="BJ77" s="400"/>
      <c r="BK77" s="400"/>
      <c r="BL77" s="400"/>
      <c r="BM77" s="400"/>
      <c r="BN77" s="400"/>
      <c r="BO77" s="400"/>
      <c r="BP77" s="400"/>
      <c r="BQ77" s="400"/>
      <c r="BR77" s="401"/>
      <c r="BS77" s="402"/>
      <c r="BT77" s="400"/>
      <c r="BU77" s="400"/>
      <c r="BV77" s="400"/>
      <c r="BW77" s="400"/>
      <c r="BX77" s="400"/>
      <c r="BY77" s="400"/>
      <c r="BZ77" s="400"/>
      <c r="CA77" s="400"/>
      <c r="CB77" s="401"/>
      <c r="CC77" s="402"/>
      <c r="CD77" s="400"/>
      <c r="CE77" s="400"/>
      <c r="CF77" s="400"/>
      <c r="CG77" s="400"/>
      <c r="CH77" s="400"/>
      <c r="CI77" s="400"/>
      <c r="CJ77" s="400"/>
      <c r="CK77" s="400"/>
      <c r="CL77" s="401"/>
      <c r="CM77" s="402"/>
      <c r="CN77" s="400"/>
      <c r="CO77" s="400"/>
      <c r="CP77" s="400"/>
      <c r="CQ77" s="400"/>
      <c r="CR77" s="400"/>
      <c r="CS77" s="400"/>
      <c r="CT77" s="400"/>
      <c r="CU77" s="400"/>
      <c r="CV77" s="401"/>
      <c r="CW77" s="402"/>
      <c r="CX77" s="400"/>
      <c r="CY77" s="400"/>
      <c r="CZ77" s="400"/>
      <c r="DA77" s="400"/>
      <c r="DB77" s="400"/>
      <c r="DC77" s="400"/>
      <c r="DD77" s="400"/>
      <c r="DE77" s="400"/>
      <c r="DF77" s="401"/>
    </row>
    <row r="78" spans="2:110" x14ac:dyDescent="0.35">
      <c r="B78" s="408" t="s">
        <v>73</v>
      </c>
      <c r="C78" s="333"/>
      <c r="D78" s="333"/>
      <c r="E78" s="333"/>
      <c r="F78" s="346"/>
      <c r="G78" s="333"/>
      <c r="H78" s="362" t="s">
        <v>74</v>
      </c>
      <c r="I78" s="346"/>
      <c r="J78" s="346"/>
      <c r="K78" s="409"/>
      <c r="L78" s="410"/>
      <c r="M78" s="410"/>
      <c r="N78" s="410"/>
      <c r="O78" s="410"/>
      <c r="P78" s="410"/>
      <c r="Q78" s="410"/>
      <c r="R78" s="410"/>
      <c r="S78" s="410"/>
      <c r="T78" s="411"/>
      <c r="U78" s="412"/>
      <c r="V78" s="410"/>
      <c r="W78" s="410"/>
      <c r="X78" s="410"/>
      <c r="Y78" s="410"/>
      <c r="Z78" s="410"/>
      <c r="AA78" s="410"/>
      <c r="AB78" s="410"/>
      <c r="AC78" s="410"/>
      <c r="AD78" s="411"/>
      <c r="AE78" s="413"/>
      <c r="AF78" s="410"/>
      <c r="AG78" s="410"/>
      <c r="AH78" s="410"/>
      <c r="AI78" s="410"/>
      <c r="AJ78" s="410"/>
      <c r="AK78" s="410"/>
      <c r="AL78" s="410"/>
      <c r="AM78" s="410"/>
      <c r="AN78" s="411"/>
      <c r="AO78" s="412"/>
      <c r="AP78" s="410"/>
      <c r="AQ78" s="410"/>
      <c r="AR78" s="410"/>
      <c r="AS78" s="410"/>
      <c r="AT78" s="410"/>
      <c r="AU78" s="410"/>
      <c r="AV78" s="410"/>
      <c r="AW78" s="410"/>
      <c r="AX78" s="411"/>
      <c r="AY78" s="412"/>
      <c r="AZ78" s="410"/>
      <c r="BA78" s="410"/>
      <c r="BB78" s="410"/>
      <c r="BC78" s="410"/>
      <c r="BD78" s="410"/>
      <c r="BE78" s="410"/>
      <c r="BF78" s="410"/>
      <c r="BG78" s="410"/>
      <c r="BH78" s="411"/>
      <c r="BI78" s="412"/>
      <c r="BJ78" s="410"/>
      <c r="BK78" s="410"/>
      <c r="BL78" s="410"/>
      <c r="BM78" s="410"/>
      <c r="BN78" s="410"/>
      <c r="BO78" s="410"/>
      <c r="BP78" s="410"/>
      <c r="BQ78" s="410"/>
      <c r="BR78" s="411"/>
      <c r="BS78" s="412"/>
      <c r="BT78" s="410"/>
      <c r="BU78" s="410"/>
      <c r="BV78" s="410"/>
      <c r="BW78" s="410"/>
      <c r="BX78" s="410"/>
      <c r="BY78" s="410"/>
      <c r="BZ78" s="410"/>
      <c r="CA78" s="410"/>
      <c r="CB78" s="411"/>
      <c r="CC78" s="412"/>
      <c r="CD78" s="410"/>
      <c r="CE78" s="410"/>
      <c r="CF78" s="410"/>
      <c r="CG78" s="410"/>
      <c r="CH78" s="410"/>
      <c r="CI78" s="410"/>
      <c r="CJ78" s="410"/>
      <c r="CK78" s="410"/>
      <c r="CL78" s="411"/>
      <c r="CM78" s="412"/>
      <c r="CN78" s="410"/>
      <c r="CO78" s="410"/>
      <c r="CP78" s="410"/>
      <c r="CQ78" s="410"/>
      <c r="CR78" s="410"/>
      <c r="CS78" s="410"/>
      <c r="CT78" s="410"/>
      <c r="CU78" s="410"/>
      <c r="CV78" s="411"/>
      <c r="CW78" s="412"/>
      <c r="CX78" s="410"/>
      <c r="CY78" s="410"/>
      <c r="CZ78" s="410"/>
      <c r="DA78" s="410"/>
      <c r="DB78" s="410"/>
      <c r="DC78" s="410"/>
      <c r="DD78" s="410"/>
      <c r="DE78" s="410"/>
      <c r="DF78" s="411"/>
    </row>
    <row r="79" spans="2:110" x14ac:dyDescent="0.35">
      <c r="B79" s="414" t="s">
        <v>75</v>
      </c>
      <c r="C79" s="334"/>
      <c r="D79" s="334"/>
      <c r="E79" s="334"/>
      <c r="F79" s="306"/>
      <c r="G79" s="334"/>
      <c r="H79" s="415"/>
      <c r="I79" s="398" t="s">
        <v>65</v>
      </c>
      <c r="J79" s="306"/>
      <c r="K79" s="399"/>
      <c r="L79" s="400"/>
      <c r="M79" s="400"/>
      <c r="N79" s="400"/>
      <c r="O79" s="400"/>
      <c r="P79" s="400"/>
      <c r="Q79" s="400"/>
      <c r="R79" s="400"/>
      <c r="S79" s="400"/>
      <c r="T79" s="401"/>
      <c r="U79" s="402"/>
      <c r="V79" s="400"/>
      <c r="W79" s="400"/>
      <c r="X79" s="400"/>
      <c r="Y79" s="400"/>
      <c r="Z79" s="400"/>
      <c r="AA79" s="400"/>
      <c r="AB79" s="400"/>
      <c r="AC79" s="400"/>
      <c r="AD79" s="401"/>
      <c r="AE79" s="403"/>
      <c r="AF79" s="400"/>
      <c r="AG79" s="400"/>
      <c r="AH79" s="400"/>
      <c r="AI79" s="400"/>
      <c r="AJ79" s="400"/>
      <c r="AK79" s="400"/>
      <c r="AL79" s="400"/>
      <c r="AM79" s="400"/>
      <c r="AN79" s="401"/>
      <c r="AO79" s="402"/>
      <c r="AP79" s="400"/>
      <c r="AQ79" s="400"/>
      <c r="AR79" s="400"/>
      <c r="AS79" s="400"/>
      <c r="AT79" s="400"/>
      <c r="AU79" s="400"/>
      <c r="AV79" s="400"/>
      <c r="AW79" s="400"/>
      <c r="AX79" s="401"/>
      <c r="AY79" s="402"/>
      <c r="AZ79" s="400"/>
      <c r="BA79" s="400"/>
      <c r="BB79" s="400"/>
      <c r="BC79" s="400"/>
      <c r="BD79" s="400"/>
      <c r="BE79" s="400"/>
      <c r="BF79" s="400"/>
      <c r="BG79" s="400"/>
      <c r="BH79" s="401"/>
      <c r="BI79" s="402"/>
      <c r="BJ79" s="400"/>
      <c r="BK79" s="400"/>
      <c r="BL79" s="400"/>
      <c r="BM79" s="400"/>
      <c r="BN79" s="400"/>
      <c r="BO79" s="400"/>
      <c r="BP79" s="400"/>
      <c r="BQ79" s="400"/>
      <c r="BR79" s="401"/>
      <c r="BS79" s="402"/>
      <c r="BT79" s="400"/>
      <c r="BU79" s="400"/>
      <c r="BV79" s="400"/>
      <c r="BW79" s="400"/>
      <c r="BX79" s="400"/>
      <c r="BY79" s="400"/>
      <c r="BZ79" s="400"/>
      <c r="CA79" s="400"/>
      <c r="CB79" s="401"/>
      <c r="CC79" s="402"/>
      <c r="CD79" s="400"/>
      <c r="CE79" s="400"/>
      <c r="CF79" s="400"/>
      <c r="CG79" s="400"/>
      <c r="CH79" s="400"/>
      <c r="CI79" s="400"/>
      <c r="CJ79" s="400"/>
      <c r="CK79" s="400"/>
      <c r="CL79" s="401"/>
      <c r="CM79" s="402"/>
      <c r="CN79" s="400"/>
      <c r="CO79" s="400"/>
      <c r="CP79" s="400"/>
      <c r="CQ79" s="400"/>
      <c r="CR79" s="400"/>
      <c r="CS79" s="400"/>
      <c r="CT79" s="400"/>
      <c r="CU79" s="400"/>
      <c r="CV79" s="401"/>
      <c r="CW79" s="402"/>
      <c r="CX79" s="400"/>
      <c r="CY79" s="400"/>
      <c r="CZ79" s="400"/>
      <c r="DA79" s="400"/>
      <c r="DB79" s="400"/>
      <c r="DC79" s="400"/>
      <c r="DD79" s="400"/>
      <c r="DE79" s="400"/>
      <c r="DF79" s="401"/>
    </row>
    <row r="80" spans="2:110" x14ac:dyDescent="0.35">
      <c r="B80" s="404" t="s">
        <v>76</v>
      </c>
      <c r="C80" s="308"/>
      <c r="D80" s="308"/>
      <c r="E80" s="308"/>
      <c r="F80" s="308"/>
      <c r="G80" s="334"/>
      <c r="H80" s="415"/>
      <c r="I80" s="398" t="s">
        <v>65</v>
      </c>
      <c r="J80" s="306"/>
      <c r="K80" s="399"/>
      <c r="L80" s="400"/>
      <c r="M80" s="400"/>
      <c r="N80" s="400"/>
      <c r="O80" s="400"/>
      <c r="P80" s="400"/>
      <c r="Q80" s="400"/>
      <c r="R80" s="400"/>
      <c r="S80" s="400"/>
      <c r="T80" s="401"/>
      <c r="U80" s="402"/>
      <c r="V80" s="400"/>
      <c r="W80" s="400"/>
      <c r="X80" s="400"/>
      <c r="Y80" s="400"/>
      <c r="Z80" s="400"/>
      <c r="AA80" s="400"/>
      <c r="AB80" s="400"/>
      <c r="AC80" s="400"/>
      <c r="AD80" s="401"/>
      <c r="AE80" s="403"/>
      <c r="AF80" s="400"/>
      <c r="AG80" s="400"/>
      <c r="AH80" s="400"/>
      <c r="AI80" s="400"/>
      <c r="AJ80" s="400"/>
      <c r="AK80" s="400"/>
      <c r="AL80" s="400"/>
      <c r="AM80" s="400"/>
      <c r="AN80" s="401"/>
      <c r="AO80" s="402"/>
      <c r="AP80" s="400"/>
      <c r="AQ80" s="400"/>
      <c r="AR80" s="400"/>
      <c r="AS80" s="400"/>
      <c r="AT80" s="400"/>
      <c r="AU80" s="400"/>
      <c r="AV80" s="400"/>
      <c r="AW80" s="400"/>
      <c r="AX80" s="401"/>
      <c r="AY80" s="402"/>
      <c r="AZ80" s="400"/>
      <c r="BA80" s="400"/>
      <c r="BB80" s="400"/>
      <c r="BC80" s="400"/>
      <c r="BD80" s="400"/>
      <c r="BE80" s="400"/>
      <c r="BF80" s="400"/>
      <c r="BG80" s="400"/>
      <c r="BH80" s="401"/>
      <c r="BI80" s="402"/>
      <c r="BJ80" s="400"/>
      <c r="BK80" s="400"/>
      <c r="BL80" s="400"/>
      <c r="BM80" s="400"/>
      <c r="BN80" s="400"/>
      <c r="BO80" s="400"/>
      <c r="BP80" s="400"/>
      <c r="BQ80" s="400"/>
      <c r="BR80" s="401"/>
      <c r="BS80" s="402"/>
      <c r="BT80" s="400"/>
      <c r="BU80" s="400"/>
      <c r="BV80" s="400"/>
      <c r="BW80" s="400"/>
      <c r="BX80" s="400"/>
      <c r="BY80" s="400"/>
      <c r="BZ80" s="400"/>
      <c r="CA80" s="400"/>
      <c r="CB80" s="401"/>
      <c r="CC80" s="402"/>
      <c r="CD80" s="400"/>
      <c r="CE80" s="400"/>
      <c r="CF80" s="400"/>
      <c r="CG80" s="400"/>
      <c r="CH80" s="400"/>
      <c r="CI80" s="400"/>
      <c r="CJ80" s="400"/>
      <c r="CK80" s="400"/>
      <c r="CL80" s="401"/>
      <c r="CM80" s="402"/>
      <c r="CN80" s="400"/>
      <c r="CO80" s="400"/>
      <c r="CP80" s="400"/>
      <c r="CQ80" s="400"/>
      <c r="CR80" s="400"/>
      <c r="CS80" s="400"/>
      <c r="CT80" s="400"/>
      <c r="CU80" s="400"/>
      <c r="CV80" s="401"/>
      <c r="CW80" s="402"/>
      <c r="CX80" s="400"/>
      <c r="CY80" s="400"/>
      <c r="CZ80" s="400"/>
      <c r="DA80" s="400"/>
      <c r="DB80" s="400"/>
      <c r="DC80" s="400"/>
      <c r="DD80" s="400"/>
      <c r="DE80" s="400"/>
      <c r="DF80" s="401"/>
    </row>
    <row r="81" spans="2:110" x14ac:dyDescent="0.35">
      <c r="B81" s="404" t="s">
        <v>77</v>
      </c>
      <c r="C81" s="308"/>
      <c r="D81" s="308"/>
      <c r="E81" s="308"/>
      <c r="F81" s="308"/>
      <c r="G81" s="334"/>
      <c r="H81" s="415"/>
      <c r="I81" s="398" t="s">
        <v>65</v>
      </c>
      <c r="J81" s="306"/>
      <c r="K81" s="399"/>
      <c r="L81" s="400"/>
      <c r="M81" s="400"/>
      <c r="N81" s="400"/>
      <c r="O81" s="400"/>
      <c r="P81" s="400"/>
      <c r="Q81" s="400"/>
      <c r="R81" s="400"/>
      <c r="S81" s="400"/>
      <c r="T81" s="401"/>
      <c r="U81" s="402"/>
      <c r="V81" s="400"/>
      <c r="W81" s="400"/>
      <c r="X81" s="400"/>
      <c r="Y81" s="400"/>
      <c r="Z81" s="400"/>
      <c r="AA81" s="400"/>
      <c r="AB81" s="400"/>
      <c r="AC81" s="400"/>
      <c r="AD81" s="401"/>
      <c r="AE81" s="403"/>
      <c r="AF81" s="400"/>
      <c r="AG81" s="400"/>
      <c r="AH81" s="400"/>
      <c r="AI81" s="400"/>
      <c r="AJ81" s="400"/>
      <c r="AK81" s="400"/>
      <c r="AL81" s="400"/>
      <c r="AM81" s="400"/>
      <c r="AN81" s="401"/>
      <c r="AO81" s="402"/>
      <c r="AP81" s="400"/>
      <c r="AQ81" s="400"/>
      <c r="AR81" s="400"/>
      <c r="AS81" s="400"/>
      <c r="AT81" s="400"/>
      <c r="AU81" s="400"/>
      <c r="AV81" s="400"/>
      <c r="AW81" s="400"/>
      <c r="AX81" s="401"/>
      <c r="AY81" s="402"/>
      <c r="AZ81" s="400"/>
      <c r="BA81" s="400"/>
      <c r="BB81" s="400"/>
      <c r="BC81" s="400"/>
      <c r="BD81" s="400"/>
      <c r="BE81" s="400"/>
      <c r="BF81" s="400"/>
      <c r="BG81" s="400"/>
      <c r="BH81" s="401"/>
      <c r="BI81" s="402"/>
      <c r="BJ81" s="400"/>
      <c r="BK81" s="400"/>
      <c r="BL81" s="400"/>
      <c r="BM81" s="400"/>
      <c r="BN81" s="400"/>
      <c r="BO81" s="400"/>
      <c r="BP81" s="400"/>
      <c r="BQ81" s="400"/>
      <c r="BR81" s="401"/>
      <c r="BS81" s="402"/>
      <c r="BT81" s="400"/>
      <c r="BU81" s="400"/>
      <c r="BV81" s="400"/>
      <c r="BW81" s="400"/>
      <c r="BX81" s="400"/>
      <c r="BY81" s="400"/>
      <c r="BZ81" s="400"/>
      <c r="CA81" s="400"/>
      <c r="CB81" s="401"/>
      <c r="CC81" s="402"/>
      <c r="CD81" s="400"/>
      <c r="CE81" s="400"/>
      <c r="CF81" s="400"/>
      <c r="CG81" s="400"/>
      <c r="CH81" s="400"/>
      <c r="CI81" s="400"/>
      <c r="CJ81" s="400"/>
      <c r="CK81" s="400"/>
      <c r="CL81" s="401"/>
      <c r="CM81" s="402"/>
      <c r="CN81" s="400"/>
      <c r="CO81" s="400"/>
      <c r="CP81" s="400"/>
      <c r="CQ81" s="400"/>
      <c r="CR81" s="400"/>
      <c r="CS81" s="400"/>
      <c r="CT81" s="400"/>
      <c r="CU81" s="400"/>
      <c r="CV81" s="401"/>
      <c r="CW81" s="402"/>
      <c r="CX81" s="400"/>
      <c r="CY81" s="400"/>
      <c r="CZ81" s="400"/>
      <c r="DA81" s="400"/>
      <c r="DB81" s="400"/>
      <c r="DC81" s="400"/>
      <c r="DD81" s="400"/>
      <c r="DE81" s="400"/>
      <c r="DF81" s="401"/>
    </row>
    <row r="82" spans="2:110" x14ac:dyDescent="0.35">
      <c r="B82" s="404" t="s">
        <v>78</v>
      </c>
      <c r="C82" s="308"/>
      <c r="D82" s="308"/>
      <c r="E82" s="308"/>
      <c r="F82" s="308"/>
      <c r="G82" s="334"/>
      <c r="H82" s="415"/>
      <c r="I82" s="398" t="s">
        <v>65</v>
      </c>
      <c r="J82" s="306"/>
      <c r="K82" s="400"/>
      <c r="L82" s="400"/>
      <c r="M82" s="400"/>
      <c r="N82" s="400"/>
      <c r="O82" s="400"/>
      <c r="P82" s="400"/>
      <c r="Q82" s="400"/>
      <c r="R82" s="400"/>
      <c r="S82" s="400"/>
      <c r="T82" s="401"/>
      <c r="U82" s="402"/>
      <c r="V82" s="400"/>
      <c r="W82" s="400"/>
      <c r="X82" s="400"/>
      <c r="Y82" s="400"/>
      <c r="Z82" s="400"/>
      <c r="AA82" s="400"/>
      <c r="AB82" s="400"/>
      <c r="AC82" s="400"/>
      <c r="AD82" s="401"/>
      <c r="AE82" s="403"/>
      <c r="AF82" s="400"/>
      <c r="AG82" s="400"/>
      <c r="AH82" s="400"/>
      <c r="AI82" s="400"/>
      <c r="AJ82" s="400"/>
      <c r="AK82" s="400"/>
      <c r="AL82" s="400"/>
      <c r="AM82" s="400"/>
      <c r="AN82" s="401"/>
      <c r="AO82" s="402"/>
      <c r="AP82" s="400"/>
      <c r="AQ82" s="400"/>
      <c r="AR82" s="400"/>
      <c r="AS82" s="400"/>
      <c r="AT82" s="400"/>
      <c r="AU82" s="400"/>
      <c r="AV82" s="400"/>
      <c r="AW82" s="400"/>
      <c r="AX82" s="401"/>
      <c r="AY82" s="402"/>
      <c r="AZ82" s="400"/>
      <c r="BA82" s="400"/>
      <c r="BB82" s="400"/>
      <c r="BC82" s="400"/>
      <c r="BD82" s="400"/>
      <c r="BE82" s="400"/>
      <c r="BF82" s="400"/>
      <c r="BG82" s="400"/>
      <c r="BH82" s="401"/>
      <c r="BI82" s="402"/>
      <c r="BJ82" s="400"/>
      <c r="BK82" s="400"/>
      <c r="BL82" s="400"/>
      <c r="BM82" s="400"/>
      <c r="BN82" s="400"/>
      <c r="BO82" s="400"/>
      <c r="BP82" s="400"/>
      <c r="BQ82" s="400"/>
      <c r="BR82" s="401"/>
      <c r="BS82" s="402"/>
      <c r="BT82" s="400"/>
      <c r="BU82" s="400"/>
      <c r="BV82" s="400"/>
      <c r="BW82" s="400"/>
      <c r="BX82" s="400"/>
      <c r="BY82" s="400"/>
      <c r="BZ82" s="400"/>
      <c r="CA82" s="400"/>
      <c r="CB82" s="401"/>
      <c r="CC82" s="402"/>
      <c r="CD82" s="400"/>
      <c r="CE82" s="400"/>
      <c r="CF82" s="400"/>
      <c r="CG82" s="400"/>
      <c r="CH82" s="400"/>
      <c r="CI82" s="400"/>
      <c r="CJ82" s="400"/>
      <c r="CK82" s="400"/>
      <c r="CL82" s="401"/>
      <c r="CM82" s="402"/>
      <c r="CN82" s="400"/>
      <c r="CO82" s="400"/>
      <c r="CP82" s="400"/>
      <c r="CQ82" s="400"/>
      <c r="CR82" s="400"/>
      <c r="CS82" s="400"/>
      <c r="CT82" s="400"/>
      <c r="CU82" s="400"/>
      <c r="CV82" s="401"/>
      <c r="CW82" s="402"/>
      <c r="CX82" s="400"/>
      <c r="CY82" s="400"/>
      <c r="CZ82" s="400"/>
      <c r="DA82" s="400"/>
      <c r="DB82" s="400"/>
      <c r="DC82" s="400"/>
      <c r="DD82" s="400"/>
      <c r="DE82" s="400"/>
      <c r="DF82" s="401"/>
    </row>
    <row r="83" spans="2:110" x14ac:dyDescent="0.35">
      <c r="B83" s="404" t="s">
        <v>79</v>
      </c>
      <c r="C83" s="308"/>
      <c r="D83" s="308"/>
      <c r="E83" s="308"/>
      <c r="F83" s="308"/>
      <c r="G83" s="334"/>
      <c r="H83" s="415"/>
      <c r="I83" s="398" t="s">
        <v>65</v>
      </c>
      <c r="J83" s="306"/>
      <c r="K83" s="400"/>
      <c r="L83" s="400"/>
      <c r="M83" s="400"/>
      <c r="N83" s="400"/>
      <c r="O83" s="400"/>
      <c r="P83" s="400"/>
      <c r="Q83" s="400"/>
      <c r="R83" s="400"/>
      <c r="S83" s="400"/>
      <c r="T83" s="401"/>
      <c r="U83" s="402"/>
      <c r="V83" s="400"/>
      <c r="W83" s="400"/>
      <c r="X83" s="400"/>
      <c r="Y83" s="400"/>
      <c r="Z83" s="400"/>
      <c r="AA83" s="400"/>
      <c r="AB83" s="400"/>
      <c r="AC83" s="400"/>
      <c r="AD83" s="401"/>
      <c r="AE83" s="403"/>
      <c r="AF83" s="400"/>
      <c r="AG83" s="400"/>
      <c r="AH83" s="400"/>
      <c r="AI83" s="400"/>
      <c r="AJ83" s="400"/>
      <c r="AK83" s="400"/>
      <c r="AL83" s="400"/>
      <c r="AM83" s="400"/>
      <c r="AN83" s="401"/>
      <c r="AO83" s="402"/>
      <c r="AP83" s="400"/>
      <c r="AQ83" s="400"/>
      <c r="AR83" s="400"/>
      <c r="AS83" s="400"/>
      <c r="AT83" s="400"/>
      <c r="AU83" s="400"/>
      <c r="AV83" s="400"/>
      <c r="AW83" s="400"/>
      <c r="AX83" s="401"/>
      <c r="AY83" s="402"/>
      <c r="AZ83" s="400"/>
      <c r="BA83" s="400"/>
      <c r="BB83" s="400"/>
      <c r="BC83" s="400"/>
      <c r="BD83" s="400"/>
      <c r="BE83" s="400"/>
      <c r="BF83" s="400"/>
      <c r="BG83" s="400"/>
      <c r="BH83" s="401"/>
      <c r="BI83" s="402"/>
      <c r="BJ83" s="400"/>
      <c r="BK83" s="400"/>
      <c r="BL83" s="400"/>
      <c r="BM83" s="400"/>
      <c r="BN83" s="400"/>
      <c r="BO83" s="400"/>
      <c r="BP83" s="400"/>
      <c r="BQ83" s="400"/>
      <c r="BR83" s="401"/>
      <c r="BS83" s="402"/>
      <c r="BT83" s="400"/>
      <c r="BU83" s="400"/>
      <c r="BV83" s="400"/>
      <c r="BW83" s="400"/>
      <c r="BX83" s="400"/>
      <c r="BY83" s="400"/>
      <c r="BZ83" s="400"/>
      <c r="CA83" s="400"/>
      <c r="CB83" s="401"/>
      <c r="CC83" s="402"/>
      <c r="CD83" s="400"/>
      <c r="CE83" s="400"/>
      <c r="CF83" s="400"/>
      <c r="CG83" s="400"/>
      <c r="CH83" s="400"/>
      <c r="CI83" s="400"/>
      <c r="CJ83" s="400"/>
      <c r="CK83" s="400"/>
      <c r="CL83" s="401"/>
      <c r="CM83" s="402"/>
      <c r="CN83" s="400"/>
      <c r="CO83" s="400"/>
      <c r="CP83" s="400"/>
      <c r="CQ83" s="400"/>
      <c r="CR83" s="400"/>
      <c r="CS83" s="400"/>
      <c r="CT83" s="400"/>
      <c r="CU83" s="400"/>
      <c r="CV83" s="401"/>
      <c r="CW83" s="402"/>
      <c r="CX83" s="400"/>
      <c r="CY83" s="400"/>
      <c r="CZ83" s="400"/>
      <c r="DA83" s="400"/>
      <c r="DB83" s="400"/>
      <c r="DC83" s="400"/>
      <c r="DD83" s="400"/>
      <c r="DE83" s="400"/>
      <c r="DF83" s="401"/>
    </row>
    <row r="84" spans="2:110" x14ac:dyDescent="0.35">
      <c r="B84" s="416" t="s">
        <v>80</v>
      </c>
      <c r="C84" s="308"/>
      <c r="D84" s="308"/>
      <c r="E84" s="308"/>
      <c r="F84" s="308"/>
      <c r="G84" s="334"/>
      <c r="H84" s="415"/>
      <c r="I84" s="398" t="s">
        <v>65</v>
      </c>
      <c r="J84" s="306"/>
      <c r="K84" s="400"/>
      <c r="L84" s="400"/>
      <c r="M84" s="400"/>
      <c r="N84" s="400"/>
      <c r="O84" s="400"/>
      <c r="P84" s="400"/>
      <c r="Q84" s="400"/>
      <c r="R84" s="400"/>
      <c r="S84" s="400"/>
      <c r="T84" s="401"/>
      <c r="U84" s="402"/>
      <c r="V84" s="400"/>
      <c r="W84" s="400"/>
      <c r="X84" s="400"/>
      <c r="Y84" s="400"/>
      <c r="Z84" s="400"/>
      <c r="AA84" s="400"/>
      <c r="AB84" s="400"/>
      <c r="AC84" s="400"/>
      <c r="AD84" s="401"/>
      <c r="AE84" s="403"/>
      <c r="AF84" s="400"/>
      <c r="AG84" s="400"/>
      <c r="AH84" s="400"/>
      <c r="AI84" s="400"/>
      <c r="AJ84" s="400"/>
      <c r="AK84" s="400"/>
      <c r="AL84" s="400"/>
      <c r="AM84" s="400"/>
      <c r="AN84" s="401"/>
      <c r="AO84" s="402"/>
      <c r="AP84" s="400"/>
      <c r="AQ84" s="400"/>
      <c r="AR84" s="400"/>
      <c r="AS84" s="400"/>
      <c r="AT84" s="400"/>
      <c r="AU84" s="400"/>
      <c r="AV84" s="400"/>
      <c r="AW84" s="400"/>
      <c r="AX84" s="401"/>
      <c r="AY84" s="402"/>
      <c r="AZ84" s="400"/>
      <c r="BA84" s="400"/>
      <c r="BB84" s="400"/>
      <c r="BC84" s="400"/>
      <c r="BD84" s="400"/>
      <c r="BE84" s="400"/>
      <c r="BF84" s="400"/>
      <c r="BG84" s="400"/>
      <c r="BH84" s="401"/>
      <c r="BI84" s="402"/>
      <c r="BJ84" s="400"/>
      <c r="BK84" s="400"/>
      <c r="BL84" s="400"/>
      <c r="BM84" s="400"/>
      <c r="BN84" s="400"/>
      <c r="BO84" s="400"/>
      <c r="BP84" s="400"/>
      <c r="BQ84" s="400"/>
      <c r="BR84" s="401"/>
      <c r="BS84" s="402"/>
      <c r="BT84" s="400"/>
      <c r="BU84" s="400"/>
      <c r="BV84" s="400"/>
      <c r="BW84" s="400"/>
      <c r="BX84" s="400"/>
      <c r="BY84" s="400"/>
      <c r="BZ84" s="400"/>
      <c r="CA84" s="400"/>
      <c r="CB84" s="401"/>
      <c r="CC84" s="402"/>
      <c r="CD84" s="400"/>
      <c r="CE84" s="400"/>
      <c r="CF84" s="400"/>
      <c r="CG84" s="400"/>
      <c r="CH84" s="400"/>
      <c r="CI84" s="400"/>
      <c r="CJ84" s="400"/>
      <c r="CK84" s="400"/>
      <c r="CL84" s="401"/>
      <c r="CM84" s="402"/>
      <c r="CN84" s="400"/>
      <c r="CO84" s="400"/>
      <c r="CP84" s="400"/>
      <c r="CQ84" s="400"/>
      <c r="CR84" s="400"/>
      <c r="CS84" s="400"/>
      <c r="CT84" s="400"/>
      <c r="CU84" s="400"/>
      <c r="CV84" s="401"/>
      <c r="CW84" s="402"/>
      <c r="CX84" s="400"/>
      <c r="CY84" s="400"/>
      <c r="CZ84" s="400"/>
      <c r="DA84" s="400"/>
      <c r="DB84" s="400"/>
      <c r="DC84" s="400"/>
      <c r="DD84" s="400"/>
      <c r="DE84" s="400"/>
      <c r="DF84" s="401"/>
    </row>
    <row r="85" spans="2:110" x14ac:dyDescent="0.35">
      <c r="B85" s="364" t="s">
        <v>81</v>
      </c>
      <c r="C85" s="333"/>
      <c r="D85" s="333"/>
      <c r="E85" s="333"/>
      <c r="F85" s="346"/>
      <c r="G85" s="333"/>
      <c r="H85" s="417" t="s">
        <v>82</v>
      </c>
      <c r="I85" s="346"/>
      <c r="J85" s="346"/>
      <c r="K85" s="410"/>
      <c r="L85" s="410"/>
      <c r="M85" s="410"/>
      <c r="N85" s="410"/>
      <c r="O85" s="410"/>
      <c r="P85" s="410"/>
      <c r="Q85" s="410"/>
      <c r="R85" s="410"/>
      <c r="S85" s="410"/>
      <c r="T85" s="411"/>
      <c r="U85" s="412"/>
      <c r="V85" s="410"/>
      <c r="W85" s="410"/>
      <c r="X85" s="410"/>
      <c r="Y85" s="410"/>
      <c r="Z85" s="410"/>
      <c r="AA85" s="410"/>
      <c r="AB85" s="410"/>
      <c r="AC85" s="410"/>
      <c r="AD85" s="411"/>
      <c r="AE85" s="413"/>
      <c r="AF85" s="410"/>
      <c r="AG85" s="410"/>
      <c r="AH85" s="410"/>
      <c r="AI85" s="410"/>
      <c r="AJ85" s="410"/>
      <c r="AK85" s="410"/>
      <c r="AL85" s="410"/>
      <c r="AM85" s="410"/>
      <c r="AN85" s="411"/>
      <c r="AO85" s="412"/>
      <c r="AP85" s="410"/>
      <c r="AQ85" s="410"/>
      <c r="AR85" s="410"/>
      <c r="AS85" s="410"/>
      <c r="AT85" s="410"/>
      <c r="AU85" s="410"/>
      <c r="AV85" s="410"/>
      <c r="AW85" s="410"/>
      <c r="AX85" s="411"/>
      <c r="AY85" s="412"/>
      <c r="AZ85" s="410"/>
      <c r="BA85" s="410"/>
      <c r="BB85" s="410"/>
      <c r="BC85" s="410"/>
      <c r="BD85" s="410"/>
      <c r="BE85" s="410"/>
      <c r="BF85" s="410"/>
      <c r="BG85" s="410"/>
      <c r="BH85" s="411"/>
      <c r="BI85" s="412"/>
      <c r="BJ85" s="410"/>
      <c r="BK85" s="410"/>
      <c r="BL85" s="410"/>
      <c r="BM85" s="410"/>
      <c r="BN85" s="410"/>
      <c r="BO85" s="410"/>
      <c r="BP85" s="410"/>
      <c r="BQ85" s="410"/>
      <c r="BR85" s="411"/>
      <c r="BS85" s="412"/>
      <c r="BT85" s="410"/>
      <c r="BU85" s="410"/>
      <c r="BV85" s="410"/>
      <c r="BW85" s="410"/>
      <c r="BX85" s="410"/>
      <c r="BY85" s="410"/>
      <c r="BZ85" s="410"/>
      <c r="CA85" s="410"/>
      <c r="CB85" s="411"/>
      <c r="CC85" s="412"/>
      <c r="CD85" s="410"/>
      <c r="CE85" s="410"/>
      <c r="CF85" s="410"/>
      <c r="CG85" s="410"/>
      <c r="CH85" s="410"/>
      <c r="CI85" s="410"/>
      <c r="CJ85" s="410"/>
      <c r="CK85" s="410"/>
      <c r="CL85" s="411"/>
      <c r="CM85" s="412"/>
      <c r="CN85" s="410"/>
      <c r="CO85" s="410"/>
      <c r="CP85" s="410"/>
      <c r="CQ85" s="410"/>
      <c r="CR85" s="410"/>
      <c r="CS85" s="410"/>
      <c r="CT85" s="410"/>
      <c r="CU85" s="410"/>
      <c r="CV85" s="411"/>
      <c r="CW85" s="412"/>
      <c r="CX85" s="410"/>
      <c r="CY85" s="410"/>
      <c r="CZ85" s="410"/>
      <c r="DA85" s="410"/>
      <c r="DB85" s="410"/>
      <c r="DC85" s="410"/>
      <c r="DD85" s="410"/>
      <c r="DE85" s="410"/>
      <c r="DF85" s="411"/>
    </row>
    <row r="86" spans="2:110" x14ac:dyDescent="0.35">
      <c r="B86" s="418" t="s">
        <v>83</v>
      </c>
      <c r="C86" s="334"/>
      <c r="D86" s="334"/>
      <c r="E86" s="334"/>
      <c r="F86" s="306"/>
      <c r="G86" s="334"/>
      <c r="H86" s="334"/>
      <c r="I86" s="398" t="s">
        <v>65</v>
      </c>
      <c r="J86" s="306"/>
      <c r="K86" s="419"/>
      <c r="L86" s="419"/>
      <c r="M86" s="419"/>
      <c r="N86" s="419"/>
      <c r="O86" s="419"/>
      <c r="P86" s="419"/>
      <c r="Q86" s="419"/>
      <c r="R86" s="419"/>
      <c r="S86" s="419"/>
      <c r="T86" s="420"/>
      <c r="U86" s="421"/>
      <c r="V86" s="419"/>
      <c r="W86" s="419"/>
      <c r="X86" s="419"/>
      <c r="Y86" s="419"/>
      <c r="Z86" s="419"/>
      <c r="AA86" s="419"/>
      <c r="AB86" s="419"/>
      <c r="AC86" s="419"/>
      <c r="AD86" s="420"/>
      <c r="AE86" s="422"/>
      <c r="AF86" s="419"/>
      <c r="AG86" s="419"/>
      <c r="AH86" s="419"/>
      <c r="AI86" s="419"/>
      <c r="AJ86" s="419"/>
      <c r="AK86" s="419"/>
      <c r="AL86" s="419"/>
      <c r="AM86" s="419"/>
      <c r="AN86" s="420"/>
      <c r="AO86" s="421"/>
      <c r="AP86" s="419"/>
      <c r="AQ86" s="419"/>
      <c r="AR86" s="419"/>
      <c r="AS86" s="419"/>
      <c r="AT86" s="419"/>
      <c r="AU86" s="419"/>
      <c r="AV86" s="419"/>
      <c r="AW86" s="419"/>
      <c r="AX86" s="420"/>
      <c r="AY86" s="421"/>
      <c r="AZ86" s="419"/>
      <c r="BA86" s="419"/>
      <c r="BB86" s="419"/>
      <c r="BC86" s="419"/>
      <c r="BD86" s="419"/>
      <c r="BE86" s="419"/>
      <c r="BF86" s="419"/>
      <c r="BG86" s="419"/>
      <c r="BH86" s="420"/>
      <c r="BI86" s="421"/>
      <c r="BJ86" s="419"/>
      <c r="BK86" s="419"/>
      <c r="BL86" s="419"/>
      <c r="BM86" s="419"/>
      <c r="BN86" s="419"/>
      <c r="BO86" s="419"/>
      <c r="BP86" s="419"/>
      <c r="BQ86" s="419"/>
      <c r="BR86" s="420"/>
      <c r="BS86" s="421"/>
      <c r="BT86" s="419"/>
      <c r="BU86" s="419"/>
      <c r="BV86" s="419"/>
      <c r="BW86" s="419"/>
      <c r="BX86" s="419"/>
      <c r="BY86" s="419"/>
      <c r="BZ86" s="419"/>
      <c r="CA86" s="419"/>
      <c r="CB86" s="420"/>
      <c r="CC86" s="421"/>
      <c r="CD86" s="419"/>
      <c r="CE86" s="419"/>
      <c r="CF86" s="419"/>
      <c r="CG86" s="419"/>
      <c r="CH86" s="419"/>
      <c r="CI86" s="419"/>
      <c r="CJ86" s="419"/>
      <c r="CK86" s="419"/>
      <c r="CL86" s="420"/>
      <c r="CM86" s="421"/>
      <c r="CN86" s="419"/>
      <c r="CO86" s="419"/>
      <c r="CP86" s="419"/>
      <c r="CQ86" s="419"/>
      <c r="CR86" s="419"/>
      <c r="CS86" s="419"/>
      <c r="CT86" s="419"/>
      <c r="CU86" s="419"/>
      <c r="CV86" s="420"/>
      <c r="CW86" s="421"/>
      <c r="CX86" s="419"/>
      <c r="CY86" s="419"/>
      <c r="CZ86" s="419"/>
      <c r="DA86" s="419"/>
      <c r="DB86" s="419"/>
      <c r="DC86" s="419"/>
      <c r="DD86" s="419"/>
      <c r="DE86" s="419"/>
      <c r="DF86" s="420"/>
    </row>
    <row r="87" spans="2:110" x14ac:dyDescent="0.35">
      <c r="B87" s="404" t="s">
        <v>84</v>
      </c>
      <c r="C87" s="308"/>
      <c r="D87" s="308"/>
      <c r="E87" s="309"/>
      <c r="F87" s="309"/>
      <c r="G87" s="407"/>
      <c r="H87" s="407"/>
      <c r="I87" s="398" t="s">
        <v>65</v>
      </c>
      <c r="J87" s="398"/>
      <c r="K87" s="419"/>
      <c r="L87" s="419"/>
      <c r="M87" s="419"/>
      <c r="N87" s="419"/>
      <c r="O87" s="419"/>
      <c r="P87" s="419"/>
      <c r="Q87" s="419"/>
      <c r="R87" s="419"/>
      <c r="S87" s="419"/>
      <c r="T87" s="420"/>
      <c r="U87" s="421"/>
      <c r="V87" s="419"/>
      <c r="W87" s="419"/>
      <c r="X87" s="419"/>
      <c r="Y87" s="419"/>
      <c r="Z87" s="419"/>
      <c r="AA87" s="419"/>
      <c r="AB87" s="419"/>
      <c r="AC87" s="419"/>
      <c r="AD87" s="420"/>
      <c r="AE87" s="422"/>
      <c r="AF87" s="419"/>
      <c r="AG87" s="419"/>
      <c r="AH87" s="419"/>
      <c r="AI87" s="419"/>
      <c r="AJ87" s="419"/>
      <c r="AK87" s="419"/>
      <c r="AL87" s="419"/>
      <c r="AM87" s="419"/>
      <c r="AN87" s="420"/>
      <c r="AO87" s="421"/>
      <c r="AP87" s="419"/>
      <c r="AQ87" s="419"/>
      <c r="AR87" s="419"/>
      <c r="AS87" s="419"/>
      <c r="AT87" s="419"/>
      <c r="AU87" s="419"/>
      <c r="AV87" s="419"/>
      <c r="AW87" s="419"/>
      <c r="AX87" s="420"/>
      <c r="AY87" s="421"/>
      <c r="AZ87" s="419"/>
      <c r="BA87" s="419"/>
      <c r="BB87" s="419"/>
      <c r="BC87" s="419"/>
      <c r="BD87" s="419"/>
      <c r="BE87" s="419"/>
      <c r="BF87" s="419"/>
      <c r="BG87" s="419"/>
      <c r="BH87" s="420"/>
      <c r="BI87" s="421"/>
      <c r="BJ87" s="419"/>
      <c r="BK87" s="419"/>
      <c r="BL87" s="419"/>
      <c r="BM87" s="419"/>
      <c r="BN87" s="419"/>
      <c r="BO87" s="419"/>
      <c r="BP87" s="419"/>
      <c r="BQ87" s="419"/>
      <c r="BR87" s="420"/>
      <c r="BS87" s="421"/>
      <c r="BT87" s="419"/>
      <c r="BU87" s="419"/>
      <c r="BV87" s="419"/>
      <c r="BW87" s="419"/>
      <c r="BX87" s="419"/>
      <c r="BY87" s="419"/>
      <c r="BZ87" s="419"/>
      <c r="CA87" s="419"/>
      <c r="CB87" s="420"/>
      <c r="CC87" s="421"/>
      <c r="CD87" s="419"/>
      <c r="CE87" s="419"/>
      <c r="CF87" s="419"/>
      <c r="CG87" s="419"/>
      <c r="CH87" s="419"/>
      <c r="CI87" s="419"/>
      <c r="CJ87" s="419"/>
      <c r="CK87" s="419"/>
      <c r="CL87" s="420"/>
      <c r="CM87" s="421"/>
      <c r="CN87" s="419"/>
      <c r="CO87" s="419"/>
      <c r="CP87" s="419"/>
      <c r="CQ87" s="419"/>
      <c r="CR87" s="419"/>
      <c r="CS87" s="419"/>
      <c r="CT87" s="419"/>
      <c r="CU87" s="419"/>
      <c r="CV87" s="420"/>
      <c r="CW87" s="421"/>
      <c r="CX87" s="419"/>
      <c r="CY87" s="419"/>
      <c r="CZ87" s="419"/>
      <c r="DA87" s="419"/>
      <c r="DB87" s="419"/>
      <c r="DC87" s="419"/>
      <c r="DD87" s="419"/>
      <c r="DE87" s="419"/>
      <c r="DF87" s="420"/>
    </row>
    <row r="88" spans="2:110" x14ac:dyDescent="0.35">
      <c r="B88" s="404" t="s">
        <v>85</v>
      </c>
      <c r="C88" s="308"/>
      <c r="D88" s="308"/>
      <c r="E88" s="309"/>
      <c r="F88" s="309"/>
      <c r="G88" s="407"/>
      <c r="H88" s="407"/>
      <c r="I88" s="398" t="s">
        <v>65</v>
      </c>
      <c r="J88" s="398"/>
      <c r="K88" s="419"/>
      <c r="L88" s="419"/>
      <c r="M88" s="419"/>
      <c r="N88" s="419"/>
      <c r="O88" s="419"/>
      <c r="P88" s="419"/>
      <c r="Q88" s="419"/>
      <c r="R88" s="419"/>
      <c r="S88" s="419"/>
      <c r="T88" s="420"/>
      <c r="U88" s="421"/>
      <c r="V88" s="419"/>
      <c r="W88" s="419"/>
      <c r="X88" s="419"/>
      <c r="Y88" s="419"/>
      <c r="Z88" s="419"/>
      <c r="AA88" s="419"/>
      <c r="AB88" s="419"/>
      <c r="AC88" s="419"/>
      <c r="AD88" s="420"/>
      <c r="AE88" s="422"/>
      <c r="AF88" s="419"/>
      <c r="AG88" s="419"/>
      <c r="AH88" s="419"/>
      <c r="AI88" s="419"/>
      <c r="AJ88" s="419"/>
      <c r="AK88" s="419"/>
      <c r="AL88" s="419"/>
      <c r="AM88" s="419"/>
      <c r="AN88" s="420"/>
      <c r="AO88" s="421"/>
      <c r="AP88" s="419"/>
      <c r="AQ88" s="419"/>
      <c r="AR88" s="419"/>
      <c r="AS88" s="419"/>
      <c r="AT88" s="419"/>
      <c r="AU88" s="419"/>
      <c r="AV88" s="419"/>
      <c r="AW88" s="419"/>
      <c r="AX88" s="420"/>
      <c r="AY88" s="421"/>
      <c r="AZ88" s="419"/>
      <c r="BA88" s="419"/>
      <c r="BB88" s="419"/>
      <c r="BC88" s="419"/>
      <c r="BD88" s="419"/>
      <c r="BE88" s="419"/>
      <c r="BF88" s="419"/>
      <c r="BG88" s="419"/>
      <c r="BH88" s="420"/>
      <c r="BI88" s="421"/>
      <c r="BJ88" s="419"/>
      <c r="BK88" s="419"/>
      <c r="BL88" s="419"/>
      <c r="BM88" s="419"/>
      <c r="BN88" s="419"/>
      <c r="BO88" s="419"/>
      <c r="BP88" s="419"/>
      <c r="BQ88" s="419"/>
      <c r="BR88" s="420"/>
      <c r="BS88" s="421"/>
      <c r="BT88" s="419"/>
      <c r="BU88" s="419"/>
      <c r="BV88" s="419"/>
      <c r="BW88" s="419"/>
      <c r="BX88" s="419"/>
      <c r="BY88" s="419"/>
      <c r="BZ88" s="419"/>
      <c r="CA88" s="419"/>
      <c r="CB88" s="420"/>
      <c r="CC88" s="421"/>
      <c r="CD88" s="419"/>
      <c r="CE88" s="419"/>
      <c r="CF88" s="419"/>
      <c r="CG88" s="419"/>
      <c r="CH88" s="419"/>
      <c r="CI88" s="419"/>
      <c r="CJ88" s="419"/>
      <c r="CK88" s="419"/>
      <c r="CL88" s="420"/>
      <c r="CM88" s="421"/>
      <c r="CN88" s="419"/>
      <c r="CO88" s="419"/>
      <c r="CP88" s="419"/>
      <c r="CQ88" s="419"/>
      <c r="CR88" s="419"/>
      <c r="CS88" s="419"/>
      <c r="CT88" s="419"/>
      <c r="CU88" s="419"/>
      <c r="CV88" s="420"/>
      <c r="CW88" s="421"/>
      <c r="CX88" s="419"/>
      <c r="CY88" s="419"/>
      <c r="CZ88" s="419"/>
      <c r="DA88" s="419"/>
      <c r="DB88" s="419"/>
      <c r="DC88" s="419"/>
      <c r="DD88" s="419"/>
      <c r="DE88" s="419"/>
      <c r="DF88" s="420"/>
    </row>
    <row r="89" spans="2:110" x14ac:dyDescent="0.35">
      <c r="B89" s="404" t="s">
        <v>86</v>
      </c>
      <c r="C89" s="308"/>
      <c r="D89" s="308"/>
      <c r="E89" s="309"/>
      <c r="F89" s="309"/>
      <c r="G89" s="407"/>
      <c r="H89" s="407"/>
      <c r="I89" s="398" t="s">
        <v>65</v>
      </c>
      <c r="J89" s="398"/>
      <c r="K89" s="419"/>
      <c r="L89" s="419"/>
      <c r="M89" s="419"/>
      <c r="N89" s="419"/>
      <c r="O89" s="419"/>
      <c r="P89" s="419"/>
      <c r="Q89" s="419"/>
      <c r="R89" s="419"/>
      <c r="S89" s="419"/>
      <c r="T89" s="420"/>
      <c r="U89" s="421"/>
      <c r="V89" s="419"/>
      <c r="W89" s="419"/>
      <c r="X89" s="419"/>
      <c r="Y89" s="419"/>
      <c r="Z89" s="419"/>
      <c r="AA89" s="419"/>
      <c r="AB89" s="419"/>
      <c r="AC89" s="419"/>
      <c r="AD89" s="420"/>
      <c r="AE89" s="422"/>
      <c r="AF89" s="419"/>
      <c r="AG89" s="419"/>
      <c r="AH89" s="419"/>
      <c r="AI89" s="419"/>
      <c r="AJ89" s="419"/>
      <c r="AK89" s="419"/>
      <c r="AL89" s="419"/>
      <c r="AM89" s="419"/>
      <c r="AN89" s="420"/>
      <c r="AO89" s="421"/>
      <c r="AP89" s="419"/>
      <c r="AQ89" s="419"/>
      <c r="AR89" s="419"/>
      <c r="AS89" s="419"/>
      <c r="AT89" s="419"/>
      <c r="AU89" s="419"/>
      <c r="AV89" s="419"/>
      <c r="AW89" s="419"/>
      <c r="AX89" s="420"/>
      <c r="AY89" s="421"/>
      <c r="AZ89" s="419"/>
      <c r="BA89" s="419"/>
      <c r="BB89" s="419"/>
      <c r="BC89" s="419"/>
      <c r="BD89" s="419"/>
      <c r="BE89" s="419"/>
      <c r="BF89" s="419"/>
      <c r="BG89" s="419"/>
      <c r="BH89" s="420"/>
      <c r="BI89" s="421"/>
      <c r="BJ89" s="419"/>
      <c r="BK89" s="419"/>
      <c r="BL89" s="419"/>
      <c r="BM89" s="419"/>
      <c r="BN89" s="419"/>
      <c r="BO89" s="419"/>
      <c r="BP89" s="419"/>
      <c r="BQ89" s="419"/>
      <c r="BR89" s="420"/>
      <c r="BS89" s="421"/>
      <c r="BT89" s="419"/>
      <c r="BU89" s="419"/>
      <c r="BV89" s="419"/>
      <c r="BW89" s="419"/>
      <c r="BX89" s="419"/>
      <c r="BY89" s="419"/>
      <c r="BZ89" s="419"/>
      <c r="CA89" s="419"/>
      <c r="CB89" s="420"/>
      <c r="CC89" s="421"/>
      <c r="CD89" s="419"/>
      <c r="CE89" s="419"/>
      <c r="CF89" s="419"/>
      <c r="CG89" s="419"/>
      <c r="CH89" s="419"/>
      <c r="CI89" s="419"/>
      <c r="CJ89" s="419"/>
      <c r="CK89" s="419"/>
      <c r="CL89" s="420"/>
      <c r="CM89" s="421"/>
      <c r="CN89" s="419"/>
      <c r="CO89" s="419"/>
      <c r="CP89" s="419"/>
      <c r="CQ89" s="419"/>
      <c r="CR89" s="419"/>
      <c r="CS89" s="419"/>
      <c r="CT89" s="419"/>
      <c r="CU89" s="419"/>
      <c r="CV89" s="420"/>
      <c r="CW89" s="421"/>
      <c r="CX89" s="419"/>
      <c r="CY89" s="419"/>
      <c r="CZ89" s="419"/>
      <c r="DA89" s="419"/>
      <c r="DB89" s="419"/>
      <c r="DC89" s="419"/>
      <c r="DD89" s="419"/>
      <c r="DE89" s="419"/>
      <c r="DF89" s="420"/>
    </row>
    <row r="90" spans="2:110" x14ac:dyDescent="0.35">
      <c r="B90" s="404" t="s">
        <v>87</v>
      </c>
      <c r="C90" s="308"/>
      <c r="D90" s="308"/>
      <c r="E90" s="309"/>
      <c r="F90" s="309"/>
      <c r="G90" s="407"/>
      <c r="H90" s="407"/>
      <c r="I90" s="398" t="s">
        <v>65</v>
      </c>
      <c r="J90" s="398"/>
      <c r="K90" s="399"/>
      <c r="L90" s="399"/>
      <c r="M90" s="399"/>
      <c r="N90" s="399"/>
      <c r="O90" s="399"/>
      <c r="P90" s="399"/>
      <c r="Q90" s="399"/>
      <c r="R90" s="399"/>
      <c r="S90" s="399"/>
      <c r="T90" s="423"/>
      <c r="U90" s="424"/>
      <c r="V90" s="399"/>
      <c r="W90" s="399"/>
      <c r="X90" s="399"/>
      <c r="Y90" s="399"/>
      <c r="Z90" s="399"/>
      <c r="AA90" s="399"/>
      <c r="AB90" s="399"/>
      <c r="AC90" s="399"/>
      <c r="AD90" s="423"/>
      <c r="AE90" s="425"/>
      <c r="AF90" s="399"/>
      <c r="AG90" s="399"/>
      <c r="AH90" s="399"/>
      <c r="AI90" s="399"/>
      <c r="AJ90" s="399"/>
      <c r="AK90" s="399"/>
      <c r="AL90" s="399"/>
      <c r="AM90" s="399"/>
      <c r="AN90" s="423"/>
      <c r="AO90" s="424"/>
      <c r="AP90" s="399"/>
      <c r="AQ90" s="399"/>
      <c r="AR90" s="399"/>
      <c r="AS90" s="399"/>
      <c r="AT90" s="399"/>
      <c r="AU90" s="399"/>
      <c r="AV90" s="399"/>
      <c r="AW90" s="399"/>
      <c r="AX90" s="423"/>
      <c r="AY90" s="424"/>
      <c r="AZ90" s="399"/>
      <c r="BA90" s="399"/>
      <c r="BB90" s="399"/>
      <c r="BC90" s="399"/>
      <c r="BD90" s="399"/>
      <c r="BE90" s="399"/>
      <c r="BF90" s="399"/>
      <c r="BG90" s="399"/>
      <c r="BH90" s="423"/>
      <c r="BI90" s="424"/>
      <c r="BJ90" s="399"/>
      <c r="BK90" s="399"/>
      <c r="BL90" s="399"/>
      <c r="BM90" s="399"/>
      <c r="BN90" s="399"/>
      <c r="BO90" s="399"/>
      <c r="BP90" s="399"/>
      <c r="BQ90" s="399"/>
      <c r="BR90" s="423"/>
      <c r="BS90" s="424"/>
      <c r="BT90" s="399"/>
      <c r="BU90" s="399"/>
      <c r="BV90" s="399"/>
      <c r="BW90" s="399"/>
      <c r="BX90" s="399"/>
      <c r="BY90" s="399"/>
      <c r="BZ90" s="399"/>
      <c r="CA90" s="399"/>
      <c r="CB90" s="423"/>
      <c r="CC90" s="424"/>
      <c r="CD90" s="399"/>
      <c r="CE90" s="399"/>
      <c r="CF90" s="399"/>
      <c r="CG90" s="399"/>
      <c r="CH90" s="399"/>
      <c r="CI90" s="399"/>
      <c r="CJ90" s="399"/>
      <c r="CK90" s="399"/>
      <c r="CL90" s="423"/>
      <c r="CM90" s="424"/>
      <c r="CN90" s="399"/>
      <c r="CO90" s="399"/>
      <c r="CP90" s="399"/>
      <c r="CQ90" s="399"/>
      <c r="CR90" s="399"/>
      <c r="CS90" s="399"/>
      <c r="CT90" s="399"/>
      <c r="CU90" s="399"/>
      <c r="CV90" s="423"/>
      <c r="CW90" s="424"/>
      <c r="CX90" s="399"/>
      <c r="CY90" s="399"/>
      <c r="CZ90" s="399"/>
      <c r="DA90" s="399"/>
      <c r="DB90" s="399"/>
      <c r="DC90" s="399"/>
      <c r="DD90" s="399"/>
      <c r="DE90" s="399"/>
      <c r="DF90" s="423"/>
    </row>
    <row r="91" spans="2:110" x14ac:dyDescent="0.35">
      <c r="B91" s="416" t="s">
        <v>88</v>
      </c>
      <c r="C91" s="308"/>
      <c r="D91" s="308"/>
      <c r="E91" s="309"/>
      <c r="F91" s="309"/>
      <c r="G91" s="407"/>
      <c r="H91" s="407"/>
      <c r="I91" s="398" t="s">
        <v>65</v>
      </c>
      <c r="J91" s="398"/>
      <c r="K91" s="399"/>
      <c r="L91" s="399"/>
      <c r="M91" s="399"/>
      <c r="N91" s="399"/>
      <c r="O91" s="399"/>
      <c r="P91" s="399"/>
      <c r="Q91" s="399"/>
      <c r="R91" s="399"/>
      <c r="S91" s="399"/>
      <c r="T91" s="423"/>
      <c r="U91" s="424"/>
      <c r="V91" s="399"/>
      <c r="W91" s="399"/>
      <c r="X91" s="399"/>
      <c r="Y91" s="399"/>
      <c r="Z91" s="399"/>
      <c r="AA91" s="399"/>
      <c r="AB91" s="399"/>
      <c r="AC91" s="399"/>
      <c r="AD91" s="423"/>
      <c r="AE91" s="425"/>
      <c r="AF91" s="399"/>
      <c r="AG91" s="399"/>
      <c r="AH91" s="399"/>
      <c r="AI91" s="399"/>
      <c r="AJ91" s="399"/>
      <c r="AK91" s="399"/>
      <c r="AL91" s="399"/>
      <c r="AM91" s="399"/>
      <c r="AN91" s="423"/>
      <c r="AO91" s="424"/>
      <c r="AP91" s="399"/>
      <c r="AQ91" s="399"/>
      <c r="AR91" s="399"/>
      <c r="AS91" s="399"/>
      <c r="AT91" s="399"/>
      <c r="AU91" s="399"/>
      <c r="AV91" s="399"/>
      <c r="AW91" s="399"/>
      <c r="AX91" s="423"/>
      <c r="AY91" s="424"/>
      <c r="AZ91" s="399"/>
      <c r="BA91" s="399"/>
      <c r="BB91" s="399"/>
      <c r="BC91" s="399"/>
      <c r="BD91" s="399"/>
      <c r="BE91" s="399"/>
      <c r="BF91" s="399"/>
      <c r="BG91" s="399"/>
      <c r="BH91" s="423"/>
      <c r="BI91" s="424"/>
      <c r="BJ91" s="399"/>
      <c r="BK91" s="399"/>
      <c r="BL91" s="399"/>
      <c r="BM91" s="399"/>
      <c r="BN91" s="399"/>
      <c r="BO91" s="399"/>
      <c r="BP91" s="399"/>
      <c r="BQ91" s="399"/>
      <c r="BR91" s="423"/>
      <c r="BS91" s="424"/>
      <c r="BT91" s="399"/>
      <c r="BU91" s="399"/>
      <c r="BV91" s="399"/>
      <c r="BW91" s="399"/>
      <c r="BX91" s="399"/>
      <c r="BY91" s="399"/>
      <c r="BZ91" s="399"/>
      <c r="CA91" s="399"/>
      <c r="CB91" s="423"/>
      <c r="CC91" s="424"/>
      <c r="CD91" s="399"/>
      <c r="CE91" s="399"/>
      <c r="CF91" s="399"/>
      <c r="CG91" s="399"/>
      <c r="CH91" s="399"/>
      <c r="CI91" s="399"/>
      <c r="CJ91" s="399"/>
      <c r="CK91" s="399"/>
      <c r="CL91" s="423"/>
      <c r="CM91" s="424"/>
      <c r="CN91" s="399"/>
      <c r="CO91" s="399"/>
      <c r="CP91" s="399"/>
      <c r="CQ91" s="399"/>
      <c r="CR91" s="399"/>
      <c r="CS91" s="399"/>
      <c r="CT91" s="399"/>
      <c r="CU91" s="399"/>
      <c r="CV91" s="423"/>
      <c r="CW91" s="424"/>
      <c r="CX91" s="399"/>
      <c r="CY91" s="399"/>
      <c r="CZ91" s="399"/>
      <c r="DA91" s="399"/>
      <c r="DB91" s="399"/>
      <c r="DC91" s="399"/>
      <c r="DD91" s="399"/>
      <c r="DE91" s="399"/>
      <c r="DF91" s="423"/>
    </row>
    <row r="92" spans="2:110" x14ac:dyDescent="0.35">
      <c r="B92" s="408" t="s">
        <v>89</v>
      </c>
      <c r="C92" s="333"/>
      <c r="D92" s="333"/>
      <c r="E92" s="333"/>
      <c r="F92" s="346"/>
      <c r="G92" s="333"/>
      <c r="H92" s="333"/>
      <c r="I92" s="376" t="s">
        <v>90</v>
      </c>
      <c r="J92" s="376"/>
      <c r="K92" s="409"/>
      <c r="L92" s="409"/>
      <c r="M92" s="409"/>
      <c r="N92" s="409"/>
      <c r="O92" s="409"/>
      <c r="P92" s="409"/>
      <c r="Q92" s="409"/>
      <c r="R92" s="409"/>
      <c r="S92" s="409"/>
      <c r="T92" s="426"/>
      <c r="U92" s="427"/>
      <c r="V92" s="409"/>
      <c r="W92" s="409"/>
      <c r="X92" s="409"/>
      <c r="Y92" s="409"/>
      <c r="Z92" s="409"/>
      <c r="AA92" s="409"/>
      <c r="AB92" s="409"/>
      <c r="AC92" s="409"/>
      <c r="AD92" s="426"/>
      <c r="AE92" s="428"/>
      <c r="AF92" s="409"/>
      <c r="AG92" s="409"/>
      <c r="AH92" s="409"/>
      <c r="AI92" s="409"/>
      <c r="AJ92" s="409"/>
      <c r="AK92" s="409"/>
      <c r="AL92" s="409"/>
      <c r="AM92" s="409"/>
      <c r="AN92" s="426"/>
      <c r="AO92" s="427"/>
      <c r="AP92" s="409"/>
      <c r="AQ92" s="409"/>
      <c r="AR92" s="409"/>
      <c r="AS92" s="409"/>
      <c r="AT92" s="409"/>
      <c r="AU92" s="409"/>
      <c r="AV92" s="409"/>
      <c r="AW92" s="409"/>
      <c r="AX92" s="426"/>
      <c r="AY92" s="427"/>
      <c r="AZ92" s="409"/>
      <c r="BA92" s="409"/>
      <c r="BB92" s="409"/>
      <c r="BC92" s="409"/>
      <c r="BD92" s="409"/>
      <c r="BE92" s="409"/>
      <c r="BF92" s="409"/>
      <c r="BG92" s="409"/>
      <c r="BH92" s="426"/>
      <c r="BI92" s="427"/>
      <c r="BJ92" s="409"/>
      <c r="BK92" s="409"/>
      <c r="BL92" s="409"/>
      <c r="BM92" s="409"/>
      <c r="BN92" s="409"/>
      <c r="BO92" s="409"/>
      <c r="BP92" s="409"/>
      <c r="BQ92" s="409"/>
      <c r="BR92" s="426"/>
      <c r="BS92" s="427"/>
      <c r="BT92" s="409"/>
      <c r="BU92" s="409"/>
      <c r="BV92" s="409"/>
      <c r="BW92" s="409"/>
      <c r="BX92" s="409"/>
      <c r="BY92" s="409"/>
      <c r="BZ92" s="409"/>
      <c r="CA92" s="409"/>
      <c r="CB92" s="426"/>
      <c r="CC92" s="427"/>
      <c r="CD92" s="409"/>
      <c r="CE92" s="409"/>
      <c r="CF92" s="409"/>
      <c r="CG92" s="409"/>
      <c r="CH92" s="409"/>
      <c r="CI92" s="409"/>
      <c r="CJ92" s="409"/>
      <c r="CK92" s="409"/>
      <c r="CL92" s="426"/>
      <c r="CM92" s="427"/>
      <c r="CN92" s="409"/>
      <c r="CO92" s="409"/>
      <c r="CP92" s="409"/>
      <c r="CQ92" s="409"/>
      <c r="CR92" s="409"/>
      <c r="CS92" s="409"/>
      <c r="CT92" s="409"/>
      <c r="CU92" s="409"/>
      <c r="CV92" s="426"/>
      <c r="CW92" s="427"/>
      <c r="CX92" s="409"/>
      <c r="CY92" s="409"/>
      <c r="CZ92" s="409"/>
      <c r="DA92" s="409"/>
      <c r="DB92" s="409"/>
      <c r="DC92" s="409"/>
      <c r="DD92" s="409"/>
      <c r="DE92" s="409"/>
      <c r="DF92" s="426"/>
    </row>
    <row r="93" spans="2:110" ht="16" thickBot="1" x14ac:dyDescent="0.4">
      <c r="B93" s="429" t="s">
        <v>91</v>
      </c>
      <c r="C93" s="430"/>
      <c r="D93" s="430"/>
      <c r="E93" s="430"/>
      <c r="F93" s="350"/>
      <c r="G93" s="430"/>
      <c r="H93" s="431" t="s">
        <v>92</v>
      </c>
      <c r="I93" s="350"/>
      <c r="J93" s="350"/>
      <c r="K93" s="409"/>
      <c r="L93" s="409"/>
      <c r="M93" s="409"/>
      <c r="N93" s="409"/>
      <c r="O93" s="409"/>
      <c r="P93" s="409"/>
      <c r="Q93" s="409"/>
      <c r="R93" s="409"/>
      <c r="S93" s="409"/>
      <c r="T93" s="426"/>
      <c r="U93" s="427"/>
      <c r="V93" s="409"/>
      <c r="W93" s="409"/>
      <c r="X93" s="409"/>
      <c r="Y93" s="409"/>
      <c r="Z93" s="409"/>
      <c r="AA93" s="409"/>
      <c r="AB93" s="409"/>
      <c r="AC93" s="409"/>
      <c r="AD93" s="426"/>
      <c r="AE93" s="428"/>
      <c r="AF93" s="409"/>
      <c r="AG93" s="409"/>
      <c r="AH93" s="409"/>
      <c r="AI93" s="409"/>
      <c r="AJ93" s="409"/>
      <c r="AK93" s="409"/>
      <c r="AL93" s="409"/>
      <c r="AM93" s="409"/>
      <c r="AN93" s="426"/>
      <c r="AO93" s="427"/>
      <c r="AP93" s="409"/>
      <c r="AQ93" s="409"/>
      <c r="AR93" s="409"/>
      <c r="AS93" s="409"/>
      <c r="AT93" s="409"/>
      <c r="AU93" s="409"/>
      <c r="AV93" s="409"/>
      <c r="AW93" s="409"/>
      <c r="AX93" s="426"/>
      <c r="AY93" s="427"/>
      <c r="AZ93" s="409"/>
      <c r="BA93" s="409"/>
      <c r="BB93" s="409"/>
      <c r="BC93" s="409"/>
      <c r="BD93" s="409"/>
      <c r="BE93" s="409"/>
      <c r="BF93" s="409"/>
      <c r="BG93" s="409"/>
      <c r="BH93" s="426"/>
      <c r="BI93" s="427"/>
      <c r="BJ93" s="409"/>
      <c r="BK93" s="409"/>
      <c r="BL93" s="409"/>
      <c r="BM93" s="409"/>
      <c r="BN93" s="409"/>
      <c r="BO93" s="409"/>
      <c r="BP93" s="409"/>
      <c r="BQ93" s="409"/>
      <c r="BR93" s="426"/>
      <c r="BS93" s="427"/>
      <c r="BT93" s="409"/>
      <c r="BU93" s="409"/>
      <c r="BV93" s="409"/>
      <c r="BW93" s="409"/>
      <c r="BX93" s="409"/>
      <c r="BY93" s="409"/>
      <c r="BZ93" s="409"/>
      <c r="CA93" s="409"/>
      <c r="CB93" s="426"/>
      <c r="CC93" s="427"/>
      <c r="CD93" s="409"/>
      <c r="CE93" s="409"/>
      <c r="CF93" s="409"/>
      <c r="CG93" s="409"/>
      <c r="CH93" s="409"/>
      <c r="CI93" s="409"/>
      <c r="CJ93" s="409"/>
      <c r="CK93" s="409"/>
      <c r="CL93" s="426"/>
      <c r="CM93" s="427"/>
      <c r="CN93" s="409"/>
      <c r="CO93" s="409"/>
      <c r="CP93" s="409"/>
      <c r="CQ93" s="409"/>
      <c r="CR93" s="409"/>
      <c r="CS93" s="409"/>
      <c r="CT93" s="409"/>
      <c r="CU93" s="409"/>
      <c r="CV93" s="426"/>
      <c r="CW93" s="427"/>
      <c r="CX93" s="409"/>
      <c r="CY93" s="409"/>
      <c r="CZ93" s="409"/>
      <c r="DA93" s="409"/>
      <c r="DB93" s="409"/>
      <c r="DC93" s="409"/>
      <c r="DD93" s="409"/>
      <c r="DE93" s="409"/>
      <c r="DF93" s="426"/>
    </row>
    <row r="94" spans="2:110" x14ac:dyDescent="0.35">
      <c r="B94" s="356" t="s">
        <v>93</v>
      </c>
      <c r="C94" s="334"/>
      <c r="D94" s="334"/>
      <c r="E94" s="334"/>
      <c r="F94" s="306"/>
      <c r="G94" s="306"/>
      <c r="H94" s="306"/>
      <c r="I94" s="306"/>
      <c r="J94" s="306"/>
      <c r="K94" s="399"/>
      <c r="L94" s="399"/>
      <c r="M94" s="399"/>
      <c r="N94" s="399"/>
      <c r="O94" s="399"/>
      <c r="P94" s="399"/>
      <c r="Q94" s="399"/>
      <c r="R94" s="399"/>
      <c r="S94" s="399"/>
      <c r="T94" s="423"/>
      <c r="U94" s="424"/>
      <c r="V94" s="399"/>
      <c r="W94" s="399"/>
      <c r="X94" s="399"/>
      <c r="Y94" s="399"/>
      <c r="Z94" s="399"/>
      <c r="AA94" s="399"/>
      <c r="AB94" s="399"/>
      <c r="AC94" s="399"/>
      <c r="AD94" s="423"/>
      <c r="AE94" s="425"/>
      <c r="AF94" s="399"/>
      <c r="AG94" s="399"/>
      <c r="AH94" s="399"/>
      <c r="AI94" s="399"/>
      <c r="AJ94" s="399"/>
      <c r="AK94" s="399"/>
      <c r="AL94" s="399"/>
      <c r="AM94" s="399"/>
      <c r="AN94" s="423"/>
      <c r="AO94" s="424"/>
      <c r="AP94" s="399"/>
      <c r="AQ94" s="399"/>
      <c r="AR94" s="399"/>
      <c r="AS94" s="399"/>
      <c r="AT94" s="399"/>
      <c r="AU94" s="399"/>
      <c r="AV94" s="399"/>
      <c r="AW94" s="399"/>
      <c r="AX94" s="423"/>
      <c r="AY94" s="424"/>
      <c r="AZ94" s="399"/>
      <c r="BA94" s="399"/>
      <c r="BB94" s="399"/>
      <c r="BC94" s="399"/>
      <c r="BD94" s="399"/>
      <c r="BE94" s="399"/>
      <c r="BF94" s="399"/>
      <c r="BG94" s="399"/>
      <c r="BH94" s="423"/>
      <c r="BI94" s="424"/>
      <c r="BJ94" s="399"/>
      <c r="BK94" s="399"/>
      <c r="BL94" s="399"/>
      <c r="BM94" s="399"/>
      <c r="BN94" s="399"/>
      <c r="BO94" s="399"/>
      <c r="BP94" s="399"/>
      <c r="BQ94" s="399"/>
      <c r="BR94" s="423"/>
      <c r="BS94" s="424"/>
      <c r="BT94" s="399"/>
      <c r="BU94" s="399"/>
      <c r="BV94" s="399"/>
      <c r="BW94" s="399"/>
      <c r="BX94" s="399"/>
      <c r="BY94" s="399"/>
      <c r="BZ94" s="399"/>
      <c r="CA94" s="399"/>
      <c r="CB94" s="423"/>
      <c r="CC94" s="424"/>
      <c r="CD94" s="399"/>
      <c r="CE94" s="399"/>
      <c r="CF94" s="399"/>
      <c r="CG94" s="399"/>
      <c r="CH94" s="399"/>
      <c r="CI94" s="399"/>
      <c r="CJ94" s="399"/>
      <c r="CK94" s="399"/>
      <c r="CL94" s="423"/>
      <c r="CM94" s="424"/>
      <c r="CN94" s="399"/>
      <c r="CO94" s="399"/>
      <c r="CP94" s="399"/>
      <c r="CQ94" s="399"/>
      <c r="CR94" s="399"/>
      <c r="CS94" s="399"/>
      <c r="CT94" s="399"/>
      <c r="CU94" s="399"/>
      <c r="CV94" s="423"/>
      <c r="CW94" s="424"/>
      <c r="CX94" s="399"/>
      <c r="CY94" s="399"/>
      <c r="CZ94" s="399"/>
      <c r="DA94" s="399"/>
      <c r="DB94" s="399"/>
      <c r="DC94" s="399"/>
      <c r="DD94" s="399"/>
      <c r="DE94" s="399"/>
      <c r="DF94" s="423"/>
    </row>
    <row r="95" spans="2:110" x14ac:dyDescent="0.35">
      <c r="B95" s="432" t="s">
        <v>94</v>
      </c>
      <c r="C95" s="334"/>
      <c r="D95" s="334"/>
      <c r="E95" s="306"/>
      <c r="F95" s="306"/>
      <c r="G95" s="306"/>
      <c r="H95" s="306"/>
      <c r="I95" s="306"/>
      <c r="J95" s="306"/>
      <c r="K95" s="399"/>
      <c r="L95" s="399"/>
      <c r="M95" s="399"/>
      <c r="N95" s="399"/>
      <c r="O95" s="399"/>
      <c r="P95" s="399"/>
      <c r="Q95" s="399"/>
      <c r="R95" s="399"/>
      <c r="S95" s="399"/>
      <c r="T95" s="423"/>
      <c r="U95" s="424"/>
      <c r="V95" s="399"/>
      <c r="W95" s="399"/>
      <c r="X95" s="399"/>
      <c r="Y95" s="399"/>
      <c r="Z95" s="399"/>
      <c r="AA95" s="399"/>
      <c r="AB95" s="399"/>
      <c r="AC95" s="399"/>
      <c r="AD95" s="423"/>
      <c r="AE95" s="425"/>
      <c r="AF95" s="399"/>
      <c r="AG95" s="399"/>
      <c r="AH95" s="399"/>
      <c r="AI95" s="399"/>
      <c r="AJ95" s="399"/>
      <c r="AK95" s="399"/>
      <c r="AL95" s="399"/>
      <c r="AM95" s="399"/>
      <c r="AN95" s="423"/>
      <c r="AO95" s="424"/>
      <c r="AP95" s="399"/>
      <c r="AQ95" s="399"/>
      <c r="AR95" s="399"/>
      <c r="AS95" s="399"/>
      <c r="AT95" s="399"/>
      <c r="AU95" s="399"/>
      <c r="AV95" s="399"/>
      <c r="AW95" s="399"/>
      <c r="AX95" s="423"/>
      <c r="AY95" s="424"/>
      <c r="AZ95" s="399"/>
      <c r="BA95" s="399"/>
      <c r="BB95" s="399"/>
      <c r="BC95" s="399"/>
      <c r="BD95" s="399"/>
      <c r="BE95" s="399"/>
      <c r="BF95" s="399"/>
      <c r="BG95" s="399"/>
      <c r="BH95" s="423"/>
      <c r="BI95" s="424"/>
      <c r="BJ95" s="399"/>
      <c r="BK95" s="399"/>
      <c r="BL95" s="399"/>
      <c r="BM95" s="399"/>
      <c r="BN95" s="399"/>
      <c r="BO95" s="399"/>
      <c r="BP95" s="399"/>
      <c r="BQ95" s="399"/>
      <c r="BR95" s="423"/>
      <c r="BS95" s="424"/>
      <c r="BT95" s="399"/>
      <c r="BU95" s="399"/>
      <c r="BV95" s="399"/>
      <c r="BW95" s="399"/>
      <c r="BX95" s="399"/>
      <c r="BY95" s="399"/>
      <c r="BZ95" s="399"/>
      <c r="CA95" s="399"/>
      <c r="CB95" s="423"/>
      <c r="CC95" s="424"/>
      <c r="CD95" s="399"/>
      <c r="CE95" s="399"/>
      <c r="CF95" s="399"/>
      <c r="CG95" s="399"/>
      <c r="CH95" s="399"/>
      <c r="CI95" s="399"/>
      <c r="CJ95" s="399"/>
      <c r="CK95" s="399"/>
      <c r="CL95" s="423"/>
      <c r="CM95" s="424"/>
      <c r="CN95" s="399"/>
      <c r="CO95" s="399"/>
      <c r="CP95" s="399"/>
      <c r="CQ95" s="399"/>
      <c r="CR95" s="399"/>
      <c r="CS95" s="399"/>
      <c r="CT95" s="399"/>
      <c r="CU95" s="399"/>
      <c r="CV95" s="423"/>
      <c r="CW95" s="424"/>
      <c r="CX95" s="399"/>
      <c r="CY95" s="399"/>
      <c r="CZ95" s="399"/>
      <c r="DA95" s="399"/>
      <c r="DB95" s="399"/>
      <c r="DC95" s="399"/>
      <c r="DD95" s="399"/>
      <c r="DE95" s="399"/>
      <c r="DF95" s="423"/>
    </row>
    <row r="96" spans="2:110" x14ac:dyDescent="0.35">
      <c r="B96" s="433" t="s">
        <v>95</v>
      </c>
      <c r="C96" s="434"/>
      <c r="D96" s="434"/>
      <c r="E96" s="318"/>
      <c r="F96" s="318"/>
      <c r="G96" s="318"/>
      <c r="H96" s="318"/>
      <c r="I96" s="318"/>
      <c r="J96" s="318"/>
      <c r="K96" s="399"/>
      <c r="L96" s="399"/>
      <c r="M96" s="399"/>
      <c r="N96" s="399"/>
      <c r="O96" s="399"/>
      <c r="P96" s="399"/>
      <c r="Q96" s="399"/>
      <c r="R96" s="399"/>
      <c r="S96" s="399"/>
      <c r="T96" s="423"/>
      <c r="U96" s="424"/>
      <c r="V96" s="399"/>
      <c r="W96" s="399"/>
      <c r="X96" s="399"/>
      <c r="Y96" s="399"/>
      <c r="Z96" s="399"/>
      <c r="AA96" s="399"/>
      <c r="AB96" s="399"/>
      <c r="AC96" s="399"/>
      <c r="AD96" s="423"/>
      <c r="AE96" s="425"/>
      <c r="AF96" s="399"/>
      <c r="AG96" s="399"/>
      <c r="AH96" s="399"/>
      <c r="AI96" s="399"/>
      <c r="AJ96" s="399"/>
      <c r="AK96" s="399"/>
      <c r="AL96" s="399"/>
      <c r="AM96" s="399"/>
      <c r="AN96" s="423"/>
      <c r="AO96" s="424"/>
      <c r="AP96" s="399"/>
      <c r="AQ96" s="399"/>
      <c r="AR96" s="399"/>
      <c r="AS96" s="399"/>
      <c r="AT96" s="399"/>
      <c r="AU96" s="399"/>
      <c r="AV96" s="399"/>
      <c r="AW96" s="399"/>
      <c r="AX96" s="423"/>
      <c r="AY96" s="424"/>
      <c r="AZ96" s="399"/>
      <c r="BA96" s="399"/>
      <c r="BB96" s="399"/>
      <c r="BC96" s="399"/>
      <c r="BD96" s="399"/>
      <c r="BE96" s="399"/>
      <c r="BF96" s="399"/>
      <c r="BG96" s="399"/>
      <c r="BH96" s="423"/>
      <c r="BI96" s="424"/>
      <c r="BJ96" s="399"/>
      <c r="BK96" s="399"/>
      <c r="BL96" s="399"/>
      <c r="BM96" s="399"/>
      <c r="BN96" s="399"/>
      <c r="BO96" s="399"/>
      <c r="BP96" s="399"/>
      <c r="BQ96" s="399"/>
      <c r="BR96" s="423"/>
      <c r="BS96" s="424"/>
      <c r="BT96" s="399"/>
      <c r="BU96" s="399"/>
      <c r="BV96" s="399"/>
      <c r="BW96" s="399"/>
      <c r="BX96" s="399"/>
      <c r="BY96" s="399"/>
      <c r="BZ96" s="399"/>
      <c r="CA96" s="399"/>
      <c r="CB96" s="423"/>
      <c r="CC96" s="424"/>
      <c r="CD96" s="399"/>
      <c r="CE96" s="399"/>
      <c r="CF96" s="399"/>
      <c r="CG96" s="399"/>
      <c r="CH96" s="399"/>
      <c r="CI96" s="399"/>
      <c r="CJ96" s="399"/>
      <c r="CK96" s="399"/>
      <c r="CL96" s="423"/>
      <c r="CM96" s="424"/>
      <c r="CN96" s="399"/>
      <c r="CO96" s="399"/>
      <c r="CP96" s="399"/>
      <c r="CQ96" s="399"/>
      <c r="CR96" s="399"/>
      <c r="CS96" s="399"/>
      <c r="CT96" s="399"/>
      <c r="CU96" s="399"/>
      <c r="CV96" s="423"/>
      <c r="CW96" s="424"/>
      <c r="CX96" s="399"/>
      <c r="CY96" s="399"/>
      <c r="CZ96" s="399"/>
      <c r="DA96" s="399"/>
      <c r="DB96" s="399"/>
      <c r="DC96" s="399"/>
      <c r="DD96" s="399"/>
      <c r="DE96" s="399"/>
      <c r="DF96" s="423"/>
    </row>
    <row r="97" spans="2:110" x14ac:dyDescent="0.35">
      <c r="B97" s="432" t="s">
        <v>96</v>
      </c>
      <c r="C97" s="334"/>
      <c r="D97" s="334"/>
      <c r="E97" s="306"/>
      <c r="F97" s="306"/>
      <c r="G97" s="306"/>
      <c r="H97" s="306"/>
      <c r="I97" s="306"/>
      <c r="J97" s="306"/>
      <c r="K97" s="399"/>
      <c r="L97" s="399"/>
      <c r="M97" s="399"/>
      <c r="N97" s="399"/>
      <c r="O97" s="399"/>
      <c r="P97" s="399"/>
      <c r="Q97" s="399"/>
      <c r="R97" s="399"/>
      <c r="S97" s="399"/>
      <c r="T97" s="423"/>
      <c r="U97" s="424"/>
      <c r="V97" s="399"/>
      <c r="W97" s="399"/>
      <c r="X97" s="399"/>
      <c r="Y97" s="399"/>
      <c r="Z97" s="399"/>
      <c r="AA97" s="399"/>
      <c r="AB97" s="399"/>
      <c r="AC97" s="399"/>
      <c r="AD97" s="423"/>
      <c r="AE97" s="425"/>
      <c r="AF97" s="399"/>
      <c r="AG97" s="399"/>
      <c r="AH97" s="399"/>
      <c r="AI97" s="399"/>
      <c r="AJ97" s="399"/>
      <c r="AK97" s="399"/>
      <c r="AL97" s="399"/>
      <c r="AM97" s="399"/>
      <c r="AN97" s="423"/>
      <c r="AO97" s="424"/>
      <c r="AP97" s="399"/>
      <c r="AQ97" s="399"/>
      <c r="AR97" s="399"/>
      <c r="AS97" s="399"/>
      <c r="AT97" s="399"/>
      <c r="AU97" s="399"/>
      <c r="AV97" s="399"/>
      <c r="AW97" s="399"/>
      <c r="AX97" s="423"/>
      <c r="AY97" s="424"/>
      <c r="AZ97" s="399"/>
      <c r="BA97" s="399"/>
      <c r="BB97" s="399"/>
      <c r="BC97" s="399"/>
      <c r="BD97" s="399"/>
      <c r="BE97" s="399"/>
      <c r="BF97" s="399"/>
      <c r="BG97" s="399"/>
      <c r="BH97" s="423"/>
      <c r="BI97" s="424"/>
      <c r="BJ97" s="399"/>
      <c r="BK97" s="399"/>
      <c r="BL97" s="399"/>
      <c r="BM97" s="399"/>
      <c r="BN97" s="399"/>
      <c r="BO97" s="399"/>
      <c r="BP97" s="399"/>
      <c r="BQ97" s="399"/>
      <c r="BR97" s="423"/>
      <c r="BS97" s="424"/>
      <c r="BT97" s="399"/>
      <c r="BU97" s="399"/>
      <c r="BV97" s="399"/>
      <c r="BW97" s="399"/>
      <c r="BX97" s="399"/>
      <c r="BY97" s="399"/>
      <c r="BZ97" s="399"/>
      <c r="CA97" s="399"/>
      <c r="CB97" s="423"/>
      <c r="CC97" s="424"/>
      <c r="CD97" s="399"/>
      <c r="CE97" s="399"/>
      <c r="CF97" s="399"/>
      <c r="CG97" s="399"/>
      <c r="CH97" s="399"/>
      <c r="CI97" s="399"/>
      <c r="CJ97" s="399"/>
      <c r="CK97" s="399"/>
      <c r="CL97" s="423"/>
      <c r="CM97" s="424"/>
      <c r="CN97" s="399"/>
      <c r="CO97" s="399"/>
      <c r="CP97" s="399"/>
      <c r="CQ97" s="399"/>
      <c r="CR97" s="399"/>
      <c r="CS97" s="399"/>
      <c r="CT97" s="399"/>
      <c r="CU97" s="399"/>
      <c r="CV97" s="423"/>
      <c r="CW97" s="424"/>
      <c r="CX97" s="399"/>
      <c r="CY97" s="399"/>
      <c r="CZ97" s="399"/>
      <c r="DA97" s="399"/>
      <c r="DB97" s="399"/>
      <c r="DC97" s="399"/>
      <c r="DD97" s="399"/>
      <c r="DE97" s="399"/>
      <c r="DF97" s="423"/>
    </row>
    <row r="98" spans="2:110" x14ac:dyDescent="0.35">
      <c r="B98" s="433" t="s">
        <v>97</v>
      </c>
      <c r="C98" s="434"/>
      <c r="D98" s="434"/>
      <c r="E98" s="318"/>
      <c r="F98" s="318"/>
      <c r="G98" s="318"/>
      <c r="H98" s="318"/>
      <c r="I98" s="318"/>
      <c r="J98" s="318"/>
      <c r="K98" s="399"/>
      <c r="L98" s="399"/>
      <c r="M98" s="399"/>
      <c r="N98" s="399"/>
      <c r="O98" s="399"/>
      <c r="P98" s="399"/>
      <c r="Q98" s="399"/>
      <c r="R98" s="399"/>
      <c r="S98" s="399"/>
      <c r="T98" s="423"/>
      <c r="U98" s="424"/>
      <c r="V98" s="399"/>
      <c r="W98" s="399"/>
      <c r="X98" s="399"/>
      <c r="Y98" s="399"/>
      <c r="Z98" s="399"/>
      <c r="AA98" s="399"/>
      <c r="AB98" s="399"/>
      <c r="AC98" s="399"/>
      <c r="AD98" s="423"/>
      <c r="AE98" s="425"/>
      <c r="AF98" s="399"/>
      <c r="AG98" s="399"/>
      <c r="AH98" s="399"/>
      <c r="AI98" s="399"/>
      <c r="AJ98" s="399"/>
      <c r="AK98" s="399"/>
      <c r="AL98" s="399"/>
      <c r="AM98" s="399"/>
      <c r="AN98" s="423"/>
      <c r="AO98" s="424"/>
      <c r="AP98" s="399"/>
      <c r="AQ98" s="399"/>
      <c r="AR98" s="399"/>
      <c r="AS98" s="399"/>
      <c r="AT98" s="399"/>
      <c r="AU98" s="399"/>
      <c r="AV98" s="399"/>
      <c r="AW98" s="399"/>
      <c r="AX98" s="423"/>
      <c r="AY98" s="424"/>
      <c r="AZ98" s="399"/>
      <c r="BA98" s="399"/>
      <c r="BB98" s="399"/>
      <c r="BC98" s="399"/>
      <c r="BD98" s="399"/>
      <c r="BE98" s="399"/>
      <c r="BF98" s="399"/>
      <c r="BG98" s="399"/>
      <c r="BH98" s="423"/>
      <c r="BI98" s="424"/>
      <c r="BJ98" s="399"/>
      <c r="BK98" s="399"/>
      <c r="BL98" s="399"/>
      <c r="BM98" s="399"/>
      <c r="BN98" s="399"/>
      <c r="BO98" s="399"/>
      <c r="BP98" s="399"/>
      <c r="BQ98" s="399"/>
      <c r="BR98" s="423"/>
      <c r="BS98" s="424"/>
      <c r="BT98" s="399"/>
      <c r="BU98" s="399"/>
      <c r="BV98" s="399"/>
      <c r="BW98" s="399"/>
      <c r="BX98" s="399"/>
      <c r="BY98" s="399"/>
      <c r="BZ98" s="399"/>
      <c r="CA98" s="399"/>
      <c r="CB98" s="423"/>
      <c r="CC98" s="424"/>
      <c r="CD98" s="399"/>
      <c r="CE98" s="399"/>
      <c r="CF98" s="399"/>
      <c r="CG98" s="399"/>
      <c r="CH98" s="399"/>
      <c r="CI98" s="399"/>
      <c r="CJ98" s="399"/>
      <c r="CK98" s="399"/>
      <c r="CL98" s="423"/>
      <c r="CM98" s="424"/>
      <c r="CN98" s="399"/>
      <c r="CO98" s="399"/>
      <c r="CP98" s="399"/>
      <c r="CQ98" s="399"/>
      <c r="CR98" s="399"/>
      <c r="CS98" s="399"/>
      <c r="CT98" s="399"/>
      <c r="CU98" s="399"/>
      <c r="CV98" s="423"/>
      <c r="CW98" s="424"/>
      <c r="CX98" s="399"/>
      <c r="CY98" s="399"/>
      <c r="CZ98" s="399"/>
      <c r="DA98" s="399"/>
      <c r="DB98" s="399"/>
      <c r="DC98" s="399"/>
      <c r="DD98" s="399"/>
      <c r="DE98" s="399"/>
      <c r="DF98" s="423"/>
    </row>
    <row r="99" spans="2:110" ht="16" thickBot="1" x14ac:dyDescent="0.4">
      <c r="B99" s="435" t="s">
        <v>98</v>
      </c>
      <c r="C99" s="430"/>
      <c r="D99" s="430"/>
      <c r="E99" s="350" t="s">
        <v>99</v>
      </c>
      <c r="F99" s="350"/>
      <c r="G99" s="350"/>
      <c r="H99" s="350"/>
      <c r="I99" s="350"/>
      <c r="J99" s="350"/>
      <c r="K99" s="436"/>
      <c r="L99" s="436"/>
      <c r="M99" s="436"/>
      <c r="N99" s="436"/>
      <c r="O99" s="436"/>
      <c r="P99" s="436"/>
      <c r="Q99" s="436"/>
      <c r="R99" s="436"/>
      <c r="S99" s="436"/>
      <c r="T99" s="437"/>
      <c r="U99" s="438"/>
      <c r="V99" s="436"/>
      <c r="W99" s="436"/>
      <c r="X99" s="436"/>
      <c r="Y99" s="436"/>
      <c r="Z99" s="436"/>
      <c r="AA99" s="436"/>
      <c r="AB99" s="436"/>
      <c r="AC99" s="436"/>
      <c r="AD99" s="437"/>
      <c r="AE99" s="439"/>
      <c r="AF99" s="436"/>
      <c r="AG99" s="436"/>
      <c r="AH99" s="436"/>
      <c r="AI99" s="436"/>
      <c r="AJ99" s="436"/>
      <c r="AK99" s="436"/>
      <c r="AL99" s="436"/>
      <c r="AM99" s="436"/>
      <c r="AN99" s="437"/>
      <c r="AO99" s="438"/>
      <c r="AP99" s="436"/>
      <c r="AQ99" s="436"/>
      <c r="AR99" s="436"/>
      <c r="AS99" s="436"/>
      <c r="AT99" s="436"/>
      <c r="AU99" s="436"/>
      <c r="AV99" s="436"/>
      <c r="AW99" s="436"/>
      <c r="AX99" s="437"/>
      <c r="AY99" s="438"/>
      <c r="AZ99" s="436"/>
      <c r="BA99" s="436"/>
      <c r="BB99" s="436"/>
      <c r="BC99" s="436"/>
      <c r="BD99" s="436"/>
      <c r="BE99" s="436"/>
      <c r="BF99" s="436"/>
      <c r="BG99" s="436"/>
      <c r="BH99" s="437"/>
      <c r="BI99" s="438"/>
      <c r="BJ99" s="436"/>
      <c r="BK99" s="436"/>
      <c r="BL99" s="436"/>
      <c r="BM99" s="436"/>
      <c r="BN99" s="436"/>
      <c r="BO99" s="436"/>
      <c r="BP99" s="436"/>
      <c r="BQ99" s="436"/>
      <c r="BR99" s="437"/>
      <c r="BS99" s="438"/>
      <c r="BT99" s="436"/>
      <c r="BU99" s="436"/>
      <c r="BV99" s="436"/>
      <c r="BW99" s="436"/>
      <c r="BX99" s="436"/>
      <c r="BY99" s="436"/>
      <c r="BZ99" s="436"/>
      <c r="CA99" s="436"/>
      <c r="CB99" s="437"/>
      <c r="CC99" s="438"/>
      <c r="CD99" s="436"/>
      <c r="CE99" s="436"/>
      <c r="CF99" s="436"/>
      <c r="CG99" s="436"/>
      <c r="CH99" s="436"/>
      <c r="CI99" s="436"/>
      <c r="CJ99" s="436"/>
      <c r="CK99" s="436"/>
      <c r="CL99" s="437"/>
      <c r="CM99" s="438"/>
      <c r="CN99" s="436"/>
      <c r="CO99" s="436"/>
      <c r="CP99" s="436"/>
      <c r="CQ99" s="436"/>
      <c r="CR99" s="436"/>
      <c r="CS99" s="436"/>
      <c r="CT99" s="436"/>
      <c r="CU99" s="436"/>
      <c r="CV99" s="437"/>
      <c r="CW99" s="438"/>
      <c r="CX99" s="436"/>
      <c r="CY99" s="436"/>
      <c r="CZ99" s="436"/>
      <c r="DA99" s="436"/>
      <c r="DB99" s="436"/>
      <c r="DC99" s="436"/>
      <c r="DD99" s="436"/>
      <c r="DE99" s="436"/>
      <c r="DF99" s="437"/>
    </row>
    <row r="100" spans="2:110" s="306" customFormat="1" x14ac:dyDescent="0.35">
      <c r="B100" s="334"/>
      <c r="C100" s="334"/>
      <c r="D100" s="334"/>
      <c r="U100" s="334"/>
      <c r="V100" s="334"/>
      <c r="W100" s="334"/>
      <c r="X100" s="334"/>
      <c r="Y100" s="334"/>
      <c r="Z100" s="334"/>
      <c r="AE100" s="334"/>
      <c r="AF100" s="334"/>
      <c r="AG100" s="334"/>
      <c r="AH100" s="334"/>
      <c r="AI100" s="334"/>
      <c r="AJ100" s="334"/>
    </row>
    <row r="101" spans="2:110" s="306" customFormat="1" x14ac:dyDescent="0.35">
      <c r="U101" s="334"/>
      <c r="V101" s="334"/>
      <c r="W101" s="334"/>
      <c r="X101" s="334"/>
      <c r="Y101" s="334"/>
      <c r="Z101" s="334"/>
      <c r="AE101" s="334"/>
      <c r="AF101" s="334"/>
      <c r="AG101" s="334"/>
      <c r="AH101" s="334"/>
      <c r="AI101" s="334"/>
      <c r="AJ101" s="334"/>
    </row>
    <row r="102" spans="2:110" s="306" customFormat="1" x14ac:dyDescent="0.35">
      <c r="B102" s="393"/>
      <c r="C102" s="308"/>
      <c r="D102" s="308"/>
      <c r="E102" s="308"/>
      <c r="F102" s="308"/>
      <c r="U102" s="334"/>
      <c r="V102" s="334"/>
      <c r="W102" s="334"/>
      <c r="X102" s="334"/>
      <c r="Y102" s="334"/>
      <c r="Z102" s="334"/>
      <c r="AE102" s="334"/>
      <c r="AF102" s="334"/>
      <c r="AG102" s="334"/>
      <c r="AH102" s="334"/>
      <c r="AI102" s="334"/>
      <c r="AJ102" s="334"/>
    </row>
    <row r="103" spans="2:110" s="306" customFormat="1" x14ac:dyDescent="0.35">
      <c r="B103" s="308" t="s">
        <v>100</v>
      </c>
      <c r="C103" s="308"/>
      <c r="D103" s="308"/>
      <c r="E103" s="308"/>
      <c r="F103" s="308"/>
      <c r="U103" s="334"/>
      <c r="V103" s="334"/>
      <c r="W103" s="334"/>
      <c r="X103" s="334"/>
      <c r="Y103" s="334"/>
      <c r="Z103" s="334"/>
      <c r="AE103" s="334"/>
      <c r="AF103" s="334"/>
      <c r="AG103" s="334"/>
      <c r="AH103" s="334"/>
      <c r="AI103" s="334"/>
      <c r="AJ103" s="334"/>
    </row>
    <row r="104" spans="2:110" s="306" customFormat="1" x14ac:dyDescent="0.35">
      <c r="U104" s="334"/>
      <c r="V104" s="334"/>
      <c r="W104" s="334"/>
      <c r="X104" s="334"/>
      <c r="Y104" s="334"/>
      <c r="Z104" s="334"/>
      <c r="AE104" s="334"/>
      <c r="AF104" s="334"/>
      <c r="AG104" s="334"/>
      <c r="AH104" s="334"/>
      <c r="AI104" s="334"/>
      <c r="AJ104" s="334"/>
    </row>
    <row r="105" spans="2:110" s="306" customFormat="1" x14ac:dyDescent="0.35">
      <c r="B105" s="393"/>
      <c r="C105" s="308"/>
      <c r="D105" s="308"/>
      <c r="E105" s="308"/>
      <c r="F105" s="308"/>
      <c r="Q105" s="308"/>
      <c r="R105" s="308"/>
      <c r="S105" s="308"/>
      <c r="T105" s="308"/>
      <c r="U105" s="334"/>
      <c r="V105" s="334"/>
      <c r="W105" s="334"/>
      <c r="X105" s="334"/>
      <c r="Y105" s="334"/>
      <c r="Z105" s="334"/>
      <c r="AA105" s="308"/>
      <c r="AB105" s="308"/>
      <c r="AC105" s="308"/>
      <c r="AD105" s="308"/>
      <c r="AE105" s="334"/>
      <c r="AF105" s="334"/>
      <c r="AG105" s="334"/>
      <c r="AH105" s="334"/>
      <c r="AI105" s="334"/>
      <c r="AJ105" s="334"/>
      <c r="AK105" s="308"/>
      <c r="AL105" s="308"/>
      <c r="AM105" s="308"/>
      <c r="AN105" s="308"/>
      <c r="AU105" s="308"/>
      <c r="AV105" s="308"/>
      <c r="AW105" s="308"/>
      <c r="AX105" s="308"/>
      <c r="BE105" s="308"/>
      <c r="BF105" s="308"/>
      <c r="BG105" s="308"/>
      <c r="BH105" s="308"/>
      <c r="BO105" s="308"/>
      <c r="BP105" s="308"/>
      <c r="BQ105" s="308"/>
      <c r="BR105" s="308"/>
      <c r="BY105" s="308"/>
      <c r="BZ105" s="308"/>
      <c r="CA105" s="308"/>
      <c r="CB105" s="308"/>
      <c r="CI105" s="308"/>
      <c r="CJ105" s="308"/>
      <c r="CK105" s="308"/>
      <c r="CL105" s="308"/>
      <c r="CS105" s="308"/>
      <c r="CT105" s="308"/>
      <c r="CU105" s="308"/>
      <c r="CV105" s="308"/>
      <c r="DC105" s="308"/>
      <c r="DD105" s="308"/>
      <c r="DE105" s="308"/>
      <c r="DF105" s="308"/>
    </row>
    <row r="106" spans="2:110" s="306" customFormat="1" x14ac:dyDescent="0.35">
      <c r="B106" s="308" t="s">
        <v>287</v>
      </c>
      <c r="C106" s="308"/>
      <c r="D106" s="308"/>
      <c r="E106" s="308"/>
      <c r="F106" s="308"/>
      <c r="Q106" s="308" t="s">
        <v>101</v>
      </c>
      <c r="R106" s="308"/>
      <c r="S106" s="308"/>
      <c r="T106" s="308"/>
      <c r="U106" s="334"/>
      <c r="V106" s="334"/>
      <c r="W106" s="334"/>
      <c r="X106" s="334"/>
      <c r="Y106" s="334"/>
      <c r="Z106" s="334"/>
      <c r="AA106" s="308" t="s">
        <v>101</v>
      </c>
      <c r="AB106" s="308"/>
      <c r="AC106" s="308"/>
      <c r="AD106" s="308"/>
      <c r="AE106" s="334"/>
      <c r="AF106" s="334"/>
      <c r="AG106" s="334"/>
      <c r="AH106" s="334"/>
      <c r="AI106" s="334"/>
      <c r="AJ106" s="334"/>
      <c r="AK106" s="308" t="s">
        <v>101</v>
      </c>
      <c r="AL106" s="308"/>
      <c r="AM106" s="308"/>
      <c r="AN106" s="308"/>
      <c r="AU106" s="308" t="s">
        <v>101</v>
      </c>
      <c r="AV106" s="308"/>
      <c r="AW106" s="308"/>
      <c r="AX106" s="308"/>
      <c r="BE106" s="308" t="s">
        <v>101</v>
      </c>
      <c r="BF106" s="308"/>
      <c r="BG106" s="308"/>
      <c r="BH106" s="308"/>
      <c r="BO106" s="308" t="s">
        <v>101</v>
      </c>
      <c r="BP106" s="308"/>
      <c r="BQ106" s="308"/>
      <c r="BR106" s="308"/>
      <c r="BY106" s="308" t="s">
        <v>101</v>
      </c>
      <c r="BZ106" s="308"/>
      <c r="CA106" s="308"/>
      <c r="CB106" s="308"/>
      <c r="CI106" s="308" t="s">
        <v>101</v>
      </c>
      <c r="CJ106" s="308"/>
      <c r="CK106" s="308"/>
      <c r="CL106" s="308"/>
      <c r="CS106" s="308" t="s">
        <v>101</v>
      </c>
      <c r="CT106" s="308"/>
      <c r="CU106" s="308"/>
      <c r="CV106" s="308"/>
      <c r="DC106" s="308" t="s">
        <v>101</v>
      </c>
      <c r="DD106" s="308"/>
      <c r="DE106" s="308"/>
      <c r="DF106" s="308"/>
    </row>
    <row r="107" spans="2:110" s="306" customFormat="1" x14ac:dyDescent="0.35">
      <c r="U107" s="334"/>
      <c r="V107" s="334"/>
      <c r="W107" s="334"/>
      <c r="X107" s="334"/>
      <c r="Y107" s="334"/>
      <c r="Z107" s="334"/>
      <c r="AE107" s="334"/>
      <c r="AF107" s="334"/>
      <c r="AG107" s="334"/>
      <c r="AH107" s="334"/>
      <c r="AI107" s="334"/>
      <c r="AJ107" s="334"/>
    </row>
    <row r="108" spans="2:110" x14ac:dyDescent="0.35">
      <c r="M108" s="306"/>
      <c r="N108" s="306"/>
      <c r="O108" s="306"/>
      <c r="P108" s="306"/>
      <c r="Q108" s="306"/>
      <c r="R108" s="306"/>
      <c r="S108" s="306"/>
      <c r="T108" s="306"/>
      <c r="U108" s="338"/>
      <c r="V108" s="338"/>
      <c r="W108" s="338"/>
      <c r="X108" s="338"/>
      <c r="Y108" s="338"/>
      <c r="Z108" s="338"/>
      <c r="AA108" s="306"/>
      <c r="AB108" s="306"/>
      <c r="AC108" s="306"/>
      <c r="AD108" s="306"/>
      <c r="AE108" s="338"/>
      <c r="AF108" s="338"/>
      <c r="AG108" s="338"/>
      <c r="AH108" s="338"/>
      <c r="AI108" s="338"/>
      <c r="AJ108" s="338"/>
      <c r="AK108" s="306"/>
      <c r="AL108" s="306"/>
      <c r="AM108" s="306"/>
      <c r="AN108" s="306"/>
      <c r="AU108" s="306"/>
      <c r="AV108" s="306"/>
      <c r="AW108" s="306"/>
      <c r="AX108" s="306"/>
      <c r="BE108" s="306"/>
      <c r="BF108" s="306"/>
      <c r="BG108" s="306"/>
      <c r="BH108" s="306"/>
      <c r="BO108" s="306"/>
      <c r="BP108" s="306"/>
      <c r="BQ108" s="306"/>
      <c r="BR108" s="306"/>
      <c r="BY108" s="306"/>
      <c r="BZ108" s="306"/>
      <c r="CA108" s="306"/>
      <c r="CB108" s="306"/>
      <c r="CI108" s="306"/>
      <c r="CJ108" s="306"/>
      <c r="CK108" s="306"/>
      <c r="CL108" s="306"/>
      <c r="CS108" s="306"/>
      <c r="CT108" s="306"/>
      <c r="CU108" s="306"/>
      <c r="CV108" s="306"/>
      <c r="DC108" s="306"/>
      <c r="DD108" s="306"/>
      <c r="DE108" s="306"/>
      <c r="DF108" s="306"/>
    </row>
  </sheetData>
  <mergeCells count="222">
    <mergeCell ref="DE62:DF63"/>
    <mergeCell ref="CW69:CW71"/>
    <mergeCell ref="CX69:CX71"/>
    <mergeCell ref="CY69:CY71"/>
    <mergeCell ref="CZ69:CZ71"/>
    <mergeCell ref="DA69:DA71"/>
    <mergeCell ref="DB69:DB71"/>
    <mergeCell ref="DC69:DC71"/>
    <mergeCell ref="DD69:DD71"/>
    <mergeCell ref="DE69:DE71"/>
    <mergeCell ref="DF69:DF71"/>
    <mergeCell ref="DE4:DF5"/>
    <mergeCell ref="CW10:CW13"/>
    <mergeCell ref="CX10:CX13"/>
    <mergeCell ref="CY10:CY13"/>
    <mergeCell ref="CZ10:CZ13"/>
    <mergeCell ref="DA10:DA13"/>
    <mergeCell ref="DB10:DB13"/>
    <mergeCell ref="DC10:DC13"/>
    <mergeCell ref="DD10:DD13"/>
    <mergeCell ref="DE10:DE13"/>
    <mergeCell ref="DF10:DF13"/>
    <mergeCell ref="CU62:CV63"/>
    <mergeCell ref="CM69:CM71"/>
    <mergeCell ref="CN69:CN71"/>
    <mergeCell ref="CO69:CO71"/>
    <mergeCell ref="CP69:CP71"/>
    <mergeCell ref="CQ69:CQ71"/>
    <mergeCell ref="CR69:CR71"/>
    <mergeCell ref="CS69:CS71"/>
    <mergeCell ref="CT69:CT71"/>
    <mergeCell ref="CU69:CU71"/>
    <mergeCell ref="CV69:CV71"/>
    <mergeCell ref="CU4:CV5"/>
    <mergeCell ref="CM10:CM13"/>
    <mergeCell ref="CN10:CN13"/>
    <mergeCell ref="CO10:CO13"/>
    <mergeCell ref="CP10:CP13"/>
    <mergeCell ref="CQ10:CQ13"/>
    <mergeCell ref="CR10:CR13"/>
    <mergeCell ref="CS10:CS13"/>
    <mergeCell ref="CT10:CT13"/>
    <mergeCell ref="CU10:CU13"/>
    <mergeCell ref="CV10:CV13"/>
    <mergeCell ref="S62:T63"/>
    <mergeCell ref="CK4:CL5"/>
    <mergeCell ref="CK62:CL63"/>
    <mergeCell ref="CA62:CB63"/>
    <mergeCell ref="CD69:CD71"/>
    <mergeCell ref="CE69:CE71"/>
    <mergeCell ref="CF69:CF71"/>
    <mergeCell ref="CG69:CG71"/>
    <mergeCell ref="S4:T5"/>
    <mergeCell ref="AC4:AD5"/>
    <mergeCell ref="AM4:AN5"/>
    <mergeCell ref="AW4:AX5"/>
    <mergeCell ref="BG4:BH5"/>
    <mergeCell ref="BQ4:BR5"/>
    <mergeCell ref="CA4:CB5"/>
    <mergeCell ref="BQ62:BR63"/>
    <mergeCell ref="BG62:BH63"/>
    <mergeCell ref="AW62:AX63"/>
    <mergeCell ref="AM62:AN63"/>
    <mergeCell ref="AC62:AD63"/>
    <mergeCell ref="BY69:BY71"/>
    <mergeCell ref="BZ69:BZ71"/>
    <mergeCell ref="CA69:CA71"/>
    <mergeCell ref="CB69:CB71"/>
    <mergeCell ref="CC69:CC71"/>
    <mergeCell ref="BT69:BT71"/>
    <mergeCell ref="BU69:BU71"/>
    <mergeCell ref="BV69:BV71"/>
    <mergeCell ref="BW69:BW71"/>
    <mergeCell ref="BX69:BX71"/>
    <mergeCell ref="BO69:BO71"/>
    <mergeCell ref="BP69:BP71"/>
    <mergeCell ref="BQ69:BQ71"/>
    <mergeCell ref="BR69:BR71"/>
    <mergeCell ref="BS69:BS71"/>
    <mergeCell ref="BJ69:BJ71"/>
    <mergeCell ref="BK69:BK71"/>
    <mergeCell ref="BL69:BL71"/>
    <mergeCell ref="BM69:BM71"/>
    <mergeCell ref="BN69:BN71"/>
    <mergeCell ref="BE69:BE71"/>
    <mergeCell ref="BF69:BF71"/>
    <mergeCell ref="BG69:BG71"/>
    <mergeCell ref="BH69:BH71"/>
    <mergeCell ref="BI69:BI71"/>
    <mergeCell ref="AZ69:AZ71"/>
    <mergeCell ref="BA69:BA71"/>
    <mergeCell ref="BB69:BB71"/>
    <mergeCell ref="BC69:BC71"/>
    <mergeCell ref="BD69:BD71"/>
    <mergeCell ref="AU69:AU71"/>
    <mergeCell ref="AV69:AV71"/>
    <mergeCell ref="AW69:AW71"/>
    <mergeCell ref="AX69:AX71"/>
    <mergeCell ref="AY69:AY71"/>
    <mergeCell ref="AP69:AP71"/>
    <mergeCell ref="AQ69:AQ71"/>
    <mergeCell ref="AR69:AR71"/>
    <mergeCell ref="AS69:AS71"/>
    <mergeCell ref="AT69:AT71"/>
    <mergeCell ref="AK69:AK71"/>
    <mergeCell ref="AL69:AL71"/>
    <mergeCell ref="AM69:AM71"/>
    <mergeCell ref="AN69:AN71"/>
    <mergeCell ref="AO69:AO71"/>
    <mergeCell ref="AF69:AF71"/>
    <mergeCell ref="AG69:AG71"/>
    <mergeCell ref="AH69:AH71"/>
    <mergeCell ref="AI69:AI71"/>
    <mergeCell ref="AJ69:AJ71"/>
    <mergeCell ref="AA69:AA71"/>
    <mergeCell ref="AB69:AB71"/>
    <mergeCell ref="AC69:AC71"/>
    <mergeCell ref="AD69:AD71"/>
    <mergeCell ref="AE69:AE71"/>
    <mergeCell ref="CF10:CF13"/>
    <mergeCell ref="CG10:CG13"/>
    <mergeCell ref="M69:M71"/>
    <mergeCell ref="N69:N71"/>
    <mergeCell ref="O69:O71"/>
    <mergeCell ref="P69:P71"/>
    <mergeCell ref="Q69:Q71"/>
    <mergeCell ref="R69:R71"/>
    <mergeCell ref="S69:S71"/>
    <mergeCell ref="T69:T71"/>
    <mergeCell ref="U69:U71"/>
    <mergeCell ref="V69:V71"/>
    <mergeCell ref="W69:W71"/>
    <mergeCell ref="X69:X71"/>
    <mergeCell ref="Y69:Y71"/>
    <mergeCell ref="Z69:Z71"/>
    <mergeCell ref="CA10:CA13"/>
    <mergeCell ref="CB10:CB13"/>
    <mergeCell ref="CC10:CC13"/>
    <mergeCell ref="CD10:CD13"/>
    <mergeCell ref="CE10:CE13"/>
    <mergeCell ref="BV10:BV13"/>
    <mergeCell ref="BW10:BW13"/>
    <mergeCell ref="BX10:BX13"/>
    <mergeCell ref="BY10:BY13"/>
    <mergeCell ref="BZ10:BZ13"/>
    <mergeCell ref="BQ10:BQ13"/>
    <mergeCell ref="BR10:BR13"/>
    <mergeCell ref="BS10:BS13"/>
    <mergeCell ref="BT10:BT13"/>
    <mergeCell ref="BU10:BU13"/>
    <mergeCell ref="BL10:BL13"/>
    <mergeCell ref="BM10:BM13"/>
    <mergeCell ref="BN10:BN13"/>
    <mergeCell ref="BO10:BO13"/>
    <mergeCell ref="BP10:BP13"/>
    <mergeCell ref="BG10:BG13"/>
    <mergeCell ref="BH10:BH13"/>
    <mergeCell ref="BI10:BI13"/>
    <mergeCell ref="BJ10:BJ13"/>
    <mergeCell ref="BK10:BK13"/>
    <mergeCell ref="BB10:BB13"/>
    <mergeCell ref="BC10:BC13"/>
    <mergeCell ref="BD10:BD13"/>
    <mergeCell ref="BE10:BE13"/>
    <mergeCell ref="BF10:BF13"/>
    <mergeCell ref="AX10:AX13"/>
    <mergeCell ref="AY10:AY13"/>
    <mergeCell ref="AZ10:AZ13"/>
    <mergeCell ref="BA10:BA13"/>
    <mergeCell ref="AR10:AR13"/>
    <mergeCell ref="AS10:AS13"/>
    <mergeCell ref="AT10:AT13"/>
    <mergeCell ref="AU10:AU13"/>
    <mergeCell ref="AV10:AV13"/>
    <mergeCell ref="CI10:CI13"/>
    <mergeCell ref="CJ10:CJ13"/>
    <mergeCell ref="K10:K13"/>
    <mergeCell ref="CK10:CK13"/>
    <mergeCell ref="CL10:CL13"/>
    <mergeCell ref="CI69:CI71"/>
    <mergeCell ref="CJ69:CJ71"/>
    <mergeCell ref="AC10:AC13"/>
    <mergeCell ref="AD10:AD13"/>
    <mergeCell ref="AE10:AE13"/>
    <mergeCell ref="AF10:AF13"/>
    <mergeCell ref="AG10:AG13"/>
    <mergeCell ref="CK69:CK71"/>
    <mergeCell ref="CL69:CL71"/>
    <mergeCell ref="AN10:AN13"/>
    <mergeCell ref="AO10:AO13"/>
    <mergeCell ref="AP10:AP13"/>
    <mergeCell ref="AQ10:AQ13"/>
    <mergeCell ref="AH10:AH13"/>
    <mergeCell ref="AI10:AI13"/>
    <mergeCell ref="AJ10:AJ13"/>
    <mergeCell ref="AK10:AK13"/>
    <mergeCell ref="AL10:AL13"/>
    <mergeCell ref="AW10:AW13"/>
    <mergeCell ref="B6:J7"/>
    <mergeCell ref="B64:J65"/>
    <mergeCell ref="CH69:CH71"/>
    <mergeCell ref="L10:L13"/>
    <mergeCell ref="M10:M13"/>
    <mergeCell ref="N10:N13"/>
    <mergeCell ref="O10:O13"/>
    <mergeCell ref="P10:P13"/>
    <mergeCell ref="Q10:Q13"/>
    <mergeCell ref="R10:R13"/>
    <mergeCell ref="S10:S13"/>
    <mergeCell ref="T10:T13"/>
    <mergeCell ref="U10:U13"/>
    <mergeCell ref="V10:V13"/>
    <mergeCell ref="W10:W13"/>
    <mergeCell ref="X10:X13"/>
    <mergeCell ref="Y10:Y13"/>
    <mergeCell ref="Z10:Z13"/>
    <mergeCell ref="AA10:AA13"/>
    <mergeCell ref="AB10:AB13"/>
    <mergeCell ref="AM10:AM13"/>
    <mergeCell ref="K69:K71"/>
    <mergeCell ref="L69:L71"/>
    <mergeCell ref="CH10:CH13"/>
  </mergeCells>
  <phoneticPr fontId="27" type="noConversion"/>
  <conditionalFormatting sqref="K9:DF9">
    <cfRule type="duplicateValues" dxfId="8" priority="57"/>
  </conditionalFormatting>
  <conditionalFormatting sqref="K68:DF68">
    <cfRule type="duplicateValues" dxfId="7" priority="58"/>
  </conditionalFormatting>
  <pageMargins left="0.23622047244094491" right="0.23622047244094491" top="0.74803149606299213" bottom="0.74803149606299213" header="0.31496062992125984" footer="0.31496062992125984"/>
  <pageSetup paperSize="8" scale="70" orientation="landscape" r:id="rId1"/>
  <headerFooter>
    <oddFooter>&amp;F&amp;RPage &amp;P</oddFooter>
  </headerFooter>
  <rowBreaks count="1" manualBreakCount="1">
    <brk id="57" max="10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C14D0D0-35F3-44C1-A104-2FA6DEDEC66C}">
          <x14:formula1>
            <xm:f>'Exchange Rates'!$C$23:$C$36</xm:f>
          </x14:formula1>
          <xm:sqref>E73:E77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19"/>
  <sheetViews>
    <sheetView tabSelected="1" view="pageBreakPreview" topLeftCell="L115" zoomScale="50" zoomScaleNormal="60" zoomScaleSheetLayoutView="50" workbookViewId="0">
      <selection activeCell="S126" sqref="S126"/>
    </sheetView>
  </sheetViews>
  <sheetFormatPr defaultColWidth="21" defaultRowHeight="15.5" outlineLevelCol="2" x14ac:dyDescent="0.35"/>
  <cols>
    <col min="1" max="1" width="21.6328125" style="80" bestFit="1" customWidth="1"/>
    <col min="2" max="2" width="13.7265625" style="80" bestFit="1" customWidth="1"/>
    <col min="3" max="3" width="49.1796875" style="81" customWidth="1"/>
    <col min="4" max="4" width="47.81640625" style="81" hidden="1" customWidth="1" outlineLevel="1"/>
    <col min="5" max="5" width="10.6328125" style="81" bestFit="1" customWidth="1" collapsed="1"/>
    <col min="6" max="6" width="12.7265625" style="134" customWidth="1"/>
    <col min="7" max="9" width="26.1796875" style="82" customWidth="1" outlineLevel="2"/>
    <col min="10" max="10" width="26.1796875" style="84" hidden="1" customWidth="1" outlineLevel="1"/>
    <col min="11" max="11" width="29.26953125" style="84" hidden="1" customWidth="1" outlineLevel="1"/>
    <col min="12" max="13" width="26.1796875" style="82" customWidth="1" outlineLevel="2"/>
    <col min="14" max="15" width="26.1796875" style="84" hidden="1" customWidth="1" outlineLevel="1"/>
    <col min="16" max="19" width="26.1796875" style="82" customWidth="1" outlineLevel="2"/>
    <col min="20" max="21" width="26.1796875" style="82" hidden="1" customWidth="1" outlineLevel="2"/>
    <col min="22" max="22" width="26.1796875" style="82" customWidth="1" outlineLevel="1"/>
    <col min="23" max="23" width="26.1796875" style="84" hidden="1" customWidth="1" outlineLevel="1"/>
    <col min="24" max="24" width="26.453125" style="81" customWidth="1"/>
    <col min="25" max="25" width="32.26953125" style="93" customWidth="1"/>
    <col min="26" max="16384" width="21" style="81"/>
  </cols>
  <sheetData>
    <row r="1" spans="1:25" x14ac:dyDescent="0.35">
      <c r="A1" s="224" t="s">
        <v>153</v>
      </c>
      <c r="B1" s="531"/>
      <c r="C1" s="225"/>
      <c r="D1" s="299"/>
      <c r="E1" s="236"/>
      <c r="F1" s="237"/>
      <c r="G1" s="238"/>
      <c r="H1" s="238"/>
      <c r="I1" s="238"/>
      <c r="J1" s="239"/>
      <c r="K1" s="239"/>
      <c r="L1" s="238"/>
      <c r="M1" s="238"/>
      <c r="N1" s="239"/>
      <c r="O1" s="239"/>
      <c r="P1" s="238"/>
      <c r="Q1" s="238"/>
      <c r="R1" s="238"/>
      <c r="S1" s="238"/>
      <c r="T1" s="238"/>
      <c r="U1" s="238"/>
      <c r="V1" s="238"/>
      <c r="W1" s="239"/>
      <c r="X1" s="236"/>
      <c r="Y1" s="240"/>
    </row>
    <row r="2" spans="1:25" s="77" customFormat="1" x14ac:dyDescent="0.35">
      <c r="A2" s="224"/>
      <c r="B2" s="531"/>
      <c r="C2" s="226"/>
      <c r="D2" s="236"/>
      <c r="E2" s="236"/>
      <c r="F2" s="241"/>
      <c r="G2" s="242"/>
      <c r="H2" s="242"/>
      <c r="I2" s="242"/>
      <c r="J2" s="243"/>
      <c r="K2" s="243"/>
      <c r="L2" s="242"/>
      <c r="M2" s="242"/>
      <c r="N2" s="243"/>
      <c r="O2" s="243"/>
      <c r="P2" s="242"/>
      <c r="Q2" s="242"/>
      <c r="R2" s="242"/>
      <c r="S2" s="242"/>
      <c r="T2" s="242"/>
      <c r="U2" s="242"/>
      <c r="V2" s="242"/>
      <c r="W2" s="243"/>
      <c r="X2" s="236"/>
      <c r="Y2" s="240"/>
    </row>
    <row r="3" spans="1:25" s="77" customFormat="1" x14ac:dyDescent="0.35">
      <c r="A3" s="224" t="s">
        <v>285</v>
      </c>
      <c r="B3" s="531"/>
      <c r="C3" s="291">
        <f>Cover!B17</f>
        <v>0</v>
      </c>
      <c r="D3" s="300"/>
      <c r="E3" s="236"/>
      <c r="F3" s="241"/>
      <c r="G3" s="242"/>
      <c r="H3" s="242"/>
      <c r="I3" s="242"/>
      <c r="J3" s="243"/>
      <c r="K3" s="243"/>
      <c r="L3" s="242"/>
      <c r="M3" s="242"/>
      <c r="N3" s="243"/>
      <c r="O3" s="243"/>
      <c r="P3" s="242"/>
      <c r="Q3" s="242"/>
      <c r="R3" s="242"/>
      <c r="S3" s="242"/>
      <c r="T3" s="242"/>
      <c r="U3" s="242"/>
      <c r="V3" s="242"/>
      <c r="W3" s="243"/>
      <c r="X3" s="236"/>
      <c r="Y3" s="240"/>
    </row>
    <row r="4" spans="1:25" s="77" customFormat="1" x14ac:dyDescent="0.35">
      <c r="A4" s="225"/>
      <c r="B4" s="531"/>
      <c r="C4" s="226"/>
      <c r="D4" s="236"/>
      <c r="E4" s="236"/>
      <c r="F4" s="241"/>
      <c r="G4" s="242"/>
      <c r="H4" s="242"/>
      <c r="I4" s="242"/>
      <c r="J4" s="243"/>
      <c r="K4" s="243"/>
      <c r="L4" s="242"/>
      <c r="M4" s="242"/>
      <c r="N4" s="243"/>
      <c r="O4" s="243"/>
      <c r="P4" s="242"/>
      <c r="Q4" s="242"/>
      <c r="R4" s="242"/>
      <c r="S4" s="242"/>
      <c r="T4" s="242"/>
      <c r="U4" s="242"/>
      <c r="V4" s="242"/>
      <c r="W4" s="243"/>
      <c r="X4" s="236"/>
      <c r="Y4" s="240"/>
    </row>
    <row r="5" spans="1:25" s="77" customFormat="1" x14ac:dyDescent="0.35">
      <c r="A5" s="760" t="s">
        <v>154</v>
      </c>
      <c r="B5" s="532"/>
      <c r="C5" s="229">
        <f>Cover!B15</f>
        <v>0</v>
      </c>
      <c r="D5" s="301"/>
      <c r="E5" s="236"/>
      <c r="F5" s="244"/>
      <c r="G5" s="245"/>
      <c r="H5" s="245"/>
      <c r="I5" s="245"/>
      <c r="J5" s="246"/>
      <c r="K5" s="246"/>
      <c r="L5" s="245"/>
      <c r="M5" s="245"/>
      <c r="N5" s="246"/>
      <c r="O5" s="246"/>
      <c r="P5" s="245"/>
      <c r="Q5" s="245"/>
      <c r="R5" s="245"/>
      <c r="S5" s="245"/>
      <c r="T5" s="245"/>
      <c r="U5" s="245"/>
      <c r="V5" s="245"/>
      <c r="W5" s="246"/>
      <c r="X5" s="236"/>
      <c r="Y5" s="240"/>
    </row>
    <row r="6" spans="1:25" s="77" customFormat="1" ht="16" thickBot="1" x14ac:dyDescent="0.4">
      <c r="A6" s="227"/>
      <c r="B6" s="532"/>
      <c r="C6" s="229"/>
      <c r="D6" s="301"/>
      <c r="F6" s="132"/>
      <c r="G6" s="78"/>
      <c r="H6" s="78"/>
      <c r="I6" s="78"/>
      <c r="J6" s="83"/>
      <c r="K6" s="83"/>
      <c r="L6" s="78"/>
      <c r="M6" s="78"/>
      <c r="N6" s="83"/>
      <c r="O6" s="83"/>
      <c r="P6" s="78"/>
      <c r="Q6" s="78"/>
      <c r="R6" s="78"/>
      <c r="S6" s="78"/>
      <c r="T6" s="78"/>
      <c r="U6" s="78"/>
      <c r="V6" s="78"/>
      <c r="W6" s="83"/>
      <c r="Y6" s="79"/>
    </row>
    <row r="7" spans="1:25" s="92" customFormat="1" x14ac:dyDescent="0.35">
      <c r="E7" s="91"/>
      <c r="F7" s="166"/>
      <c r="G7" s="590" t="str">
        <f>PS5_Supply!B15</f>
        <v>SUPPLIED FROM OUTSIDE R.S.A.(If Applicable):</v>
      </c>
      <c r="H7" s="591"/>
      <c r="I7" s="591"/>
      <c r="J7" s="591"/>
      <c r="K7" s="592"/>
      <c r="L7" s="590" t="str">
        <f>PS5_Supply!B32</f>
        <v>SUPPLIED FROM INSIDE R.S.A.</v>
      </c>
      <c r="M7" s="591"/>
      <c r="N7" s="591"/>
      <c r="O7" s="592"/>
      <c r="P7" s="590" t="str">
        <f>PS5_Supply!B40</f>
        <v xml:space="preserve"> SITE WORK (ERECTION / INSTALLATION INCL. COMMISSIONING) (per Installation &amp; Commissioning matrix)</v>
      </c>
      <c r="Q7" s="591"/>
      <c r="R7" s="591"/>
      <c r="S7" s="591"/>
      <c r="T7" s="591"/>
      <c r="U7" s="591"/>
      <c r="V7" s="591"/>
      <c r="W7" s="592"/>
      <c r="X7" s="587" t="s">
        <v>159</v>
      </c>
      <c r="Y7" s="587" t="s">
        <v>160</v>
      </c>
    </row>
    <row r="8" spans="1:25" s="92" customFormat="1" ht="16" thickBot="1" x14ac:dyDescent="0.4">
      <c r="A8" s="90"/>
      <c r="B8" s="90"/>
      <c r="C8" s="90"/>
      <c r="D8" s="90"/>
      <c r="E8" s="90"/>
      <c r="F8" s="167"/>
      <c r="G8" s="593" t="s">
        <v>158</v>
      </c>
      <c r="H8" s="594"/>
      <c r="I8" s="594"/>
      <c r="J8" s="594"/>
      <c r="K8" s="595"/>
      <c r="L8" s="593" t="s">
        <v>158</v>
      </c>
      <c r="M8" s="594"/>
      <c r="N8" s="594"/>
      <c r="O8" s="595"/>
      <c r="P8" s="596" t="s">
        <v>158</v>
      </c>
      <c r="Q8" s="597"/>
      <c r="R8" s="597"/>
      <c r="S8" s="597"/>
      <c r="T8" s="597"/>
      <c r="U8" s="597"/>
      <c r="V8" s="597"/>
      <c r="W8" s="598"/>
      <c r="X8" s="588"/>
      <c r="Y8" s="588"/>
    </row>
    <row r="9" spans="1:25" s="89" customFormat="1" ht="103" customHeight="1" thickBot="1" x14ac:dyDescent="0.4">
      <c r="A9" s="88" t="s">
        <v>156</v>
      </c>
      <c r="B9" s="533" t="s">
        <v>155</v>
      </c>
      <c r="C9" s="98" t="s">
        <v>397</v>
      </c>
      <c r="D9" s="294" t="s">
        <v>398</v>
      </c>
      <c r="E9" s="99" t="s">
        <v>374</v>
      </c>
      <c r="F9" s="759" t="s">
        <v>574</v>
      </c>
      <c r="G9" s="103" t="str">
        <f>PS5_Supply!B20</f>
        <v>5: TOTAL PRICE DELIVERED PORT R.S.A. ...</v>
      </c>
      <c r="H9" s="103" t="str">
        <f>PS5_Supply!B26</f>
        <v>11: COST OF IMPORTATION ...</v>
      </c>
      <c r="I9" s="104" t="str">
        <f>PS5_Supply!B29</f>
        <v>14: TOTAL COST OF TRANSPORT S.A. PORT TO WORK/SITE ...</v>
      </c>
      <c r="J9" s="105" t="str">
        <f>PS5_Supply!B30</f>
        <v>15: TOTAL PRICE (F.O.B.) DELIVERED TO WORKS/SITE...</v>
      </c>
      <c r="K9" s="150" t="s">
        <v>368</v>
      </c>
      <c r="L9" s="106" t="str">
        <f>PS5_Supply!B35</f>
        <v>18: TOTAL F.O.R. PRICE ...</v>
      </c>
      <c r="M9" s="107" t="str">
        <f>PS5_Supply!B38</f>
        <v xml:space="preserve">21: COST OF TRANSPORT WORKS TO SITE ...          </v>
      </c>
      <c r="N9" s="108" t="str">
        <f>PS5_Supply!B39</f>
        <v xml:space="preserve">22: PRICE (F.O.R.) DELIVERED TO SITE ...          </v>
      </c>
      <c r="O9" s="150" t="s">
        <v>369</v>
      </c>
      <c r="P9" s="109" t="str">
        <f>PS5_Supply!B41</f>
        <v>23: LOCAL LABOUR</v>
      </c>
      <c r="Q9" s="103" t="str">
        <f>PS5_Supply!B42</f>
        <v>24: EXPATRIATE  LABOUR</v>
      </c>
      <c r="R9" s="103" t="str">
        <f>PS5_Supply!B44</f>
        <v>26: OVERSEAS ENGINEERING SERVICES</v>
      </c>
      <c r="S9" s="104" t="str">
        <f>PS5_Supply!B45</f>
        <v>27: LOCAL ENGINEERING SERVICES</v>
      </c>
      <c r="T9" s="155" t="s">
        <v>367</v>
      </c>
      <c r="U9" s="157" t="s">
        <v>366</v>
      </c>
      <c r="V9" s="158" t="str">
        <f>PS5_Supply!B46</f>
        <v>28: TOTAL PRICE FOR ENGINEERING SERVICES...</v>
      </c>
      <c r="W9" s="154" t="s">
        <v>370</v>
      </c>
      <c r="X9" s="589"/>
      <c r="Y9" s="589"/>
    </row>
    <row r="10" spans="1:25" s="125" customFormat="1" x14ac:dyDescent="0.35">
      <c r="A10" s="168"/>
      <c r="B10" s="534"/>
      <c r="C10" s="169"/>
      <c r="D10" s="295"/>
      <c r="E10" s="170"/>
      <c r="F10" s="171"/>
      <c r="G10" s="172" t="s">
        <v>282</v>
      </c>
      <c r="H10" s="172" t="s">
        <v>282</v>
      </c>
      <c r="I10" s="173" t="s">
        <v>282</v>
      </c>
      <c r="J10" s="174"/>
      <c r="K10" s="175"/>
      <c r="L10" s="176" t="s">
        <v>282</v>
      </c>
      <c r="M10" s="177" t="s">
        <v>282</v>
      </c>
      <c r="N10" s="178"/>
      <c r="O10" s="175"/>
      <c r="P10" s="179" t="s">
        <v>282</v>
      </c>
      <c r="Q10" s="172" t="s">
        <v>282</v>
      </c>
      <c r="R10" s="172" t="s">
        <v>282</v>
      </c>
      <c r="S10" s="173" t="s">
        <v>282</v>
      </c>
      <c r="T10" s="180"/>
      <c r="U10" s="173"/>
      <c r="V10" s="181"/>
      <c r="W10" s="182"/>
      <c r="X10" s="183"/>
      <c r="Y10" s="184"/>
    </row>
    <row r="11" spans="1:25" s="77" customFormat="1" x14ac:dyDescent="0.35">
      <c r="A11" s="185"/>
      <c r="B11" s="535"/>
      <c r="C11" s="186"/>
      <c r="D11" s="296"/>
      <c r="E11" s="187"/>
      <c r="F11" s="188"/>
      <c r="G11" s="114"/>
      <c r="H11" s="114"/>
      <c r="I11" s="115"/>
      <c r="J11" s="126"/>
      <c r="K11" s="151"/>
      <c r="L11" s="118"/>
      <c r="M11" s="119"/>
      <c r="N11" s="127"/>
      <c r="O11" s="151"/>
      <c r="P11" s="122"/>
      <c r="Q11" s="114"/>
      <c r="R11" s="114"/>
      <c r="S11" s="115"/>
      <c r="T11" s="264"/>
      <c r="U11" s="265"/>
      <c r="V11" s="159"/>
      <c r="W11" s="151"/>
      <c r="X11" s="94"/>
      <c r="Y11" s="95"/>
    </row>
    <row r="12" spans="1:25" s="162" customFormat="1" ht="38.5" customHeight="1" x14ac:dyDescent="0.35">
      <c r="A12" s="266"/>
      <c r="B12" s="536"/>
      <c r="C12" s="189" t="s">
        <v>379</v>
      </c>
      <c r="D12" s="297"/>
      <c r="E12" s="267"/>
      <c r="F12" s="190"/>
      <c r="G12" s="268"/>
      <c r="H12" s="268"/>
      <c r="I12" s="269"/>
      <c r="J12" s="191"/>
      <c r="K12" s="282">
        <f>SUM(K14:K54)</f>
        <v>0</v>
      </c>
      <c r="L12" s="270"/>
      <c r="M12" s="271"/>
      <c r="N12" s="192"/>
      <c r="O12" s="282">
        <f>SUM(O14:O54)</f>
        <v>0</v>
      </c>
      <c r="P12" s="272"/>
      <c r="Q12" s="268"/>
      <c r="R12" s="268"/>
      <c r="S12" s="269"/>
      <c r="T12" s="285">
        <f>SUM(T14:T54)</f>
        <v>0</v>
      </c>
      <c r="U12" s="286">
        <f>SUM(U14:U54)</f>
        <v>0</v>
      </c>
      <c r="V12" s="191"/>
      <c r="W12" s="282">
        <f>SUM(W14:W54)</f>
        <v>0</v>
      </c>
      <c r="X12" s="193"/>
      <c r="Y12" s="289">
        <f>SUM(Y14:Y54)</f>
        <v>0</v>
      </c>
    </row>
    <row r="13" spans="1:25" s="162" customFormat="1" ht="77.5" x14ac:dyDescent="0.35">
      <c r="A13" s="266"/>
      <c r="B13" s="536"/>
      <c r="C13" s="758" t="s">
        <v>577</v>
      </c>
      <c r="D13" s="297"/>
      <c r="E13" s="267"/>
      <c r="F13" s="190"/>
      <c r="G13" s="268"/>
      <c r="H13" s="268"/>
      <c r="I13" s="269"/>
      <c r="J13" s="191"/>
      <c r="K13" s="282"/>
      <c r="L13" s="270"/>
      <c r="M13" s="271"/>
      <c r="N13" s="192"/>
      <c r="O13" s="282"/>
      <c r="P13" s="272"/>
      <c r="Q13" s="268"/>
      <c r="R13" s="268"/>
      <c r="S13" s="269"/>
      <c r="T13" s="285"/>
      <c r="U13" s="286"/>
      <c r="V13" s="191"/>
      <c r="W13" s="282"/>
      <c r="X13" s="193"/>
      <c r="Y13" s="289"/>
    </row>
    <row r="14" spans="1:25" s="77" customFormat="1" ht="38.5" customHeight="1" x14ac:dyDescent="0.35">
      <c r="A14" s="87">
        <v>660175</v>
      </c>
      <c r="B14" s="537">
        <v>1</v>
      </c>
      <c r="C14" s="124" t="s">
        <v>294</v>
      </c>
      <c r="D14" s="298" t="s">
        <v>399</v>
      </c>
      <c r="E14" s="102" t="s">
        <v>120</v>
      </c>
      <c r="F14" s="133">
        <v>20</v>
      </c>
      <c r="G14" s="116">
        <f>VLOOKUP(G$9,PS5_Supply!$B:$ZP,INDEX(PS5_Supply!$14:$14,MATCH(BoQ_Equipment!$B14,PS5_Supply!$9:$9,0)),FALSE)</f>
        <v>0</v>
      </c>
      <c r="H14" s="116">
        <f>VLOOKUP(H$9,PS5_Supply!$B:$ZP,INDEX(PS5_Supply!$14:$14,MATCH(BoQ_Equipment!$B14,PS5_Supply!$9:$9,0)),FALSE)</f>
        <v>0</v>
      </c>
      <c r="I14" s="117">
        <f>VLOOKUP(I$9,PS5_Supply!$B:$ZP,INDEX(PS5_Supply!$14:$14,MATCH(BoQ_Equipment!$B14,PS5_Supply!$9:$9,0)),FALSE)</f>
        <v>0</v>
      </c>
      <c r="J14" s="86">
        <f>I14+H14+G14</f>
        <v>0</v>
      </c>
      <c r="K14" s="152">
        <f>F14*J14</f>
        <v>0</v>
      </c>
      <c r="L14" s="120">
        <f>VLOOKUP(L$9,PS5_Supply!$B:$ZP,INDEX(PS5_Supply!$14:$14,MATCH(BoQ_Equipment!$B14,PS5_Supply!$9:$9,0)),FALSE)</f>
        <v>0</v>
      </c>
      <c r="M14" s="121">
        <f>VLOOKUP(M$9,PS5_Supply!$B:$ZP,INDEX(PS5_Supply!$14:$14,MATCH(BoQ_Equipment!$B14,PS5_Supply!$9:$9,0)),FALSE)</f>
        <v>0</v>
      </c>
      <c r="N14" s="85">
        <f>SUM(L14:M14)</f>
        <v>0</v>
      </c>
      <c r="O14" s="153">
        <f>N14*F14</f>
        <v>0</v>
      </c>
      <c r="P14" s="123">
        <f>VLOOKUP(P$9,PS5_Supply!$B:$ZP,INDEX(PS5_Supply!$14:$14,MATCH(BoQ_Equipment!$B14,PS5_Supply!$9:$9,0)),FALSE)</f>
        <v>0</v>
      </c>
      <c r="Q14" s="116">
        <f>VLOOKUP(Q$9,PS5_Supply!$B:$ZP,INDEX(PS5_Supply!$14:$14,MATCH(BoQ_Equipment!$B14,PS5_Supply!$9:$9,0)),FALSE)</f>
        <v>0</v>
      </c>
      <c r="R14" s="116">
        <f>VLOOKUP(R$9,PS5_Supply!$B:$ZP,INDEX(PS5_Supply!$14:$14,MATCH(BoQ_Equipment!$B14,PS5_Supply!$9:$9,0)),FALSE)</f>
        <v>0</v>
      </c>
      <c r="S14" s="117">
        <f>VLOOKUP(S$9,PS5_Supply!$B:$ZP,INDEX(PS5_Supply!$14:$14,MATCH(BoQ_Equipment!$B14,PS5_Supply!$9:$9,0)),FALSE)</f>
        <v>0</v>
      </c>
      <c r="T14" s="156">
        <f>(Q14+R14)*F14</f>
        <v>0</v>
      </c>
      <c r="U14" s="117">
        <f>(P14+S14)*F14</f>
        <v>0</v>
      </c>
      <c r="V14" s="156">
        <f>P14+Q14+R14+S14</f>
        <v>0</v>
      </c>
      <c r="W14" s="153">
        <f>F14*V14</f>
        <v>0</v>
      </c>
      <c r="X14" s="96">
        <f>J14+N14+V14</f>
        <v>0</v>
      </c>
      <c r="Y14" s="97">
        <f>IF(F14=0,"Rate Only",X14*F14)</f>
        <v>0</v>
      </c>
    </row>
    <row r="15" spans="1:25" s="77" customFormat="1" ht="37" customHeight="1" x14ac:dyDescent="0.35">
      <c r="A15" s="87">
        <v>660211</v>
      </c>
      <c r="B15" s="537">
        <v>2</v>
      </c>
      <c r="C15" s="124" t="s">
        <v>295</v>
      </c>
      <c r="D15" s="298" t="s">
        <v>400</v>
      </c>
      <c r="E15" s="102" t="s">
        <v>120</v>
      </c>
      <c r="F15" s="133">
        <v>20</v>
      </c>
      <c r="G15" s="116">
        <f>VLOOKUP(G$9,PS5_Supply!$B:$ZP,INDEX(PS5_Supply!$14:$14,MATCH(BoQ_Equipment!$B15,PS5_Supply!$9:$9,0)),FALSE)</f>
        <v>0</v>
      </c>
      <c r="H15" s="116">
        <f>VLOOKUP(H$9,PS5_Supply!$B:$ZP,INDEX(PS5_Supply!$14:$14,MATCH(BoQ_Equipment!$B15,PS5_Supply!$9:$9,0)),FALSE)</f>
        <v>0</v>
      </c>
      <c r="I15" s="117">
        <f>VLOOKUP(I$9,PS5_Supply!$B:$ZP,INDEX(PS5_Supply!$14:$14,MATCH(BoQ_Equipment!$B15,PS5_Supply!$9:$9,0)),FALSE)</f>
        <v>0</v>
      </c>
      <c r="J15" s="86">
        <f t="shared" ref="J15:J53" si="0">I15+H15+G15</f>
        <v>0</v>
      </c>
      <c r="K15" s="152">
        <f t="shared" ref="K15:K53" si="1">F15*J15</f>
        <v>0</v>
      </c>
      <c r="L15" s="120">
        <f>VLOOKUP(L$9,PS5_Supply!$B:$ZP,INDEX(PS5_Supply!$14:$14,MATCH(BoQ_Equipment!$B15,PS5_Supply!$9:$9,0)),FALSE)</f>
        <v>0</v>
      </c>
      <c r="M15" s="121">
        <f>VLOOKUP(M$9,PS5_Supply!$B:$ZP,INDEX(PS5_Supply!$14:$14,MATCH(BoQ_Equipment!$B15,PS5_Supply!$9:$9,0)),FALSE)</f>
        <v>0</v>
      </c>
      <c r="N15" s="85">
        <f t="shared" ref="N15:N53" si="2">SUM(L15:M15)</f>
        <v>0</v>
      </c>
      <c r="O15" s="153">
        <f t="shared" ref="O15:O53" si="3">N15*F15</f>
        <v>0</v>
      </c>
      <c r="P15" s="123">
        <f>VLOOKUP(P$9,PS5_Supply!$B:$ZP,INDEX(PS5_Supply!$14:$14,MATCH(BoQ_Equipment!$B15,PS5_Supply!$9:$9,0)),FALSE)</f>
        <v>0</v>
      </c>
      <c r="Q15" s="116">
        <f>VLOOKUP(Q$9,PS5_Supply!$B:$ZP,INDEX(PS5_Supply!$14:$14,MATCH(BoQ_Equipment!$B15,PS5_Supply!$9:$9,0)),FALSE)</f>
        <v>0</v>
      </c>
      <c r="R15" s="116">
        <f>VLOOKUP(R$9,PS5_Supply!$B:$ZP,INDEX(PS5_Supply!$14:$14,MATCH(BoQ_Equipment!$B15,PS5_Supply!$9:$9,0)),FALSE)</f>
        <v>0</v>
      </c>
      <c r="S15" s="117">
        <f>VLOOKUP(S$9,PS5_Supply!$B:$ZP,INDEX(PS5_Supply!$14:$14,MATCH(BoQ_Equipment!$B15,PS5_Supply!$9:$9,0)),FALSE)</f>
        <v>0</v>
      </c>
      <c r="T15" s="156">
        <f t="shared" ref="T15:T53" si="4">(Q15+R15)*F15</f>
        <v>0</v>
      </c>
      <c r="U15" s="117">
        <f t="shared" ref="U15:U53" si="5">(P15+S15)*F15</f>
        <v>0</v>
      </c>
      <c r="V15" s="156">
        <f t="shared" ref="V15:V53" si="6">P15+Q15+R15+S15</f>
        <v>0</v>
      </c>
      <c r="W15" s="153">
        <f t="shared" ref="W15:W53" si="7">F15*V15</f>
        <v>0</v>
      </c>
      <c r="X15" s="96">
        <f t="shared" ref="X15:X53" si="8">J15+N15+V15</f>
        <v>0</v>
      </c>
      <c r="Y15" s="97">
        <f t="shared" ref="Y15:Y53" si="9">IF(F15=0,"Rate Only",X15*F15)</f>
        <v>0</v>
      </c>
    </row>
    <row r="16" spans="1:25" s="77" customFormat="1" ht="37" customHeight="1" x14ac:dyDescent="0.35">
      <c r="A16" s="87">
        <v>660213</v>
      </c>
      <c r="B16" s="537">
        <v>3</v>
      </c>
      <c r="C16" s="124" t="s">
        <v>296</v>
      </c>
      <c r="D16" s="298" t="s">
        <v>401</v>
      </c>
      <c r="E16" s="102" t="s">
        <v>120</v>
      </c>
      <c r="F16" s="133">
        <v>20</v>
      </c>
      <c r="G16" s="116">
        <f>VLOOKUP(G$9,PS5_Supply!$B:$ZP,INDEX(PS5_Supply!$14:$14,MATCH(BoQ_Equipment!$B16,PS5_Supply!$9:$9,0)),FALSE)</f>
        <v>0</v>
      </c>
      <c r="H16" s="116">
        <f>VLOOKUP(H$9,PS5_Supply!$B:$ZP,INDEX(PS5_Supply!$14:$14,MATCH(BoQ_Equipment!$B16,PS5_Supply!$9:$9,0)),FALSE)</f>
        <v>0</v>
      </c>
      <c r="I16" s="117">
        <f>VLOOKUP(I$9,PS5_Supply!$B:$ZP,INDEX(PS5_Supply!$14:$14,MATCH(BoQ_Equipment!$B16,PS5_Supply!$9:$9,0)),FALSE)</f>
        <v>0</v>
      </c>
      <c r="J16" s="86">
        <f t="shared" si="0"/>
        <v>0</v>
      </c>
      <c r="K16" s="152">
        <f t="shared" si="1"/>
        <v>0</v>
      </c>
      <c r="L16" s="120">
        <f>VLOOKUP(L$9,PS5_Supply!$B:$ZP,INDEX(PS5_Supply!$14:$14,MATCH(BoQ_Equipment!$B16,PS5_Supply!$9:$9,0)),FALSE)</f>
        <v>0</v>
      </c>
      <c r="M16" s="121">
        <f>VLOOKUP(M$9,PS5_Supply!$B:$ZP,INDEX(PS5_Supply!$14:$14,MATCH(BoQ_Equipment!$B16,PS5_Supply!$9:$9,0)),FALSE)</f>
        <v>0</v>
      </c>
      <c r="N16" s="85">
        <f t="shared" si="2"/>
        <v>0</v>
      </c>
      <c r="O16" s="153">
        <f t="shared" si="3"/>
        <v>0</v>
      </c>
      <c r="P16" s="123">
        <f>VLOOKUP(P$9,PS5_Supply!$B:$ZP,INDEX(PS5_Supply!$14:$14,MATCH(BoQ_Equipment!$B16,PS5_Supply!$9:$9,0)),FALSE)</f>
        <v>0</v>
      </c>
      <c r="Q16" s="116">
        <f>VLOOKUP(Q$9,PS5_Supply!$B:$ZP,INDEX(PS5_Supply!$14:$14,MATCH(BoQ_Equipment!$B16,PS5_Supply!$9:$9,0)),FALSE)</f>
        <v>0</v>
      </c>
      <c r="R16" s="116">
        <f>VLOOKUP(R$9,PS5_Supply!$B:$ZP,INDEX(PS5_Supply!$14:$14,MATCH(BoQ_Equipment!$B16,PS5_Supply!$9:$9,0)),FALSE)</f>
        <v>0</v>
      </c>
      <c r="S16" s="117">
        <f>VLOOKUP(S$9,PS5_Supply!$B:$ZP,INDEX(PS5_Supply!$14:$14,MATCH(BoQ_Equipment!$B16,PS5_Supply!$9:$9,0)),FALSE)</f>
        <v>0</v>
      </c>
      <c r="T16" s="156">
        <f t="shared" si="4"/>
        <v>0</v>
      </c>
      <c r="U16" s="117">
        <f t="shared" si="5"/>
        <v>0</v>
      </c>
      <c r="V16" s="156">
        <f t="shared" si="6"/>
        <v>0</v>
      </c>
      <c r="W16" s="153">
        <f t="shared" si="7"/>
        <v>0</v>
      </c>
      <c r="X16" s="96">
        <f t="shared" si="8"/>
        <v>0</v>
      </c>
      <c r="Y16" s="97">
        <f t="shared" si="9"/>
        <v>0</v>
      </c>
    </row>
    <row r="17" spans="1:25" s="77" customFormat="1" ht="37" customHeight="1" x14ac:dyDescent="0.35">
      <c r="A17" s="87">
        <v>660215</v>
      </c>
      <c r="B17" s="537">
        <v>4</v>
      </c>
      <c r="C17" s="124" t="s">
        <v>297</v>
      </c>
      <c r="D17" s="298" t="s">
        <v>402</v>
      </c>
      <c r="E17" s="102" t="s">
        <v>120</v>
      </c>
      <c r="F17" s="133">
        <v>20</v>
      </c>
      <c r="G17" s="116">
        <f>VLOOKUP(G$9,PS5_Supply!$B:$ZP,INDEX(PS5_Supply!$14:$14,MATCH(BoQ_Equipment!$B17,PS5_Supply!$9:$9,0)),FALSE)</f>
        <v>0</v>
      </c>
      <c r="H17" s="116">
        <f>VLOOKUP(H$9,PS5_Supply!$B:$ZP,INDEX(PS5_Supply!$14:$14,MATCH(BoQ_Equipment!$B17,PS5_Supply!$9:$9,0)),FALSE)</f>
        <v>0</v>
      </c>
      <c r="I17" s="117">
        <f>VLOOKUP(I$9,PS5_Supply!$B:$ZP,INDEX(PS5_Supply!$14:$14,MATCH(BoQ_Equipment!$B17,PS5_Supply!$9:$9,0)),FALSE)</f>
        <v>0</v>
      </c>
      <c r="J17" s="86">
        <f t="shared" si="0"/>
        <v>0</v>
      </c>
      <c r="K17" s="152">
        <f t="shared" si="1"/>
        <v>0</v>
      </c>
      <c r="L17" s="120">
        <f>VLOOKUP(L$9,PS5_Supply!$B:$ZP,INDEX(PS5_Supply!$14:$14,MATCH(BoQ_Equipment!$B17,PS5_Supply!$9:$9,0)),FALSE)</f>
        <v>0</v>
      </c>
      <c r="M17" s="121">
        <f>VLOOKUP(M$9,PS5_Supply!$B:$ZP,INDEX(PS5_Supply!$14:$14,MATCH(BoQ_Equipment!$B17,PS5_Supply!$9:$9,0)),FALSE)</f>
        <v>0</v>
      </c>
      <c r="N17" s="85">
        <f t="shared" si="2"/>
        <v>0</v>
      </c>
      <c r="O17" s="153">
        <f t="shared" si="3"/>
        <v>0</v>
      </c>
      <c r="P17" s="123">
        <f>VLOOKUP(P$9,PS5_Supply!$B:$ZP,INDEX(PS5_Supply!$14:$14,MATCH(BoQ_Equipment!$B17,PS5_Supply!$9:$9,0)),FALSE)</f>
        <v>0</v>
      </c>
      <c r="Q17" s="116">
        <f>VLOOKUP(Q$9,PS5_Supply!$B:$ZP,INDEX(PS5_Supply!$14:$14,MATCH(BoQ_Equipment!$B17,PS5_Supply!$9:$9,0)),FALSE)</f>
        <v>0</v>
      </c>
      <c r="R17" s="116">
        <f>VLOOKUP(R$9,PS5_Supply!$B:$ZP,INDEX(PS5_Supply!$14:$14,MATCH(BoQ_Equipment!$B17,PS5_Supply!$9:$9,0)),FALSE)</f>
        <v>0</v>
      </c>
      <c r="S17" s="117">
        <f>VLOOKUP(S$9,PS5_Supply!$B:$ZP,INDEX(PS5_Supply!$14:$14,MATCH(BoQ_Equipment!$B17,PS5_Supply!$9:$9,0)),FALSE)</f>
        <v>0</v>
      </c>
      <c r="T17" s="156">
        <f t="shared" si="4"/>
        <v>0</v>
      </c>
      <c r="U17" s="117">
        <f t="shared" si="5"/>
        <v>0</v>
      </c>
      <c r="V17" s="156">
        <f t="shared" si="6"/>
        <v>0</v>
      </c>
      <c r="W17" s="153">
        <f t="shared" si="7"/>
        <v>0</v>
      </c>
      <c r="X17" s="96">
        <f t="shared" si="8"/>
        <v>0</v>
      </c>
      <c r="Y17" s="97">
        <f t="shared" si="9"/>
        <v>0</v>
      </c>
    </row>
    <row r="18" spans="1:25" s="77" customFormat="1" ht="37" customHeight="1" x14ac:dyDescent="0.35">
      <c r="A18" s="87">
        <v>660217</v>
      </c>
      <c r="B18" s="537">
        <v>5</v>
      </c>
      <c r="C18" s="124" t="s">
        <v>298</v>
      </c>
      <c r="D18" s="298" t="s">
        <v>403</v>
      </c>
      <c r="E18" s="102" t="s">
        <v>120</v>
      </c>
      <c r="F18" s="133">
        <v>9</v>
      </c>
      <c r="G18" s="116">
        <f>VLOOKUP(G$9,PS5_Supply!$B:$ZP,INDEX(PS5_Supply!$14:$14,MATCH(BoQ_Equipment!$B18,PS5_Supply!$9:$9,0)),FALSE)</f>
        <v>0</v>
      </c>
      <c r="H18" s="116">
        <f>VLOOKUP(H$9,PS5_Supply!$B:$ZP,INDEX(PS5_Supply!$14:$14,MATCH(BoQ_Equipment!$B18,PS5_Supply!$9:$9,0)),FALSE)</f>
        <v>0</v>
      </c>
      <c r="I18" s="117">
        <f>VLOOKUP(I$9,PS5_Supply!$B:$ZP,INDEX(PS5_Supply!$14:$14,MATCH(BoQ_Equipment!$B18,PS5_Supply!$9:$9,0)),FALSE)</f>
        <v>0</v>
      </c>
      <c r="J18" s="86">
        <f t="shared" si="0"/>
        <v>0</v>
      </c>
      <c r="K18" s="152">
        <f t="shared" si="1"/>
        <v>0</v>
      </c>
      <c r="L18" s="120">
        <f>VLOOKUP(L$9,PS5_Supply!$B:$ZP,INDEX(PS5_Supply!$14:$14,MATCH(BoQ_Equipment!$B18,PS5_Supply!$9:$9,0)),FALSE)</f>
        <v>0</v>
      </c>
      <c r="M18" s="121">
        <f>VLOOKUP(M$9,PS5_Supply!$B:$ZP,INDEX(PS5_Supply!$14:$14,MATCH(BoQ_Equipment!$B18,PS5_Supply!$9:$9,0)),FALSE)</f>
        <v>0</v>
      </c>
      <c r="N18" s="85">
        <f t="shared" si="2"/>
        <v>0</v>
      </c>
      <c r="O18" s="153">
        <f t="shared" si="3"/>
        <v>0</v>
      </c>
      <c r="P18" s="123">
        <f>VLOOKUP(P$9,PS5_Supply!$B:$ZP,INDEX(PS5_Supply!$14:$14,MATCH(BoQ_Equipment!$B18,PS5_Supply!$9:$9,0)),FALSE)</f>
        <v>0</v>
      </c>
      <c r="Q18" s="116">
        <f>VLOOKUP(Q$9,PS5_Supply!$B:$ZP,INDEX(PS5_Supply!$14:$14,MATCH(BoQ_Equipment!$B18,PS5_Supply!$9:$9,0)),FALSE)</f>
        <v>0</v>
      </c>
      <c r="R18" s="116">
        <f>VLOOKUP(R$9,PS5_Supply!$B:$ZP,INDEX(PS5_Supply!$14:$14,MATCH(BoQ_Equipment!$B18,PS5_Supply!$9:$9,0)),FALSE)</f>
        <v>0</v>
      </c>
      <c r="S18" s="117">
        <f>VLOOKUP(S$9,PS5_Supply!$B:$ZP,INDEX(PS5_Supply!$14:$14,MATCH(BoQ_Equipment!$B18,PS5_Supply!$9:$9,0)),FALSE)</f>
        <v>0</v>
      </c>
      <c r="T18" s="156">
        <f t="shared" si="4"/>
        <v>0</v>
      </c>
      <c r="U18" s="117">
        <f t="shared" si="5"/>
        <v>0</v>
      </c>
      <c r="V18" s="156">
        <f t="shared" si="6"/>
        <v>0</v>
      </c>
      <c r="W18" s="153">
        <f t="shared" si="7"/>
        <v>0</v>
      </c>
      <c r="X18" s="96">
        <f t="shared" si="8"/>
        <v>0</v>
      </c>
      <c r="Y18" s="97">
        <f t="shared" si="9"/>
        <v>0</v>
      </c>
    </row>
    <row r="19" spans="1:25" s="77" customFormat="1" ht="37" customHeight="1" x14ac:dyDescent="0.35">
      <c r="A19" s="87">
        <v>660218</v>
      </c>
      <c r="B19" s="537">
        <v>6</v>
      </c>
      <c r="C19" s="124" t="s">
        <v>299</v>
      </c>
      <c r="D19" s="298" t="s">
        <v>404</v>
      </c>
      <c r="E19" s="102" t="s">
        <v>120</v>
      </c>
      <c r="F19" s="133">
        <v>8</v>
      </c>
      <c r="G19" s="116">
        <f>VLOOKUP(G$9,PS5_Supply!$B:$ZP,INDEX(PS5_Supply!$14:$14,MATCH(BoQ_Equipment!$B19,PS5_Supply!$9:$9,0)),FALSE)</f>
        <v>0</v>
      </c>
      <c r="H19" s="116">
        <f>VLOOKUP(H$9,PS5_Supply!$B:$ZP,INDEX(PS5_Supply!$14:$14,MATCH(BoQ_Equipment!$B19,PS5_Supply!$9:$9,0)),FALSE)</f>
        <v>0</v>
      </c>
      <c r="I19" s="117">
        <f>VLOOKUP(I$9,PS5_Supply!$B:$ZP,INDEX(PS5_Supply!$14:$14,MATCH(BoQ_Equipment!$B19,PS5_Supply!$9:$9,0)),FALSE)</f>
        <v>0</v>
      </c>
      <c r="J19" s="86">
        <f t="shared" si="0"/>
        <v>0</v>
      </c>
      <c r="K19" s="152">
        <f t="shared" si="1"/>
        <v>0</v>
      </c>
      <c r="L19" s="120">
        <f>VLOOKUP(L$9,PS5_Supply!$B:$ZP,INDEX(PS5_Supply!$14:$14,MATCH(BoQ_Equipment!$B19,PS5_Supply!$9:$9,0)),FALSE)</f>
        <v>0</v>
      </c>
      <c r="M19" s="121">
        <f>VLOOKUP(M$9,PS5_Supply!$B:$ZP,INDEX(PS5_Supply!$14:$14,MATCH(BoQ_Equipment!$B19,PS5_Supply!$9:$9,0)),FALSE)</f>
        <v>0</v>
      </c>
      <c r="N19" s="85">
        <f t="shared" si="2"/>
        <v>0</v>
      </c>
      <c r="O19" s="153">
        <f t="shared" si="3"/>
        <v>0</v>
      </c>
      <c r="P19" s="123">
        <f>VLOOKUP(P$9,PS5_Supply!$B:$ZP,INDEX(PS5_Supply!$14:$14,MATCH(BoQ_Equipment!$B19,PS5_Supply!$9:$9,0)),FALSE)</f>
        <v>0</v>
      </c>
      <c r="Q19" s="116">
        <f>VLOOKUP(Q$9,PS5_Supply!$B:$ZP,INDEX(PS5_Supply!$14:$14,MATCH(BoQ_Equipment!$B19,PS5_Supply!$9:$9,0)),FALSE)</f>
        <v>0</v>
      </c>
      <c r="R19" s="116">
        <f>VLOOKUP(R$9,PS5_Supply!$B:$ZP,INDEX(PS5_Supply!$14:$14,MATCH(BoQ_Equipment!$B19,PS5_Supply!$9:$9,0)),FALSE)</f>
        <v>0</v>
      </c>
      <c r="S19" s="117">
        <f>VLOOKUP(S$9,PS5_Supply!$B:$ZP,INDEX(PS5_Supply!$14:$14,MATCH(BoQ_Equipment!$B19,PS5_Supply!$9:$9,0)),FALSE)</f>
        <v>0</v>
      </c>
      <c r="T19" s="156">
        <f t="shared" si="4"/>
        <v>0</v>
      </c>
      <c r="U19" s="117">
        <f t="shared" si="5"/>
        <v>0</v>
      </c>
      <c r="V19" s="156">
        <f t="shared" si="6"/>
        <v>0</v>
      </c>
      <c r="W19" s="153">
        <f t="shared" si="7"/>
        <v>0</v>
      </c>
      <c r="X19" s="96">
        <f t="shared" si="8"/>
        <v>0</v>
      </c>
      <c r="Y19" s="97">
        <f t="shared" si="9"/>
        <v>0</v>
      </c>
    </row>
    <row r="20" spans="1:25" s="77" customFormat="1" ht="37" customHeight="1" x14ac:dyDescent="0.35">
      <c r="A20" s="87">
        <v>660221</v>
      </c>
      <c r="B20" s="537">
        <v>7</v>
      </c>
      <c r="C20" s="124" t="s">
        <v>300</v>
      </c>
      <c r="D20" s="298" t="s">
        <v>405</v>
      </c>
      <c r="E20" s="102" t="s">
        <v>120</v>
      </c>
      <c r="F20" s="133">
        <v>32</v>
      </c>
      <c r="G20" s="116">
        <f>VLOOKUP(G$9,PS5_Supply!$B:$ZP,INDEX(PS5_Supply!$14:$14,MATCH(BoQ_Equipment!$B20,PS5_Supply!$9:$9,0)),FALSE)</f>
        <v>0</v>
      </c>
      <c r="H20" s="116">
        <f>VLOOKUP(H$9,PS5_Supply!$B:$ZP,INDEX(PS5_Supply!$14:$14,MATCH(BoQ_Equipment!$B20,PS5_Supply!$9:$9,0)),FALSE)</f>
        <v>0</v>
      </c>
      <c r="I20" s="117">
        <f>VLOOKUP(I$9,PS5_Supply!$B:$ZP,INDEX(PS5_Supply!$14:$14,MATCH(BoQ_Equipment!$B20,PS5_Supply!$9:$9,0)),FALSE)</f>
        <v>0</v>
      </c>
      <c r="J20" s="86">
        <f t="shared" si="0"/>
        <v>0</v>
      </c>
      <c r="K20" s="152">
        <f t="shared" si="1"/>
        <v>0</v>
      </c>
      <c r="L20" s="120">
        <f>VLOOKUP(L$9,PS5_Supply!$B:$ZP,INDEX(PS5_Supply!$14:$14,MATCH(BoQ_Equipment!$B20,PS5_Supply!$9:$9,0)),FALSE)</f>
        <v>0</v>
      </c>
      <c r="M20" s="121">
        <f>VLOOKUP(M$9,PS5_Supply!$B:$ZP,INDEX(PS5_Supply!$14:$14,MATCH(BoQ_Equipment!$B20,PS5_Supply!$9:$9,0)),FALSE)</f>
        <v>0</v>
      </c>
      <c r="N20" s="85">
        <f t="shared" si="2"/>
        <v>0</v>
      </c>
      <c r="O20" s="153">
        <f t="shared" si="3"/>
        <v>0</v>
      </c>
      <c r="P20" s="123">
        <f>VLOOKUP(P$9,PS5_Supply!$B:$ZP,INDEX(PS5_Supply!$14:$14,MATCH(BoQ_Equipment!$B20,PS5_Supply!$9:$9,0)),FALSE)</f>
        <v>0</v>
      </c>
      <c r="Q20" s="116">
        <f>VLOOKUP(Q$9,PS5_Supply!$B:$ZP,INDEX(PS5_Supply!$14:$14,MATCH(BoQ_Equipment!$B20,PS5_Supply!$9:$9,0)),FALSE)</f>
        <v>0</v>
      </c>
      <c r="R20" s="116">
        <f>VLOOKUP(R$9,PS5_Supply!$B:$ZP,INDEX(PS5_Supply!$14:$14,MATCH(BoQ_Equipment!$B20,PS5_Supply!$9:$9,0)),FALSE)</f>
        <v>0</v>
      </c>
      <c r="S20" s="117">
        <f>VLOOKUP(S$9,PS5_Supply!$B:$ZP,INDEX(PS5_Supply!$14:$14,MATCH(BoQ_Equipment!$B20,PS5_Supply!$9:$9,0)),FALSE)</f>
        <v>0</v>
      </c>
      <c r="T20" s="156">
        <f t="shared" si="4"/>
        <v>0</v>
      </c>
      <c r="U20" s="117">
        <f t="shared" si="5"/>
        <v>0</v>
      </c>
      <c r="V20" s="156">
        <f t="shared" si="6"/>
        <v>0</v>
      </c>
      <c r="W20" s="153">
        <f t="shared" si="7"/>
        <v>0</v>
      </c>
      <c r="X20" s="96">
        <f t="shared" si="8"/>
        <v>0</v>
      </c>
      <c r="Y20" s="97">
        <f t="shared" si="9"/>
        <v>0</v>
      </c>
    </row>
    <row r="21" spans="1:25" s="77" customFormat="1" ht="37" customHeight="1" x14ac:dyDescent="0.35">
      <c r="A21" s="87">
        <v>660222</v>
      </c>
      <c r="B21" s="537">
        <v>8</v>
      </c>
      <c r="C21" s="124" t="s">
        <v>301</v>
      </c>
      <c r="D21" s="298" t="s">
        <v>406</v>
      </c>
      <c r="E21" s="102" t="s">
        <v>120</v>
      </c>
      <c r="F21" s="133">
        <v>30</v>
      </c>
      <c r="G21" s="116">
        <f>VLOOKUP(G$9,PS5_Supply!$B:$ZP,INDEX(PS5_Supply!$14:$14,MATCH(BoQ_Equipment!$B21,PS5_Supply!$9:$9,0)),FALSE)</f>
        <v>0</v>
      </c>
      <c r="H21" s="116">
        <f>VLOOKUP(H$9,PS5_Supply!$B:$ZP,INDEX(PS5_Supply!$14:$14,MATCH(BoQ_Equipment!$B21,PS5_Supply!$9:$9,0)),FALSE)</f>
        <v>0</v>
      </c>
      <c r="I21" s="117">
        <f>VLOOKUP(I$9,PS5_Supply!$B:$ZP,INDEX(PS5_Supply!$14:$14,MATCH(BoQ_Equipment!$B21,PS5_Supply!$9:$9,0)),FALSE)</f>
        <v>0</v>
      </c>
      <c r="J21" s="86">
        <f t="shared" si="0"/>
        <v>0</v>
      </c>
      <c r="K21" s="152">
        <f t="shared" si="1"/>
        <v>0</v>
      </c>
      <c r="L21" s="120">
        <f>VLOOKUP(L$9,PS5_Supply!$B:$ZP,INDEX(PS5_Supply!$14:$14,MATCH(BoQ_Equipment!$B21,PS5_Supply!$9:$9,0)),FALSE)</f>
        <v>0</v>
      </c>
      <c r="M21" s="121">
        <f>VLOOKUP(M$9,PS5_Supply!$B:$ZP,INDEX(PS5_Supply!$14:$14,MATCH(BoQ_Equipment!$B21,PS5_Supply!$9:$9,0)),FALSE)</f>
        <v>0</v>
      </c>
      <c r="N21" s="85">
        <f t="shared" si="2"/>
        <v>0</v>
      </c>
      <c r="O21" s="153">
        <f t="shared" si="3"/>
        <v>0</v>
      </c>
      <c r="P21" s="123">
        <f>VLOOKUP(P$9,PS5_Supply!$B:$ZP,INDEX(PS5_Supply!$14:$14,MATCH(BoQ_Equipment!$B21,PS5_Supply!$9:$9,0)),FALSE)</f>
        <v>0</v>
      </c>
      <c r="Q21" s="116">
        <f>VLOOKUP(Q$9,PS5_Supply!$B:$ZP,INDEX(PS5_Supply!$14:$14,MATCH(BoQ_Equipment!$B21,PS5_Supply!$9:$9,0)),FALSE)</f>
        <v>0</v>
      </c>
      <c r="R21" s="116">
        <f>VLOOKUP(R$9,PS5_Supply!$B:$ZP,INDEX(PS5_Supply!$14:$14,MATCH(BoQ_Equipment!$B21,PS5_Supply!$9:$9,0)),FALSE)</f>
        <v>0</v>
      </c>
      <c r="S21" s="117">
        <f>VLOOKUP(S$9,PS5_Supply!$B:$ZP,INDEX(PS5_Supply!$14:$14,MATCH(BoQ_Equipment!$B21,PS5_Supply!$9:$9,0)),FALSE)</f>
        <v>0</v>
      </c>
      <c r="T21" s="156">
        <f t="shared" si="4"/>
        <v>0</v>
      </c>
      <c r="U21" s="117">
        <f t="shared" si="5"/>
        <v>0</v>
      </c>
      <c r="V21" s="156">
        <f t="shared" si="6"/>
        <v>0</v>
      </c>
      <c r="W21" s="153">
        <f t="shared" si="7"/>
        <v>0</v>
      </c>
      <c r="X21" s="96">
        <f t="shared" si="8"/>
        <v>0</v>
      </c>
      <c r="Y21" s="97">
        <f t="shared" si="9"/>
        <v>0</v>
      </c>
    </row>
    <row r="22" spans="1:25" s="77" customFormat="1" ht="37" customHeight="1" x14ac:dyDescent="0.35">
      <c r="A22" s="87">
        <v>660223</v>
      </c>
      <c r="B22" s="537">
        <v>9</v>
      </c>
      <c r="C22" s="124" t="s">
        <v>515</v>
      </c>
      <c r="D22" s="298" t="s">
        <v>407</v>
      </c>
      <c r="E22" s="102" t="s">
        <v>120</v>
      </c>
      <c r="F22" s="133">
        <v>1</v>
      </c>
      <c r="G22" s="116">
        <f>VLOOKUP(G$9,PS5_Supply!$B:$ZP,INDEX(PS5_Supply!$14:$14,MATCH(BoQ_Equipment!$B22,PS5_Supply!$9:$9,0)),FALSE)</f>
        <v>0</v>
      </c>
      <c r="H22" s="116">
        <f>VLOOKUP(H$9,PS5_Supply!$B:$ZP,INDEX(PS5_Supply!$14:$14,MATCH(BoQ_Equipment!$B22,PS5_Supply!$9:$9,0)),FALSE)</f>
        <v>0</v>
      </c>
      <c r="I22" s="117">
        <f>VLOOKUP(I$9,PS5_Supply!$B:$ZP,INDEX(PS5_Supply!$14:$14,MATCH(BoQ_Equipment!$B22,PS5_Supply!$9:$9,0)),FALSE)</f>
        <v>0</v>
      </c>
      <c r="J22" s="86">
        <f t="shared" si="0"/>
        <v>0</v>
      </c>
      <c r="K22" s="152">
        <f t="shared" si="1"/>
        <v>0</v>
      </c>
      <c r="L22" s="120">
        <f>VLOOKUP(L$9,PS5_Supply!$B:$ZP,INDEX(PS5_Supply!$14:$14,MATCH(BoQ_Equipment!$B22,PS5_Supply!$9:$9,0)),FALSE)</f>
        <v>0</v>
      </c>
      <c r="M22" s="121">
        <f>VLOOKUP(M$9,PS5_Supply!$B:$ZP,INDEX(PS5_Supply!$14:$14,MATCH(BoQ_Equipment!$B22,PS5_Supply!$9:$9,0)),FALSE)</f>
        <v>0</v>
      </c>
      <c r="N22" s="85">
        <f t="shared" si="2"/>
        <v>0</v>
      </c>
      <c r="O22" s="153">
        <f t="shared" si="3"/>
        <v>0</v>
      </c>
      <c r="P22" s="123">
        <f>VLOOKUP(P$9,PS5_Supply!$B:$ZP,INDEX(PS5_Supply!$14:$14,MATCH(BoQ_Equipment!$B22,PS5_Supply!$9:$9,0)),FALSE)</f>
        <v>0</v>
      </c>
      <c r="Q22" s="116">
        <f>VLOOKUP(Q$9,PS5_Supply!$B:$ZP,INDEX(PS5_Supply!$14:$14,MATCH(BoQ_Equipment!$B22,PS5_Supply!$9:$9,0)),FALSE)</f>
        <v>0</v>
      </c>
      <c r="R22" s="116">
        <f>VLOOKUP(R$9,PS5_Supply!$B:$ZP,INDEX(PS5_Supply!$14:$14,MATCH(BoQ_Equipment!$B22,PS5_Supply!$9:$9,0)),FALSE)</f>
        <v>0</v>
      </c>
      <c r="S22" s="117">
        <f>VLOOKUP(S$9,PS5_Supply!$B:$ZP,INDEX(PS5_Supply!$14:$14,MATCH(BoQ_Equipment!$B22,PS5_Supply!$9:$9,0)),FALSE)</f>
        <v>0</v>
      </c>
      <c r="T22" s="156">
        <f t="shared" si="4"/>
        <v>0</v>
      </c>
      <c r="U22" s="117">
        <f t="shared" si="5"/>
        <v>0</v>
      </c>
      <c r="V22" s="156">
        <f t="shared" si="6"/>
        <v>0</v>
      </c>
      <c r="W22" s="153">
        <f t="shared" si="7"/>
        <v>0</v>
      </c>
      <c r="X22" s="96">
        <f t="shared" si="8"/>
        <v>0</v>
      </c>
      <c r="Y22" s="97">
        <f t="shared" si="9"/>
        <v>0</v>
      </c>
    </row>
    <row r="23" spans="1:25" s="77" customFormat="1" ht="37" customHeight="1" x14ac:dyDescent="0.35">
      <c r="A23" s="87">
        <v>660224</v>
      </c>
      <c r="B23" s="537">
        <v>10</v>
      </c>
      <c r="C23" s="124" t="s">
        <v>516</v>
      </c>
      <c r="D23" s="298" t="s">
        <v>408</v>
      </c>
      <c r="E23" s="102" t="s">
        <v>120</v>
      </c>
      <c r="F23" s="133">
        <v>1</v>
      </c>
      <c r="G23" s="116">
        <f>VLOOKUP(G$9,PS5_Supply!$B:$ZP,INDEX(PS5_Supply!$14:$14,MATCH(BoQ_Equipment!$B23,PS5_Supply!$9:$9,0)),FALSE)</f>
        <v>0</v>
      </c>
      <c r="H23" s="116">
        <f>VLOOKUP(H$9,PS5_Supply!$B:$ZP,INDEX(PS5_Supply!$14:$14,MATCH(BoQ_Equipment!$B23,PS5_Supply!$9:$9,0)),FALSE)</f>
        <v>0</v>
      </c>
      <c r="I23" s="117">
        <f>VLOOKUP(I$9,PS5_Supply!$B:$ZP,INDEX(PS5_Supply!$14:$14,MATCH(BoQ_Equipment!$B23,PS5_Supply!$9:$9,0)),FALSE)</f>
        <v>0</v>
      </c>
      <c r="J23" s="86">
        <f t="shared" si="0"/>
        <v>0</v>
      </c>
      <c r="K23" s="152">
        <f t="shared" si="1"/>
        <v>0</v>
      </c>
      <c r="L23" s="120">
        <f>VLOOKUP(L$9,PS5_Supply!$B:$ZP,INDEX(PS5_Supply!$14:$14,MATCH(BoQ_Equipment!$B23,PS5_Supply!$9:$9,0)),FALSE)</f>
        <v>0</v>
      </c>
      <c r="M23" s="121">
        <f>VLOOKUP(M$9,PS5_Supply!$B:$ZP,INDEX(PS5_Supply!$14:$14,MATCH(BoQ_Equipment!$B23,PS5_Supply!$9:$9,0)),FALSE)</f>
        <v>0</v>
      </c>
      <c r="N23" s="85">
        <f t="shared" si="2"/>
        <v>0</v>
      </c>
      <c r="O23" s="153">
        <f t="shared" si="3"/>
        <v>0</v>
      </c>
      <c r="P23" s="123">
        <f>VLOOKUP(P$9,PS5_Supply!$B:$ZP,INDEX(PS5_Supply!$14:$14,MATCH(BoQ_Equipment!$B23,PS5_Supply!$9:$9,0)),FALSE)</f>
        <v>0</v>
      </c>
      <c r="Q23" s="116">
        <f>VLOOKUP(Q$9,PS5_Supply!$B:$ZP,INDEX(PS5_Supply!$14:$14,MATCH(BoQ_Equipment!$B23,PS5_Supply!$9:$9,0)),FALSE)</f>
        <v>0</v>
      </c>
      <c r="R23" s="116">
        <f>VLOOKUP(R$9,PS5_Supply!$B:$ZP,INDEX(PS5_Supply!$14:$14,MATCH(BoQ_Equipment!$B23,PS5_Supply!$9:$9,0)),FALSE)</f>
        <v>0</v>
      </c>
      <c r="S23" s="117">
        <f>VLOOKUP(S$9,PS5_Supply!$B:$ZP,INDEX(PS5_Supply!$14:$14,MATCH(BoQ_Equipment!$B23,PS5_Supply!$9:$9,0)),FALSE)</f>
        <v>0</v>
      </c>
      <c r="T23" s="156">
        <f t="shared" si="4"/>
        <v>0</v>
      </c>
      <c r="U23" s="117">
        <f t="shared" si="5"/>
        <v>0</v>
      </c>
      <c r="V23" s="156">
        <f t="shared" si="6"/>
        <v>0</v>
      </c>
      <c r="W23" s="153">
        <f t="shared" si="7"/>
        <v>0</v>
      </c>
      <c r="X23" s="96">
        <f t="shared" si="8"/>
        <v>0</v>
      </c>
      <c r="Y23" s="97">
        <f t="shared" si="9"/>
        <v>0</v>
      </c>
    </row>
    <row r="24" spans="1:25" s="77" customFormat="1" ht="37" customHeight="1" x14ac:dyDescent="0.35">
      <c r="A24" s="87">
        <v>660225</v>
      </c>
      <c r="B24" s="537">
        <v>11</v>
      </c>
      <c r="C24" s="124" t="s">
        <v>517</v>
      </c>
      <c r="D24" s="298" t="s">
        <v>409</v>
      </c>
      <c r="E24" s="102" t="s">
        <v>120</v>
      </c>
      <c r="F24" s="133">
        <v>4</v>
      </c>
      <c r="G24" s="116">
        <f>VLOOKUP(G$9,PS5_Supply!$B:$ZP,INDEX(PS5_Supply!$14:$14,MATCH(BoQ_Equipment!$B24,PS5_Supply!$9:$9,0)),FALSE)</f>
        <v>0</v>
      </c>
      <c r="H24" s="116">
        <f>VLOOKUP(H$9,PS5_Supply!$B:$ZP,INDEX(PS5_Supply!$14:$14,MATCH(BoQ_Equipment!$B24,PS5_Supply!$9:$9,0)),FALSE)</f>
        <v>0</v>
      </c>
      <c r="I24" s="117">
        <f>VLOOKUP(I$9,PS5_Supply!$B:$ZP,INDEX(PS5_Supply!$14:$14,MATCH(BoQ_Equipment!$B24,PS5_Supply!$9:$9,0)),FALSE)</f>
        <v>0</v>
      </c>
      <c r="J24" s="86">
        <f t="shared" si="0"/>
        <v>0</v>
      </c>
      <c r="K24" s="152">
        <f t="shared" si="1"/>
        <v>0</v>
      </c>
      <c r="L24" s="120">
        <f>VLOOKUP(L$9,PS5_Supply!$B:$ZP,INDEX(PS5_Supply!$14:$14,MATCH(BoQ_Equipment!$B24,PS5_Supply!$9:$9,0)),FALSE)</f>
        <v>0</v>
      </c>
      <c r="M24" s="121">
        <f>VLOOKUP(M$9,PS5_Supply!$B:$ZP,INDEX(PS5_Supply!$14:$14,MATCH(BoQ_Equipment!$B24,PS5_Supply!$9:$9,0)),FALSE)</f>
        <v>0</v>
      </c>
      <c r="N24" s="85">
        <f t="shared" si="2"/>
        <v>0</v>
      </c>
      <c r="O24" s="153">
        <f t="shared" si="3"/>
        <v>0</v>
      </c>
      <c r="P24" s="123">
        <f>VLOOKUP(P$9,PS5_Supply!$B:$ZP,INDEX(PS5_Supply!$14:$14,MATCH(BoQ_Equipment!$B24,PS5_Supply!$9:$9,0)),FALSE)</f>
        <v>0</v>
      </c>
      <c r="Q24" s="116">
        <f>VLOOKUP(Q$9,PS5_Supply!$B:$ZP,INDEX(PS5_Supply!$14:$14,MATCH(BoQ_Equipment!$B24,PS5_Supply!$9:$9,0)),FALSE)</f>
        <v>0</v>
      </c>
      <c r="R24" s="116">
        <f>VLOOKUP(R$9,PS5_Supply!$B:$ZP,INDEX(PS5_Supply!$14:$14,MATCH(BoQ_Equipment!$B24,PS5_Supply!$9:$9,0)),FALSE)</f>
        <v>0</v>
      </c>
      <c r="S24" s="117">
        <f>VLOOKUP(S$9,PS5_Supply!$B:$ZP,INDEX(PS5_Supply!$14:$14,MATCH(BoQ_Equipment!$B24,PS5_Supply!$9:$9,0)),FALSE)</f>
        <v>0</v>
      </c>
      <c r="T24" s="156">
        <f t="shared" si="4"/>
        <v>0</v>
      </c>
      <c r="U24" s="117">
        <f t="shared" si="5"/>
        <v>0</v>
      </c>
      <c r="V24" s="156">
        <f t="shared" si="6"/>
        <v>0</v>
      </c>
      <c r="W24" s="153">
        <f t="shared" si="7"/>
        <v>0</v>
      </c>
      <c r="X24" s="96">
        <f t="shared" si="8"/>
        <v>0</v>
      </c>
      <c r="Y24" s="97">
        <f t="shared" si="9"/>
        <v>0</v>
      </c>
    </row>
    <row r="25" spans="1:25" s="77" customFormat="1" ht="37" customHeight="1" x14ac:dyDescent="0.35">
      <c r="A25" s="87">
        <v>660226</v>
      </c>
      <c r="B25" s="537">
        <v>12</v>
      </c>
      <c r="C25" s="124" t="s">
        <v>518</v>
      </c>
      <c r="D25" s="298" t="s">
        <v>410</v>
      </c>
      <c r="E25" s="102" t="s">
        <v>120</v>
      </c>
      <c r="F25" s="133">
        <v>4</v>
      </c>
      <c r="G25" s="116">
        <f>VLOOKUP(G$9,PS5_Supply!$B:$ZP,INDEX(PS5_Supply!$14:$14,MATCH(BoQ_Equipment!$B25,PS5_Supply!$9:$9,0)),FALSE)</f>
        <v>0</v>
      </c>
      <c r="H25" s="116">
        <f>VLOOKUP(H$9,PS5_Supply!$B:$ZP,INDEX(PS5_Supply!$14:$14,MATCH(BoQ_Equipment!$B25,PS5_Supply!$9:$9,0)),FALSE)</f>
        <v>0</v>
      </c>
      <c r="I25" s="117">
        <f>VLOOKUP(I$9,PS5_Supply!$B:$ZP,INDEX(PS5_Supply!$14:$14,MATCH(BoQ_Equipment!$B25,PS5_Supply!$9:$9,0)),FALSE)</f>
        <v>0</v>
      </c>
      <c r="J25" s="86">
        <f t="shared" si="0"/>
        <v>0</v>
      </c>
      <c r="K25" s="152">
        <f t="shared" si="1"/>
        <v>0</v>
      </c>
      <c r="L25" s="120">
        <f>VLOOKUP(L$9,PS5_Supply!$B:$ZP,INDEX(PS5_Supply!$14:$14,MATCH(BoQ_Equipment!$B25,PS5_Supply!$9:$9,0)),FALSE)</f>
        <v>0</v>
      </c>
      <c r="M25" s="121">
        <f>VLOOKUP(M$9,PS5_Supply!$B:$ZP,INDEX(PS5_Supply!$14:$14,MATCH(BoQ_Equipment!$B25,PS5_Supply!$9:$9,0)),FALSE)</f>
        <v>0</v>
      </c>
      <c r="N25" s="85">
        <f t="shared" si="2"/>
        <v>0</v>
      </c>
      <c r="O25" s="153">
        <f t="shared" si="3"/>
        <v>0</v>
      </c>
      <c r="P25" s="123">
        <f>VLOOKUP(P$9,PS5_Supply!$B:$ZP,INDEX(PS5_Supply!$14:$14,MATCH(BoQ_Equipment!$B25,PS5_Supply!$9:$9,0)),FALSE)</f>
        <v>0</v>
      </c>
      <c r="Q25" s="116">
        <f>VLOOKUP(Q$9,PS5_Supply!$B:$ZP,INDEX(PS5_Supply!$14:$14,MATCH(BoQ_Equipment!$B25,PS5_Supply!$9:$9,0)),FALSE)</f>
        <v>0</v>
      </c>
      <c r="R25" s="116">
        <f>VLOOKUP(R$9,PS5_Supply!$B:$ZP,INDEX(PS5_Supply!$14:$14,MATCH(BoQ_Equipment!$B25,PS5_Supply!$9:$9,0)),FALSE)</f>
        <v>0</v>
      </c>
      <c r="S25" s="117">
        <f>VLOOKUP(S$9,PS5_Supply!$B:$ZP,INDEX(PS5_Supply!$14:$14,MATCH(BoQ_Equipment!$B25,PS5_Supply!$9:$9,0)),FALSE)</f>
        <v>0</v>
      </c>
      <c r="T25" s="156">
        <f t="shared" si="4"/>
        <v>0</v>
      </c>
      <c r="U25" s="117">
        <f t="shared" si="5"/>
        <v>0</v>
      </c>
      <c r="V25" s="156">
        <f t="shared" si="6"/>
        <v>0</v>
      </c>
      <c r="W25" s="153">
        <f t="shared" si="7"/>
        <v>0</v>
      </c>
      <c r="X25" s="96">
        <f t="shared" si="8"/>
        <v>0</v>
      </c>
      <c r="Y25" s="97">
        <f t="shared" si="9"/>
        <v>0</v>
      </c>
    </row>
    <row r="26" spans="1:25" s="77" customFormat="1" ht="37" customHeight="1" x14ac:dyDescent="0.35">
      <c r="A26" s="87">
        <v>660227</v>
      </c>
      <c r="B26" s="537">
        <v>13</v>
      </c>
      <c r="C26" s="124" t="s">
        <v>519</v>
      </c>
      <c r="D26" s="298" t="s">
        <v>411</v>
      </c>
      <c r="E26" s="102" t="s">
        <v>120</v>
      </c>
      <c r="F26" s="133">
        <v>1</v>
      </c>
      <c r="G26" s="116">
        <f>VLOOKUP(G$9,PS5_Supply!$B:$ZP,INDEX(PS5_Supply!$14:$14,MATCH(BoQ_Equipment!$B26,PS5_Supply!$9:$9,0)),FALSE)</f>
        <v>0</v>
      </c>
      <c r="H26" s="116">
        <f>VLOOKUP(H$9,PS5_Supply!$B:$ZP,INDEX(PS5_Supply!$14:$14,MATCH(BoQ_Equipment!$B26,PS5_Supply!$9:$9,0)),FALSE)</f>
        <v>0</v>
      </c>
      <c r="I26" s="117">
        <f>VLOOKUP(I$9,PS5_Supply!$B:$ZP,INDEX(PS5_Supply!$14:$14,MATCH(BoQ_Equipment!$B26,PS5_Supply!$9:$9,0)),FALSE)</f>
        <v>0</v>
      </c>
      <c r="J26" s="86">
        <f t="shared" si="0"/>
        <v>0</v>
      </c>
      <c r="K26" s="152">
        <f t="shared" si="1"/>
        <v>0</v>
      </c>
      <c r="L26" s="120">
        <f>VLOOKUP(L$9,PS5_Supply!$B:$ZP,INDEX(PS5_Supply!$14:$14,MATCH(BoQ_Equipment!$B26,PS5_Supply!$9:$9,0)),FALSE)</f>
        <v>0</v>
      </c>
      <c r="M26" s="121">
        <f>VLOOKUP(M$9,PS5_Supply!$B:$ZP,INDEX(PS5_Supply!$14:$14,MATCH(BoQ_Equipment!$B26,PS5_Supply!$9:$9,0)),FALSE)</f>
        <v>0</v>
      </c>
      <c r="N26" s="85">
        <f t="shared" si="2"/>
        <v>0</v>
      </c>
      <c r="O26" s="153">
        <f t="shared" si="3"/>
        <v>0</v>
      </c>
      <c r="P26" s="123">
        <f>VLOOKUP(P$9,PS5_Supply!$B:$ZP,INDEX(PS5_Supply!$14:$14,MATCH(BoQ_Equipment!$B26,PS5_Supply!$9:$9,0)),FALSE)</f>
        <v>0</v>
      </c>
      <c r="Q26" s="116">
        <f>VLOOKUP(Q$9,PS5_Supply!$B:$ZP,INDEX(PS5_Supply!$14:$14,MATCH(BoQ_Equipment!$B26,PS5_Supply!$9:$9,0)),FALSE)</f>
        <v>0</v>
      </c>
      <c r="R26" s="116">
        <f>VLOOKUP(R$9,PS5_Supply!$B:$ZP,INDEX(PS5_Supply!$14:$14,MATCH(BoQ_Equipment!$B26,PS5_Supply!$9:$9,0)),FALSE)</f>
        <v>0</v>
      </c>
      <c r="S26" s="117">
        <f>VLOOKUP(S$9,PS5_Supply!$B:$ZP,INDEX(PS5_Supply!$14:$14,MATCH(BoQ_Equipment!$B26,PS5_Supply!$9:$9,0)),FALSE)</f>
        <v>0</v>
      </c>
      <c r="T26" s="156">
        <f t="shared" si="4"/>
        <v>0</v>
      </c>
      <c r="U26" s="117">
        <f t="shared" si="5"/>
        <v>0</v>
      </c>
      <c r="V26" s="156">
        <f t="shared" si="6"/>
        <v>0</v>
      </c>
      <c r="W26" s="153">
        <f t="shared" si="7"/>
        <v>0</v>
      </c>
      <c r="X26" s="96">
        <f t="shared" si="8"/>
        <v>0</v>
      </c>
      <c r="Y26" s="97">
        <f t="shared" si="9"/>
        <v>0</v>
      </c>
    </row>
    <row r="27" spans="1:25" s="77" customFormat="1" ht="37" customHeight="1" x14ac:dyDescent="0.35">
      <c r="A27" s="87">
        <v>660228</v>
      </c>
      <c r="B27" s="537">
        <v>14</v>
      </c>
      <c r="C27" s="124" t="s">
        <v>520</v>
      </c>
      <c r="D27" s="298" t="s">
        <v>412</v>
      </c>
      <c r="E27" s="102" t="s">
        <v>120</v>
      </c>
      <c r="F27" s="133">
        <v>1</v>
      </c>
      <c r="G27" s="116">
        <f>VLOOKUP(G$9,PS5_Supply!$B:$ZP,INDEX(PS5_Supply!$14:$14,MATCH(BoQ_Equipment!$B27,PS5_Supply!$9:$9,0)),FALSE)</f>
        <v>0</v>
      </c>
      <c r="H27" s="116">
        <f>VLOOKUP(H$9,PS5_Supply!$B:$ZP,INDEX(PS5_Supply!$14:$14,MATCH(BoQ_Equipment!$B27,PS5_Supply!$9:$9,0)),FALSE)</f>
        <v>0</v>
      </c>
      <c r="I27" s="117">
        <f>VLOOKUP(I$9,PS5_Supply!$B:$ZP,INDEX(PS5_Supply!$14:$14,MATCH(BoQ_Equipment!$B27,PS5_Supply!$9:$9,0)),FALSE)</f>
        <v>0</v>
      </c>
      <c r="J27" s="86">
        <f t="shared" si="0"/>
        <v>0</v>
      </c>
      <c r="K27" s="152">
        <f t="shared" si="1"/>
        <v>0</v>
      </c>
      <c r="L27" s="120">
        <f>VLOOKUP(L$9,PS5_Supply!$B:$ZP,INDEX(PS5_Supply!$14:$14,MATCH(BoQ_Equipment!$B27,PS5_Supply!$9:$9,0)),FALSE)</f>
        <v>0</v>
      </c>
      <c r="M27" s="121">
        <f>VLOOKUP(M$9,PS5_Supply!$B:$ZP,INDEX(PS5_Supply!$14:$14,MATCH(BoQ_Equipment!$B27,PS5_Supply!$9:$9,0)),FALSE)</f>
        <v>0</v>
      </c>
      <c r="N27" s="85">
        <f t="shared" si="2"/>
        <v>0</v>
      </c>
      <c r="O27" s="153">
        <f t="shared" si="3"/>
        <v>0</v>
      </c>
      <c r="P27" s="123">
        <f>VLOOKUP(P$9,PS5_Supply!$B:$ZP,INDEX(PS5_Supply!$14:$14,MATCH(BoQ_Equipment!$B27,PS5_Supply!$9:$9,0)),FALSE)</f>
        <v>0</v>
      </c>
      <c r="Q27" s="116">
        <f>VLOOKUP(Q$9,PS5_Supply!$B:$ZP,INDEX(PS5_Supply!$14:$14,MATCH(BoQ_Equipment!$B27,PS5_Supply!$9:$9,0)),FALSE)</f>
        <v>0</v>
      </c>
      <c r="R27" s="116">
        <f>VLOOKUP(R$9,PS5_Supply!$B:$ZP,INDEX(PS5_Supply!$14:$14,MATCH(BoQ_Equipment!$B27,PS5_Supply!$9:$9,0)),FALSE)</f>
        <v>0</v>
      </c>
      <c r="S27" s="117">
        <f>VLOOKUP(S$9,PS5_Supply!$B:$ZP,INDEX(PS5_Supply!$14:$14,MATCH(BoQ_Equipment!$B27,PS5_Supply!$9:$9,0)),FALSE)</f>
        <v>0</v>
      </c>
      <c r="T27" s="156">
        <f t="shared" si="4"/>
        <v>0</v>
      </c>
      <c r="U27" s="117">
        <f t="shared" si="5"/>
        <v>0</v>
      </c>
      <c r="V27" s="156">
        <f t="shared" si="6"/>
        <v>0</v>
      </c>
      <c r="W27" s="153">
        <f t="shared" si="7"/>
        <v>0</v>
      </c>
      <c r="X27" s="96">
        <f t="shared" si="8"/>
        <v>0</v>
      </c>
      <c r="Y27" s="97">
        <f t="shared" si="9"/>
        <v>0</v>
      </c>
    </row>
    <row r="28" spans="1:25" s="77" customFormat="1" ht="37" customHeight="1" x14ac:dyDescent="0.35">
      <c r="A28" s="87">
        <v>660247</v>
      </c>
      <c r="B28" s="537">
        <v>15</v>
      </c>
      <c r="C28" s="124" t="s">
        <v>521</v>
      </c>
      <c r="D28" s="298" t="s">
        <v>413</v>
      </c>
      <c r="E28" s="102" t="s">
        <v>120</v>
      </c>
      <c r="F28" s="133">
        <v>1</v>
      </c>
      <c r="G28" s="116">
        <f>VLOOKUP(G$9,PS5_Supply!$B:$ZP,INDEX(PS5_Supply!$14:$14,MATCH(BoQ_Equipment!$B28,PS5_Supply!$9:$9,0)),FALSE)</f>
        <v>0</v>
      </c>
      <c r="H28" s="116">
        <f>VLOOKUP(H$9,PS5_Supply!$B:$ZP,INDEX(PS5_Supply!$14:$14,MATCH(BoQ_Equipment!$B28,PS5_Supply!$9:$9,0)),FALSE)</f>
        <v>0</v>
      </c>
      <c r="I28" s="117">
        <f>VLOOKUP(I$9,PS5_Supply!$B:$ZP,INDEX(PS5_Supply!$14:$14,MATCH(BoQ_Equipment!$B28,PS5_Supply!$9:$9,0)),FALSE)</f>
        <v>0</v>
      </c>
      <c r="J28" s="86">
        <f t="shared" si="0"/>
        <v>0</v>
      </c>
      <c r="K28" s="152">
        <f t="shared" si="1"/>
        <v>0</v>
      </c>
      <c r="L28" s="120">
        <f>VLOOKUP(L$9,PS5_Supply!$B:$ZP,INDEX(PS5_Supply!$14:$14,MATCH(BoQ_Equipment!$B28,PS5_Supply!$9:$9,0)),FALSE)</f>
        <v>0</v>
      </c>
      <c r="M28" s="121">
        <f>VLOOKUP(M$9,PS5_Supply!$B:$ZP,INDEX(PS5_Supply!$14:$14,MATCH(BoQ_Equipment!$B28,PS5_Supply!$9:$9,0)),FALSE)</f>
        <v>0</v>
      </c>
      <c r="N28" s="85">
        <f t="shared" si="2"/>
        <v>0</v>
      </c>
      <c r="O28" s="153">
        <f t="shared" si="3"/>
        <v>0</v>
      </c>
      <c r="P28" s="123">
        <f>VLOOKUP(P$9,PS5_Supply!$B:$ZP,INDEX(PS5_Supply!$14:$14,MATCH(BoQ_Equipment!$B28,PS5_Supply!$9:$9,0)),FALSE)</f>
        <v>0</v>
      </c>
      <c r="Q28" s="116">
        <f>VLOOKUP(Q$9,PS5_Supply!$B:$ZP,INDEX(PS5_Supply!$14:$14,MATCH(BoQ_Equipment!$B28,PS5_Supply!$9:$9,0)),FALSE)</f>
        <v>0</v>
      </c>
      <c r="R28" s="116">
        <f>VLOOKUP(R$9,PS5_Supply!$B:$ZP,INDEX(PS5_Supply!$14:$14,MATCH(BoQ_Equipment!$B28,PS5_Supply!$9:$9,0)),FALSE)</f>
        <v>0</v>
      </c>
      <c r="S28" s="117">
        <f>VLOOKUP(S$9,PS5_Supply!$B:$ZP,INDEX(PS5_Supply!$14:$14,MATCH(BoQ_Equipment!$B28,PS5_Supply!$9:$9,0)),FALSE)</f>
        <v>0</v>
      </c>
      <c r="T28" s="156">
        <f t="shared" si="4"/>
        <v>0</v>
      </c>
      <c r="U28" s="117">
        <f t="shared" si="5"/>
        <v>0</v>
      </c>
      <c r="V28" s="156">
        <f t="shared" si="6"/>
        <v>0</v>
      </c>
      <c r="W28" s="153">
        <f t="shared" si="7"/>
        <v>0</v>
      </c>
      <c r="X28" s="96">
        <f t="shared" si="8"/>
        <v>0</v>
      </c>
      <c r="Y28" s="97">
        <f t="shared" si="9"/>
        <v>0</v>
      </c>
    </row>
    <row r="29" spans="1:25" s="77" customFormat="1" ht="37" customHeight="1" x14ac:dyDescent="0.35">
      <c r="A29" s="87">
        <v>660248</v>
      </c>
      <c r="B29" s="537">
        <v>16</v>
      </c>
      <c r="C29" s="124" t="s">
        <v>522</v>
      </c>
      <c r="D29" s="298" t="s">
        <v>414</v>
      </c>
      <c r="E29" s="102" t="s">
        <v>120</v>
      </c>
      <c r="F29" s="133">
        <v>1</v>
      </c>
      <c r="G29" s="116">
        <f>VLOOKUP(G$9,PS5_Supply!$B:$ZP,INDEX(PS5_Supply!$14:$14,MATCH(BoQ_Equipment!$B29,PS5_Supply!$9:$9,0)),FALSE)</f>
        <v>0</v>
      </c>
      <c r="H29" s="116">
        <f>VLOOKUP(H$9,PS5_Supply!$B:$ZP,INDEX(PS5_Supply!$14:$14,MATCH(BoQ_Equipment!$B29,PS5_Supply!$9:$9,0)),FALSE)</f>
        <v>0</v>
      </c>
      <c r="I29" s="117">
        <f>VLOOKUP(I$9,PS5_Supply!$B:$ZP,INDEX(PS5_Supply!$14:$14,MATCH(BoQ_Equipment!$B29,PS5_Supply!$9:$9,0)),FALSE)</f>
        <v>0</v>
      </c>
      <c r="J29" s="86">
        <f t="shared" si="0"/>
        <v>0</v>
      </c>
      <c r="K29" s="152">
        <f t="shared" si="1"/>
        <v>0</v>
      </c>
      <c r="L29" s="120">
        <f>VLOOKUP(L$9,PS5_Supply!$B:$ZP,INDEX(PS5_Supply!$14:$14,MATCH(BoQ_Equipment!$B29,PS5_Supply!$9:$9,0)),FALSE)</f>
        <v>0</v>
      </c>
      <c r="M29" s="121">
        <f>VLOOKUP(M$9,PS5_Supply!$B:$ZP,INDEX(PS5_Supply!$14:$14,MATCH(BoQ_Equipment!$B29,PS5_Supply!$9:$9,0)),FALSE)</f>
        <v>0</v>
      </c>
      <c r="N29" s="85">
        <f t="shared" si="2"/>
        <v>0</v>
      </c>
      <c r="O29" s="153">
        <f t="shared" si="3"/>
        <v>0</v>
      </c>
      <c r="P29" s="123">
        <f>VLOOKUP(P$9,PS5_Supply!$B:$ZP,INDEX(PS5_Supply!$14:$14,MATCH(BoQ_Equipment!$B29,PS5_Supply!$9:$9,0)),FALSE)</f>
        <v>0</v>
      </c>
      <c r="Q29" s="116">
        <f>VLOOKUP(Q$9,PS5_Supply!$B:$ZP,INDEX(PS5_Supply!$14:$14,MATCH(BoQ_Equipment!$B29,PS5_Supply!$9:$9,0)),FALSE)</f>
        <v>0</v>
      </c>
      <c r="R29" s="116">
        <f>VLOOKUP(R$9,PS5_Supply!$B:$ZP,INDEX(PS5_Supply!$14:$14,MATCH(BoQ_Equipment!$B29,PS5_Supply!$9:$9,0)),FALSE)</f>
        <v>0</v>
      </c>
      <c r="S29" s="117">
        <f>VLOOKUP(S$9,PS5_Supply!$B:$ZP,INDEX(PS5_Supply!$14:$14,MATCH(BoQ_Equipment!$B29,PS5_Supply!$9:$9,0)),FALSE)</f>
        <v>0</v>
      </c>
      <c r="T29" s="156">
        <f t="shared" si="4"/>
        <v>0</v>
      </c>
      <c r="U29" s="117">
        <f t="shared" si="5"/>
        <v>0</v>
      </c>
      <c r="V29" s="156">
        <f t="shared" si="6"/>
        <v>0</v>
      </c>
      <c r="W29" s="153">
        <f t="shared" si="7"/>
        <v>0</v>
      </c>
      <c r="X29" s="96">
        <f t="shared" si="8"/>
        <v>0</v>
      </c>
      <c r="Y29" s="97">
        <f t="shared" si="9"/>
        <v>0</v>
      </c>
    </row>
    <row r="30" spans="1:25" s="77" customFormat="1" ht="37" customHeight="1" x14ac:dyDescent="0.35">
      <c r="A30" s="87">
        <v>660249</v>
      </c>
      <c r="B30" s="537">
        <v>17</v>
      </c>
      <c r="C30" s="124" t="s">
        <v>523</v>
      </c>
      <c r="D30" s="298" t="s">
        <v>415</v>
      </c>
      <c r="E30" s="102" t="s">
        <v>120</v>
      </c>
      <c r="F30" s="133">
        <v>1</v>
      </c>
      <c r="G30" s="116">
        <f>VLOOKUP(G$9,PS5_Supply!$B:$ZP,INDEX(PS5_Supply!$14:$14,MATCH(BoQ_Equipment!$B30,PS5_Supply!$9:$9,0)),FALSE)</f>
        <v>0</v>
      </c>
      <c r="H30" s="116">
        <f>VLOOKUP(H$9,PS5_Supply!$B:$ZP,INDEX(PS5_Supply!$14:$14,MATCH(BoQ_Equipment!$B30,PS5_Supply!$9:$9,0)),FALSE)</f>
        <v>0</v>
      </c>
      <c r="I30" s="117">
        <f>VLOOKUP(I$9,PS5_Supply!$B:$ZP,INDEX(PS5_Supply!$14:$14,MATCH(BoQ_Equipment!$B30,PS5_Supply!$9:$9,0)),FALSE)</f>
        <v>0</v>
      </c>
      <c r="J30" s="86">
        <f t="shared" si="0"/>
        <v>0</v>
      </c>
      <c r="K30" s="152">
        <f t="shared" si="1"/>
        <v>0</v>
      </c>
      <c r="L30" s="120">
        <f>VLOOKUP(L$9,PS5_Supply!$B:$ZP,INDEX(PS5_Supply!$14:$14,MATCH(BoQ_Equipment!$B30,PS5_Supply!$9:$9,0)),FALSE)</f>
        <v>0</v>
      </c>
      <c r="M30" s="121">
        <f>VLOOKUP(M$9,PS5_Supply!$B:$ZP,INDEX(PS5_Supply!$14:$14,MATCH(BoQ_Equipment!$B30,PS5_Supply!$9:$9,0)),FALSE)</f>
        <v>0</v>
      </c>
      <c r="N30" s="85">
        <f t="shared" si="2"/>
        <v>0</v>
      </c>
      <c r="O30" s="153">
        <f t="shared" si="3"/>
        <v>0</v>
      </c>
      <c r="P30" s="123">
        <f>VLOOKUP(P$9,PS5_Supply!$B:$ZP,INDEX(PS5_Supply!$14:$14,MATCH(BoQ_Equipment!$B30,PS5_Supply!$9:$9,0)),FALSE)</f>
        <v>0</v>
      </c>
      <c r="Q30" s="116">
        <f>VLOOKUP(Q$9,PS5_Supply!$B:$ZP,INDEX(PS5_Supply!$14:$14,MATCH(BoQ_Equipment!$B30,PS5_Supply!$9:$9,0)),FALSE)</f>
        <v>0</v>
      </c>
      <c r="R30" s="116">
        <f>VLOOKUP(R$9,PS5_Supply!$B:$ZP,INDEX(PS5_Supply!$14:$14,MATCH(BoQ_Equipment!$B30,PS5_Supply!$9:$9,0)),FALSE)</f>
        <v>0</v>
      </c>
      <c r="S30" s="117">
        <f>VLOOKUP(S$9,PS5_Supply!$B:$ZP,INDEX(PS5_Supply!$14:$14,MATCH(BoQ_Equipment!$B30,PS5_Supply!$9:$9,0)),FALSE)</f>
        <v>0</v>
      </c>
      <c r="T30" s="156">
        <f t="shared" si="4"/>
        <v>0</v>
      </c>
      <c r="U30" s="117">
        <f t="shared" si="5"/>
        <v>0</v>
      </c>
      <c r="V30" s="156">
        <f t="shared" si="6"/>
        <v>0</v>
      </c>
      <c r="W30" s="153">
        <f t="shared" si="7"/>
        <v>0</v>
      </c>
      <c r="X30" s="96">
        <f t="shared" si="8"/>
        <v>0</v>
      </c>
      <c r="Y30" s="97">
        <f t="shared" si="9"/>
        <v>0</v>
      </c>
    </row>
    <row r="31" spans="1:25" s="77" customFormat="1" ht="37" customHeight="1" x14ac:dyDescent="0.35">
      <c r="A31" s="87">
        <v>660251</v>
      </c>
      <c r="B31" s="537">
        <v>18</v>
      </c>
      <c r="C31" s="124" t="s">
        <v>524</v>
      </c>
      <c r="D31" s="298" t="s">
        <v>416</v>
      </c>
      <c r="E31" s="102" t="s">
        <v>120</v>
      </c>
      <c r="F31" s="133">
        <v>1</v>
      </c>
      <c r="G31" s="116">
        <f>VLOOKUP(G$9,PS5_Supply!$B:$ZP,INDEX(PS5_Supply!$14:$14,MATCH(BoQ_Equipment!$B31,PS5_Supply!$9:$9,0)),FALSE)</f>
        <v>0</v>
      </c>
      <c r="H31" s="116">
        <f>VLOOKUP(H$9,PS5_Supply!$B:$ZP,INDEX(PS5_Supply!$14:$14,MATCH(BoQ_Equipment!$B31,PS5_Supply!$9:$9,0)),FALSE)</f>
        <v>0</v>
      </c>
      <c r="I31" s="117">
        <f>VLOOKUP(I$9,PS5_Supply!$B:$ZP,INDEX(PS5_Supply!$14:$14,MATCH(BoQ_Equipment!$B31,PS5_Supply!$9:$9,0)),FALSE)</f>
        <v>0</v>
      </c>
      <c r="J31" s="86">
        <f t="shared" si="0"/>
        <v>0</v>
      </c>
      <c r="K31" s="152">
        <f t="shared" si="1"/>
        <v>0</v>
      </c>
      <c r="L31" s="120">
        <f>VLOOKUP(L$9,PS5_Supply!$B:$ZP,INDEX(PS5_Supply!$14:$14,MATCH(BoQ_Equipment!$B31,PS5_Supply!$9:$9,0)),FALSE)</f>
        <v>0</v>
      </c>
      <c r="M31" s="121">
        <f>VLOOKUP(M$9,PS5_Supply!$B:$ZP,INDEX(PS5_Supply!$14:$14,MATCH(BoQ_Equipment!$B31,PS5_Supply!$9:$9,0)),FALSE)</f>
        <v>0</v>
      </c>
      <c r="N31" s="85">
        <f t="shared" si="2"/>
        <v>0</v>
      </c>
      <c r="O31" s="153">
        <f t="shared" si="3"/>
        <v>0</v>
      </c>
      <c r="P31" s="123">
        <f>VLOOKUP(P$9,PS5_Supply!$B:$ZP,INDEX(PS5_Supply!$14:$14,MATCH(BoQ_Equipment!$B31,PS5_Supply!$9:$9,0)),FALSE)</f>
        <v>0</v>
      </c>
      <c r="Q31" s="116">
        <f>VLOOKUP(Q$9,PS5_Supply!$B:$ZP,INDEX(PS5_Supply!$14:$14,MATCH(BoQ_Equipment!$B31,PS5_Supply!$9:$9,0)),FALSE)</f>
        <v>0</v>
      </c>
      <c r="R31" s="116">
        <f>VLOOKUP(R$9,PS5_Supply!$B:$ZP,INDEX(PS5_Supply!$14:$14,MATCH(BoQ_Equipment!$B31,PS5_Supply!$9:$9,0)),FALSE)</f>
        <v>0</v>
      </c>
      <c r="S31" s="117">
        <f>VLOOKUP(S$9,PS5_Supply!$B:$ZP,INDEX(PS5_Supply!$14:$14,MATCH(BoQ_Equipment!$B31,PS5_Supply!$9:$9,0)),FALSE)</f>
        <v>0</v>
      </c>
      <c r="T31" s="156">
        <f t="shared" si="4"/>
        <v>0</v>
      </c>
      <c r="U31" s="117">
        <f t="shared" si="5"/>
        <v>0</v>
      </c>
      <c r="V31" s="156">
        <f t="shared" si="6"/>
        <v>0</v>
      </c>
      <c r="W31" s="153">
        <f t="shared" si="7"/>
        <v>0</v>
      </c>
      <c r="X31" s="96">
        <f t="shared" si="8"/>
        <v>0</v>
      </c>
      <c r="Y31" s="97">
        <f t="shared" si="9"/>
        <v>0</v>
      </c>
    </row>
    <row r="32" spans="1:25" s="77" customFormat="1" ht="37" customHeight="1" x14ac:dyDescent="0.35">
      <c r="A32" s="87">
        <v>660252</v>
      </c>
      <c r="B32" s="537">
        <v>19</v>
      </c>
      <c r="C32" s="124" t="s">
        <v>503</v>
      </c>
      <c r="D32" s="298" t="s">
        <v>417</v>
      </c>
      <c r="E32" s="102" t="s">
        <v>120</v>
      </c>
      <c r="F32" s="133">
        <v>1</v>
      </c>
      <c r="G32" s="116">
        <f>VLOOKUP(G$9,PS5_Supply!$B:$ZP,INDEX(PS5_Supply!$14:$14,MATCH(BoQ_Equipment!$B32,PS5_Supply!$9:$9,0)),FALSE)</f>
        <v>0</v>
      </c>
      <c r="H32" s="116">
        <f>VLOOKUP(H$9,PS5_Supply!$B:$ZP,INDEX(PS5_Supply!$14:$14,MATCH(BoQ_Equipment!$B32,PS5_Supply!$9:$9,0)),FALSE)</f>
        <v>0</v>
      </c>
      <c r="I32" s="117">
        <f>VLOOKUP(I$9,PS5_Supply!$B:$ZP,INDEX(PS5_Supply!$14:$14,MATCH(BoQ_Equipment!$B32,PS5_Supply!$9:$9,0)),FALSE)</f>
        <v>0</v>
      </c>
      <c r="J32" s="86">
        <f t="shared" si="0"/>
        <v>0</v>
      </c>
      <c r="K32" s="152">
        <f t="shared" si="1"/>
        <v>0</v>
      </c>
      <c r="L32" s="120">
        <f>VLOOKUP(L$9,PS5_Supply!$B:$ZP,INDEX(PS5_Supply!$14:$14,MATCH(BoQ_Equipment!$B32,PS5_Supply!$9:$9,0)),FALSE)</f>
        <v>0</v>
      </c>
      <c r="M32" s="121">
        <f>VLOOKUP(M$9,PS5_Supply!$B:$ZP,INDEX(PS5_Supply!$14:$14,MATCH(BoQ_Equipment!$B32,PS5_Supply!$9:$9,0)),FALSE)</f>
        <v>0</v>
      </c>
      <c r="N32" s="85">
        <f t="shared" si="2"/>
        <v>0</v>
      </c>
      <c r="O32" s="153">
        <f t="shared" si="3"/>
        <v>0</v>
      </c>
      <c r="P32" s="123">
        <f>VLOOKUP(P$9,PS5_Supply!$B:$ZP,INDEX(PS5_Supply!$14:$14,MATCH(BoQ_Equipment!$B32,PS5_Supply!$9:$9,0)),FALSE)</f>
        <v>0</v>
      </c>
      <c r="Q32" s="116">
        <f>VLOOKUP(Q$9,PS5_Supply!$B:$ZP,INDEX(PS5_Supply!$14:$14,MATCH(BoQ_Equipment!$B32,PS5_Supply!$9:$9,0)),FALSE)</f>
        <v>0</v>
      </c>
      <c r="R32" s="116">
        <f>VLOOKUP(R$9,PS5_Supply!$B:$ZP,INDEX(PS5_Supply!$14:$14,MATCH(BoQ_Equipment!$B32,PS5_Supply!$9:$9,0)),FALSE)</f>
        <v>0</v>
      </c>
      <c r="S32" s="117">
        <f>VLOOKUP(S$9,PS5_Supply!$B:$ZP,INDEX(PS5_Supply!$14:$14,MATCH(BoQ_Equipment!$B32,PS5_Supply!$9:$9,0)),FALSE)</f>
        <v>0</v>
      </c>
      <c r="T32" s="156">
        <f t="shared" si="4"/>
        <v>0</v>
      </c>
      <c r="U32" s="117">
        <f t="shared" si="5"/>
        <v>0</v>
      </c>
      <c r="V32" s="156">
        <f t="shared" si="6"/>
        <v>0</v>
      </c>
      <c r="W32" s="153">
        <f t="shared" si="7"/>
        <v>0</v>
      </c>
      <c r="X32" s="96">
        <f t="shared" si="8"/>
        <v>0</v>
      </c>
      <c r="Y32" s="97">
        <f t="shared" si="9"/>
        <v>0</v>
      </c>
    </row>
    <row r="33" spans="1:25" s="77" customFormat="1" ht="37" customHeight="1" x14ac:dyDescent="0.35">
      <c r="A33" s="87">
        <v>660253</v>
      </c>
      <c r="B33" s="537">
        <v>20</v>
      </c>
      <c r="C33" s="124" t="s">
        <v>504</v>
      </c>
      <c r="D33" s="298" t="s">
        <v>418</v>
      </c>
      <c r="E33" s="102" t="s">
        <v>120</v>
      </c>
      <c r="F33" s="133">
        <v>1</v>
      </c>
      <c r="G33" s="116">
        <f>VLOOKUP(G$9,PS5_Supply!$B:$ZP,INDEX(PS5_Supply!$14:$14,MATCH(BoQ_Equipment!$B33,PS5_Supply!$9:$9,0)),FALSE)</f>
        <v>0</v>
      </c>
      <c r="H33" s="116">
        <f>VLOOKUP(H$9,PS5_Supply!$B:$ZP,INDEX(PS5_Supply!$14:$14,MATCH(BoQ_Equipment!$B33,PS5_Supply!$9:$9,0)),FALSE)</f>
        <v>0</v>
      </c>
      <c r="I33" s="117">
        <f>VLOOKUP(I$9,PS5_Supply!$B:$ZP,INDEX(PS5_Supply!$14:$14,MATCH(BoQ_Equipment!$B33,PS5_Supply!$9:$9,0)),FALSE)</f>
        <v>0</v>
      </c>
      <c r="J33" s="86">
        <f t="shared" si="0"/>
        <v>0</v>
      </c>
      <c r="K33" s="152">
        <f t="shared" si="1"/>
        <v>0</v>
      </c>
      <c r="L33" s="120">
        <f>VLOOKUP(L$9,PS5_Supply!$B:$ZP,INDEX(PS5_Supply!$14:$14,MATCH(BoQ_Equipment!$B33,PS5_Supply!$9:$9,0)),FALSE)</f>
        <v>0</v>
      </c>
      <c r="M33" s="121">
        <f>VLOOKUP(M$9,PS5_Supply!$B:$ZP,INDEX(PS5_Supply!$14:$14,MATCH(BoQ_Equipment!$B33,PS5_Supply!$9:$9,0)),FALSE)</f>
        <v>0</v>
      </c>
      <c r="N33" s="85">
        <f t="shared" si="2"/>
        <v>0</v>
      </c>
      <c r="O33" s="153">
        <f t="shared" si="3"/>
        <v>0</v>
      </c>
      <c r="P33" s="123">
        <f>VLOOKUP(P$9,PS5_Supply!$B:$ZP,INDEX(PS5_Supply!$14:$14,MATCH(BoQ_Equipment!$B33,PS5_Supply!$9:$9,0)),FALSE)</f>
        <v>0</v>
      </c>
      <c r="Q33" s="116">
        <f>VLOOKUP(Q$9,PS5_Supply!$B:$ZP,INDEX(PS5_Supply!$14:$14,MATCH(BoQ_Equipment!$B33,PS5_Supply!$9:$9,0)),FALSE)</f>
        <v>0</v>
      </c>
      <c r="R33" s="116">
        <f>VLOOKUP(R$9,PS5_Supply!$B:$ZP,INDEX(PS5_Supply!$14:$14,MATCH(BoQ_Equipment!$B33,PS5_Supply!$9:$9,0)),FALSE)</f>
        <v>0</v>
      </c>
      <c r="S33" s="117">
        <f>VLOOKUP(S$9,PS5_Supply!$B:$ZP,INDEX(PS5_Supply!$14:$14,MATCH(BoQ_Equipment!$B33,PS5_Supply!$9:$9,0)),FALSE)</f>
        <v>0</v>
      </c>
      <c r="T33" s="156">
        <f t="shared" si="4"/>
        <v>0</v>
      </c>
      <c r="U33" s="117">
        <f t="shared" si="5"/>
        <v>0</v>
      </c>
      <c r="V33" s="156">
        <f t="shared" si="6"/>
        <v>0</v>
      </c>
      <c r="W33" s="153">
        <f t="shared" si="7"/>
        <v>0</v>
      </c>
      <c r="X33" s="96">
        <f t="shared" si="8"/>
        <v>0</v>
      </c>
      <c r="Y33" s="97">
        <f t="shared" si="9"/>
        <v>0</v>
      </c>
    </row>
    <row r="34" spans="1:25" s="77" customFormat="1" ht="37" customHeight="1" x14ac:dyDescent="0.35">
      <c r="A34" s="87">
        <v>660254</v>
      </c>
      <c r="B34" s="537">
        <v>21</v>
      </c>
      <c r="C34" s="124" t="s">
        <v>525</v>
      </c>
      <c r="D34" s="298" t="s">
        <v>419</v>
      </c>
      <c r="E34" s="102" t="s">
        <v>120</v>
      </c>
      <c r="F34" s="133">
        <v>1</v>
      </c>
      <c r="G34" s="116">
        <f>VLOOKUP(G$9,PS5_Supply!$B:$ZP,INDEX(PS5_Supply!$14:$14,MATCH(BoQ_Equipment!$B34,PS5_Supply!$9:$9,0)),FALSE)</f>
        <v>0</v>
      </c>
      <c r="H34" s="116">
        <f>VLOOKUP(H$9,PS5_Supply!$B:$ZP,INDEX(PS5_Supply!$14:$14,MATCH(BoQ_Equipment!$B34,PS5_Supply!$9:$9,0)),FALSE)</f>
        <v>0</v>
      </c>
      <c r="I34" s="117">
        <f>VLOOKUP(I$9,PS5_Supply!$B:$ZP,INDEX(PS5_Supply!$14:$14,MATCH(BoQ_Equipment!$B34,PS5_Supply!$9:$9,0)),FALSE)</f>
        <v>0</v>
      </c>
      <c r="J34" s="86">
        <f t="shared" si="0"/>
        <v>0</v>
      </c>
      <c r="K34" s="152">
        <f t="shared" si="1"/>
        <v>0</v>
      </c>
      <c r="L34" s="120">
        <f>VLOOKUP(L$9,PS5_Supply!$B:$ZP,INDEX(PS5_Supply!$14:$14,MATCH(BoQ_Equipment!$B34,PS5_Supply!$9:$9,0)),FALSE)</f>
        <v>0</v>
      </c>
      <c r="M34" s="121">
        <f>VLOOKUP(M$9,PS5_Supply!$B:$ZP,INDEX(PS5_Supply!$14:$14,MATCH(BoQ_Equipment!$B34,PS5_Supply!$9:$9,0)),FALSE)</f>
        <v>0</v>
      </c>
      <c r="N34" s="85">
        <f t="shared" si="2"/>
        <v>0</v>
      </c>
      <c r="O34" s="153">
        <f t="shared" si="3"/>
        <v>0</v>
      </c>
      <c r="P34" s="123">
        <f>VLOOKUP(P$9,PS5_Supply!$B:$ZP,INDEX(PS5_Supply!$14:$14,MATCH(BoQ_Equipment!$B34,PS5_Supply!$9:$9,0)),FALSE)</f>
        <v>0</v>
      </c>
      <c r="Q34" s="116">
        <f>VLOOKUP(Q$9,PS5_Supply!$B:$ZP,INDEX(PS5_Supply!$14:$14,MATCH(BoQ_Equipment!$B34,PS5_Supply!$9:$9,0)),FALSE)</f>
        <v>0</v>
      </c>
      <c r="R34" s="116">
        <f>VLOOKUP(R$9,PS5_Supply!$B:$ZP,INDEX(PS5_Supply!$14:$14,MATCH(BoQ_Equipment!$B34,PS5_Supply!$9:$9,0)),FALSE)</f>
        <v>0</v>
      </c>
      <c r="S34" s="117">
        <f>VLOOKUP(S$9,PS5_Supply!$B:$ZP,INDEX(PS5_Supply!$14:$14,MATCH(BoQ_Equipment!$B34,PS5_Supply!$9:$9,0)),FALSE)</f>
        <v>0</v>
      </c>
      <c r="T34" s="156">
        <f t="shared" si="4"/>
        <v>0</v>
      </c>
      <c r="U34" s="117">
        <f t="shared" si="5"/>
        <v>0</v>
      </c>
      <c r="V34" s="156">
        <f t="shared" si="6"/>
        <v>0</v>
      </c>
      <c r="W34" s="153">
        <f t="shared" si="7"/>
        <v>0</v>
      </c>
      <c r="X34" s="96">
        <f t="shared" si="8"/>
        <v>0</v>
      </c>
      <c r="Y34" s="97">
        <f t="shared" si="9"/>
        <v>0</v>
      </c>
    </row>
    <row r="35" spans="1:25" s="77" customFormat="1" ht="37" customHeight="1" x14ac:dyDescent="0.35">
      <c r="A35" s="87">
        <v>660255</v>
      </c>
      <c r="B35" s="537">
        <v>22</v>
      </c>
      <c r="C35" s="124" t="s">
        <v>526</v>
      </c>
      <c r="D35" s="298" t="s">
        <v>420</v>
      </c>
      <c r="E35" s="102" t="s">
        <v>120</v>
      </c>
      <c r="F35" s="133">
        <v>1</v>
      </c>
      <c r="G35" s="116">
        <f>VLOOKUP(G$9,PS5_Supply!$B:$ZP,INDEX(PS5_Supply!$14:$14,MATCH(BoQ_Equipment!$B35,PS5_Supply!$9:$9,0)),FALSE)</f>
        <v>0</v>
      </c>
      <c r="H35" s="116">
        <f>VLOOKUP(H$9,PS5_Supply!$B:$ZP,INDEX(PS5_Supply!$14:$14,MATCH(BoQ_Equipment!$B35,PS5_Supply!$9:$9,0)),FALSE)</f>
        <v>0</v>
      </c>
      <c r="I35" s="117">
        <f>VLOOKUP(I$9,PS5_Supply!$B:$ZP,INDEX(PS5_Supply!$14:$14,MATCH(BoQ_Equipment!$B35,PS5_Supply!$9:$9,0)),FALSE)</f>
        <v>0</v>
      </c>
      <c r="J35" s="86">
        <f t="shared" si="0"/>
        <v>0</v>
      </c>
      <c r="K35" s="152">
        <f t="shared" si="1"/>
        <v>0</v>
      </c>
      <c r="L35" s="120">
        <f>VLOOKUP(L$9,PS5_Supply!$B:$ZP,INDEX(PS5_Supply!$14:$14,MATCH(BoQ_Equipment!$B35,PS5_Supply!$9:$9,0)),FALSE)</f>
        <v>0</v>
      </c>
      <c r="M35" s="121">
        <f>VLOOKUP(M$9,PS5_Supply!$B:$ZP,INDEX(PS5_Supply!$14:$14,MATCH(BoQ_Equipment!$B35,PS5_Supply!$9:$9,0)),FALSE)</f>
        <v>0</v>
      </c>
      <c r="N35" s="85">
        <f t="shared" si="2"/>
        <v>0</v>
      </c>
      <c r="O35" s="153">
        <f t="shared" si="3"/>
        <v>0</v>
      </c>
      <c r="P35" s="123">
        <f>VLOOKUP(P$9,PS5_Supply!$B:$ZP,INDEX(PS5_Supply!$14:$14,MATCH(BoQ_Equipment!$B35,PS5_Supply!$9:$9,0)),FALSE)</f>
        <v>0</v>
      </c>
      <c r="Q35" s="116">
        <f>VLOOKUP(Q$9,PS5_Supply!$B:$ZP,INDEX(PS5_Supply!$14:$14,MATCH(BoQ_Equipment!$B35,PS5_Supply!$9:$9,0)),FALSE)</f>
        <v>0</v>
      </c>
      <c r="R35" s="116">
        <f>VLOOKUP(R$9,PS5_Supply!$B:$ZP,INDEX(PS5_Supply!$14:$14,MATCH(BoQ_Equipment!$B35,PS5_Supply!$9:$9,0)),FALSE)</f>
        <v>0</v>
      </c>
      <c r="S35" s="117">
        <f>VLOOKUP(S$9,PS5_Supply!$B:$ZP,INDEX(PS5_Supply!$14:$14,MATCH(BoQ_Equipment!$B35,PS5_Supply!$9:$9,0)),FALSE)</f>
        <v>0</v>
      </c>
      <c r="T35" s="156">
        <f t="shared" si="4"/>
        <v>0</v>
      </c>
      <c r="U35" s="117">
        <f t="shared" si="5"/>
        <v>0</v>
      </c>
      <c r="V35" s="156">
        <f t="shared" si="6"/>
        <v>0</v>
      </c>
      <c r="W35" s="153">
        <f t="shared" si="7"/>
        <v>0</v>
      </c>
      <c r="X35" s="96">
        <f t="shared" si="8"/>
        <v>0</v>
      </c>
      <c r="Y35" s="97">
        <f t="shared" si="9"/>
        <v>0</v>
      </c>
    </row>
    <row r="36" spans="1:25" s="77" customFormat="1" ht="37" customHeight="1" x14ac:dyDescent="0.35">
      <c r="A36" s="87">
        <v>660256</v>
      </c>
      <c r="B36" s="537">
        <v>23</v>
      </c>
      <c r="C36" s="124" t="s">
        <v>527</v>
      </c>
      <c r="D36" s="298" t="s">
        <v>421</v>
      </c>
      <c r="E36" s="102" t="s">
        <v>120</v>
      </c>
      <c r="F36" s="133">
        <v>4</v>
      </c>
      <c r="G36" s="116">
        <f>VLOOKUP(G$9,PS5_Supply!$B:$ZP,INDEX(PS5_Supply!$14:$14,MATCH(BoQ_Equipment!$B36,PS5_Supply!$9:$9,0)),FALSE)</f>
        <v>0</v>
      </c>
      <c r="H36" s="116">
        <f>VLOOKUP(H$9,PS5_Supply!$B:$ZP,INDEX(PS5_Supply!$14:$14,MATCH(BoQ_Equipment!$B36,PS5_Supply!$9:$9,0)),FALSE)</f>
        <v>0</v>
      </c>
      <c r="I36" s="117">
        <f>VLOOKUP(I$9,PS5_Supply!$B:$ZP,INDEX(PS5_Supply!$14:$14,MATCH(BoQ_Equipment!$B36,PS5_Supply!$9:$9,0)),FALSE)</f>
        <v>0</v>
      </c>
      <c r="J36" s="86">
        <f t="shared" si="0"/>
        <v>0</v>
      </c>
      <c r="K36" s="152">
        <f t="shared" si="1"/>
        <v>0</v>
      </c>
      <c r="L36" s="120">
        <f>VLOOKUP(L$9,PS5_Supply!$B:$ZP,INDEX(PS5_Supply!$14:$14,MATCH(BoQ_Equipment!$B36,PS5_Supply!$9:$9,0)),FALSE)</f>
        <v>0</v>
      </c>
      <c r="M36" s="121">
        <f>VLOOKUP(M$9,PS5_Supply!$B:$ZP,INDEX(PS5_Supply!$14:$14,MATCH(BoQ_Equipment!$B36,PS5_Supply!$9:$9,0)),FALSE)</f>
        <v>0</v>
      </c>
      <c r="N36" s="85">
        <f t="shared" si="2"/>
        <v>0</v>
      </c>
      <c r="O36" s="153">
        <f t="shared" si="3"/>
        <v>0</v>
      </c>
      <c r="P36" s="123">
        <f>VLOOKUP(P$9,PS5_Supply!$B:$ZP,INDEX(PS5_Supply!$14:$14,MATCH(BoQ_Equipment!$B36,PS5_Supply!$9:$9,0)),FALSE)</f>
        <v>0</v>
      </c>
      <c r="Q36" s="116">
        <f>VLOOKUP(Q$9,PS5_Supply!$B:$ZP,INDEX(PS5_Supply!$14:$14,MATCH(BoQ_Equipment!$B36,PS5_Supply!$9:$9,0)),FALSE)</f>
        <v>0</v>
      </c>
      <c r="R36" s="116">
        <f>VLOOKUP(R$9,PS5_Supply!$B:$ZP,INDEX(PS5_Supply!$14:$14,MATCH(BoQ_Equipment!$B36,PS5_Supply!$9:$9,0)),FALSE)</f>
        <v>0</v>
      </c>
      <c r="S36" s="117">
        <f>VLOOKUP(S$9,PS5_Supply!$B:$ZP,INDEX(PS5_Supply!$14:$14,MATCH(BoQ_Equipment!$B36,PS5_Supply!$9:$9,0)),FALSE)</f>
        <v>0</v>
      </c>
      <c r="T36" s="156">
        <f t="shared" si="4"/>
        <v>0</v>
      </c>
      <c r="U36" s="117">
        <f t="shared" si="5"/>
        <v>0</v>
      </c>
      <c r="V36" s="156">
        <f t="shared" si="6"/>
        <v>0</v>
      </c>
      <c r="W36" s="153">
        <f t="shared" si="7"/>
        <v>0</v>
      </c>
      <c r="X36" s="96">
        <f t="shared" si="8"/>
        <v>0</v>
      </c>
      <c r="Y36" s="97">
        <f t="shared" si="9"/>
        <v>0</v>
      </c>
    </row>
    <row r="37" spans="1:25" s="77" customFormat="1" ht="37" customHeight="1" x14ac:dyDescent="0.35">
      <c r="A37" s="87">
        <v>660257</v>
      </c>
      <c r="B37" s="537">
        <v>24</v>
      </c>
      <c r="C37" s="124" t="s">
        <v>528</v>
      </c>
      <c r="D37" s="298" t="s">
        <v>422</v>
      </c>
      <c r="E37" s="102" t="s">
        <v>120</v>
      </c>
      <c r="F37" s="133">
        <v>4</v>
      </c>
      <c r="G37" s="116">
        <f>VLOOKUP(G$9,PS5_Supply!$B:$ZP,INDEX(PS5_Supply!$14:$14,MATCH(BoQ_Equipment!$B37,PS5_Supply!$9:$9,0)),FALSE)</f>
        <v>0</v>
      </c>
      <c r="H37" s="116">
        <f>VLOOKUP(H$9,PS5_Supply!$B:$ZP,INDEX(PS5_Supply!$14:$14,MATCH(BoQ_Equipment!$B37,PS5_Supply!$9:$9,0)),FALSE)</f>
        <v>0</v>
      </c>
      <c r="I37" s="117">
        <f>VLOOKUP(I$9,PS5_Supply!$B:$ZP,INDEX(PS5_Supply!$14:$14,MATCH(BoQ_Equipment!$B37,PS5_Supply!$9:$9,0)),FALSE)</f>
        <v>0</v>
      </c>
      <c r="J37" s="86">
        <f t="shared" si="0"/>
        <v>0</v>
      </c>
      <c r="K37" s="152">
        <f t="shared" si="1"/>
        <v>0</v>
      </c>
      <c r="L37" s="120">
        <f>VLOOKUP(L$9,PS5_Supply!$B:$ZP,INDEX(PS5_Supply!$14:$14,MATCH(BoQ_Equipment!$B37,PS5_Supply!$9:$9,0)),FALSE)</f>
        <v>0</v>
      </c>
      <c r="M37" s="121">
        <f>VLOOKUP(M$9,PS5_Supply!$B:$ZP,INDEX(PS5_Supply!$14:$14,MATCH(BoQ_Equipment!$B37,PS5_Supply!$9:$9,0)),FALSE)</f>
        <v>0</v>
      </c>
      <c r="N37" s="85">
        <f t="shared" si="2"/>
        <v>0</v>
      </c>
      <c r="O37" s="153">
        <f t="shared" si="3"/>
        <v>0</v>
      </c>
      <c r="P37" s="123">
        <f>VLOOKUP(P$9,PS5_Supply!$B:$ZP,INDEX(PS5_Supply!$14:$14,MATCH(BoQ_Equipment!$B37,PS5_Supply!$9:$9,0)),FALSE)</f>
        <v>0</v>
      </c>
      <c r="Q37" s="116">
        <f>VLOOKUP(Q$9,PS5_Supply!$B:$ZP,INDEX(PS5_Supply!$14:$14,MATCH(BoQ_Equipment!$B37,PS5_Supply!$9:$9,0)),FALSE)</f>
        <v>0</v>
      </c>
      <c r="R37" s="116">
        <f>VLOOKUP(R$9,PS5_Supply!$B:$ZP,INDEX(PS5_Supply!$14:$14,MATCH(BoQ_Equipment!$B37,PS5_Supply!$9:$9,0)),FALSE)</f>
        <v>0</v>
      </c>
      <c r="S37" s="117">
        <f>VLOOKUP(S$9,PS5_Supply!$B:$ZP,INDEX(PS5_Supply!$14:$14,MATCH(BoQ_Equipment!$B37,PS5_Supply!$9:$9,0)),FALSE)</f>
        <v>0</v>
      </c>
      <c r="T37" s="156">
        <f t="shared" si="4"/>
        <v>0</v>
      </c>
      <c r="U37" s="117">
        <f t="shared" si="5"/>
        <v>0</v>
      </c>
      <c r="V37" s="156">
        <f t="shared" si="6"/>
        <v>0</v>
      </c>
      <c r="W37" s="153">
        <f t="shared" si="7"/>
        <v>0</v>
      </c>
      <c r="X37" s="96">
        <f t="shared" si="8"/>
        <v>0</v>
      </c>
      <c r="Y37" s="97">
        <f t="shared" si="9"/>
        <v>0</v>
      </c>
    </row>
    <row r="38" spans="1:25" s="77" customFormat="1" ht="37" customHeight="1" x14ac:dyDescent="0.35">
      <c r="A38" s="87">
        <v>660259</v>
      </c>
      <c r="B38" s="537">
        <v>25</v>
      </c>
      <c r="C38" s="124" t="s">
        <v>529</v>
      </c>
      <c r="D38" s="298" t="s">
        <v>423</v>
      </c>
      <c r="E38" s="102" t="s">
        <v>120</v>
      </c>
      <c r="F38" s="133">
        <v>1</v>
      </c>
      <c r="G38" s="116">
        <f>VLOOKUP(G$9,PS5_Supply!$B:$ZP,INDEX(PS5_Supply!$14:$14,MATCH(BoQ_Equipment!$B38,PS5_Supply!$9:$9,0)),FALSE)</f>
        <v>0</v>
      </c>
      <c r="H38" s="116">
        <f>VLOOKUP(H$9,PS5_Supply!$B:$ZP,INDEX(PS5_Supply!$14:$14,MATCH(BoQ_Equipment!$B38,PS5_Supply!$9:$9,0)),FALSE)</f>
        <v>0</v>
      </c>
      <c r="I38" s="117">
        <f>VLOOKUP(I$9,PS5_Supply!$B:$ZP,INDEX(PS5_Supply!$14:$14,MATCH(BoQ_Equipment!$B38,PS5_Supply!$9:$9,0)),FALSE)</f>
        <v>0</v>
      </c>
      <c r="J38" s="86">
        <f t="shared" si="0"/>
        <v>0</v>
      </c>
      <c r="K38" s="152">
        <f t="shared" si="1"/>
        <v>0</v>
      </c>
      <c r="L38" s="120">
        <f>VLOOKUP(L$9,PS5_Supply!$B:$ZP,INDEX(PS5_Supply!$14:$14,MATCH(BoQ_Equipment!$B38,PS5_Supply!$9:$9,0)),FALSE)</f>
        <v>0</v>
      </c>
      <c r="M38" s="121">
        <f>VLOOKUP(M$9,PS5_Supply!$B:$ZP,INDEX(PS5_Supply!$14:$14,MATCH(BoQ_Equipment!$B38,PS5_Supply!$9:$9,0)),FALSE)</f>
        <v>0</v>
      </c>
      <c r="N38" s="85">
        <f t="shared" si="2"/>
        <v>0</v>
      </c>
      <c r="O38" s="153">
        <f t="shared" si="3"/>
        <v>0</v>
      </c>
      <c r="P38" s="123">
        <f>VLOOKUP(P$9,PS5_Supply!$B:$ZP,INDEX(PS5_Supply!$14:$14,MATCH(BoQ_Equipment!$B38,PS5_Supply!$9:$9,0)),FALSE)</f>
        <v>0</v>
      </c>
      <c r="Q38" s="116">
        <f>VLOOKUP(Q$9,PS5_Supply!$B:$ZP,INDEX(PS5_Supply!$14:$14,MATCH(BoQ_Equipment!$B38,PS5_Supply!$9:$9,0)),FALSE)</f>
        <v>0</v>
      </c>
      <c r="R38" s="116">
        <f>VLOOKUP(R$9,PS5_Supply!$B:$ZP,INDEX(PS5_Supply!$14:$14,MATCH(BoQ_Equipment!$B38,PS5_Supply!$9:$9,0)),FALSE)</f>
        <v>0</v>
      </c>
      <c r="S38" s="117">
        <f>VLOOKUP(S$9,PS5_Supply!$B:$ZP,INDEX(PS5_Supply!$14:$14,MATCH(BoQ_Equipment!$B38,PS5_Supply!$9:$9,0)),FALSE)</f>
        <v>0</v>
      </c>
      <c r="T38" s="156">
        <f t="shared" si="4"/>
        <v>0</v>
      </c>
      <c r="U38" s="117">
        <f t="shared" si="5"/>
        <v>0</v>
      </c>
      <c r="V38" s="156">
        <f t="shared" si="6"/>
        <v>0</v>
      </c>
      <c r="W38" s="153">
        <f t="shared" si="7"/>
        <v>0</v>
      </c>
      <c r="X38" s="96">
        <f t="shared" si="8"/>
        <v>0</v>
      </c>
      <c r="Y38" s="97">
        <f t="shared" si="9"/>
        <v>0</v>
      </c>
    </row>
    <row r="39" spans="1:25" s="77" customFormat="1" ht="37" customHeight="1" x14ac:dyDescent="0.35">
      <c r="A39" s="87">
        <v>660260</v>
      </c>
      <c r="B39" s="537">
        <v>26</v>
      </c>
      <c r="C39" s="124" t="s">
        <v>530</v>
      </c>
      <c r="D39" s="298" t="s">
        <v>424</v>
      </c>
      <c r="E39" s="102" t="s">
        <v>120</v>
      </c>
      <c r="F39" s="133">
        <v>1</v>
      </c>
      <c r="G39" s="116">
        <f>VLOOKUP(G$9,PS5_Supply!$B:$ZP,INDEX(PS5_Supply!$14:$14,MATCH(BoQ_Equipment!$B39,PS5_Supply!$9:$9,0)),FALSE)</f>
        <v>0</v>
      </c>
      <c r="H39" s="116">
        <f>VLOOKUP(H$9,PS5_Supply!$B:$ZP,INDEX(PS5_Supply!$14:$14,MATCH(BoQ_Equipment!$B39,PS5_Supply!$9:$9,0)),FALSE)</f>
        <v>0</v>
      </c>
      <c r="I39" s="117">
        <f>VLOOKUP(I$9,PS5_Supply!$B:$ZP,INDEX(PS5_Supply!$14:$14,MATCH(BoQ_Equipment!$B39,PS5_Supply!$9:$9,0)),FALSE)</f>
        <v>0</v>
      </c>
      <c r="J39" s="86">
        <f t="shared" si="0"/>
        <v>0</v>
      </c>
      <c r="K39" s="152">
        <f t="shared" si="1"/>
        <v>0</v>
      </c>
      <c r="L39" s="120">
        <f>VLOOKUP(L$9,PS5_Supply!$B:$ZP,INDEX(PS5_Supply!$14:$14,MATCH(BoQ_Equipment!$B39,PS5_Supply!$9:$9,0)),FALSE)</f>
        <v>0</v>
      </c>
      <c r="M39" s="121">
        <f>VLOOKUP(M$9,PS5_Supply!$B:$ZP,INDEX(PS5_Supply!$14:$14,MATCH(BoQ_Equipment!$B39,PS5_Supply!$9:$9,0)),FALSE)</f>
        <v>0</v>
      </c>
      <c r="N39" s="85">
        <f t="shared" si="2"/>
        <v>0</v>
      </c>
      <c r="O39" s="153">
        <f t="shared" si="3"/>
        <v>0</v>
      </c>
      <c r="P39" s="123">
        <f>VLOOKUP(P$9,PS5_Supply!$B:$ZP,INDEX(PS5_Supply!$14:$14,MATCH(BoQ_Equipment!$B39,PS5_Supply!$9:$9,0)),FALSE)</f>
        <v>0</v>
      </c>
      <c r="Q39" s="116">
        <f>VLOOKUP(Q$9,PS5_Supply!$B:$ZP,INDEX(PS5_Supply!$14:$14,MATCH(BoQ_Equipment!$B39,PS5_Supply!$9:$9,0)),FALSE)</f>
        <v>0</v>
      </c>
      <c r="R39" s="116">
        <f>VLOOKUP(R$9,PS5_Supply!$B:$ZP,INDEX(PS5_Supply!$14:$14,MATCH(BoQ_Equipment!$B39,PS5_Supply!$9:$9,0)),FALSE)</f>
        <v>0</v>
      </c>
      <c r="S39" s="117">
        <f>VLOOKUP(S$9,PS5_Supply!$B:$ZP,INDEX(PS5_Supply!$14:$14,MATCH(BoQ_Equipment!$B39,PS5_Supply!$9:$9,0)),FALSE)</f>
        <v>0</v>
      </c>
      <c r="T39" s="156">
        <f t="shared" si="4"/>
        <v>0</v>
      </c>
      <c r="U39" s="117">
        <f t="shared" si="5"/>
        <v>0</v>
      </c>
      <c r="V39" s="156">
        <f t="shared" si="6"/>
        <v>0</v>
      </c>
      <c r="W39" s="153">
        <f t="shared" si="7"/>
        <v>0</v>
      </c>
      <c r="X39" s="96">
        <f t="shared" si="8"/>
        <v>0</v>
      </c>
      <c r="Y39" s="97">
        <f t="shared" si="9"/>
        <v>0</v>
      </c>
    </row>
    <row r="40" spans="1:25" s="77" customFormat="1" ht="37" customHeight="1" x14ac:dyDescent="0.35">
      <c r="A40" s="87">
        <v>661827</v>
      </c>
      <c r="B40" s="537">
        <v>27</v>
      </c>
      <c r="C40" s="124" t="s">
        <v>531</v>
      </c>
      <c r="D40" s="298" t="s">
        <v>425</v>
      </c>
      <c r="E40" s="102" t="s">
        <v>120</v>
      </c>
      <c r="F40" s="133">
        <v>1</v>
      </c>
      <c r="G40" s="116">
        <f>VLOOKUP(G$9,PS5_Supply!$B:$ZP,INDEX(PS5_Supply!$14:$14,MATCH(BoQ_Equipment!$B40,PS5_Supply!$9:$9,0)),FALSE)</f>
        <v>0</v>
      </c>
      <c r="H40" s="116">
        <f>VLOOKUP(H$9,PS5_Supply!$B:$ZP,INDEX(PS5_Supply!$14:$14,MATCH(BoQ_Equipment!$B40,PS5_Supply!$9:$9,0)),FALSE)</f>
        <v>0</v>
      </c>
      <c r="I40" s="117">
        <f>VLOOKUP(I$9,PS5_Supply!$B:$ZP,INDEX(PS5_Supply!$14:$14,MATCH(BoQ_Equipment!$B40,PS5_Supply!$9:$9,0)),FALSE)</f>
        <v>0</v>
      </c>
      <c r="J40" s="86">
        <f t="shared" si="0"/>
        <v>0</v>
      </c>
      <c r="K40" s="152">
        <f t="shared" si="1"/>
        <v>0</v>
      </c>
      <c r="L40" s="120">
        <f>VLOOKUP(L$9,PS5_Supply!$B:$ZP,INDEX(PS5_Supply!$14:$14,MATCH(BoQ_Equipment!$B40,PS5_Supply!$9:$9,0)),FALSE)</f>
        <v>0</v>
      </c>
      <c r="M40" s="121">
        <f>VLOOKUP(M$9,PS5_Supply!$B:$ZP,INDEX(PS5_Supply!$14:$14,MATCH(BoQ_Equipment!$B40,PS5_Supply!$9:$9,0)),FALSE)</f>
        <v>0</v>
      </c>
      <c r="N40" s="85">
        <f t="shared" si="2"/>
        <v>0</v>
      </c>
      <c r="O40" s="153">
        <f t="shared" si="3"/>
        <v>0</v>
      </c>
      <c r="P40" s="123">
        <f>VLOOKUP(P$9,PS5_Supply!$B:$ZP,INDEX(PS5_Supply!$14:$14,MATCH(BoQ_Equipment!$B40,PS5_Supply!$9:$9,0)),FALSE)</f>
        <v>0</v>
      </c>
      <c r="Q40" s="116">
        <f>VLOOKUP(Q$9,PS5_Supply!$B:$ZP,INDEX(PS5_Supply!$14:$14,MATCH(BoQ_Equipment!$B40,PS5_Supply!$9:$9,0)),FALSE)</f>
        <v>0</v>
      </c>
      <c r="R40" s="116">
        <f>VLOOKUP(R$9,PS5_Supply!$B:$ZP,INDEX(PS5_Supply!$14:$14,MATCH(BoQ_Equipment!$B40,PS5_Supply!$9:$9,0)),FALSE)</f>
        <v>0</v>
      </c>
      <c r="S40" s="117">
        <f>VLOOKUP(S$9,PS5_Supply!$B:$ZP,INDEX(PS5_Supply!$14:$14,MATCH(BoQ_Equipment!$B40,PS5_Supply!$9:$9,0)),FALSE)</f>
        <v>0</v>
      </c>
      <c r="T40" s="156">
        <f t="shared" si="4"/>
        <v>0</v>
      </c>
      <c r="U40" s="117">
        <f t="shared" si="5"/>
        <v>0</v>
      </c>
      <c r="V40" s="156">
        <f t="shared" si="6"/>
        <v>0</v>
      </c>
      <c r="W40" s="153">
        <f t="shared" si="7"/>
        <v>0</v>
      </c>
      <c r="X40" s="96">
        <f t="shared" si="8"/>
        <v>0</v>
      </c>
      <c r="Y40" s="97">
        <f t="shared" si="9"/>
        <v>0</v>
      </c>
    </row>
    <row r="41" spans="1:25" s="77" customFormat="1" ht="37" customHeight="1" x14ac:dyDescent="0.35">
      <c r="A41" s="87">
        <v>661851</v>
      </c>
      <c r="B41" s="537">
        <v>28</v>
      </c>
      <c r="C41" s="124" t="s">
        <v>532</v>
      </c>
      <c r="D41" s="298" t="s">
        <v>426</v>
      </c>
      <c r="E41" s="102" t="s">
        <v>120</v>
      </c>
      <c r="F41" s="133">
        <v>1</v>
      </c>
      <c r="G41" s="116">
        <f>VLOOKUP(G$9,PS5_Supply!$B:$ZP,INDEX(PS5_Supply!$14:$14,MATCH(BoQ_Equipment!$B41,PS5_Supply!$9:$9,0)),FALSE)</f>
        <v>0</v>
      </c>
      <c r="H41" s="116">
        <f>VLOOKUP(H$9,PS5_Supply!$B:$ZP,INDEX(PS5_Supply!$14:$14,MATCH(BoQ_Equipment!$B41,PS5_Supply!$9:$9,0)),FALSE)</f>
        <v>0</v>
      </c>
      <c r="I41" s="117">
        <f>VLOOKUP(I$9,PS5_Supply!$B:$ZP,INDEX(PS5_Supply!$14:$14,MATCH(BoQ_Equipment!$B41,PS5_Supply!$9:$9,0)),FALSE)</f>
        <v>0</v>
      </c>
      <c r="J41" s="86">
        <f t="shared" si="0"/>
        <v>0</v>
      </c>
      <c r="K41" s="152">
        <f t="shared" si="1"/>
        <v>0</v>
      </c>
      <c r="L41" s="120">
        <f>VLOOKUP(L$9,PS5_Supply!$B:$ZP,INDEX(PS5_Supply!$14:$14,MATCH(BoQ_Equipment!$B41,PS5_Supply!$9:$9,0)),FALSE)</f>
        <v>0</v>
      </c>
      <c r="M41" s="121">
        <f>VLOOKUP(M$9,PS5_Supply!$B:$ZP,INDEX(PS5_Supply!$14:$14,MATCH(BoQ_Equipment!$B41,PS5_Supply!$9:$9,0)),FALSE)</f>
        <v>0</v>
      </c>
      <c r="N41" s="85">
        <f t="shared" si="2"/>
        <v>0</v>
      </c>
      <c r="O41" s="153">
        <f t="shared" si="3"/>
        <v>0</v>
      </c>
      <c r="P41" s="123">
        <f>VLOOKUP(P$9,PS5_Supply!$B:$ZP,INDEX(PS5_Supply!$14:$14,MATCH(BoQ_Equipment!$B41,PS5_Supply!$9:$9,0)),FALSE)</f>
        <v>0</v>
      </c>
      <c r="Q41" s="116">
        <f>VLOOKUP(Q$9,PS5_Supply!$B:$ZP,INDEX(PS5_Supply!$14:$14,MATCH(BoQ_Equipment!$B41,PS5_Supply!$9:$9,0)),FALSE)</f>
        <v>0</v>
      </c>
      <c r="R41" s="116">
        <f>VLOOKUP(R$9,PS5_Supply!$B:$ZP,INDEX(PS5_Supply!$14:$14,MATCH(BoQ_Equipment!$B41,PS5_Supply!$9:$9,0)),FALSE)</f>
        <v>0</v>
      </c>
      <c r="S41" s="117">
        <f>VLOOKUP(S$9,PS5_Supply!$B:$ZP,INDEX(PS5_Supply!$14:$14,MATCH(BoQ_Equipment!$B41,PS5_Supply!$9:$9,0)),FALSE)</f>
        <v>0</v>
      </c>
      <c r="T41" s="156">
        <f t="shared" si="4"/>
        <v>0</v>
      </c>
      <c r="U41" s="117">
        <f t="shared" si="5"/>
        <v>0</v>
      </c>
      <c r="V41" s="156">
        <f t="shared" si="6"/>
        <v>0</v>
      </c>
      <c r="W41" s="153">
        <f t="shared" si="7"/>
        <v>0</v>
      </c>
      <c r="X41" s="96">
        <f t="shared" si="8"/>
        <v>0</v>
      </c>
      <c r="Y41" s="97">
        <f t="shared" si="9"/>
        <v>0</v>
      </c>
    </row>
    <row r="42" spans="1:25" s="77" customFormat="1" ht="37" customHeight="1" x14ac:dyDescent="0.35">
      <c r="A42" s="87">
        <v>661852</v>
      </c>
      <c r="B42" s="537">
        <v>29</v>
      </c>
      <c r="C42" s="124" t="s">
        <v>533</v>
      </c>
      <c r="D42" s="298" t="s">
        <v>427</v>
      </c>
      <c r="E42" s="102" t="s">
        <v>120</v>
      </c>
      <c r="F42" s="133">
        <v>1</v>
      </c>
      <c r="G42" s="116">
        <f>VLOOKUP(G$9,PS5_Supply!$B:$ZP,INDEX(PS5_Supply!$14:$14,MATCH(BoQ_Equipment!$B42,PS5_Supply!$9:$9,0)),FALSE)</f>
        <v>0</v>
      </c>
      <c r="H42" s="116">
        <f>VLOOKUP(H$9,PS5_Supply!$B:$ZP,INDEX(PS5_Supply!$14:$14,MATCH(BoQ_Equipment!$B42,PS5_Supply!$9:$9,0)),FALSE)</f>
        <v>0</v>
      </c>
      <c r="I42" s="117">
        <f>VLOOKUP(I$9,PS5_Supply!$B:$ZP,INDEX(PS5_Supply!$14:$14,MATCH(BoQ_Equipment!$B42,PS5_Supply!$9:$9,0)),FALSE)</f>
        <v>0</v>
      </c>
      <c r="J42" s="86">
        <f t="shared" si="0"/>
        <v>0</v>
      </c>
      <c r="K42" s="152">
        <f t="shared" si="1"/>
        <v>0</v>
      </c>
      <c r="L42" s="120">
        <f>VLOOKUP(L$9,PS5_Supply!$B:$ZP,INDEX(PS5_Supply!$14:$14,MATCH(BoQ_Equipment!$B42,PS5_Supply!$9:$9,0)),FALSE)</f>
        <v>0</v>
      </c>
      <c r="M42" s="121">
        <f>VLOOKUP(M$9,PS5_Supply!$B:$ZP,INDEX(PS5_Supply!$14:$14,MATCH(BoQ_Equipment!$B42,PS5_Supply!$9:$9,0)),FALSE)</f>
        <v>0</v>
      </c>
      <c r="N42" s="85">
        <f t="shared" si="2"/>
        <v>0</v>
      </c>
      <c r="O42" s="153">
        <f t="shared" si="3"/>
        <v>0</v>
      </c>
      <c r="P42" s="123">
        <f>VLOOKUP(P$9,PS5_Supply!$B:$ZP,INDEX(PS5_Supply!$14:$14,MATCH(BoQ_Equipment!$B42,PS5_Supply!$9:$9,0)),FALSE)</f>
        <v>0</v>
      </c>
      <c r="Q42" s="116">
        <f>VLOOKUP(Q$9,PS5_Supply!$B:$ZP,INDEX(PS5_Supply!$14:$14,MATCH(BoQ_Equipment!$B42,PS5_Supply!$9:$9,0)),FALSE)</f>
        <v>0</v>
      </c>
      <c r="R42" s="116">
        <f>VLOOKUP(R$9,PS5_Supply!$B:$ZP,INDEX(PS5_Supply!$14:$14,MATCH(BoQ_Equipment!$B42,PS5_Supply!$9:$9,0)),FALSE)</f>
        <v>0</v>
      </c>
      <c r="S42" s="117">
        <f>VLOOKUP(S$9,PS5_Supply!$B:$ZP,INDEX(PS5_Supply!$14:$14,MATCH(BoQ_Equipment!$B42,PS5_Supply!$9:$9,0)),FALSE)</f>
        <v>0</v>
      </c>
      <c r="T42" s="156">
        <f t="shared" si="4"/>
        <v>0</v>
      </c>
      <c r="U42" s="117">
        <f t="shared" si="5"/>
        <v>0</v>
      </c>
      <c r="V42" s="156">
        <f t="shared" si="6"/>
        <v>0</v>
      </c>
      <c r="W42" s="153">
        <f t="shared" si="7"/>
        <v>0</v>
      </c>
      <c r="X42" s="96">
        <f t="shared" si="8"/>
        <v>0</v>
      </c>
      <c r="Y42" s="97">
        <f t="shared" si="9"/>
        <v>0</v>
      </c>
    </row>
    <row r="43" spans="1:25" s="77" customFormat="1" ht="37" customHeight="1" x14ac:dyDescent="0.35">
      <c r="A43" s="87">
        <v>661853</v>
      </c>
      <c r="B43" s="537">
        <v>30</v>
      </c>
      <c r="C43" s="124" t="s">
        <v>534</v>
      </c>
      <c r="D43" s="298" t="s">
        <v>428</v>
      </c>
      <c r="E43" s="102" t="s">
        <v>120</v>
      </c>
      <c r="F43" s="133">
        <v>1</v>
      </c>
      <c r="G43" s="116">
        <f>VLOOKUP(G$9,PS5_Supply!$B:$ZP,INDEX(PS5_Supply!$14:$14,MATCH(BoQ_Equipment!$B43,PS5_Supply!$9:$9,0)),FALSE)</f>
        <v>0</v>
      </c>
      <c r="H43" s="116">
        <f>VLOOKUP(H$9,PS5_Supply!$B:$ZP,INDEX(PS5_Supply!$14:$14,MATCH(BoQ_Equipment!$B43,PS5_Supply!$9:$9,0)),FALSE)</f>
        <v>0</v>
      </c>
      <c r="I43" s="117">
        <f>VLOOKUP(I$9,PS5_Supply!$B:$ZP,INDEX(PS5_Supply!$14:$14,MATCH(BoQ_Equipment!$B43,PS5_Supply!$9:$9,0)),FALSE)</f>
        <v>0</v>
      </c>
      <c r="J43" s="86">
        <f t="shared" si="0"/>
        <v>0</v>
      </c>
      <c r="K43" s="152">
        <f t="shared" si="1"/>
        <v>0</v>
      </c>
      <c r="L43" s="120">
        <f>VLOOKUP(L$9,PS5_Supply!$B:$ZP,INDEX(PS5_Supply!$14:$14,MATCH(BoQ_Equipment!$B43,PS5_Supply!$9:$9,0)),FALSE)</f>
        <v>0</v>
      </c>
      <c r="M43" s="121">
        <f>VLOOKUP(M$9,PS5_Supply!$B:$ZP,INDEX(PS5_Supply!$14:$14,MATCH(BoQ_Equipment!$B43,PS5_Supply!$9:$9,0)),FALSE)</f>
        <v>0</v>
      </c>
      <c r="N43" s="85">
        <f t="shared" si="2"/>
        <v>0</v>
      </c>
      <c r="O43" s="153">
        <f t="shared" si="3"/>
        <v>0</v>
      </c>
      <c r="P43" s="123">
        <f>VLOOKUP(P$9,PS5_Supply!$B:$ZP,INDEX(PS5_Supply!$14:$14,MATCH(BoQ_Equipment!$B43,PS5_Supply!$9:$9,0)),FALSE)</f>
        <v>0</v>
      </c>
      <c r="Q43" s="116">
        <f>VLOOKUP(Q$9,PS5_Supply!$B:$ZP,INDEX(PS5_Supply!$14:$14,MATCH(BoQ_Equipment!$B43,PS5_Supply!$9:$9,0)),FALSE)</f>
        <v>0</v>
      </c>
      <c r="R43" s="116">
        <f>VLOOKUP(R$9,PS5_Supply!$B:$ZP,INDEX(PS5_Supply!$14:$14,MATCH(BoQ_Equipment!$B43,PS5_Supply!$9:$9,0)),FALSE)</f>
        <v>0</v>
      </c>
      <c r="S43" s="117">
        <f>VLOOKUP(S$9,PS5_Supply!$B:$ZP,INDEX(PS5_Supply!$14:$14,MATCH(BoQ_Equipment!$B43,PS5_Supply!$9:$9,0)),FALSE)</f>
        <v>0</v>
      </c>
      <c r="T43" s="156">
        <f t="shared" si="4"/>
        <v>0</v>
      </c>
      <c r="U43" s="117">
        <f t="shared" si="5"/>
        <v>0</v>
      </c>
      <c r="V43" s="156">
        <f t="shared" si="6"/>
        <v>0</v>
      </c>
      <c r="W43" s="153">
        <f t="shared" si="7"/>
        <v>0</v>
      </c>
      <c r="X43" s="96">
        <f t="shared" si="8"/>
        <v>0</v>
      </c>
      <c r="Y43" s="97">
        <f t="shared" si="9"/>
        <v>0</v>
      </c>
    </row>
    <row r="44" spans="1:25" s="77" customFormat="1" ht="37" customHeight="1" x14ac:dyDescent="0.35">
      <c r="A44" s="87">
        <v>661855</v>
      </c>
      <c r="B44" s="537">
        <v>31</v>
      </c>
      <c r="C44" s="124" t="s">
        <v>535</v>
      </c>
      <c r="D44" s="298" t="s">
        <v>429</v>
      </c>
      <c r="E44" s="102" t="s">
        <v>120</v>
      </c>
      <c r="F44" s="133">
        <v>8</v>
      </c>
      <c r="G44" s="116">
        <f>VLOOKUP(G$9,PS5_Supply!$B:$ZP,INDEX(PS5_Supply!$14:$14,MATCH(BoQ_Equipment!$B44,PS5_Supply!$9:$9,0)),FALSE)</f>
        <v>0</v>
      </c>
      <c r="H44" s="116">
        <f>VLOOKUP(H$9,PS5_Supply!$B:$ZP,INDEX(PS5_Supply!$14:$14,MATCH(BoQ_Equipment!$B44,PS5_Supply!$9:$9,0)),FALSE)</f>
        <v>0</v>
      </c>
      <c r="I44" s="117">
        <f>VLOOKUP(I$9,PS5_Supply!$B:$ZP,INDEX(PS5_Supply!$14:$14,MATCH(BoQ_Equipment!$B44,PS5_Supply!$9:$9,0)),FALSE)</f>
        <v>0</v>
      </c>
      <c r="J44" s="86">
        <f t="shared" si="0"/>
        <v>0</v>
      </c>
      <c r="K44" s="152">
        <f t="shared" si="1"/>
        <v>0</v>
      </c>
      <c r="L44" s="120">
        <f>VLOOKUP(L$9,PS5_Supply!$B:$ZP,INDEX(PS5_Supply!$14:$14,MATCH(BoQ_Equipment!$B44,PS5_Supply!$9:$9,0)),FALSE)</f>
        <v>0</v>
      </c>
      <c r="M44" s="121">
        <f>VLOOKUP(M$9,PS5_Supply!$B:$ZP,INDEX(PS5_Supply!$14:$14,MATCH(BoQ_Equipment!$B44,PS5_Supply!$9:$9,0)),FALSE)</f>
        <v>0</v>
      </c>
      <c r="N44" s="85">
        <f t="shared" si="2"/>
        <v>0</v>
      </c>
      <c r="O44" s="153">
        <f t="shared" si="3"/>
        <v>0</v>
      </c>
      <c r="P44" s="123">
        <f>VLOOKUP(P$9,PS5_Supply!$B:$ZP,INDEX(PS5_Supply!$14:$14,MATCH(BoQ_Equipment!$B44,PS5_Supply!$9:$9,0)),FALSE)</f>
        <v>0</v>
      </c>
      <c r="Q44" s="116">
        <f>VLOOKUP(Q$9,PS5_Supply!$B:$ZP,INDEX(PS5_Supply!$14:$14,MATCH(BoQ_Equipment!$B44,PS5_Supply!$9:$9,0)),FALSE)</f>
        <v>0</v>
      </c>
      <c r="R44" s="116">
        <f>VLOOKUP(R$9,PS5_Supply!$B:$ZP,INDEX(PS5_Supply!$14:$14,MATCH(BoQ_Equipment!$B44,PS5_Supply!$9:$9,0)),FALSE)</f>
        <v>0</v>
      </c>
      <c r="S44" s="117">
        <f>VLOOKUP(S$9,PS5_Supply!$B:$ZP,INDEX(PS5_Supply!$14:$14,MATCH(BoQ_Equipment!$B44,PS5_Supply!$9:$9,0)),FALSE)</f>
        <v>0</v>
      </c>
      <c r="T44" s="156">
        <f t="shared" si="4"/>
        <v>0</v>
      </c>
      <c r="U44" s="117">
        <f t="shared" si="5"/>
        <v>0</v>
      </c>
      <c r="V44" s="156">
        <f t="shared" si="6"/>
        <v>0</v>
      </c>
      <c r="W44" s="153">
        <f t="shared" si="7"/>
        <v>0</v>
      </c>
      <c r="X44" s="96">
        <f t="shared" si="8"/>
        <v>0</v>
      </c>
      <c r="Y44" s="97">
        <f t="shared" si="9"/>
        <v>0</v>
      </c>
    </row>
    <row r="45" spans="1:25" s="77" customFormat="1" ht="37" customHeight="1" x14ac:dyDescent="0.35">
      <c r="A45" s="87">
        <v>661857</v>
      </c>
      <c r="B45" s="537">
        <v>32</v>
      </c>
      <c r="C45" s="124" t="s">
        <v>536</v>
      </c>
      <c r="D45" s="298" t="s">
        <v>430</v>
      </c>
      <c r="E45" s="102" t="s">
        <v>120</v>
      </c>
      <c r="F45" s="133">
        <v>8</v>
      </c>
      <c r="G45" s="116">
        <f>VLOOKUP(G$9,PS5_Supply!$B:$ZP,INDEX(PS5_Supply!$14:$14,MATCH(BoQ_Equipment!$B45,PS5_Supply!$9:$9,0)),FALSE)</f>
        <v>0</v>
      </c>
      <c r="H45" s="116">
        <f>VLOOKUP(H$9,PS5_Supply!$B:$ZP,INDEX(PS5_Supply!$14:$14,MATCH(BoQ_Equipment!$B45,PS5_Supply!$9:$9,0)),FALSE)</f>
        <v>0</v>
      </c>
      <c r="I45" s="117">
        <f>VLOOKUP(I$9,PS5_Supply!$B:$ZP,INDEX(PS5_Supply!$14:$14,MATCH(BoQ_Equipment!$B45,PS5_Supply!$9:$9,0)),FALSE)</f>
        <v>0</v>
      </c>
      <c r="J45" s="86">
        <f t="shared" si="0"/>
        <v>0</v>
      </c>
      <c r="K45" s="152">
        <f t="shared" si="1"/>
        <v>0</v>
      </c>
      <c r="L45" s="120">
        <f>VLOOKUP(L$9,PS5_Supply!$B:$ZP,INDEX(PS5_Supply!$14:$14,MATCH(BoQ_Equipment!$B45,PS5_Supply!$9:$9,0)),FALSE)</f>
        <v>0</v>
      </c>
      <c r="M45" s="121">
        <f>VLOOKUP(M$9,PS5_Supply!$B:$ZP,INDEX(PS5_Supply!$14:$14,MATCH(BoQ_Equipment!$B45,PS5_Supply!$9:$9,0)),FALSE)</f>
        <v>0</v>
      </c>
      <c r="N45" s="85">
        <f t="shared" si="2"/>
        <v>0</v>
      </c>
      <c r="O45" s="153">
        <f t="shared" si="3"/>
        <v>0</v>
      </c>
      <c r="P45" s="123">
        <f>VLOOKUP(P$9,PS5_Supply!$B:$ZP,INDEX(PS5_Supply!$14:$14,MATCH(BoQ_Equipment!$B45,PS5_Supply!$9:$9,0)),FALSE)</f>
        <v>0</v>
      </c>
      <c r="Q45" s="116">
        <f>VLOOKUP(Q$9,PS5_Supply!$B:$ZP,INDEX(PS5_Supply!$14:$14,MATCH(BoQ_Equipment!$B45,PS5_Supply!$9:$9,0)),FALSE)</f>
        <v>0</v>
      </c>
      <c r="R45" s="116">
        <f>VLOOKUP(R$9,PS5_Supply!$B:$ZP,INDEX(PS5_Supply!$14:$14,MATCH(BoQ_Equipment!$B45,PS5_Supply!$9:$9,0)),FALSE)</f>
        <v>0</v>
      </c>
      <c r="S45" s="117">
        <f>VLOOKUP(S$9,PS5_Supply!$B:$ZP,INDEX(PS5_Supply!$14:$14,MATCH(BoQ_Equipment!$B45,PS5_Supply!$9:$9,0)),FALSE)</f>
        <v>0</v>
      </c>
      <c r="T45" s="156">
        <f t="shared" si="4"/>
        <v>0</v>
      </c>
      <c r="U45" s="117">
        <f t="shared" si="5"/>
        <v>0</v>
      </c>
      <c r="V45" s="156">
        <f t="shared" si="6"/>
        <v>0</v>
      </c>
      <c r="W45" s="153">
        <f t="shared" si="7"/>
        <v>0</v>
      </c>
      <c r="X45" s="96">
        <f t="shared" si="8"/>
        <v>0</v>
      </c>
      <c r="Y45" s="97">
        <f t="shared" si="9"/>
        <v>0</v>
      </c>
    </row>
    <row r="46" spans="1:25" s="77" customFormat="1" ht="37" customHeight="1" x14ac:dyDescent="0.35">
      <c r="A46" s="87">
        <v>660261</v>
      </c>
      <c r="B46" s="537">
        <v>33</v>
      </c>
      <c r="C46" s="124" t="s">
        <v>303</v>
      </c>
      <c r="D46" s="298" t="s">
        <v>431</v>
      </c>
      <c r="E46" s="102" t="s">
        <v>120</v>
      </c>
      <c r="F46" s="133">
        <v>1</v>
      </c>
      <c r="G46" s="116">
        <f>VLOOKUP(G$9,PS5_Supply!$B:$ZP,INDEX(PS5_Supply!$14:$14,MATCH(BoQ_Equipment!$B46,PS5_Supply!$9:$9,0)),FALSE)</f>
        <v>0</v>
      </c>
      <c r="H46" s="116">
        <f>VLOOKUP(H$9,PS5_Supply!$B:$ZP,INDEX(PS5_Supply!$14:$14,MATCH(BoQ_Equipment!$B46,PS5_Supply!$9:$9,0)),FALSE)</f>
        <v>0</v>
      </c>
      <c r="I46" s="117">
        <f>VLOOKUP(I$9,PS5_Supply!$B:$ZP,INDEX(PS5_Supply!$14:$14,MATCH(BoQ_Equipment!$B46,PS5_Supply!$9:$9,0)),FALSE)</f>
        <v>0</v>
      </c>
      <c r="J46" s="86">
        <f t="shared" si="0"/>
        <v>0</v>
      </c>
      <c r="K46" s="152">
        <f t="shared" si="1"/>
        <v>0</v>
      </c>
      <c r="L46" s="120">
        <f>VLOOKUP(L$9,PS5_Supply!$B:$ZP,INDEX(PS5_Supply!$14:$14,MATCH(BoQ_Equipment!$B46,PS5_Supply!$9:$9,0)),FALSE)</f>
        <v>0</v>
      </c>
      <c r="M46" s="121">
        <f>VLOOKUP(M$9,PS5_Supply!$B:$ZP,INDEX(PS5_Supply!$14:$14,MATCH(BoQ_Equipment!$B46,PS5_Supply!$9:$9,0)),FALSE)</f>
        <v>0</v>
      </c>
      <c r="N46" s="85">
        <f t="shared" si="2"/>
        <v>0</v>
      </c>
      <c r="O46" s="153">
        <f t="shared" si="3"/>
        <v>0</v>
      </c>
      <c r="P46" s="123">
        <f>VLOOKUP(P$9,PS5_Supply!$B:$ZP,INDEX(PS5_Supply!$14:$14,MATCH(BoQ_Equipment!$B46,PS5_Supply!$9:$9,0)),FALSE)</f>
        <v>0</v>
      </c>
      <c r="Q46" s="116">
        <f>VLOOKUP(Q$9,PS5_Supply!$B:$ZP,INDEX(PS5_Supply!$14:$14,MATCH(BoQ_Equipment!$B46,PS5_Supply!$9:$9,0)),FALSE)</f>
        <v>0</v>
      </c>
      <c r="R46" s="116">
        <f>VLOOKUP(R$9,PS5_Supply!$B:$ZP,INDEX(PS5_Supply!$14:$14,MATCH(BoQ_Equipment!$B46,PS5_Supply!$9:$9,0)),FALSE)</f>
        <v>0</v>
      </c>
      <c r="S46" s="117">
        <f>VLOOKUP(S$9,PS5_Supply!$B:$ZP,INDEX(PS5_Supply!$14:$14,MATCH(BoQ_Equipment!$B46,PS5_Supply!$9:$9,0)),FALSE)</f>
        <v>0</v>
      </c>
      <c r="T46" s="156">
        <f t="shared" si="4"/>
        <v>0</v>
      </c>
      <c r="U46" s="117">
        <f t="shared" si="5"/>
        <v>0</v>
      </c>
      <c r="V46" s="156">
        <f t="shared" si="6"/>
        <v>0</v>
      </c>
      <c r="W46" s="153">
        <f t="shared" si="7"/>
        <v>0</v>
      </c>
      <c r="X46" s="96">
        <f t="shared" si="8"/>
        <v>0</v>
      </c>
      <c r="Y46" s="97">
        <f t="shared" si="9"/>
        <v>0</v>
      </c>
    </row>
    <row r="47" spans="1:25" s="77" customFormat="1" ht="37" customHeight="1" x14ac:dyDescent="0.35">
      <c r="A47" s="87">
        <v>660263</v>
      </c>
      <c r="B47" s="537">
        <v>34</v>
      </c>
      <c r="C47" s="124" t="s">
        <v>304</v>
      </c>
      <c r="D47" s="298" t="s">
        <v>432</v>
      </c>
      <c r="E47" s="102" t="s">
        <v>120</v>
      </c>
      <c r="F47" s="133">
        <v>1</v>
      </c>
      <c r="G47" s="116">
        <f>VLOOKUP(G$9,PS5_Supply!$B:$ZP,INDEX(PS5_Supply!$14:$14,MATCH(BoQ_Equipment!$B47,PS5_Supply!$9:$9,0)),FALSE)</f>
        <v>0</v>
      </c>
      <c r="H47" s="116">
        <f>VLOOKUP(H$9,PS5_Supply!$B:$ZP,INDEX(PS5_Supply!$14:$14,MATCH(BoQ_Equipment!$B47,PS5_Supply!$9:$9,0)),FALSE)</f>
        <v>0</v>
      </c>
      <c r="I47" s="117">
        <f>VLOOKUP(I$9,PS5_Supply!$B:$ZP,INDEX(PS5_Supply!$14:$14,MATCH(BoQ_Equipment!$B47,PS5_Supply!$9:$9,0)),FALSE)</f>
        <v>0</v>
      </c>
      <c r="J47" s="86">
        <f t="shared" si="0"/>
        <v>0</v>
      </c>
      <c r="K47" s="152">
        <f t="shared" si="1"/>
        <v>0</v>
      </c>
      <c r="L47" s="120">
        <f>VLOOKUP(L$9,PS5_Supply!$B:$ZP,INDEX(PS5_Supply!$14:$14,MATCH(BoQ_Equipment!$B47,PS5_Supply!$9:$9,0)),FALSE)</f>
        <v>0</v>
      </c>
      <c r="M47" s="121">
        <f>VLOOKUP(M$9,PS5_Supply!$B:$ZP,INDEX(PS5_Supply!$14:$14,MATCH(BoQ_Equipment!$B47,PS5_Supply!$9:$9,0)),FALSE)</f>
        <v>0</v>
      </c>
      <c r="N47" s="85">
        <f t="shared" si="2"/>
        <v>0</v>
      </c>
      <c r="O47" s="153">
        <f t="shared" si="3"/>
        <v>0</v>
      </c>
      <c r="P47" s="123">
        <f>VLOOKUP(P$9,PS5_Supply!$B:$ZP,INDEX(PS5_Supply!$14:$14,MATCH(BoQ_Equipment!$B47,PS5_Supply!$9:$9,0)),FALSE)</f>
        <v>0</v>
      </c>
      <c r="Q47" s="116">
        <f>VLOOKUP(Q$9,PS5_Supply!$B:$ZP,INDEX(PS5_Supply!$14:$14,MATCH(BoQ_Equipment!$B47,PS5_Supply!$9:$9,0)),FALSE)</f>
        <v>0</v>
      </c>
      <c r="R47" s="116">
        <f>VLOOKUP(R$9,PS5_Supply!$B:$ZP,INDEX(PS5_Supply!$14:$14,MATCH(BoQ_Equipment!$B47,PS5_Supply!$9:$9,0)),FALSE)</f>
        <v>0</v>
      </c>
      <c r="S47" s="117">
        <f>VLOOKUP(S$9,PS5_Supply!$B:$ZP,INDEX(PS5_Supply!$14:$14,MATCH(BoQ_Equipment!$B47,PS5_Supply!$9:$9,0)),FALSE)</f>
        <v>0</v>
      </c>
      <c r="T47" s="156">
        <f t="shared" si="4"/>
        <v>0</v>
      </c>
      <c r="U47" s="117">
        <f t="shared" si="5"/>
        <v>0</v>
      </c>
      <c r="V47" s="156">
        <f t="shared" si="6"/>
        <v>0</v>
      </c>
      <c r="W47" s="153">
        <f t="shared" si="7"/>
        <v>0</v>
      </c>
      <c r="X47" s="96">
        <f t="shared" si="8"/>
        <v>0</v>
      </c>
      <c r="Y47" s="97">
        <f t="shared" si="9"/>
        <v>0</v>
      </c>
    </row>
    <row r="48" spans="1:25" s="77" customFormat="1" ht="37" customHeight="1" x14ac:dyDescent="0.35">
      <c r="A48" s="87">
        <v>660264</v>
      </c>
      <c r="B48" s="537">
        <v>35</v>
      </c>
      <c r="C48" s="124" t="s">
        <v>305</v>
      </c>
      <c r="D48" s="298" t="s">
        <v>433</v>
      </c>
      <c r="E48" s="102" t="s">
        <v>120</v>
      </c>
      <c r="F48" s="133">
        <v>1</v>
      </c>
      <c r="G48" s="116">
        <f>VLOOKUP(G$9,PS5_Supply!$B:$ZP,INDEX(PS5_Supply!$14:$14,MATCH(BoQ_Equipment!$B48,PS5_Supply!$9:$9,0)),FALSE)</f>
        <v>0</v>
      </c>
      <c r="H48" s="116">
        <f>VLOOKUP(H$9,PS5_Supply!$B:$ZP,INDEX(PS5_Supply!$14:$14,MATCH(BoQ_Equipment!$B48,PS5_Supply!$9:$9,0)),FALSE)</f>
        <v>0</v>
      </c>
      <c r="I48" s="117">
        <f>VLOOKUP(I$9,PS5_Supply!$B:$ZP,INDEX(PS5_Supply!$14:$14,MATCH(BoQ_Equipment!$B48,PS5_Supply!$9:$9,0)),FALSE)</f>
        <v>0</v>
      </c>
      <c r="J48" s="86">
        <f t="shared" si="0"/>
        <v>0</v>
      </c>
      <c r="K48" s="152">
        <f t="shared" si="1"/>
        <v>0</v>
      </c>
      <c r="L48" s="120">
        <f>VLOOKUP(L$9,PS5_Supply!$B:$ZP,INDEX(PS5_Supply!$14:$14,MATCH(BoQ_Equipment!$B48,PS5_Supply!$9:$9,0)),FALSE)</f>
        <v>0</v>
      </c>
      <c r="M48" s="121">
        <f>VLOOKUP(M$9,PS5_Supply!$B:$ZP,INDEX(PS5_Supply!$14:$14,MATCH(BoQ_Equipment!$B48,PS5_Supply!$9:$9,0)),FALSE)</f>
        <v>0</v>
      </c>
      <c r="N48" s="85">
        <f t="shared" si="2"/>
        <v>0</v>
      </c>
      <c r="O48" s="153">
        <f t="shared" si="3"/>
        <v>0</v>
      </c>
      <c r="P48" s="123">
        <f>VLOOKUP(P$9,PS5_Supply!$B:$ZP,INDEX(PS5_Supply!$14:$14,MATCH(BoQ_Equipment!$B48,PS5_Supply!$9:$9,0)),FALSE)</f>
        <v>0</v>
      </c>
      <c r="Q48" s="116">
        <f>VLOOKUP(Q$9,PS5_Supply!$B:$ZP,INDEX(PS5_Supply!$14:$14,MATCH(BoQ_Equipment!$B48,PS5_Supply!$9:$9,0)),FALSE)</f>
        <v>0</v>
      </c>
      <c r="R48" s="116">
        <f>VLOOKUP(R$9,PS5_Supply!$B:$ZP,INDEX(PS5_Supply!$14:$14,MATCH(BoQ_Equipment!$B48,PS5_Supply!$9:$9,0)),FALSE)</f>
        <v>0</v>
      </c>
      <c r="S48" s="117">
        <f>VLOOKUP(S$9,PS5_Supply!$B:$ZP,INDEX(PS5_Supply!$14:$14,MATCH(BoQ_Equipment!$B48,PS5_Supply!$9:$9,0)),FALSE)</f>
        <v>0</v>
      </c>
      <c r="T48" s="156">
        <f t="shared" si="4"/>
        <v>0</v>
      </c>
      <c r="U48" s="117">
        <f t="shared" si="5"/>
        <v>0</v>
      </c>
      <c r="V48" s="156">
        <f t="shared" si="6"/>
        <v>0</v>
      </c>
      <c r="W48" s="153">
        <f t="shared" si="7"/>
        <v>0</v>
      </c>
      <c r="X48" s="96">
        <f t="shared" si="8"/>
        <v>0</v>
      </c>
      <c r="Y48" s="97">
        <f t="shared" si="9"/>
        <v>0</v>
      </c>
    </row>
    <row r="49" spans="1:25" s="77" customFormat="1" ht="37" customHeight="1" x14ac:dyDescent="0.35">
      <c r="A49" s="87">
        <v>660265</v>
      </c>
      <c r="B49" s="537">
        <v>36</v>
      </c>
      <c r="C49" s="124" t="s">
        <v>306</v>
      </c>
      <c r="D49" s="298" t="s">
        <v>434</v>
      </c>
      <c r="E49" s="102" t="s">
        <v>120</v>
      </c>
      <c r="F49" s="133">
        <v>1</v>
      </c>
      <c r="G49" s="116">
        <f>VLOOKUP(G$9,PS5_Supply!$B:$ZP,INDEX(PS5_Supply!$14:$14,MATCH(BoQ_Equipment!$B49,PS5_Supply!$9:$9,0)),FALSE)</f>
        <v>0</v>
      </c>
      <c r="H49" s="116">
        <f>VLOOKUP(H$9,PS5_Supply!$B:$ZP,INDEX(PS5_Supply!$14:$14,MATCH(BoQ_Equipment!$B49,PS5_Supply!$9:$9,0)),FALSE)</f>
        <v>0</v>
      </c>
      <c r="I49" s="117">
        <f>VLOOKUP(I$9,PS5_Supply!$B:$ZP,INDEX(PS5_Supply!$14:$14,MATCH(BoQ_Equipment!$B49,PS5_Supply!$9:$9,0)),FALSE)</f>
        <v>0</v>
      </c>
      <c r="J49" s="86">
        <f t="shared" si="0"/>
        <v>0</v>
      </c>
      <c r="K49" s="152">
        <f t="shared" si="1"/>
        <v>0</v>
      </c>
      <c r="L49" s="120">
        <f>VLOOKUP(L$9,PS5_Supply!$B:$ZP,INDEX(PS5_Supply!$14:$14,MATCH(BoQ_Equipment!$B49,PS5_Supply!$9:$9,0)),FALSE)</f>
        <v>0</v>
      </c>
      <c r="M49" s="121">
        <f>VLOOKUP(M$9,PS5_Supply!$B:$ZP,INDEX(PS5_Supply!$14:$14,MATCH(BoQ_Equipment!$B49,PS5_Supply!$9:$9,0)),FALSE)</f>
        <v>0</v>
      </c>
      <c r="N49" s="85">
        <f t="shared" si="2"/>
        <v>0</v>
      </c>
      <c r="O49" s="153">
        <f t="shared" si="3"/>
        <v>0</v>
      </c>
      <c r="P49" s="123">
        <f>VLOOKUP(P$9,PS5_Supply!$B:$ZP,INDEX(PS5_Supply!$14:$14,MATCH(BoQ_Equipment!$B49,PS5_Supply!$9:$9,0)),FALSE)</f>
        <v>0</v>
      </c>
      <c r="Q49" s="116">
        <f>VLOOKUP(Q$9,PS5_Supply!$B:$ZP,INDEX(PS5_Supply!$14:$14,MATCH(BoQ_Equipment!$B49,PS5_Supply!$9:$9,0)),FALSE)</f>
        <v>0</v>
      </c>
      <c r="R49" s="116">
        <f>VLOOKUP(R$9,PS5_Supply!$B:$ZP,INDEX(PS5_Supply!$14:$14,MATCH(BoQ_Equipment!$B49,PS5_Supply!$9:$9,0)),FALSE)</f>
        <v>0</v>
      </c>
      <c r="S49" s="117">
        <f>VLOOKUP(S$9,PS5_Supply!$B:$ZP,INDEX(PS5_Supply!$14:$14,MATCH(BoQ_Equipment!$B49,PS5_Supply!$9:$9,0)),FALSE)</f>
        <v>0</v>
      </c>
      <c r="T49" s="156">
        <f t="shared" si="4"/>
        <v>0</v>
      </c>
      <c r="U49" s="117">
        <f t="shared" si="5"/>
        <v>0</v>
      </c>
      <c r="V49" s="156">
        <f t="shared" si="6"/>
        <v>0</v>
      </c>
      <c r="W49" s="153">
        <f t="shared" si="7"/>
        <v>0</v>
      </c>
      <c r="X49" s="96">
        <f t="shared" si="8"/>
        <v>0</v>
      </c>
      <c r="Y49" s="97">
        <f t="shared" si="9"/>
        <v>0</v>
      </c>
    </row>
    <row r="50" spans="1:25" s="77" customFormat="1" ht="37" customHeight="1" x14ac:dyDescent="0.35">
      <c r="A50" s="87">
        <v>660267</v>
      </c>
      <c r="B50" s="537">
        <v>37</v>
      </c>
      <c r="C50" s="124" t="s">
        <v>307</v>
      </c>
      <c r="D50" s="298" t="s">
        <v>435</v>
      </c>
      <c r="E50" s="102" t="s">
        <v>120</v>
      </c>
      <c r="F50" s="133">
        <v>1</v>
      </c>
      <c r="G50" s="116">
        <f>VLOOKUP(G$9,PS5_Supply!$B:$ZP,INDEX(PS5_Supply!$14:$14,MATCH(BoQ_Equipment!$B50,PS5_Supply!$9:$9,0)),FALSE)</f>
        <v>0</v>
      </c>
      <c r="H50" s="116">
        <f>VLOOKUP(H$9,PS5_Supply!$B:$ZP,INDEX(PS5_Supply!$14:$14,MATCH(BoQ_Equipment!$B50,PS5_Supply!$9:$9,0)),FALSE)</f>
        <v>0</v>
      </c>
      <c r="I50" s="117">
        <f>VLOOKUP(I$9,PS5_Supply!$B:$ZP,INDEX(PS5_Supply!$14:$14,MATCH(BoQ_Equipment!$B50,PS5_Supply!$9:$9,0)),FALSE)</f>
        <v>0</v>
      </c>
      <c r="J50" s="86">
        <f t="shared" si="0"/>
        <v>0</v>
      </c>
      <c r="K50" s="152">
        <f t="shared" si="1"/>
        <v>0</v>
      </c>
      <c r="L50" s="120">
        <f>VLOOKUP(L$9,PS5_Supply!$B:$ZP,INDEX(PS5_Supply!$14:$14,MATCH(BoQ_Equipment!$B50,PS5_Supply!$9:$9,0)),FALSE)</f>
        <v>0</v>
      </c>
      <c r="M50" s="121">
        <f>VLOOKUP(M$9,PS5_Supply!$B:$ZP,INDEX(PS5_Supply!$14:$14,MATCH(BoQ_Equipment!$B50,PS5_Supply!$9:$9,0)),FALSE)</f>
        <v>0</v>
      </c>
      <c r="N50" s="85">
        <f t="shared" si="2"/>
        <v>0</v>
      </c>
      <c r="O50" s="153">
        <f t="shared" si="3"/>
        <v>0</v>
      </c>
      <c r="P50" s="123">
        <f>VLOOKUP(P$9,PS5_Supply!$B:$ZP,INDEX(PS5_Supply!$14:$14,MATCH(BoQ_Equipment!$B50,PS5_Supply!$9:$9,0)),FALSE)</f>
        <v>0</v>
      </c>
      <c r="Q50" s="116">
        <f>VLOOKUP(Q$9,PS5_Supply!$B:$ZP,INDEX(PS5_Supply!$14:$14,MATCH(BoQ_Equipment!$B50,PS5_Supply!$9:$9,0)),FALSE)</f>
        <v>0</v>
      </c>
      <c r="R50" s="116">
        <f>VLOOKUP(R$9,PS5_Supply!$B:$ZP,INDEX(PS5_Supply!$14:$14,MATCH(BoQ_Equipment!$B50,PS5_Supply!$9:$9,0)),FALSE)</f>
        <v>0</v>
      </c>
      <c r="S50" s="117">
        <f>VLOOKUP(S$9,PS5_Supply!$B:$ZP,INDEX(PS5_Supply!$14:$14,MATCH(BoQ_Equipment!$B50,PS5_Supply!$9:$9,0)),FALSE)</f>
        <v>0</v>
      </c>
      <c r="T50" s="156">
        <f t="shared" si="4"/>
        <v>0</v>
      </c>
      <c r="U50" s="117">
        <f t="shared" si="5"/>
        <v>0</v>
      </c>
      <c r="V50" s="156">
        <f t="shared" si="6"/>
        <v>0</v>
      </c>
      <c r="W50" s="153">
        <f t="shared" si="7"/>
        <v>0</v>
      </c>
      <c r="X50" s="96">
        <f t="shared" si="8"/>
        <v>0</v>
      </c>
      <c r="Y50" s="97">
        <f t="shared" si="9"/>
        <v>0</v>
      </c>
    </row>
    <row r="51" spans="1:25" s="77" customFormat="1" ht="37" customHeight="1" x14ac:dyDescent="0.35">
      <c r="A51" s="87">
        <v>660268</v>
      </c>
      <c r="B51" s="537">
        <v>38</v>
      </c>
      <c r="C51" s="124" t="s">
        <v>308</v>
      </c>
      <c r="D51" s="298" t="s">
        <v>436</v>
      </c>
      <c r="E51" s="102" t="s">
        <v>120</v>
      </c>
      <c r="F51" s="133">
        <v>1</v>
      </c>
      <c r="G51" s="116">
        <f>VLOOKUP(G$9,PS5_Supply!$B:$ZP,INDEX(PS5_Supply!$14:$14,MATCH(BoQ_Equipment!$B51,PS5_Supply!$9:$9,0)),FALSE)</f>
        <v>0</v>
      </c>
      <c r="H51" s="116">
        <f>VLOOKUP(H$9,PS5_Supply!$B:$ZP,INDEX(PS5_Supply!$14:$14,MATCH(BoQ_Equipment!$B51,PS5_Supply!$9:$9,0)),FALSE)</f>
        <v>0</v>
      </c>
      <c r="I51" s="117">
        <f>VLOOKUP(I$9,PS5_Supply!$B:$ZP,INDEX(PS5_Supply!$14:$14,MATCH(BoQ_Equipment!$B51,PS5_Supply!$9:$9,0)),FALSE)</f>
        <v>0</v>
      </c>
      <c r="J51" s="86">
        <f t="shared" si="0"/>
        <v>0</v>
      </c>
      <c r="K51" s="152">
        <f t="shared" si="1"/>
        <v>0</v>
      </c>
      <c r="L51" s="120">
        <f>VLOOKUP(L$9,PS5_Supply!$B:$ZP,INDEX(PS5_Supply!$14:$14,MATCH(BoQ_Equipment!$B51,PS5_Supply!$9:$9,0)),FALSE)</f>
        <v>0</v>
      </c>
      <c r="M51" s="121">
        <f>VLOOKUP(M$9,PS5_Supply!$B:$ZP,INDEX(PS5_Supply!$14:$14,MATCH(BoQ_Equipment!$B51,PS5_Supply!$9:$9,0)),FALSE)</f>
        <v>0</v>
      </c>
      <c r="N51" s="85">
        <f t="shared" si="2"/>
        <v>0</v>
      </c>
      <c r="O51" s="153">
        <f t="shared" si="3"/>
        <v>0</v>
      </c>
      <c r="P51" s="123">
        <f>VLOOKUP(P$9,PS5_Supply!$B:$ZP,INDEX(PS5_Supply!$14:$14,MATCH(BoQ_Equipment!$B51,PS5_Supply!$9:$9,0)),FALSE)</f>
        <v>0</v>
      </c>
      <c r="Q51" s="116">
        <f>VLOOKUP(Q$9,PS5_Supply!$B:$ZP,INDEX(PS5_Supply!$14:$14,MATCH(BoQ_Equipment!$B51,PS5_Supply!$9:$9,0)),FALSE)</f>
        <v>0</v>
      </c>
      <c r="R51" s="116">
        <f>VLOOKUP(R$9,PS5_Supply!$B:$ZP,INDEX(PS5_Supply!$14:$14,MATCH(BoQ_Equipment!$B51,PS5_Supply!$9:$9,0)),FALSE)</f>
        <v>0</v>
      </c>
      <c r="S51" s="117">
        <f>VLOOKUP(S$9,PS5_Supply!$B:$ZP,INDEX(PS5_Supply!$14:$14,MATCH(BoQ_Equipment!$B51,PS5_Supply!$9:$9,0)),FALSE)</f>
        <v>0</v>
      </c>
      <c r="T51" s="156">
        <f t="shared" si="4"/>
        <v>0</v>
      </c>
      <c r="U51" s="117">
        <f t="shared" si="5"/>
        <v>0</v>
      </c>
      <c r="V51" s="156">
        <f t="shared" si="6"/>
        <v>0</v>
      </c>
      <c r="W51" s="153">
        <f t="shared" si="7"/>
        <v>0</v>
      </c>
      <c r="X51" s="96">
        <f t="shared" si="8"/>
        <v>0</v>
      </c>
      <c r="Y51" s="97">
        <f t="shared" si="9"/>
        <v>0</v>
      </c>
    </row>
    <row r="52" spans="1:25" s="77" customFormat="1" ht="37" customHeight="1" x14ac:dyDescent="0.35">
      <c r="A52" s="87">
        <v>660269</v>
      </c>
      <c r="B52" s="537">
        <v>39</v>
      </c>
      <c r="C52" s="124" t="s">
        <v>309</v>
      </c>
      <c r="D52" s="298" t="s">
        <v>437</v>
      </c>
      <c r="E52" s="102" t="s">
        <v>120</v>
      </c>
      <c r="F52" s="133">
        <v>1</v>
      </c>
      <c r="G52" s="116">
        <f>VLOOKUP(G$9,PS5_Supply!$B:$ZP,INDEX(PS5_Supply!$14:$14,MATCH(BoQ_Equipment!$B52,PS5_Supply!$9:$9,0)),FALSE)</f>
        <v>0</v>
      </c>
      <c r="H52" s="116">
        <f>VLOOKUP(H$9,PS5_Supply!$B:$ZP,INDEX(PS5_Supply!$14:$14,MATCH(BoQ_Equipment!$B52,PS5_Supply!$9:$9,0)),FALSE)</f>
        <v>0</v>
      </c>
      <c r="I52" s="117">
        <f>VLOOKUP(I$9,PS5_Supply!$B:$ZP,INDEX(PS5_Supply!$14:$14,MATCH(BoQ_Equipment!$B52,PS5_Supply!$9:$9,0)),FALSE)</f>
        <v>0</v>
      </c>
      <c r="J52" s="86">
        <f t="shared" si="0"/>
        <v>0</v>
      </c>
      <c r="K52" s="152">
        <f t="shared" si="1"/>
        <v>0</v>
      </c>
      <c r="L52" s="120">
        <f>VLOOKUP(L$9,PS5_Supply!$B:$ZP,INDEX(PS5_Supply!$14:$14,MATCH(BoQ_Equipment!$B52,PS5_Supply!$9:$9,0)),FALSE)</f>
        <v>0</v>
      </c>
      <c r="M52" s="121">
        <f>VLOOKUP(M$9,PS5_Supply!$B:$ZP,INDEX(PS5_Supply!$14:$14,MATCH(BoQ_Equipment!$B52,PS5_Supply!$9:$9,0)),FALSE)</f>
        <v>0</v>
      </c>
      <c r="N52" s="85">
        <f t="shared" si="2"/>
        <v>0</v>
      </c>
      <c r="O52" s="153">
        <f t="shared" si="3"/>
        <v>0</v>
      </c>
      <c r="P52" s="123">
        <f>VLOOKUP(P$9,PS5_Supply!$B:$ZP,INDEX(PS5_Supply!$14:$14,MATCH(BoQ_Equipment!$B52,PS5_Supply!$9:$9,0)),FALSE)</f>
        <v>0</v>
      </c>
      <c r="Q52" s="116">
        <f>VLOOKUP(Q$9,PS5_Supply!$B:$ZP,INDEX(PS5_Supply!$14:$14,MATCH(BoQ_Equipment!$B52,PS5_Supply!$9:$9,0)),FALSE)</f>
        <v>0</v>
      </c>
      <c r="R52" s="116">
        <f>VLOOKUP(R$9,PS5_Supply!$B:$ZP,INDEX(PS5_Supply!$14:$14,MATCH(BoQ_Equipment!$B52,PS5_Supply!$9:$9,0)),FALSE)</f>
        <v>0</v>
      </c>
      <c r="S52" s="117">
        <f>VLOOKUP(S$9,PS5_Supply!$B:$ZP,INDEX(PS5_Supply!$14:$14,MATCH(BoQ_Equipment!$B52,PS5_Supply!$9:$9,0)),FALSE)</f>
        <v>0</v>
      </c>
      <c r="T52" s="156">
        <f t="shared" si="4"/>
        <v>0</v>
      </c>
      <c r="U52" s="117">
        <f t="shared" si="5"/>
        <v>0</v>
      </c>
      <c r="V52" s="156">
        <f t="shared" si="6"/>
        <v>0</v>
      </c>
      <c r="W52" s="153">
        <f t="shared" si="7"/>
        <v>0</v>
      </c>
      <c r="X52" s="96">
        <f t="shared" si="8"/>
        <v>0</v>
      </c>
      <c r="Y52" s="97">
        <f t="shared" si="9"/>
        <v>0</v>
      </c>
    </row>
    <row r="53" spans="1:25" s="77" customFormat="1" ht="37" customHeight="1" x14ac:dyDescent="0.35">
      <c r="A53" s="87">
        <v>660270</v>
      </c>
      <c r="B53" s="537">
        <v>40</v>
      </c>
      <c r="C53" s="124" t="s">
        <v>310</v>
      </c>
      <c r="D53" s="298" t="s">
        <v>438</v>
      </c>
      <c r="E53" s="102" t="s">
        <v>120</v>
      </c>
      <c r="F53" s="133">
        <v>1</v>
      </c>
      <c r="G53" s="116">
        <f>VLOOKUP(G$9,PS5_Supply!$B:$ZP,INDEX(PS5_Supply!$14:$14,MATCH(BoQ_Equipment!$B53,PS5_Supply!$9:$9,0)),FALSE)</f>
        <v>0</v>
      </c>
      <c r="H53" s="116">
        <f>VLOOKUP(H$9,PS5_Supply!$B:$ZP,INDEX(PS5_Supply!$14:$14,MATCH(BoQ_Equipment!$B53,PS5_Supply!$9:$9,0)),FALSE)</f>
        <v>0</v>
      </c>
      <c r="I53" s="117">
        <f>VLOOKUP(I$9,PS5_Supply!$B:$ZP,INDEX(PS5_Supply!$14:$14,MATCH(BoQ_Equipment!$B53,PS5_Supply!$9:$9,0)),FALSE)</f>
        <v>0</v>
      </c>
      <c r="J53" s="86">
        <f t="shared" si="0"/>
        <v>0</v>
      </c>
      <c r="K53" s="152">
        <f t="shared" si="1"/>
        <v>0</v>
      </c>
      <c r="L53" s="120">
        <f>VLOOKUP(L$9,PS5_Supply!$B:$ZP,INDEX(PS5_Supply!$14:$14,MATCH(BoQ_Equipment!$B53,PS5_Supply!$9:$9,0)),FALSE)</f>
        <v>0</v>
      </c>
      <c r="M53" s="121">
        <f>VLOOKUP(M$9,PS5_Supply!$B:$ZP,INDEX(PS5_Supply!$14:$14,MATCH(BoQ_Equipment!$B53,PS5_Supply!$9:$9,0)),FALSE)</f>
        <v>0</v>
      </c>
      <c r="N53" s="85">
        <f t="shared" si="2"/>
        <v>0</v>
      </c>
      <c r="O53" s="153">
        <f t="shared" si="3"/>
        <v>0</v>
      </c>
      <c r="P53" s="123">
        <f>VLOOKUP(P$9,PS5_Supply!$B:$ZP,INDEX(PS5_Supply!$14:$14,MATCH(BoQ_Equipment!$B53,PS5_Supply!$9:$9,0)),FALSE)</f>
        <v>0</v>
      </c>
      <c r="Q53" s="116">
        <f>VLOOKUP(Q$9,PS5_Supply!$B:$ZP,INDEX(PS5_Supply!$14:$14,MATCH(BoQ_Equipment!$B53,PS5_Supply!$9:$9,0)),FALSE)</f>
        <v>0</v>
      </c>
      <c r="R53" s="116">
        <f>VLOOKUP(R$9,PS5_Supply!$B:$ZP,INDEX(PS5_Supply!$14:$14,MATCH(BoQ_Equipment!$B53,PS5_Supply!$9:$9,0)),FALSE)</f>
        <v>0</v>
      </c>
      <c r="S53" s="117">
        <f>VLOOKUP(S$9,PS5_Supply!$B:$ZP,INDEX(PS5_Supply!$14:$14,MATCH(BoQ_Equipment!$B53,PS5_Supply!$9:$9,0)),FALSE)</f>
        <v>0</v>
      </c>
      <c r="T53" s="156">
        <f t="shared" si="4"/>
        <v>0</v>
      </c>
      <c r="U53" s="117">
        <f t="shared" si="5"/>
        <v>0</v>
      </c>
      <c r="V53" s="156">
        <f t="shared" si="6"/>
        <v>0</v>
      </c>
      <c r="W53" s="153">
        <f t="shared" si="7"/>
        <v>0</v>
      </c>
      <c r="X53" s="96">
        <f t="shared" si="8"/>
        <v>0</v>
      </c>
      <c r="Y53" s="97">
        <f t="shared" si="9"/>
        <v>0</v>
      </c>
    </row>
    <row r="54" spans="1:25" s="77" customFormat="1" ht="37" customHeight="1" x14ac:dyDescent="0.35">
      <c r="A54" s="87"/>
      <c r="B54" s="537"/>
      <c r="C54" s="124"/>
      <c r="D54" s="298"/>
      <c r="E54" s="102"/>
      <c r="F54" s="133"/>
      <c r="G54" s="116"/>
      <c r="H54" s="116"/>
      <c r="I54" s="117"/>
      <c r="J54" s="86"/>
      <c r="K54" s="152"/>
      <c r="L54" s="120"/>
      <c r="M54" s="121"/>
      <c r="N54" s="85"/>
      <c r="O54" s="153"/>
      <c r="P54" s="123"/>
      <c r="Q54" s="116"/>
      <c r="R54" s="116"/>
      <c r="S54" s="117"/>
      <c r="T54" s="156"/>
      <c r="U54" s="117"/>
      <c r="V54" s="156"/>
      <c r="W54" s="153"/>
      <c r="X54" s="96"/>
      <c r="Y54" s="97"/>
    </row>
    <row r="55" spans="1:25" s="77" customFormat="1" ht="37" customHeight="1" x14ac:dyDescent="0.35">
      <c r="A55" s="273"/>
      <c r="B55" s="538"/>
      <c r="C55" s="161" t="s">
        <v>381</v>
      </c>
      <c r="D55" s="540"/>
      <c r="E55" s="274"/>
      <c r="F55" s="275"/>
      <c r="G55" s="276"/>
      <c r="H55" s="276"/>
      <c r="I55" s="277"/>
      <c r="J55" s="194"/>
      <c r="K55" s="283">
        <f>SUM(K57:K118)</f>
        <v>0</v>
      </c>
      <c r="L55" s="278"/>
      <c r="M55" s="279"/>
      <c r="N55" s="195"/>
      <c r="O55" s="284">
        <f>SUM(O57:O118)</f>
        <v>0</v>
      </c>
      <c r="P55" s="280"/>
      <c r="Q55" s="276"/>
      <c r="R55" s="276"/>
      <c r="S55" s="277"/>
      <c r="T55" s="287">
        <f>SUM(T57:T118)</f>
        <v>0</v>
      </c>
      <c r="U55" s="288">
        <f>SUM(U57:U118)</f>
        <v>0</v>
      </c>
      <c r="V55" s="281"/>
      <c r="W55" s="284">
        <f>SUM(W57:W118)</f>
        <v>0</v>
      </c>
      <c r="X55" s="196"/>
      <c r="Y55" s="290">
        <f>SUM(Y57:Y118)</f>
        <v>0</v>
      </c>
    </row>
    <row r="56" spans="1:25" s="77" customFormat="1" ht="37" customHeight="1" x14ac:dyDescent="0.35">
      <c r="A56" s="273"/>
      <c r="B56" s="538"/>
      <c r="C56" s="161" t="s">
        <v>573</v>
      </c>
      <c r="D56" s="540"/>
      <c r="E56" s="274"/>
      <c r="F56" s="275"/>
      <c r="G56" s="276"/>
      <c r="H56" s="276"/>
      <c r="I56" s="277"/>
      <c r="J56" s="194"/>
      <c r="K56" s="283"/>
      <c r="L56" s="278"/>
      <c r="M56" s="279"/>
      <c r="N56" s="195"/>
      <c r="O56" s="284"/>
      <c r="P56" s="280"/>
      <c r="Q56" s="276"/>
      <c r="R56" s="276"/>
      <c r="S56" s="277"/>
      <c r="T56" s="287"/>
      <c r="U56" s="288"/>
      <c r="V56" s="281"/>
      <c r="W56" s="284"/>
      <c r="X56" s="196"/>
      <c r="Y56" s="290"/>
    </row>
    <row r="57" spans="1:25" s="77" customFormat="1" ht="37" customHeight="1" x14ac:dyDescent="0.35">
      <c r="A57" s="87">
        <v>660721</v>
      </c>
      <c r="B57" s="537">
        <v>41</v>
      </c>
      <c r="C57" s="124" t="s">
        <v>311</v>
      </c>
      <c r="D57" s="541" t="s">
        <v>467</v>
      </c>
      <c r="E57" s="102" t="s">
        <v>120</v>
      </c>
      <c r="F57" s="133">
        <v>8</v>
      </c>
      <c r="G57" s="116">
        <f>VLOOKUP(G$9,PS5_Supply!$B:$ZP,INDEX(PS5_Supply!$14:$14,MATCH(BoQ_Equipment!$B57,PS5_Supply!$9:$9,0)),FALSE)</f>
        <v>0</v>
      </c>
      <c r="H57" s="116">
        <f>VLOOKUP(H$9,PS5_Supply!$B:$ZP,INDEX(PS5_Supply!$14:$14,MATCH(BoQ_Equipment!$B57,PS5_Supply!$9:$9,0)),FALSE)</f>
        <v>0</v>
      </c>
      <c r="I57" s="117">
        <f>VLOOKUP(I$9,PS5_Supply!$B:$ZP,INDEX(PS5_Supply!$14:$14,MATCH(BoQ_Equipment!$B57,PS5_Supply!$9:$9,0)),FALSE)</f>
        <v>0</v>
      </c>
      <c r="J57" s="86">
        <f t="shared" ref="J57:J81" si="10">I57+H57+G57</f>
        <v>0</v>
      </c>
      <c r="K57" s="152">
        <f t="shared" ref="K57:K81" si="11">F57*J57</f>
        <v>0</v>
      </c>
      <c r="L57" s="120">
        <f>VLOOKUP(L$9,PS5_Supply!$B:$ZP,INDEX(PS5_Supply!$14:$14,MATCH(BoQ_Equipment!$B57,PS5_Supply!$9:$9,0)),FALSE)</f>
        <v>0</v>
      </c>
      <c r="M57" s="121">
        <f>VLOOKUP(M$9,PS5_Supply!$B:$ZP,INDEX(PS5_Supply!$14:$14,MATCH(BoQ_Equipment!$B57,PS5_Supply!$9:$9,0)),FALSE)</f>
        <v>0</v>
      </c>
      <c r="N57" s="85">
        <f t="shared" ref="N57:N81" si="12">SUM(L57:M57)</f>
        <v>0</v>
      </c>
      <c r="O57" s="153">
        <f t="shared" ref="O57:O81" si="13">N57*F57</f>
        <v>0</v>
      </c>
      <c r="P57" s="123">
        <f>VLOOKUP(P$9,PS5_Supply!$B:$ZP,INDEX(PS5_Supply!$14:$14,MATCH(BoQ_Equipment!$B57,PS5_Supply!$9:$9,0)),FALSE)</f>
        <v>0</v>
      </c>
      <c r="Q57" s="116">
        <f>VLOOKUP(Q$9,PS5_Supply!$B:$ZP,INDEX(PS5_Supply!$14:$14,MATCH(BoQ_Equipment!$B57,PS5_Supply!$9:$9,0)),FALSE)</f>
        <v>0</v>
      </c>
      <c r="R57" s="116">
        <f>VLOOKUP(R$9,PS5_Supply!$B:$ZP,INDEX(PS5_Supply!$14:$14,MATCH(BoQ_Equipment!$B57,PS5_Supply!$9:$9,0)),FALSE)</f>
        <v>0</v>
      </c>
      <c r="S57" s="117">
        <f>VLOOKUP(S$9,PS5_Supply!$B:$ZP,INDEX(PS5_Supply!$14:$14,MATCH(BoQ_Equipment!$B57,PS5_Supply!$9:$9,0)),FALSE)</f>
        <v>0</v>
      </c>
      <c r="T57" s="156">
        <f t="shared" ref="T57:T81" si="14">(Q57+R57)*F57</f>
        <v>0</v>
      </c>
      <c r="U57" s="117">
        <f t="shared" ref="U57:U81" si="15">(P57+S57)*F57</f>
        <v>0</v>
      </c>
      <c r="V57" s="156">
        <f t="shared" ref="V57:V81" si="16">P57+Q57+R57+S57</f>
        <v>0</v>
      </c>
      <c r="W57" s="153">
        <f t="shared" ref="W57:W81" si="17">F57*V57</f>
        <v>0</v>
      </c>
      <c r="X57" s="96">
        <f t="shared" ref="X57:X81" si="18">J57+N57+V57</f>
        <v>0</v>
      </c>
      <c r="Y57" s="97">
        <f t="shared" ref="Y57:Y81" si="19">IF(F57=0,"Rate Only",X57*F57)</f>
        <v>0</v>
      </c>
    </row>
    <row r="58" spans="1:25" s="77" customFormat="1" ht="37" customHeight="1" x14ac:dyDescent="0.35">
      <c r="A58" s="87">
        <v>661829</v>
      </c>
      <c r="B58" s="537">
        <v>42</v>
      </c>
      <c r="C58" s="124" t="s">
        <v>312</v>
      </c>
      <c r="D58" s="541" t="s">
        <v>468</v>
      </c>
      <c r="E58" s="102" t="s">
        <v>120</v>
      </c>
      <c r="F58" s="133">
        <v>7</v>
      </c>
      <c r="G58" s="116">
        <f>VLOOKUP(G$9,PS5_Supply!$B:$ZP,INDEX(PS5_Supply!$14:$14,MATCH(BoQ_Equipment!$B58,PS5_Supply!$9:$9,0)),FALSE)</f>
        <v>0</v>
      </c>
      <c r="H58" s="116">
        <f>VLOOKUP(H$9,PS5_Supply!$B:$ZP,INDEX(PS5_Supply!$14:$14,MATCH(BoQ_Equipment!$B58,PS5_Supply!$9:$9,0)),FALSE)</f>
        <v>0</v>
      </c>
      <c r="I58" s="117">
        <f>VLOOKUP(I$9,PS5_Supply!$B:$ZP,INDEX(PS5_Supply!$14:$14,MATCH(BoQ_Equipment!$B58,PS5_Supply!$9:$9,0)),FALSE)</f>
        <v>0</v>
      </c>
      <c r="J58" s="86">
        <f t="shared" si="10"/>
        <v>0</v>
      </c>
      <c r="K58" s="152">
        <f t="shared" si="11"/>
        <v>0</v>
      </c>
      <c r="L58" s="120">
        <f>VLOOKUP(L$9,PS5_Supply!$B:$ZP,INDEX(PS5_Supply!$14:$14,MATCH(BoQ_Equipment!$B58,PS5_Supply!$9:$9,0)),FALSE)</f>
        <v>0</v>
      </c>
      <c r="M58" s="121">
        <f>VLOOKUP(M$9,PS5_Supply!$B:$ZP,INDEX(PS5_Supply!$14:$14,MATCH(BoQ_Equipment!$B58,PS5_Supply!$9:$9,0)),FALSE)</f>
        <v>0</v>
      </c>
      <c r="N58" s="85">
        <f t="shared" si="12"/>
        <v>0</v>
      </c>
      <c r="O58" s="153">
        <f t="shared" si="13"/>
        <v>0</v>
      </c>
      <c r="P58" s="123">
        <f>VLOOKUP(P$9,PS5_Supply!$B:$ZP,INDEX(PS5_Supply!$14:$14,MATCH(BoQ_Equipment!$B58,PS5_Supply!$9:$9,0)),FALSE)</f>
        <v>0</v>
      </c>
      <c r="Q58" s="116">
        <f>VLOOKUP(Q$9,PS5_Supply!$B:$ZP,INDEX(PS5_Supply!$14:$14,MATCH(BoQ_Equipment!$B58,PS5_Supply!$9:$9,0)),FALSE)</f>
        <v>0</v>
      </c>
      <c r="R58" s="116">
        <f>VLOOKUP(R$9,PS5_Supply!$B:$ZP,INDEX(PS5_Supply!$14:$14,MATCH(BoQ_Equipment!$B58,PS5_Supply!$9:$9,0)),FALSE)</f>
        <v>0</v>
      </c>
      <c r="S58" s="117">
        <f>VLOOKUP(S$9,PS5_Supply!$B:$ZP,INDEX(PS5_Supply!$14:$14,MATCH(BoQ_Equipment!$B58,PS5_Supply!$9:$9,0)),FALSE)</f>
        <v>0</v>
      </c>
      <c r="T58" s="156">
        <f t="shared" si="14"/>
        <v>0</v>
      </c>
      <c r="U58" s="117">
        <f t="shared" si="15"/>
        <v>0</v>
      </c>
      <c r="V58" s="156">
        <f t="shared" si="16"/>
        <v>0</v>
      </c>
      <c r="W58" s="153">
        <f t="shared" si="17"/>
        <v>0</v>
      </c>
      <c r="X58" s="96">
        <f t="shared" si="18"/>
        <v>0</v>
      </c>
      <c r="Y58" s="97">
        <f t="shared" si="19"/>
        <v>0</v>
      </c>
    </row>
    <row r="59" spans="1:25" s="77" customFormat="1" ht="37" customHeight="1" x14ac:dyDescent="0.35">
      <c r="A59" s="87">
        <v>660722</v>
      </c>
      <c r="B59" s="537">
        <v>43</v>
      </c>
      <c r="C59" s="124" t="s">
        <v>313</v>
      </c>
      <c r="D59" s="541" t="s">
        <v>469</v>
      </c>
      <c r="E59" s="102" t="s">
        <v>120</v>
      </c>
      <c r="F59" s="133">
        <v>10</v>
      </c>
      <c r="G59" s="116">
        <f>VLOOKUP(G$9,PS5_Supply!$B:$ZP,INDEX(PS5_Supply!$14:$14,MATCH(BoQ_Equipment!$B59,PS5_Supply!$9:$9,0)),FALSE)</f>
        <v>0</v>
      </c>
      <c r="H59" s="116">
        <f>VLOOKUP(H$9,PS5_Supply!$B:$ZP,INDEX(PS5_Supply!$14:$14,MATCH(BoQ_Equipment!$B59,PS5_Supply!$9:$9,0)),FALSE)</f>
        <v>0</v>
      </c>
      <c r="I59" s="117">
        <f>VLOOKUP(I$9,PS5_Supply!$B:$ZP,INDEX(PS5_Supply!$14:$14,MATCH(BoQ_Equipment!$B59,PS5_Supply!$9:$9,0)),FALSE)</f>
        <v>0</v>
      </c>
      <c r="J59" s="86">
        <f t="shared" si="10"/>
        <v>0</v>
      </c>
      <c r="K59" s="152">
        <f t="shared" si="11"/>
        <v>0</v>
      </c>
      <c r="L59" s="120">
        <f>VLOOKUP(L$9,PS5_Supply!$B:$ZP,INDEX(PS5_Supply!$14:$14,MATCH(BoQ_Equipment!$B59,PS5_Supply!$9:$9,0)),FALSE)</f>
        <v>0</v>
      </c>
      <c r="M59" s="121">
        <f>VLOOKUP(M$9,PS5_Supply!$B:$ZP,INDEX(PS5_Supply!$14:$14,MATCH(BoQ_Equipment!$B59,PS5_Supply!$9:$9,0)),FALSE)</f>
        <v>0</v>
      </c>
      <c r="N59" s="85">
        <f t="shared" si="12"/>
        <v>0</v>
      </c>
      <c r="O59" s="153">
        <f t="shared" si="13"/>
        <v>0</v>
      </c>
      <c r="P59" s="123">
        <f>VLOOKUP(P$9,PS5_Supply!$B:$ZP,INDEX(PS5_Supply!$14:$14,MATCH(BoQ_Equipment!$B59,PS5_Supply!$9:$9,0)),FALSE)</f>
        <v>0</v>
      </c>
      <c r="Q59" s="116">
        <f>VLOOKUP(Q$9,PS5_Supply!$B:$ZP,INDEX(PS5_Supply!$14:$14,MATCH(BoQ_Equipment!$B59,PS5_Supply!$9:$9,0)),FALSE)</f>
        <v>0</v>
      </c>
      <c r="R59" s="116">
        <f>VLOOKUP(R$9,PS5_Supply!$B:$ZP,INDEX(PS5_Supply!$14:$14,MATCH(BoQ_Equipment!$B59,PS5_Supply!$9:$9,0)),FALSE)</f>
        <v>0</v>
      </c>
      <c r="S59" s="117">
        <f>VLOOKUP(S$9,PS5_Supply!$B:$ZP,INDEX(PS5_Supply!$14:$14,MATCH(BoQ_Equipment!$B59,PS5_Supply!$9:$9,0)),FALSE)</f>
        <v>0</v>
      </c>
      <c r="T59" s="156">
        <f t="shared" si="14"/>
        <v>0</v>
      </c>
      <c r="U59" s="117">
        <f t="shared" si="15"/>
        <v>0</v>
      </c>
      <c r="V59" s="156">
        <f t="shared" si="16"/>
        <v>0</v>
      </c>
      <c r="W59" s="153">
        <f t="shared" si="17"/>
        <v>0</v>
      </c>
      <c r="X59" s="96">
        <f t="shared" si="18"/>
        <v>0</v>
      </c>
      <c r="Y59" s="97">
        <f t="shared" si="19"/>
        <v>0</v>
      </c>
    </row>
    <row r="60" spans="1:25" s="77" customFormat="1" ht="37" customHeight="1" x14ac:dyDescent="0.35">
      <c r="A60" s="87">
        <v>661830</v>
      </c>
      <c r="B60" s="537">
        <v>44</v>
      </c>
      <c r="C60" s="124" t="s">
        <v>314</v>
      </c>
      <c r="D60" s="541" t="s">
        <v>470</v>
      </c>
      <c r="E60" s="102" t="s">
        <v>120</v>
      </c>
      <c r="F60" s="133">
        <v>9</v>
      </c>
      <c r="G60" s="116">
        <f>VLOOKUP(G$9,PS5_Supply!$B:$ZP,INDEX(PS5_Supply!$14:$14,MATCH(BoQ_Equipment!$B60,PS5_Supply!$9:$9,0)),FALSE)</f>
        <v>0</v>
      </c>
      <c r="H60" s="116">
        <f>VLOOKUP(H$9,PS5_Supply!$B:$ZP,INDEX(PS5_Supply!$14:$14,MATCH(BoQ_Equipment!$B60,PS5_Supply!$9:$9,0)),FALSE)</f>
        <v>0</v>
      </c>
      <c r="I60" s="117">
        <f>VLOOKUP(I$9,PS5_Supply!$B:$ZP,INDEX(PS5_Supply!$14:$14,MATCH(BoQ_Equipment!$B60,PS5_Supply!$9:$9,0)),FALSE)</f>
        <v>0</v>
      </c>
      <c r="J60" s="86">
        <f t="shared" si="10"/>
        <v>0</v>
      </c>
      <c r="K60" s="152">
        <f t="shared" si="11"/>
        <v>0</v>
      </c>
      <c r="L60" s="120">
        <f>VLOOKUP(L$9,PS5_Supply!$B:$ZP,INDEX(PS5_Supply!$14:$14,MATCH(BoQ_Equipment!$B60,PS5_Supply!$9:$9,0)),FALSE)</f>
        <v>0</v>
      </c>
      <c r="M60" s="121">
        <f>VLOOKUP(M$9,PS5_Supply!$B:$ZP,INDEX(PS5_Supply!$14:$14,MATCH(BoQ_Equipment!$B60,PS5_Supply!$9:$9,0)),FALSE)</f>
        <v>0</v>
      </c>
      <c r="N60" s="85">
        <f t="shared" si="12"/>
        <v>0</v>
      </c>
      <c r="O60" s="153">
        <f t="shared" si="13"/>
        <v>0</v>
      </c>
      <c r="P60" s="123">
        <f>VLOOKUP(P$9,PS5_Supply!$B:$ZP,INDEX(PS5_Supply!$14:$14,MATCH(BoQ_Equipment!$B60,PS5_Supply!$9:$9,0)),FALSE)</f>
        <v>0</v>
      </c>
      <c r="Q60" s="116">
        <f>VLOOKUP(Q$9,PS5_Supply!$B:$ZP,INDEX(PS5_Supply!$14:$14,MATCH(BoQ_Equipment!$B60,PS5_Supply!$9:$9,0)),FALSE)</f>
        <v>0</v>
      </c>
      <c r="R60" s="116">
        <f>VLOOKUP(R$9,PS5_Supply!$B:$ZP,INDEX(PS5_Supply!$14:$14,MATCH(BoQ_Equipment!$B60,PS5_Supply!$9:$9,0)),FALSE)</f>
        <v>0</v>
      </c>
      <c r="S60" s="117">
        <f>VLOOKUP(S$9,PS5_Supply!$B:$ZP,INDEX(PS5_Supply!$14:$14,MATCH(BoQ_Equipment!$B60,PS5_Supply!$9:$9,0)),FALSE)</f>
        <v>0</v>
      </c>
      <c r="T60" s="156">
        <f t="shared" si="14"/>
        <v>0</v>
      </c>
      <c r="U60" s="117">
        <f t="shared" si="15"/>
        <v>0</v>
      </c>
      <c r="V60" s="156">
        <f t="shared" si="16"/>
        <v>0</v>
      </c>
      <c r="W60" s="153">
        <f t="shared" si="17"/>
        <v>0</v>
      </c>
      <c r="X60" s="96">
        <f t="shared" si="18"/>
        <v>0</v>
      </c>
      <c r="Y60" s="97">
        <f t="shared" si="19"/>
        <v>0</v>
      </c>
    </row>
    <row r="61" spans="1:25" s="77" customFormat="1" ht="37" customHeight="1" x14ac:dyDescent="0.35">
      <c r="A61" s="87">
        <v>660723</v>
      </c>
      <c r="B61" s="537">
        <v>45</v>
      </c>
      <c r="C61" s="124" t="s">
        <v>315</v>
      </c>
      <c r="D61" s="541" t="s">
        <v>471</v>
      </c>
      <c r="E61" s="102" t="s">
        <v>120</v>
      </c>
      <c r="F61" s="133">
        <v>12</v>
      </c>
      <c r="G61" s="116">
        <f>VLOOKUP(G$9,PS5_Supply!$B:$ZP,INDEX(PS5_Supply!$14:$14,MATCH(BoQ_Equipment!$B61,PS5_Supply!$9:$9,0)),FALSE)</f>
        <v>0</v>
      </c>
      <c r="H61" s="116">
        <f>VLOOKUP(H$9,PS5_Supply!$B:$ZP,INDEX(PS5_Supply!$14:$14,MATCH(BoQ_Equipment!$B61,PS5_Supply!$9:$9,0)),FALSE)</f>
        <v>0</v>
      </c>
      <c r="I61" s="117">
        <f>VLOOKUP(I$9,PS5_Supply!$B:$ZP,INDEX(PS5_Supply!$14:$14,MATCH(BoQ_Equipment!$B61,PS5_Supply!$9:$9,0)),FALSE)</f>
        <v>0</v>
      </c>
      <c r="J61" s="86">
        <f t="shared" si="10"/>
        <v>0</v>
      </c>
      <c r="K61" s="152">
        <f t="shared" si="11"/>
        <v>0</v>
      </c>
      <c r="L61" s="120">
        <f>VLOOKUP(L$9,PS5_Supply!$B:$ZP,INDEX(PS5_Supply!$14:$14,MATCH(BoQ_Equipment!$B61,PS5_Supply!$9:$9,0)),FALSE)</f>
        <v>0</v>
      </c>
      <c r="M61" s="121">
        <f>VLOOKUP(M$9,PS5_Supply!$B:$ZP,INDEX(PS5_Supply!$14:$14,MATCH(BoQ_Equipment!$B61,PS5_Supply!$9:$9,0)),FALSE)</f>
        <v>0</v>
      </c>
      <c r="N61" s="85">
        <f t="shared" si="12"/>
        <v>0</v>
      </c>
      <c r="O61" s="153">
        <f t="shared" si="13"/>
        <v>0</v>
      </c>
      <c r="P61" s="123">
        <f>VLOOKUP(P$9,PS5_Supply!$B:$ZP,INDEX(PS5_Supply!$14:$14,MATCH(BoQ_Equipment!$B61,PS5_Supply!$9:$9,0)),FALSE)</f>
        <v>0</v>
      </c>
      <c r="Q61" s="116">
        <f>VLOOKUP(Q$9,PS5_Supply!$B:$ZP,INDEX(PS5_Supply!$14:$14,MATCH(BoQ_Equipment!$B61,PS5_Supply!$9:$9,0)),FALSE)</f>
        <v>0</v>
      </c>
      <c r="R61" s="116">
        <f>VLOOKUP(R$9,PS5_Supply!$B:$ZP,INDEX(PS5_Supply!$14:$14,MATCH(BoQ_Equipment!$B61,PS5_Supply!$9:$9,0)),FALSE)</f>
        <v>0</v>
      </c>
      <c r="S61" s="117">
        <f>VLOOKUP(S$9,PS5_Supply!$B:$ZP,INDEX(PS5_Supply!$14:$14,MATCH(BoQ_Equipment!$B61,PS5_Supply!$9:$9,0)),FALSE)</f>
        <v>0</v>
      </c>
      <c r="T61" s="156">
        <f t="shared" si="14"/>
        <v>0</v>
      </c>
      <c r="U61" s="117">
        <f t="shared" si="15"/>
        <v>0</v>
      </c>
      <c r="V61" s="156">
        <f t="shared" si="16"/>
        <v>0</v>
      </c>
      <c r="W61" s="153">
        <f t="shared" si="17"/>
        <v>0</v>
      </c>
      <c r="X61" s="96">
        <f t="shared" si="18"/>
        <v>0</v>
      </c>
      <c r="Y61" s="97">
        <f t="shared" si="19"/>
        <v>0</v>
      </c>
    </row>
    <row r="62" spans="1:25" s="77" customFormat="1" ht="37" customHeight="1" x14ac:dyDescent="0.35">
      <c r="A62" s="87">
        <v>661833</v>
      </c>
      <c r="B62" s="537">
        <v>46</v>
      </c>
      <c r="C62" s="124" t="s">
        <v>316</v>
      </c>
      <c r="D62" s="541" t="s">
        <v>472</v>
      </c>
      <c r="E62" s="102" t="s">
        <v>120</v>
      </c>
      <c r="F62" s="133">
        <v>12</v>
      </c>
      <c r="G62" s="116">
        <f>VLOOKUP(G$9,PS5_Supply!$B:$ZP,INDEX(PS5_Supply!$14:$14,MATCH(BoQ_Equipment!$B62,PS5_Supply!$9:$9,0)),FALSE)</f>
        <v>0</v>
      </c>
      <c r="H62" s="116">
        <f>VLOOKUP(H$9,PS5_Supply!$B:$ZP,INDEX(PS5_Supply!$14:$14,MATCH(BoQ_Equipment!$B62,PS5_Supply!$9:$9,0)),FALSE)</f>
        <v>0</v>
      </c>
      <c r="I62" s="117">
        <f>VLOOKUP(I$9,PS5_Supply!$B:$ZP,INDEX(PS5_Supply!$14:$14,MATCH(BoQ_Equipment!$B62,PS5_Supply!$9:$9,0)),FALSE)</f>
        <v>0</v>
      </c>
      <c r="J62" s="86">
        <f t="shared" si="10"/>
        <v>0</v>
      </c>
      <c r="K62" s="152">
        <f t="shared" si="11"/>
        <v>0</v>
      </c>
      <c r="L62" s="120">
        <f>VLOOKUP(L$9,PS5_Supply!$B:$ZP,INDEX(PS5_Supply!$14:$14,MATCH(BoQ_Equipment!$B62,PS5_Supply!$9:$9,0)),FALSE)</f>
        <v>0</v>
      </c>
      <c r="M62" s="121">
        <f>VLOOKUP(M$9,PS5_Supply!$B:$ZP,INDEX(PS5_Supply!$14:$14,MATCH(BoQ_Equipment!$B62,PS5_Supply!$9:$9,0)),FALSE)</f>
        <v>0</v>
      </c>
      <c r="N62" s="85">
        <f t="shared" si="12"/>
        <v>0</v>
      </c>
      <c r="O62" s="153">
        <f t="shared" si="13"/>
        <v>0</v>
      </c>
      <c r="P62" s="123">
        <f>VLOOKUP(P$9,PS5_Supply!$B:$ZP,INDEX(PS5_Supply!$14:$14,MATCH(BoQ_Equipment!$B62,PS5_Supply!$9:$9,0)),FALSE)</f>
        <v>0</v>
      </c>
      <c r="Q62" s="116">
        <f>VLOOKUP(Q$9,PS5_Supply!$B:$ZP,INDEX(PS5_Supply!$14:$14,MATCH(BoQ_Equipment!$B62,PS5_Supply!$9:$9,0)),FALSE)</f>
        <v>0</v>
      </c>
      <c r="R62" s="116">
        <f>VLOOKUP(R$9,PS5_Supply!$B:$ZP,INDEX(PS5_Supply!$14:$14,MATCH(BoQ_Equipment!$B62,PS5_Supply!$9:$9,0)),FALSE)</f>
        <v>0</v>
      </c>
      <c r="S62" s="117">
        <f>VLOOKUP(S$9,PS5_Supply!$B:$ZP,INDEX(PS5_Supply!$14:$14,MATCH(BoQ_Equipment!$B62,PS5_Supply!$9:$9,0)),FALSE)</f>
        <v>0</v>
      </c>
      <c r="T62" s="156">
        <f t="shared" si="14"/>
        <v>0</v>
      </c>
      <c r="U62" s="117">
        <f t="shared" si="15"/>
        <v>0</v>
      </c>
      <c r="V62" s="156">
        <f t="shared" si="16"/>
        <v>0</v>
      </c>
      <c r="W62" s="153">
        <f t="shared" si="17"/>
        <v>0</v>
      </c>
      <c r="X62" s="96">
        <f t="shared" si="18"/>
        <v>0</v>
      </c>
      <c r="Y62" s="97">
        <f t="shared" si="19"/>
        <v>0</v>
      </c>
    </row>
    <row r="63" spans="1:25" s="77" customFormat="1" ht="37" customHeight="1" x14ac:dyDescent="0.35">
      <c r="A63" s="87">
        <v>660724</v>
      </c>
      <c r="B63" s="537">
        <v>47</v>
      </c>
      <c r="C63" s="124" t="s">
        <v>317</v>
      </c>
      <c r="D63" s="541" t="s">
        <v>473</v>
      </c>
      <c r="E63" s="102" t="s">
        <v>120</v>
      </c>
      <c r="F63" s="133">
        <v>27</v>
      </c>
      <c r="G63" s="116">
        <f>VLOOKUP(G$9,PS5_Supply!$B:$ZP,INDEX(PS5_Supply!$14:$14,MATCH(BoQ_Equipment!$B63,PS5_Supply!$9:$9,0)),FALSE)</f>
        <v>0</v>
      </c>
      <c r="H63" s="116">
        <f>VLOOKUP(H$9,PS5_Supply!$B:$ZP,INDEX(PS5_Supply!$14:$14,MATCH(BoQ_Equipment!$B63,PS5_Supply!$9:$9,0)),FALSE)</f>
        <v>0</v>
      </c>
      <c r="I63" s="117">
        <f>VLOOKUP(I$9,PS5_Supply!$B:$ZP,INDEX(PS5_Supply!$14:$14,MATCH(BoQ_Equipment!$B63,PS5_Supply!$9:$9,0)),FALSE)</f>
        <v>0</v>
      </c>
      <c r="J63" s="86">
        <f t="shared" si="10"/>
        <v>0</v>
      </c>
      <c r="K63" s="152">
        <f t="shared" si="11"/>
        <v>0</v>
      </c>
      <c r="L63" s="120">
        <f>VLOOKUP(L$9,PS5_Supply!$B:$ZP,INDEX(PS5_Supply!$14:$14,MATCH(BoQ_Equipment!$B63,PS5_Supply!$9:$9,0)),FALSE)</f>
        <v>0</v>
      </c>
      <c r="M63" s="121">
        <f>VLOOKUP(M$9,PS5_Supply!$B:$ZP,INDEX(PS5_Supply!$14:$14,MATCH(BoQ_Equipment!$B63,PS5_Supply!$9:$9,0)),FALSE)</f>
        <v>0</v>
      </c>
      <c r="N63" s="85">
        <f t="shared" si="12"/>
        <v>0</v>
      </c>
      <c r="O63" s="153">
        <f t="shared" si="13"/>
        <v>0</v>
      </c>
      <c r="P63" s="123">
        <f>VLOOKUP(P$9,PS5_Supply!$B:$ZP,INDEX(PS5_Supply!$14:$14,MATCH(BoQ_Equipment!$B63,PS5_Supply!$9:$9,0)),FALSE)</f>
        <v>0</v>
      </c>
      <c r="Q63" s="116">
        <f>VLOOKUP(Q$9,PS5_Supply!$B:$ZP,INDEX(PS5_Supply!$14:$14,MATCH(BoQ_Equipment!$B63,PS5_Supply!$9:$9,0)),FALSE)</f>
        <v>0</v>
      </c>
      <c r="R63" s="116">
        <f>VLOOKUP(R$9,PS5_Supply!$B:$ZP,INDEX(PS5_Supply!$14:$14,MATCH(BoQ_Equipment!$B63,PS5_Supply!$9:$9,0)),FALSE)</f>
        <v>0</v>
      </c>
      <c r="S63" s="117">
        <f>VLOOKUP(S$9,PS5_Supply!$B:$ZP,INDEX(PS5_Supply!$14:$14,MATCH(BoQ_Equipment!$B63,PS5_Supply!$9:$9,0)),FALSE)</f>
        <v>0</v>
      </c>
      <c r="T63" s="156">
        <f t="shared" si="14"/>
        <v>0</v>
      </c>
      <c r="U63" s="117">
        <f t="shared" si="15"/>
        <v>0</v>
      </c>
      <c r="V63" s="156">
        <f t="shared" si="16"/>
        <v>0</v>
      </c>
      <c r="W63" s="153">
        <f t="shared" si="17"/>
        <v>0</v>
      </c>
      <c r="X63" s="96">
        <f t="shared" si="18"/>
        <v>0</v>
      </c>
      <c r="Y63" s="97">
        <f t="shared" si="19"/>
        <v>0</v>
      </c>
    </row>
    <row r="64" spans="1:25" s="77" customFormat="1" ht="37" customHeight="1" x14ac:dyDescent="0.35">
      <c r="A64" s="87">
        <v>661834</v>
      </c>
      <c r="B64" s="537">
        <v>48</v>
      </c>
      <c r="C64" s="124" t="s">
        <v>318</v>
      </c>
      <c r="D64" s="541" t="s">
        <v>474</v>
      </c>
      <c r="E64" s="102" t="s">
        <v>120</v>
      </c>
      <c r="F64" s="133">
        <v>27</v>
      </c>
      <c r="G64" s="116">
        <f>VLOOKUP(G$9,PS5_Supply!$B:$ZP,INDEX(PS5_Supply!$14:$14,MATCH(BoQ_Equipment!$B64,PS5_Supply!$9:$9,0)),FALSE)</f>
        <v>0</v>
      </c>
      <c r="H64" s="116">
        <f>VLOOKUP(H$9,PS5_Supply!$B:$ZP,INDEX(PS5_Supply!$14:$14,MATCH(BoQ_Equipment!$B64,PS5_Supply!$9:$9,0)),FALSE)</f>
        <v>0</v>
      </c>
      <c r="I64" s="117">
        <f>VLOOKUP(I$9,PS5_Supply!$B:$ZP,INDEX(PS5_Supply!$14:$14,MATCH(BoQ_Equipment!$B64,PS5_Supply!$9:$9,0)),FALSE)</f>
        <v>0</v>
      </c>
      <c r="J64" s="86">
        <f t="shared" si="10"/>
        <v>0</v>
      </c>
      <c r="K64" s="152">
        <f t="shared" si="11"/>
        <v>0</v>
      </c>
      <c r="L64" s="120">
        <f>VLOOKUP(L$9,PS5_Supply!$B:$ZP,INDEX(PS5_Supply!$14:$14,MATCH(BoQ_Equipment!$B64,PS5_Supply!$9:$9,0)),FALSE)</f>
        <v>0</v>
      </c>
      <c r="M64" s="121">
        <f>VLOOKUP(M$9,PS5_Supply!$B:$ZP,INDEX(PS5_Supply!$14:$14,MATCH(BoQ_Equipment!$B64,PS5_Supply!$9:$9,0)),FALSE)</f>
        <v>0</v>
      </c>
      <c r="N64" s="85">
        <f t="shared" si="12"/>
        <v>0</v>
      </c>
      <c r="O64" s="153">
        <f t="shared" si="13"/>
        <v>0</v>
      </c>
      <c r="P64" s="123">
        <f>VLOOKUP(P$9,PS5_Supply!$B:$ZP,INDEX(PS5_Supply!$14:$14,MATCH(BoQ_Equipment!$B64,PS5_Supply!$9:$9,0)),FALSE)</f>
        <v>0</v>
      </c>
      <c r="Q64" s="116">
        <f>VLOOKUP(Q$9,PS5_Supply!$B:$ZP,INDEX(PS5_Supply!$14:$14,MATCH(BoQ_Equipment!$B64,PS5_Supply!$9:$9,0)),FALSE)</f>
        <v>0</v>
      </c>
      <c r="R64" s="116">
        <f>VLOOKUP(R$9,PS5_Supply!$B:$ZP,INDEX(PS5_Supply!$14:$14,MATCH(BoQ_Equipment!$B64,PS5_Supply!$9:$9,0)),FALSE)</f>
        <v>0</v>
      </c>
      <c r="S64" s="117">
        <f>VLOOKUP(S$9,PS5_Supply!$B:$ZP,INDEX(PS5_Supply!$14:$14,MATCH(BoQ_Equipment!$B64,PS5_Supply!$9:$9,0)),FALSE)</f>
        <v>0</v>
      </c>
      <c r="T64" s="156">
        <f t="shared" si="14"/>
        <v>0</v>
      </c>
      <c r="U64" s="117">
        <f t="shared" si="15"/>
        <v>0</v>
      </c>
      <c r="V64" s="156">
        <f t="shared" si="16"/>
        <v>0</v>
      </c>
      <c r="W64" s="153">
        <f t="shared" si="17"/>
        <v>0</v>
      </c>
      <c r="X64" s="96">
        <f t="shared" si="18"/>
        <v>0</v>
      </c>
      <c r="Y64" s="97">
        <f t="shared" si="19"/>
        <v>0</v>
      </c>
    </row>
    <row r="65" spans="1:25" s="77" customFormat="1" ht="37" customHeight="1" x14ac:dyDescent="0.35">
      <c r="A65" s="87">
        <v>660715</v>
      </c>
      <c r="B65" s="537">
        <v>49</v>
      </c>
      <c r="C65" s="124" t="s">
        <v>382</v>
      </c>
      <c r="D65" s="541" t="s">
        <v>475</v>
      </c>
      <c r="E65" s="102" t="s">
        <v>120</v>
      </c>
      <c r="F65" s="133">
        <v>1</v>
      </c>
      <c r="G65" s="116">
        <f>VLOOKUP(G$9,PS5_Supply!$B:$ZP,INDEX(PS5_Supply!$14:$14,MATCH(BoQ_Equipment!$B65,PS5_Supply!$9:$9,0)),FALSE)</f>
        <v>0</v>
      </c>
      <c r="H65" s="116">
        <f>VLOOKUP(H$9,PS5_Supply!$B:$ZP,INDEX(PS5_Supply!$14:$14,MATCH(BoQ_Equipment!$B65,PS5_Supply!$9:$9,0)),FALSE)</f>
        <v>0</v>
      </c>
      <c r="I65" s="117">
        <f>VLOOKUP(I$9,PS5_Supply!$B:$ZP,INDEX(PS5_Supply!$14:$14,MATCH(BoQ_Equipment!$B65,PS5_Supply!$9:$9,0)),FALSE)</f>
        <v>0</v>
      </c>
      <c r="J65" s="86">
        <f t="shared" si="10"/>
        <v>0</v>
      </c>
      <c r="K65" s="152">
        <f t="shared" si="11"/>
        <v>0</v>
      </c>
      <c r="L65" s="120">
        <f>VLOOKUP(L$9,PS5_Supply!$B:$ZP,INDEX(PS5_Supply!$14:$14,MATCH(BoQ_Equipment!$B65,PS5_Supply!$9:$9,0)),FALSE)</f>
        <v>0</v>
      </c>
      <c r="M65" s="121">
        <f>VLOOKUP(M$9,PS5_Supply!$B:$ZP,INDEX(PS5_Supply!$14:$14,MATCH(BoQ_Equipment!$B65,PS5_Supply!$9:$9,0)),FALSE)</f>
        <v>0</v>
      </c>
      <c r="N65" s="85">
        <f t="shared" si="12"/>
        <v>0</v>
      </c>
      <c r="O65" s="153">
        <f t="shared" si="13"/>
        <v>0</v>
      </c>
      <c r="P65" s="123">
        <f>VLOOKUP(P$9,PS5_Supply!$B:$ZP,INDEX(PS5_Supply!$14:$14,MATCH(BoQ_Equipment!$B65,PS5_Supply!$9:$9,0)),FALSE)</f>
        <v>0</v>
      </c>
      <c r="Q65" s="116">
        <f>VLOOKUP(Q$9,PS5_Supply!$B:$ZP,INDEX(PS5_Supply!$14:$14,MATCH(BoQ_Equipment!$B65,PS5_Supply!$9:$9,0)),FALSE)</f>
        <v>0</v>
      </c>
      <c r="R65" s="116">
        <f>VLOOKUP(R$9,PS5_Supply!$B:$ZP,INDEX(PS5_Supply!$14:$14,MATCH(BoQ_Equipment!$B65,PS5_Supply!$9:$9,0)),FALSE)</f>
        <v>0</v>
      </c>
      <c r="S65" s="117">
        <f>VLOOKUP(S$9,PS5_Supply!$B:$ZP,INDEX(PS5_Supply!$14:$14,MATCH(BoQ_Equipment!$B65,PS5_Supply!$9:$9,0)),FALSE)</f>
        <v>0</v>
      </c>
      <c r="T65" s="156">
        <f t="shared" si="14"/>
        <v>0</v>
      </c>
      <c r="U65" s="117">
        <f t="shared" si="15"/>
        <v>0</v>
      </c>
      <c r="V65" s="156">
        <f t="shared" si="16"/>
        <v>0</v>
      </c>
      <c r="W65" s="153">
        <f t="shared" si="17"/>
        <v>0</v>
      </c>
      <c r="X65" s="96">
        <f t="shared" si="18"/>
        <v>0</v>
      </c>
      <c r="Y65" s="97">
        <f t="shared" si="19"/>
        <v>0</v>
      </c>
    </row>
    <row r="66" spans="1:25" s="77" customFormat="1" ht="37" customHeight="1" x14ac:dyDescent="0.35">
      <c r="A66" s="87">
        <v>661825</v>
      </c>
      <c r="B66" s="537">
        <v>50</v>
      </c>
      <c r="C66" s="124" t="s">
        <v>383</v>
      </c>
      <c r="D66" s="541" t="s">
        <v>476</v>
      </c>
      <c r="E66" s="102" t="s">
        <v>120</v>
      </c>
      <c r="F66" s="133">
        <v>1</v>
      </c>
      <c r="G66" s="116">
        <f>VLOOKUP(G$9,PS5_Supply!$B:$ZP,INDEX(PS5_Supply!$14:$14,MATCH(BoQ_Equipment!$B66,PS5_Supply!$9:$9,0)),FALSE)</f>
        <v>0</v>
      </c>
      <c r="H66" s="116">
        <f>VLOOKUP(H$9,PS5_Supply!$B:$ZP,INDEX(PS5_Supply!$14:$14,MATCH(BoQ_Equipment!$B66,PS5_Supply!$9:$9,0)),FALSE)</f>
        <v>0</v>
      </c>
      <c r="I66" s="117">
        <f>VLOOKUP(I$9,PS5_Supply!$B:$ZP,INDEX(PS5_Supply!$14:$14,MATCH(BoQ_Equipment!$B66,PS5_Supply!$9:$9,0)),FALSE)</f>
        <v>0</v>
      </c>
      <c r="J66" s="86">
        <f t="shared" si="10"/>
        <v>0</v>
      </c>
      <c r="K66" s="152">
        <f t="shared" si="11"/>
        <v>0</v>
      </c>
      <c r="L66" s="120">
        <f>VLOOKUP(L$9,PS5_Supply!$B:$ZP,INDEX(PS5_Supply!$14:$14,MATCH(BoQ_Equipment!$B66,PS5_Supply!$9:$9,0)),FALSE)</f>
        <v>0</v>
      </c>
      <c r="M66" s="121">
        <f>VLOOKUP(M$9,PS5_Supply!$B:$ZP,INDEX(PS5_Supply!$14:$14,MATCH(BoQ_Equipment!$B66,PS5_Supply!$9:$9,0)),FALSE)</f>
        <v>0</v>
      </c>
      <c r="N66" s="85">
        <f t="shared" si="12"/>
        <v>0</v>
      </c>
      <c r="O66" s="153">
        <f t="shared" si="13"/>
        <v>0</v>
      </c>
      <c r="P66" s="123">
        <f>VLOOKUP(P$9,PS5_Supply!$B:$ZP,INDEX(PS5_Supply!$14:$14,MATCH(BoQ_Equipment!$B66,PS5_Supply!$9:$9,0)),FALSE)</f>
        <v>0</v>
      </c>
      <c r="Q66" s="116">
        <f>VLOOKUP(Q$9,PS5_Supply!$B:$ZP,INDEX(PS5_Supply!$14:$14,MATCH(BoQ_Equipment!$B66,PS5_Supply!$9:$9,0)),FALSE)</f>
        <v>0</v>
      </c>
      <c r="R66" s="116">
        <f>VLOOKUP(R$9,PS5_Supply!$B:$ZP,INDEX(PS5_Supply!$14:$14,MATCH(BoQ_Equipment!$B66,PS5_Supply!$9:$9,0)),FALSE)</f>
        <v>0</v>
      </c>
      <c r="S66" s="117">
        <f>VLOOKUP(S$9,PS5_Supply!$B:$ZP,INDEX(PS5_Supply!$14:$14,MATCH(BoQ_Equipment!$B66,PS5_Supply!$9:$9,0)),FALSE)</f>
        <v>0</v>
      </c>
      <c r="T66" s="156">
        <f t="shared" si="14"/>
        <v>0</v>
      </c>
      <c r="U66" s="117">
        <f t="shared" si="15"/>
        <v>0</v>
      </c>
      <c r="V66" s="156">
        <f t="shared" si="16"/>
        <v>0</v>
      </c>
      <c r="W66" s="153">
        <f t="shared" si="17"/>
        <v>0</v>
      </c>
      <c r="X66" s="96">
        <f t="shared" si="18"/>
        <v>0</v>
      </c>
      <c r="Y66" s="97">
        <f t="shared" si="19"/>
        <v>0</v>
      </c>
    </row>
    <row r="67" spans="1:25" s="77" customFormat="1" ht="37" customHeight="1" x14ac:dyDescent="0.35">
      <c r="A67" s="87">
        <v>660720</v>
      </c>
      <c r="B67" s="537">
        <v>51</v>
      </c>
      <c r="C67" s="124" t="s">
        <v>384</v>
      </c>
      <c r="D67" s="541" t="s">
        <v>477</v>
      </c>
      <c r="E67" s="102" t="s">
        <v>120</v>
      </c>
      <c r="F67" s="133">
        <v>1</v>
      </c>
      <c r="G67" s="116">
        <f>VLOOKUP(G$9,PS5_Supply!$B:$ZP,INDEX(PS5_Supply!$14:$14,MATCH(BoQ_Equipment!$B67,PS5_Supply!$9:$9,0)),FALSE)</f>
        <v>0</v>
      </c>
      <c r="H67" s="116">
        <f>VLOOKUP(H$9,PS5_Supply!$B:$ZP,INDEX(PS5_Supply!$14:$14,MATCH(BoQ_Equipment!$B67,PS5_Supply!$9:$9,0)),FALSE)</f>
        <v>0</v>
      </c>
      <c r="I67" s="117">
        <f>VLOOKUP(I$9,PS5_Supply!$B:$ZP,INDEX(PS5_Supply!$14:$14,MATCH(BoQ_Equipment!$B67,PS5_Supply!$9:$9,0)),FALSE)</f>
        <v>0</v>
      </c>
      <c r="J67" s="86">
        <f t="shared" si="10"/>
        <v>0</v>
      </c>
      <c r="K67" s="152">
        <f t="shared" si="11"/>
        <v>0</v>
      </c>
      <c r="L67" s="120">
        <f>VLOOKUP(L$9,PS5_Supply!$B:$ZP,INDEX(PS5_Supply!$14:$14,MATCH(BoQ_Equipment!$B67,PS5_Supply!$9:$9,0)),FALSE)</f>
        <v>0</v>
      </c>
      <c r="M67" s="121">
        <f>VLOOKUP(M$9,PS5_Supply!$B:$ZP,INDEX(PS5_Supply!$14:$14,MATCH(BoQ_Equipment!$B67,PS5_Supply!$9:$9,0)),FALSE)</f>
        <v>0</v>
      </c>
      <c r="N67" s="85">
        <f t="shared" si="12"/>
        <v>0</v>
      </c>
      <c r="O67" s="153">
        <f t="shared" si="13"/>
        <v>0</v>
      </c>
      <c r="P67" s="123">
        <f>VLOOKUP(P$9,PS5_Supply!$B:$ZP,INDEX(PS5_Supply!$14:$14,MATCH(BoQ_Equipment!$B67,PS5_Supply!$9:$9,0)),FALSE)</f>
        <v>0</v>
      </c>
      <c r="Q67" s="116">
        <f>VLOOKUP(Q$9,PS5_Supply!$B:$ZP,INDEX(PS5_Supply!$14:$14,MATCH(BoQ_Equipment!$B67,PS5_Supply!$9:$9,0)),FALSE)</f>
        <v>0</v>
      </c>
      <c r="R67" s="116">
        <f>VLOOKUP(R$9,PS5_Supply!$B:$ZP,INDEX(PS5_Supply!$14:$14,MATCH(BoQ_Equipment!$B67,PS5_Supply!$9:$9,0)),FALSE)</f>
        <v>0</v>
      </c>
      <c r="S67" s="117">
        <f>VLOOKUP(S$9,PS5_Supply!$B:$ZP,INDEX(PS5_Supply!$14:$14,MATCH(BoQ_Equipment!$B67,PS5_Supply!$9:$9,0)),FALSE)</f>
        <v>0</v>
      </c>
      <c r="T67" s="156">
        <f t="shared" si="14"/>
        <v>0</v>
      </c>
      <c r="U67" s="117">
        <f t="shared" si="15"/>
        <v>0</v>
      </c>
      <c r="V67" s="156">
        <f t="shared" si="16"/>
        <v>0</v>
      </c>
      <c r="W67" s="153">
        <f t="shared" si="17"/>
        <v>0</v>
      </c>
      <c r="X67" s="96">
        <f t="shared" si="18"/>
        <v>0</v>
      </c>
      <c r="Y67" s="97">
        <f t="shared" si="19"/>
        <v>0</v>
      </c>
    </row>
    <row r="68" spans="1:25" s="77" customFormat="1" ht="37" customHeight="1" x14ac:dyDescent="0.35">
      <c r="A68" s="87">
        <v>661826</v>
      </c>
      <c r="B68" s="537">
        <v>52</v>
      </c>
      <c r="C68" s="124" t="s">
        <v>385</v>
      </c>
      <c r="D68" s="541" t="s">
        <v>478</v>
      </c>
      <c r="E68" s="102" t="s">
        <v>120</v>
      </c>
      <c r="F68" s="133">
        <v>1</v>
      </c>
      <c r="G68" s="116">
        <f>VLOOKUP(G$9,PS5_Supply!$B:$ZP,INDEX(PS5_Supply!$14:$14,MATCH(BoQ_Equipment!$B68,PS5_Supply!$9:$9,0)),FALSE)</f>
        <v>0</v>
      </c>
      <c r="H68" s="116">
        <f>VLOOKUP(H$9,PS5_Supply!$B:$ZP,INDEX(PS5_Supply!$14:$14,MATCH(BoQ_Equipment!$B68,PS5_Supply!$9:$9,0)),FALSE)</f>
        <v>0</v>
      </c>
      <c r="I68" s="117">
        <f>VLOOKUP(I$9,PS5_Supply!$B:$ZP,INDEX(PS5_Supply!$14:$14,MATCH(BoQ_Equipment!$B68,PS5_Supply!$9:$9,0)),FALSE)</f>
        <v>0</v>
      </c>
      <c r="J68" s="86">
        <f t="shared" si="10"/>
        <v>0</v>
      </c>
      <c r="K68" s="152">
        <f t="shared" si="11"/>
        <v>0</v>
      </c>
      <c r="L68" s="120">
        <f>VLOOKUP(L$9,PS5_Supply!$B:$ZP,INDEX(PS5_Supply!$14:$14,MATCH(BoQ_Equipment!$B68,PS5_Supply!$9:$9,0)),FALSE)</f>
        <v>0</v>
      </c>
      <c r="M68" s="121">
        <f>VLOOKUP(M$9,PS5_Supply!$B:$ZP,INDEX(PS5_Supply!$14:$14,MATCH(BoQ_Equipment!$B68,PS5_Supply!$9:$9,0)),FALSE)</f>
        <v>0</v>
      </c>
      <c r="N68" s="85">
        <f t="shared" si="12"/>
        <v>0</v>
      </c>
      <c r="O68" s="153">
        <f t="shared" si="13"/>
        <v>0</v>
      </c>
      <c r="P68" s="123">
        <f>VLOOKUP(P$9,PS5_Supply!$B:$ZP,INDEX(PS5_Supply!$14:$14,MATCH(BoQ_Equipment!$B68,PS5_Supply!$9:$9,0)),FALSE)</f>
        <v>0</v>
      </c>
      <c r="Q68" s="116">
        <f>VLOOKUP(Q$9,PS5_Supply!$B:$ZP,INDEX(PS5_Supply!$14:$14,MATCH(BoQ_Equipment!$B68,PS5_Supply!$9:$9,0)),FALSE)</f>
        <v>0</v>
      </c>
      <c r="R68" s="116">
        <f>VLOOKUP(R$9,PS5_Supply!$B:$ZP,INDEX(PS5_Supply!$14:$14,MATCH(BoQ_Equipment!$B68,PS5_Supply!$9:$9,0)),FALSE)</f>
        <v>0</v>
      </c>
      <c r="S68" s="117">
        <f>VLOOKUP(S$9,PS5_Supply!$B:$ZP,INDEX(PS5_Supply!$14:$14,MATCH(BoQ_Equipment!$B68,PS5_Supply!$9:$9,0)),FALSE)</f>
        <v>0</v>
      </c>
      <c r="T68" s="156">
        <f t="shared" si="14"/>
        <v>0</v>
      </c>
      <c r="U68" s="117">
        <f t="shared" si="15"/>
        <v>0</v>
      </c>
      <c r="V68" s="156">
        <f t="shared" si="16"/>
        <v>0</v>
      </c>
      <c r="W68" s="153">
        <f t="shared" si="17"/>
        <v>0</v>
      </c>
      <c r="X68" s="96">
        <f t="shared" si="18"/>
        <v>0</v>
      </c>
      <c r="Y68" s="97">
        <f t="shared" si="19"/>
        <v>0</v>
      </c>
    </row>
    <row r="69" spans="1:25" s="77" customFormat="1" ht="37" customHeight="1" x14ac:dyDescent="0.35">
      <c r="A69" s="87">
        <v>660729</v>
      </c>
      <c r="B69" s="537">
        <v>53</v>
      </c>
      <c r="C69" s="124" t="s">
        <v>386</v>
      </c>
      <c r="D69" s="541" t="s">
        <v>479</v>
      </c>
      <c r="E69" s="102" t="s">
        <v>120</v>
      </c>
      <c r="F69" s="133">
        <v>2</v>
      </c>
      <c r="G69" s="116">
        <f>VLOOKUP(G$9,PS5_Supply!$B:$ZP,INDEX(PS5_Supply!$14:$14,MATCH(BoQ_Equipment!$B69,PS5_Supply!$9:$9,0)),FALSE)</f>
        <v>0</v>
      </c>
      <c r="H69" s="116">
        <f>VLOOKUP(H$9,PS5_Supply!$B:$ZP,INDEX(PS5_Supply!$14:$14,MATCH(BoQ_Equipment!$B69,PS5_Supply!$9:$9,0)),FALSE)</f>
        <v>0</v>
      </c>
      <c r="I69" s="117">
        <f>VLOOKUP(I$9,PS5_Supply!$B:$ZP,INDEX(PS5_Supply!$14:$14,MATCH(BoQ_Equipment!$B69,PS5_Supply!$9:$9,0)),FALSE)</f>
        <v>0</v>
      </c>
      <c r="J69" s="86">
        <f t="shared" si="10"/>
        <v>0</v>
      </c>
      <c r="K69" s="152">
        <f t="shared" si="11"/>
        <v>0</v>
      </c>
      <c r="L69" s="120">
        <f>VLOOKUP(L$9,PS5_Supply!$B:$ZP,INDEX(PS5_Supply!$14:$14,MATCH(BoQ_Equipment!$B69,PS5_Supply!$9:$9,0)),FALSE)</f>
        <v>0</v>
      </c>
      <c r="M69" s="121">
        <f>VLOOKUP(M$9,PS5_Supply!$B:$ZP,INDEX(PS5_Supply!$14:$14,MATCH(BoQ_Equipment!$B69,PS5_Supply!$9:$9,0)),FALSE)</f>
        <v>0</v>
      </c>
      <c r="N69" s="85">
        <f t="shared" si="12"/>
        <v>0</v>
      </c>
      <c r="O69" s="153">
        <f t="shared" si="13"/>
        <v>0</v>
      </c>
      <c r="P69" s="123">
        <f>VLOOKUP(P$9,PS5_Supply!$B:$ZP,INDEX(PS5_Supply!$14:$14,MATCH(BoQ_Equipment!$B69,PS5_Supply!$9:$9,0)),FALSE)</f>
        <v>0</v>
      </c>
      <c r="Q69" s="116">
        <f>VLOOKUP(Q$9,PS5_Supply!$B:$ZP,INDEX(PS5_Supply!$14:$14,MATCH(BoQ_Equipment!$B69,PS5_Supply!$9:$9,0)),FALSE)</f>
        <v>0</v>
      </c>
      <c r="R69" s="116">
        <f>VLOOKUP(R$9,PS5_Supply!$B:$ZP,INDEX(PS5_Supply!$14:$14,MATCH(BoQ_Equipment!$B69,PS5_Supply!$9:$9,0)),FALSE)</f>
        <v>0</v>
      </c>
      <c r="S69" s="117">
        <f>VLOOKUP(S$9,PS5_Supply!$B:$ZP,INDEX(PS5_Supply!$14:$14,MATCH(BoQ_Equipment!$B69,PS5_Supply!$9:$9,0)),FALSE)</f>
        <v>0</v>
      </c>
      <c r="T69" s="156">
        <f t="shared" si="14"/>
        <v>0</v>
      </c>
      <c r="U69" s="117">
        <f t="shared" si="15"/>
        <v>0</v>
      </c>
      <c r="V69" s="156">
        <f t="shared" si="16"/>
        <v>0</v>
      </c>
      <c r="W69" s="153">
        <f t="shared" si="17"/>
        <v>0</v>
      </c>
      <c r="X69" s="96">
        <f t="shared" si="18"/>
        <v>0</v>
      </c>
      <c r="Y69" s="97">
        <f t="shared" si="19"/>
        <v>0</v>
      </c>
    </row>
    <row r="70" spans="1:25" s="77" customFormat="1" ht="37" customHeight="1" x14ac:dyDescent="0.35">
      <c r="A70" s="87">
        <v>660730</v>
      </c>
      <c r="B70" s="537">
        <v>54</v>
      </c>
      <c r="C70" s="124" t="s">
        <v>387</v>
      </c>
      <c r="D70" s="541" t="s">
        <v>480</v>
      </c>
      <c r="E70" s="102" t="s">
        <v>120</v>
      </c>
      <c r="F70" s="133">
        <v>2</v>
      </c>
      <c r="G70" s="116">
        <f>VLOOKUP(G$9,PS5_Supply!$B:$ZP,INDEX(PS5_Supply!$14:$14,MATCH(BoQ_Equipment!$B70,PS5_Supply!$9:$9,0)),FALSE)</f>
        <v>0</v>
      </c>
      <c r="H70" s="116">
        <f>VLOOKUP(H$9,PS5_Supply!$B:$ZP,INDEX(PS5_Supply!$14:$14,MATCH(BoQ_Equipment!$B70,PS5_Supply!$9:$9,0)),FALSE)</f>
        <v>0</v>
      </c>
      <c r="I70" s="117">
        <f>VLOOKUP(I$9,PS5_Supply!$B:$ZP,INDEX(PS5_Supply!$14:$14,MATCH(BoQ_Equipment!$B70,PS5_Supply!$9:$9,0)),FALSE)</f>
        <v>0</v>
      </c>
      <c r="J70" s="86">
        <f t="shared" si="10"/>
        <v>0</v>
      </c>
      <c r="K70" s="152">
        <f t="shared" si="11"/>
        <v>0</v>
      </c>
      <c r="L70" s="120">
        <f>VLOOKUP(L$9,PS5_Supply!$B:$ZP,INDEX(PS5_Supply!$14:$14,MATCH(BoQ_Equipment!$B70,PS5_Supply!$9:$9,0)),FALSE)</f>
        <v>0</v>
      </c>
      <c r="M70" s="121">
        <f>VLOOKUP(M$9,PS5_Supply!$B:$ZP,INDEX(PS5_Supply!$14:$14,MATCH(BoQ_Equipment!$B70,PS5_Supply!$9:$9,0)),FALSE)</f>
        <v>0</v>
      </c>
      <c r="N70" s="85">
        <f t="shared" si="12"/>
        <v>0</v>
      </c>
      <c r="O70" s="153">
        <f t="shared" si="13"/>
        <v>0</v>
      </c>
      <c r="P70" s="123">
        <f>VLOOKUP(P$9,PS5_Supply!$B:$ZP,INDEX(PS5_Supply!$14:$14,MATCH(BoQ_Equipment!$B70,PS5_Supply!$9:$9,0)),FALSE)</f>
        <v>0</v>
      </c>
      <c r="Q70" s="116">
        <f>VLOOKUP(Q$9,PS5_Supply!$B:$ZP,INDEX(PS5_Supply!$14:$14,MATCH(BoQ_Equipment!$B70,PS5_Supply!$9:$9,0)),FALSE)</f>
        <v>0</v>
      </c>
      <c r="R70" s="116">
        <f>VLOOKUP(R$9,PS5_Supply!$B:$ZP,INDEX(PS5_Supply!$14:$14,MATCH(BoQ_Equipment!$B70,PS5_Supply!$9:$9,0)),FALSE)</f>
        <v>0</v>
      </c>
      <c r="S70" s="117">
        <f>VLOOKUP(S$9,PS5_Supply!$B:$ZP,INDEX(PS5_Supply!$14:$14,MATCH(BoQ_Equipment!$B70,PS5_Supply!$9:$9,0)),FALSE)</f>
        <v>0</v>
      </c>
      <c r="T70" s="156">
        <f t="shared" si="14"/>
        <v>0</v>
      </c>
      <c r="U70" s="117">
        <f t="shared" si="15"/>
        <v>0</v>
      </c>
      <c r="V70" s="156">
        <f t="shared" si="16"/>
        <v>0</v>
      </c>
      <c r="W70" s="153">
        <f t="shared" si="17"/>
        <v>0</v>
      </c>
      <c r="X70" s="96">
        <f t="shared" si="18"/>
        <v>0</v>
      </c>
      <c r="Y70" s="97">
        <f t="shared" si="19"/>
        <v>0</v>
      </c>
    </row>
    <row r="71" spans="1:25" s="77" customFormat="1" ht="37" customHeight="1" x14ac:dyDescent="0.35">
      <c r="A71" s="87">
        <v>661836</v>
      </c>
      <c r="B71" s="537">
        <v>55</v>
      </c>
      <c r="C71" s="124" t="s">
        <v>388</v>
      </c>
      <c r="D71" s="541" t="s">
        <v>481</v>
      </c>
      <c r="E71" s="102" t="s">
        <v>120</v>
      </c>
      <c r="F71" s="133">
        <v>2</v>
      </c>
      <c r="G71" s="116">
        <f>VLOOKUP(G$9,PS5_Supply!$B:$ZP,INDEX(PS5_Supply!$14:$14,MATCH(BoQ_Equipment!$B71,PS5_Supply!$9:$9,0)),FALSE)</f>
        <v>0</v>
      </c>
      <c r="H71" s="116">
        <f>VLOOKUP(H$9,PS5_Supply!$B:$ZP,INDEX(PS5_Supply!$14:$14,MATCH(BoQ_Equipment!$B71,PS5_Supply!$9:$9,0)),FALSE)</f>
        <v>0</v>
      </c>
      <c r="I71" s="117">
        <f>VLOOKUP(I$9,PS5_Supply!$B:$ZP,INDEX(PS5_Supply!$14:$14,MATCH(BoQ_Equipment!$B71,PS5_Supply!$9:$9,0)),FALSE)</f>
        <v>0</v>
      </c>
      <c r="J71" s="86">
        <f t="shared" si="10"/>
        <v>0</v>
      </c>
      <c r="K71" s="152">
        <f t="shared" si="11"/>
        <v>0</v>
      </c>
      <c r="L71" s="120">
        <f>VLOOKUP(L$9,PS5_Supply!$B:$ZP,INDEX(PS5_Supply!$14:$14,MATCH(BoQ_Equipment!$B71,PS5_Supply!$9:$9,0)),FALSE)</f>
        <v>0</v>
      </c>
      <c r="M71" s="121">
        <f>VLOOKUP(M$9,PS5_Supply!$B:$ZP,INDEX(PS5_Supply!$14:$14,MATCH(BoQ_Equipment!$B71,PS5_Supply!$9:$9,0)),FALSE)</f>
        <v>0</v>
      </c>
      <c r="N71" s="85">
        <f t="shared" si="12"/>
        <v>0</v>
      </c>
      <c r="O71" s="153">
        <f t="shared" si="13"/>
        <v>0</v>
      </c>
      <c r="P71" s="123">
        <f>VLOOKUP(P$9,PS5_Supply!$B:$ZP,INDEX(PS5_Supply!$14:$14,MATCH(BoQ_Equipment!$B71,PS5_Supply!$9:$9,0)),FALSE)</f>
        <v>0</v>
      </c>
      <c r="Q71" s="116">
        <f>VLOOKUP(Q$9,PS5_Supply!$B:$ZP,INDEX(PS5_Supply!$14:$14,MATCH(BoQ_Equipment!$B71,PS5_Supply!$9:$9,0)),FALSE)</f>
        <v>0</v>
      </c>
      <c r="R71" s="116">
        <f>VLOOKUP(R$9,PS5_Supply!$B:$ZP,INDEX(PS5_Supply!$14:$14,MATCH(BoQ_Equipment!$B71,PS5_Supply!$9:$9,0)),FALSE)</f>
        <v>0</v>
      </c>
      <c r="S71" s="117">
        <f>VLOOKUP(S$9,PS5_Supply!$B:$ZP,INDEX(PS5_Supply!$14:$14,MATCH(BoQ_Equipment!$B71,PS5_Supply!$9:$9,0)),FALSE)</f>
        <v>0</v>
      </c>
      <c r="T71" s="156">
        <f t="shared" si="14"/>
        <v>0</v>
      </c>
      <c r="U71" s="117">
        <f t="shared" si="15"/>
        <v>0</v>
      </c>
      <c r="V71" s="156">
        <f t="shared" si="16"/>
        <v>0</v>
      </c>
      <c r="W71" s="153">
        <f t="shared" si="17"/>
        <v>0</v>
      </c>
      <c r="X71" s="96">
        <f t="shared" si="18"/>
        <v>0</v>
      </c>
      <c r="Y71" s="97">
        <f t="shared" si="19"/>
        <v>0</v>
      </c>
    </row>
    <row r="72" spans="1:25" s="77" customFormat="1" ht="37" customHeight="1" x14ac:dyDescent="0.35">
      <c r="A72" s="87">
        <v>661837</v>
      </c>
      <c r="B72" s="537">
        <v>56</v>
      </c>
      <c r="C72" s="124" t="s">
        <v>389</v>
      </c>
      <c r="D72" s="541" t="s">
        <v>482</v>
      </c>
      <c r="E72" s="102" t="s">
        <v>120</v>
      </c>
      <c r="F72" s="133">
        <v>2</v>
      </c>
      <c r="G72" s="116">
        <f>VLOOKUP(G$9,PS5_Supply!$B:$ZP,INDEX(PS5_Supply!$14:$14,MATCH(BoQ_Equipment!$B72,PS5_Supply!$9:$9,0)),FALSE)</f>
        <v>0</v>
      </c>
      <c r="H72" s="116">
        <f>VLOOKUP(H$9,PS5_Supply!$B:$ZP,INDEX(PS5_Supply!$14:$14,MATCH(BoQ_Equipment!$B72,PS5_Supply!$9:$9,0)),FALSE)</f>
        <v>0</v>
      </c>
      <c r="I72" s="117">
        <f>VLOOKUP(I$9,PS5_Supply!$B:$ZP,INDEX(PS5_Supply!$14:$14,MATCH(BoQ_Equipment!$B72,PS5_Supply!$9:$9,0)),FALSE)</f>
        <v>0</v>
      </c>
      <c r="J72" s="86">
        <f t="shared" si="10"/>
        <v>0</v>
      </c>
      <c r="K72" s="152">
        <f t="shared" si="11"/>
        <v>0</v>
      </c>
      <c r="L72" s="120">
        <f>VLOOKUP(L$9,PS5_Supply!$B:$ZP,INDEX(PS5_Supply!$14:$14,MATCH(BoQ_Equipment!$B72,PS5_Supply!$9:$9,0)),FALSE)</f>
        <v>0</v>
      </c>
      <c r="M72" s="121">
        <f>VLOOKUP(M$9,PS5_Supply!$B:$ZP,INDEX(PS5_Supply!$14:$14,MATCH(BoQ_Equipment!$B72,PS5_Supply!$9:$9,0)),FALSE)</f>
        <v>0</v>
      </c>
      <c r="N72" s="85">
        <f t="shared" si="12"/>
        <v>0</v>
      </c>
      <c r="O72" s="153">
        <f t="shared" si="13"/>
        <v>0</v>
      </c>
      <c r="P72" s="123">
        <f>VLOOKUP(P$9,PS5_Supply!$B:$ZP,INDEX(PS5_Supply!$14:$14,MATCH(BoQ_Equipment!$B72,PS5_Supply!$9:$9,0)),FALSE)</f>
        <v>0</v>
      </c>
      <c r="Q72" s="116">
        <f>VLOOKUP(Q$9,PS5_Supply!$B:$ZP,INDEX(PS5_Supply!$14:$14,MATCH(BoQ_Equipment!$B72,PS5_Supply!$9:$9,0)),FALSE)</f>
        <v>0</v>
      </c>
      <c r="R72" s="116">
        <f>VLOOKUP(R$9,PS5_Supply!$B:$ZP,INDEX(PS5_Supply!$14:$14,MATCH(BoQ_Equipment!$B72,PS5_Supply!$9:$9,0)),FALSE)</f>
        <v>0</v>
      </c>
      <c r="S72" s="117">
        <f>VLOOKUP(S$9,PS5_Supply!$B:$ZP,INDEX(PS5_Supply!$14:$14,MATCH(BoQ_Equipment!$B72,PS5_Supply!$9:$9,0)),FALSE)</f>
        <v>0</v>
      </c>
      <c r="T72" s="156">
        <f t="shared" si="14"/>
        <v>0</v>
      </c>
      <c r="U72" s="117">
        <f t="shared" si="15"/>
        <v>0</v>
      </c>
      <c r="V72" s="156">
        <f t="shared" si="16"/>
        <v>0</v>
      </c>
      <c r="W72" s="153">
        <f t="shared" si="17"/>
        <v>0</v>
      </c>
      <c r="X72" s="96">
        <f t="shared" si="18"/>
        <v>0</v>
      </c>
      <c r="Y72" s="97">
        <f t="shared" si="19"/>
        <v>0</v>
      </c>
    </row>
    <row r="73" spans="1:25" s="77" customFormat="1" ht="37" customHeight="1" x14ac:dyDescent="0.35">
      <c r="A73" s="87">
        <v>660854</v>
      </c>
      <c r="B73" s="537">
        <v>57</v>
      </c>
      <c r="C73" s="124" t="s">
        <v>302</v>
      </c>
      <c r="D73" s="541" t="s">
        <v>483</v>
      </c>
      <c r="E73" s="102" t="s">
        <v>120</v>
      </c>
      <c r="F73" s="133">
        <v>453</v>
      </c>
      <c r="G73" s="116">
        <f>VLOOKUP(G$9,PS5_Supply!$B:$ZP,INDEX(PS5_Supply!$14:$14,MATCH(BoQ_Equipment!$B73,PS5_Supply!$9:$9,0)),FALSE)</f>
        <v>0</v>
      </c>
      <c r="H73" s="116">
        <f>VLOOKUP(H$9,PS5_Supply!$B:$ZP,INDEX(PS5_Supply!$14:$14,MATCH(BoQ_Equipment!$B73,PS5_Supply!$9:$9,0)),FALSE)</f>
        <v>0</v>
      </c>
      <c r="I73" s="117">
        <f>VLOOKUP(I$9,PS5_Supply!$B:$ZP,INDEX(PS5_Supply!$14:$14,MATCH(BoQ_Equipment!$B73,PS5_Supply!$9:$9,0)),FALSE)</f>
        <v>0</v>
      </c>
      <c r="J73" s="86">
        <f t="shared" si="10"/>
        <v>0</v>
      </c>
      <c r="K73" s="152">
        <f t="shared" si="11"/>
        <v>0</v>
      </c>
      <c r="L73" s="120">
        <f>VLOOKUP(L$9,PS5_Supply!$B:$ZP,INDEX(PS5_Supply!$14:$14,MATCH(BoQ_Equipment!$B73,PS5_Supply!$9:$9,0)),FALSE)</f>
        <v>0</v>
      </c>
      <c r="M73" s="121">
        <f>VLOOKUP(M$9,PS5_Supply!$B:$ZP,INDEX(PS5_Supply!$14:$14,MATCH(BoQ_Equipment!$B73,PS5_Supply!$9:$9,0)),FALSE)</f>
        <v>0</v>
      </c>
      <c r="N73" s="85">
        <f t="shared" si="12"/>
        <v>0</v>
      </c>
      <c r="O73" s="153">
        <f t="shared" si="13"/>
        <v>0</v>
      </c>
      <c r="P73" s="123">
        <f>VLOOKUP(P$9,PS5_Supply!$B:$ZP,INDEX(PS5_Supply!$14:$14,MATCH(BoQ_Equipment!$B73,PS5_Supply!$9:$9,0)),FALSE)</f>
        <v>0</v>
      </c>
      <c r="Q73" s="116">
        <f>VLOOKUP(Q$9,PS5_Supply!$B:$ZP,INDEX(PS5_Supply!$14:$14,MATCH(BoQ_Equipment!$B73,PS5_Supply!$9:$9,0)),FALSE)</f>
        <v>0</v>
      </c>
      <c r="R73" s="116">
        <f>VLOOKUP(R$9,PS5_Supply!$B:$ZP,INDEX(PS5_Supply!$14:$14,MATCH(BoQ_Equipment!$B73,PS5_Supply!$9:$9,0)),FALSE)</f>
        <v>0</v>
      </c>
      <c r="S73" s="117">
        <f>VLOOKUP(S$9,PS5_Supply!$B:$ZP,INDEX(PS5_Supply!$14:$14,MATCH(BoQ_Equipment!$B73,PS5_Supply!$9:$9,0)),FALSE)</f>
        <v>0</v>
      </c>
      <c r="T73" s="156">
        <f t="shared" si="14"/>
        <v>0</v>
      </c>
      <c r="U73" s="117">
        <f t="shared" si="15"/>
        <v>0</v>
      </c>
      <c r="V73" s="156">
        <f t="shared" si="16"/>
        <v>0</v>
      </c>
      <c r="W73" s="153">
        <f t="shared" si="17"/>
        <v>0</v>
      </c>
      <c r="X73" s="96">
        <f t="shared" si="18"/>
        <v>0</v>
      </c>
      <c r="Y73" s="97">
        <f t="shared" si="19"/>
        <v>0</v>
      </c>
    </row>
    <row r="74" spans="1:25" s="77" customFormat="1" ht="37" customHeight="1" x14ac:dyDescent="0.35">
      <c r="A74" s="87">
        <v>660859</v>
      </c>
      <c r="B74" s="537">
        <v>58</v>
      </c>
      <c r="C74" s="124" t="s">
        <v>320</v>
      </c>
      <c r="D74" s="541" t="s">
        <v>484</v>
      </c>
      <c r="E74" s="102" t="s">
        <v>120</v>
      </c>
      <c r="F74" s="133">
        <v>1</v>
      </c>
      <c r="G74" s="116">
        <f>VLOOKUP(G$9,PS5_Supply!$B:$ZP,INDEX(PS5_Supply!$14:$14,MATCH(BoQ_Equipment!$B74,PS5_Supply!$9:$9,0)),FALSE)</f>
        <v>0</v>
      </c>
      <c r="H74" s="116">
        <f>VLOOKUP(H$9,PS5_Supply!$B:$ZP,INDEX(PS5_Supply!$14:$14,MATCH(BoQ_Equipment!$B74,PS5_Supply!$9:$9,0)),FALSE)</f>
        <v>0</v>
      </c>
      <c r="I74" s="117">
        <f>VLOOKUP(I$9,PS5_Supply!$B:$ZP,INDEX(PS5_Supply!$14:$14,MATCH(BoQ_Equipment!$B74,PS5_Supply!$9:$9,0)),FALSE)</f>
        <v>0</v>
      </c>
      <c r="J74" s="86">
        <f t="shared" si="10"/>
        <v>0</v>
      </c>
      <c r="K74" s="152">
        <f t="shared" si="11"/>
        <v>0</v>
      </c>
      <c r="L74" s="120">
        <f>VLOOKUP(L$9,PS5_Supply!$B:$ZP,INDEX(PS5_Supply!$14:$14,MATCH(BoQ_Equipment!$B74,PS5_Supply!$9:$9,0)),FALSE)</f>
        <v>0</v>
      </c>
      <c r="M74" s="121">
        <f>VLOOKUP(M$9,PS5_Supply!$B:$ZP,INDEX(PS5_Supply!$14:$14,MATCH(BoQ_Equipment!$B74,PS5_Supply!$9:$9,0)),FALSE)</f>
        <v>0</v>
      </c>
      <c r="N74" s="85">
        <f t="shared" si="12"/>
        <v>0</v>
      </c>
      <c r="O74" s="153">
        <f t="shared" si="13"/>
        <v>0</v>
      </c>
      <c r="P74" s="123">
        <f>VLOOKUP(P$9,PS5_Supply!$B:$ZP,INDEX(PS5_Supply!$14:$14,MATCH(BoQ_Equipment!$B74,PS5_Supply!$9:$9,0)),FALSE)</f>
        <v>0</v>
      </c>
      <c r="Q74" s="116">
        <f>VLOOKUP(Q$9,PS5_Supply!$B:$ZP,INDEX(PS5_Supply!$14:$14,MATCH(BoQ_Equipment!$B74,PS5_Supply!$9:$9,0)),FALSE)</f>
        <v>0</v>
      </c>
      <c r="R74" s="116">
        <f>VLOOKUP(R$9,PS5_Supply!$B:$ZP,INDEX(PS5_Supply!$14:$14,MATCH(BoQ_Equipment!$B74,PS5_Supply!$9:$9,0)),FALSE)</f>
        <v>0</v>
      </c>
      <c r="S74" s="117">
        <f>VLOOKUP(S$9,PS5_Supply!$B:$ZP,INDEX(PS5_Supply!$14:$14,MATCH(BoQ_Equipment!$B74,PS5_Supply!$9:$9,0)),FALSE)</f>
        <v>0</v>
      </c>
      <c r="T74" s="156">
        <f t="shared" si="14"/>
        <v>0</v>
      </c>
      <c r="U74" s="117">
        <f t="shared" si="15"/>
        <v>0</v>
      </c>
      <c r="V74" s="156">
        <f t="shared" si="16"/>
        <v>0</v>
      </c>
      <c r="W74" s="153">
        <f t="shared" si="17"/>
        <v>0</v>
      </c>
      <c r="X74" s="96">
        <f t="shared" si="18"/>
        <v>0</v>
      </c>
      <c r="Y74" s="97">
        <f t="shared" si="19"/>
        <v>0</v>
      </c>
    </row>
    <row r="75" spans="1:25" s="77" customFormat="1" ht="37" customHeight="1" x14ac:dyDescent="0.35">
      <c r="A75" s="87">
        <v>660861</v>
      </c>
      <c r="B75" s="537">
        <v>59</v>
      </c>
      <c r="C75" s="124" t="s">
        <v>321</v>
      </c>
      <c r="D75" s="541" t="s">
        <v>485</v>
      </c>
      <c r="E75" s="102" t="s">
        <v>120</v>
      </c>
      <c r="F75" s="133">
        <v>1</v>
      </c>
      <c r="G75" s="116">
        <f>VLOOKUP(G$9,PS5_Supply!$B:$ZP,INDEX(PS5_Supply!$14:$14,MATCH(BoQ_Equipment!$B75,PS5_Supply!$9:$9,0)),FALSE)</f>
        <v>0</v>
      </c>
      <c r="H75" s="116">
        <f>VLOOKUP(H$9,PS5_Supply!$B:$ZP,INDEX(PS5_Supply!$14:$14,MATCH(BoQ_Equipment!$B75,PS5_Supply!$9:$9,0)),FALSE)</f>
        <v>0</v>
      </c>
      <c r="I75" s="117">
        <f>VLOOKUP(I$9,PS5_Supply!$B:$ZP,INDEX(PS5_Supply!$14:$14,MATCH(BoQ_Equipment!$B75,PS5_Supply!$9:$9,0)),FALSE)</f>
        <v>0</v>
      </c>
      <c r="J75" s="86">
        <f t="shared" si="10"/>
        <v>0</v>
      </c>
      <c r="K75" s="152">
        <f t="shared" si="11"/>
        <v>0</v>
      </c>
      <c r="L75" s="120">
        <f>VLOOKUP(L$9,PS5_Supply!$B:$ZP,INDEX(PS5_Supply!$14:$14,MATCH(BoQ_Equipment!$B75,PS5_Supply!$9:$9,0)),FALSE)</f>
        <v>0</v>
      </c>
      <c r="M75" s="121">
        <f>VLOOKUP(M$9,PS5_Supply!$B:$ZP,INDEX(PS5_Supply!$14:$14,MATCH(BoQ_Equipment!$B75,PS5_Supply!$9:$9,0)),FALSE)</f>
        <v>0</v>
      </c>
      <c r="N75" s="85">
        <f t="shared" si="12"/>
        <v>0</v>
      </c>
      <c r="O75" s="153">
        <f t="shared" si="13"/>
        <v>0</v>
      </c>
      <c r="P75" s="123">
        <f>VLOOKUP(P$9,PS5_Supply!$B:$ZP,INDEX(PS5_Supply!$14:$14,MATCH(BoQ_Equipment!$B75,PS5_Supply!$9:$9,0)),FALSE)</f>
        <v>0</v>
      </c>
      <c r="Q75" s="116">
        <f>VLOOKUP(Q$9,PS5_Supply!$B:$ZP,INDEX(PS5_Supply!$14:$14,MATCH(BoQ_Equipment!$B75,PS5_Supply!$9:$9,0)),FALSE)</f>
        <v>0</v>
      </c>
      <c r="R75" s="116">
        <f>VLOOKUP(R$9,PS5_Supply!$B:$ZP,INDEX(PS5_Supply!$14:$14,MATCH(BoQ_Equipment!$B75,PS5_Supply!$9:$9,0)),FALSE)</f>
        <v>0</v>
      </c>
      <c r="S75" s="117">
        <f>VLOOKUP(S$9,PS5_Supply!$B:$ZP,INDEX(PS5_Supply!$14:$14,MATCH(BoQ_Equipment!$B75,PS5_Supply!$9:$9,0)),FALSE)</f>
        <v>0</v>
      </c>
      <c r="T75" s="156">
        <f t="shared" si="14"/>
        <v>0</v>
      </c>
      <c r="U75" s="117">
        <f t="shared" si="15"/>
        <v>0</v>
      </c>
      <c r="V75" s="156">
        <f t="shared" si="16"/>
        <v>0</v>
      </c>
      <c r="W75" s="153">
        <f t="shared" si="17"/>
        <v>0</v>
      </c>
      <c r="X75" s="96">
        <f t="shared" si="18"/>
        <v>0</v>
      </c>
      <c r="Y75" s="97">
        <f t="shared" si="19"/>
        <v>0</v>
      </c>
    </row>
    <row r="76" spans="1:25" s="77" customFormat="1" ht="37" customHeight="1" x14ac:dyDescent="0.35">
      <c r="A76" s="87">
        <v>661820</v>
      </c>
      <c r="B76" s="537">
        <v>60</v>
      </c>
      <c r="C76" s="124" t="s">
        <v>322</v>
      </c>
      <c r="D76" s="541" t="s">
        <v>486</v>
      </c>
      <c r="E76" s="102" t="s">
        <v>120</v>
      </c>
      <c r="F76" s="133">
        <v>1</v>
      </c>
      <c r="G76" s="116">
        <f>VLOOKUP(G$9,PS5_Supply!$B:$ZP,INDEX(PS5_Supply!$14:$14,MATCH(BoQ_Equipment!$B76,PS5_Supply!$9:$9,0)),FALSE)</f>
        <v>0</v>
      </c>
      <c r="H76" s="116">
        <f>VLOOKUP(H$9,PS5_Supply!$B:$ZP,INDEX(PS5_Supply!$14:$14,MATCH(BoQ_Equipment!$B76,PS5_Supply!$9:$9,0)),FALSE)</f>
        <v>0</v>
      </c>
      <c r="I76" s="117">
        <f>VLOOKUP(I$9,PS5_Supply!$B:$ZP,INDEX(PS5_Supply!$14:$14,MATCH(BoQ_Equipment!$B76,PS5_Supply!$9:$9,0)),FALSE)</f>
        <v>0</v>
      </c>
      <c r="J76" s="86">
        <f t="shared" si="10"/>
        <v>0</v>
      </c>
      <c r="K76" s="152">
        <f t="shared" si="11"/>
        <v>0</v>
      </c>
      <c r="L76" s="120">
        <f>VLOOKUP(L$9,PS5_Supply!$B:$ZP,INDEX(PS5_Supply!$14:$14,MATCH(BoQ_Equipment!$B76,PS5_Supply!$9:$9,0)),FALSE)</f>
        <v>0</v>
      </c>
      <c r="M76" s="121">
        <f>VLOOKUP(M$9,PS5_Supply!$B:$ZP,INDEX(PS5_Supply!$14:$14,MATCH(BoQ_Equipment!$B76,PS5_Supply!$9:$9,0)),FALSE)</f>
        <v>0</v>
      </c>
      <c r="N76" s="85">
        <f t="shared" si="12"/>
        <v>0</v>
      </c>
      <c r="O76" s="153">
        <f t="shared" si="13"/>
        <v>0</v>
      </c>
      <c r="P76" s="123">
        <f>VLOOKUP(P$9,PS5_Supply!$B:$ZP,INDEX(PS5_Supply!$14:$14,MATCH(BoQ_Equipment!$B76,PS5_Supply!$9:$9,0)),FALSE)</f>
        <v>0</v>
      </c>
      <c r="Q76" s="116">
        <f>VLOOKUP(Q$9,PS5_Supply!$B:$ZP,INDEX(PS5_Supply!$14:$14,MATCH(BoQ_Equipment!$B76,PS5_Supply!$9:$9,0)),FALSE)</f>
        <v>0</v>
      </c>
      <c r="R76" s="116">
        <f>VLOOKUP(R$9,PS5_Supply!$B:$ZP,INDEX(PS5_Supply!$14:$14,MATCH(BoQ_Equipment!$B76,PS5_Supply!$9:$9,0)),FALSE)</f>
        <v>0</v>
      </c>
      <c r="S76" s="117">
        <f>VLOOKUP(S$9,PS5_Supply!$B:$ZP,INDEX(PS5_Supply!$14:$14,MATCH(BoQ_Equipment!$B76,PS5_Supply!$9:$9,0)),FALSE)</f>
        <v>0</v>
      </c>
      <c r="T76" s="156">
        <f t="shared" si="14"/>
        <v>0</v>
      </c>
      <c r="U76" s="117">
        <f t="shared" si="15"/>
        <v>0</v>
      </c>
      <c r="V76" s="156">
        <f t="shared" si="16"/>
        <v>0</v>
      </c>
      <c r="W76" s="153">
        <f t="shared" si="17"/>
        <v>0</v>
      </c>
      <c r="X76" s="96">
        <f t="shared" si="18"/>
        <v>0</v>
      </c>
      <c r="Y76" s="97">
        <f t="shared" si="19"/>
        <v>0</v>
      </c>
    </row>
    <row r="77" spans="1:25" s="77" customFormat="1" ht="37" customHeight="1" x14ac:dyDescent="0.35">
      <c r="A77" s="87">
        <v>660862</v>
      </c>
      <c r="B77" s="537">
        <v>61</v>
      </c>
      <c r="C77" s="124" t="s">
        <v>323</v>
      </c>
      <c r="D77" s="541" t="s">
        <v>487</v>
      </c>
      <c r="E77" s="102" t="s">
        <v>120</v>
      </c>
      <c r="F77" s="133">
        <v>1</v>
      </c>
      <c r="G77" s="116">
        <f>VLOOKUP(G$9,PS5_Supply!$B:$ZP,INDEX(PS5_Supply!$14:$14,MATCH(BoQ_Equipment!$B77,PS5_Supply!$9:$9,0)),FALSE)</f>
        <v>0</v>
      </c>
      <c r="H77" s="116">
        <f>VLOOKUP(H$9,PS5_Supply!$B:$ZP,INDEX(PS5_Supply!$14:$14,MATCH(BoQ_Equipment!$B77,PS5_Supply!$9:$9,0)),FALSE)</f>
        <v>0</v>
      </c>
      <c r="I77" s="117">
        <f>VLOOKUP(I$9,PS5_Supply!$B:$ZP,INDEX(PS5_Supply!$14:$14,MATCH(BoQ_Equipment!$B77,PS5_Supply!$9:$9,0)),FALSE)</f>
        <v>0</v>
      </c>
      <c r="J77" s="86">
        <f t="shared" si="10"/>
        <v>0</v>
      </c>
      <c r="K77" s="152">
        <f t="shared" si="11"/>
        <v>0</v>
      </c>
      <c r="L77" s="120">
        <f>VLOOKUP(L$9,PS5_Supply!$B:$ZP,INDEX(PS5_Supply!$14:$14,MATCH(BoQ_Equipment!$B77,PS5_Supply!$9:$9,0)),FALSE)</f>
        <v>0</v>
      </c>
      <c r="M77" s="121">
        <f>VLOOKUP(M$9,PS5_Supply!$B:$ZP,INDEX(PS5_Supply!$14:$14,MATCH(BoQ_Equipment!$B77,PS5_Supply!$9:$9,0)),FALSE)</f>
        <v>0</v>
      </c>
      <c r="N77" s="85">
        <f t="shared" si="12"/>
        <v>0</v>
      </c>
      <c r="O77" s="153">
        <f t="shared" si="13"/>
        <v>0</v>
      </c>
      <c r="P77" s="123">
        <f>VLOOKUP(P$9,PS5_Supply!$B:$ZP,INDEX(PS5_Supply!$14:$14,MATCH(BoQ_Equipment!$B77,PS5_Supply!$9:$9,0)),FALSE)</f>
        <v>0</v>
      </c>
      <c r="Q77" s="116">
        <f>VLOOKUP(Q$9,PS5_Supply!$B:$ZP,INDEX(PS5_Supply!$14:$14,MATCH(BoQ_Equipment!$B77,PS5_Supply!$9:$9,0)),FALSE)</f>
        <v>0</v>
      </c>
      <c r="R77" s="116">
        <f>VLOOKUP(R$9,PS5_Supply!$B:$ZP,INDEX(PS5_Supply!$14:$14,MATCH(BoQ_Equipment!$B77,PS5_Supply!$9:$9,0)),FALSE)</f>
        <v>0</v>
      </c>
      <c r="S77" s="117">
        <f>VLOOKUP(S$9,PS5_Supply!$B:$ZP,INDEX(PS5_Supply!$14:$14,MATCH(BoQ_Equipment!$B77,PS5_Supply!$9:$9,0)),FALSE)</f>
        <v>0</v>
      </c>
      <c r="T77" s="156">
        <f t="shared" si="14"/>
        <v>0</v>
      </c>
      <c r="U77" s="117">
        <f t="shared" si="15"/>
        <v>0</v>
      </c>
      <c r="V77" s="156">
        <f t="shared" si="16"/>
        <v>0</v>
      </c>
      <c r="W77" s="153">
        <f t="shared" si="17"/>
        <v>0</v>
      </c>
      <c r="X77" s="96">
        <f t="shared" si="18"/>
        <v>0</v>
      </c>
      <c r="Y77" s="97">
        <f t="shared" si="19"/>
        <v>0</v>
      </c>
    </row>
    <row r="78" spans="1:25" s="77" customFormat="1" ht="37" customHeight="1" x14ac:dyDescent="0.35">
      <c r="A78" s="87">
        <v>661226</v>
      </c>
      <c r="B78" s="537">
        <v>62</v>
      </c>
      <c r="C78" s="124" t="s">
        <v>319</v>
      </c>
      <c r="D78" s="541" t="s">
        <v>488</v>
      </c>
      <c r="E78" s="102" t="s">
        <v>120</v>
      </c>
      <c r="F78" s="133">
        <v>1</v>
      </c>
      <c r="G78" s="116">
        <f>VLOOKUP(G$9,PS5_Supply!$B:$ZP,INDEX(PS5_Supply!$14:$14,MATCH(BoQ_Equipment!$B78,PS5_Supply!$9:$9,0)),FALSE)</f>
        <v>0</v>
      </c>
      <c r="H78" s="116">
        <f>VLOOKUP(H$9,PS5_Supply!$B:$ZP,INDEX(PS5_Supply!$14:$14,MATCH(BoQ_Equipment!$B78,PS5_Supply!$9:$9,0)),FALSE)</f>
        <v>0</v>
      </c>
      <c r="I78" s="117">
        <f>VLOOKUP(I$9,PS5_Supply!$B:$ZP,INDEX(PS5_Supply!$14:$14,MATCH(BoQ_Equipment!$B78,PS5_Supply!$9:$9,0)),FALSE)</f>
        <v>0</v>
      </c>
      <c r="J78" s="86">
        <f t="shared" si="10"/>
        <v>0</v>
      </c>
      <c r="K78" s="152">
        <f t="shared" si="11"/>
        <v>0</v>
      </c>
      <c r="L78" s="120">
        <f>VLOOKUP(L$9,PS5_Supply!$B:$ZP,INDEX(PS5_Supply!$14:$14,MATCH(BoQ_Equipment!$B78,PS5_Supply!$9:$9,0)),FALSE)</f>
        <v>0</v>
      </c>
      <c r="M78" s="121">
        <f>VLOOKUP(M$9,PS5_Supply!$B:$ZP,INDEX(PS5_Supply!$14:$14,MATCH(BoQ_Equipment!$B78,PS5_Supply!$9:$9,0)),FALSE)</f>
        <v>0</v>
      </c>
      <c r="N78" s="85">
        <f t="shared" si="12"/>
        <v>0</v>
      </c>
      <c r="O78" s="153">
        <f t="shared" si="13"/>
        <v>0</v>
      </c>
      <c r="P78" s="123">
        <f>VLOOKUP(P$9,PS5_Supply!$B:$ZP,INDEX(PS5_Supply!$14:$14,MATCH(BoQ_Equipment!$B78,PS5_Supply!$9:$9,0)),FALSE)</f>
        <v>0</v>
      </c>
      <c r="Q78" s="116">
        <f>VLOOKUP(Q$9,PS5_Supply!$B:$ZP,INDEX(PS5_Supply!$14:$14,MATCH(BoQ_Equipment!$B78,PS5_Supply!$9:$9,0)),FALSE)</f>
        <v>0</v>
      </c>
      <c r="R78" s="116">
        <f>VLOOKUP(R$9,PS5_Supply!$B:$ZP,INDEX(PS5_Supply!$14:$14,MATCH(BoQ_Equipment!$B78,PS5_Supply!$9:$9,0)),FALSE)</f>
        <v>0</v>
      </c>
      <c r="S78" s="117">
        <f>VLOOKUP(S$9,PS5_Supply!$B:$ZP,INDEX(PS5_Supply!$14:$14,MATCH(BoQ_Equipment!$B78,PS5_Supply!$9:$9,0)),FALSE)</f>
        <v>0</v>
      </c>
      <c r="T78" s="156">
        <f t="shared" si="14"/>
        <v>0</v>
      </c>
      <c r="U78" s="117">
        <f t="shared" si="15"/>
        <v>0</v>
      </c>
      <c r="V78" s="156">
        <f t="shared" si="16"/>
        <v>0</v>
      </c>
      <c r="W78" s="153">
        <f t="shared" si="17"/>
        <v>0</v>
      </c>
      <c r="X78" s="96">
        <f t="shared" si="18"/>
        <v>0</v>
      </c>
      <c r="Y78" s="97">
        <f t="shared" si="19"/>
        <v>0</v>
      </c>
    </row>
    <row r="79" spans="1:25" s="77" customFormat="1" ht="37" customHeight="1" x14ac:dyDescent="0.35">
      <c r="A79" s="87">
        <v>661241</v>
      </c>
      <c r="B79" s="537">
        <v>63</v>
      </c>
      <c r="C79" s="124" t="s">
        <v>354</v>
      </c>
      <c r="D79" s="541" t="s">
        <v>489</v>
      </c>
      <c r="E79" s="102" t="s">
        <v>120</v>
      </c>
      <c r="F79" s="133">
        <v>212</v>
      </c>
      <c r="G79" s="116">
        <f>VLOOKUP(G$9,PS5_Supply!$B:$ZP,INDEX(PS5_Supply!$14:$14,MATCH(BoQ_Equipment!$B79,PS5_Supply!$9:$9,0)),FALSE)</f>
        <v>0</v>
      </c>
      <c r="H79" s="116">
        <f>VLOOKUP(H$9,PS5_Supply!$B:$ZP,INDEX(PS5_Supply!$14:$14,MATCH(BoQ_Equipment!$B79,PS5_Supply!$9:$9,0)),FALSE)</f>
        <v>0</v>
      </c>
      <c r="I79" s="117">
        <f>VLOOKUP(I$9,PS5_Supply!$B:$ZP,INDEX(PS5_Supply!$14:$14,MATCH(BoQ_Equipment!$B79,PS5_Supply!$9:$9,0)),FALSE)</f>
        <v>0</v>
      </c>
      <c r="J79" s="86">
        <f t="shared" si="10"/>
        <v>0</v>
      </c>
      <c r="K79" s="152">
        <f t="shared" si="11"/>
        <v>0</v>
      </c>
      <c r="L79" s="120">
        <f>VLOOKUP(L$9,PS5_Supply!$B:$ZP,INDEX(PS5_Supply!$14:$14,MATCH(BoQ_Equipment!$B79,PS5_Supply!$9:$9,0)),FALSE)</f>
        <v>0</v>
      </c>
      <c r="M79" s="121">
        <f>VLOOKUP(M$9,PS5_Supply!$B:$ZP,INDEX(PS5_Supply!$14:$14,MATCH(BoQ_Equipment!$B79,PS5_Supply!$9:$9,0)),FALSE)</f>
        <v>0</v>
      </c>
      <c r="N79" s="85">
        <f t="shared" si="12"/>
        <v>0</v>
      </c>
      <c r="O79" s="153">
        <f t="shared" si="13"/>
        <v>0</v>
      </c>
      <c r="P79" s="123">
        <f>VLOOKUP(P$9,PS5_Supply!$B:$ZP,INDEX(PS5_Supply!$14:$14,MATCH(BoQ_Equipment!$B79,PS5_Supply!$9:$9,0)),FALSE)</f>
        <v>0</v>
      </c>
      <c r="Q79" s="116">
        <f>VLOOKUP(Q$9,PS5_Supply!$B:$ZP,INDEX(PS5_Supply!$14:$14,MATCH(BoQ_Equipment!$B79,PS5_Supply!$9:$9,0)),FALSE)</f>
        <v>0</v>
      </c>
      <c r="R79" s="116">
        <f>VLOOKUP(R$9,PS5_Supply!$B:$ZP,INDEX(PS5_Supply!$14:$14,MATCH(BoQ_Equipment!$B79,PS5_Supply!$9:$9,0)),FALSE)</f>
        <v>0</v>
      </c>
      <c r="S79" s="117">
        <f>VLOOKUP(S$9,PS5_Supply!$B:$ZP,INDEX(PS5_Supply!$14:$14,MATCH(BoQ_Equipment!$B79,PS5_Supply!$9:$9,0)),FALSE)</f>
        <v>0</v>
      </c>
      <c r="T79" s="156">
        <f t="shared" si="14"/>
        <v>0</v>
      </c>
      <c r="U79" s="117">
        <f t="shared" si="15"/>
        <v>0</v>
      </c>
      <c r="V79" s="156">
        <f t="shared" si="16"/>
        <v>0</v>
      </c>
      <c r="W79" s="153">
        <f t="shared" si="17"/>
        <v>0</v>
      </c>
      <c r="X79" s="96">
        <f t="shared" si="18"/>
        <v>0</v>
      </c>
      <c r="Y79" s="97">
        <f t="shared" si="19"/>
        <v>0</v>
      </c>
    </row>
    <row r="80" spans="1:25" s="77" customFormat="1" ht="37" customHeight="1" x14ac:dyDescent="0.35">
      <c r="A80" s="87">
        <v>660725</v>
      </c>
      <c r="B80" s="537">
        <v>64</v>
      </c>
      <c r="C80" s="124" t="s">
        <v>390</v>
      </c>
      <c r="D80" s="541" t="s">
        <v>490</v>
      </c>
      <c r="E80" s="102" t="s">
        <v>120</v>
      </c>
      <c r="F80" s="133">
        <v>212</v>
      </c>
      <c r="G80" s="116">
        <f>VLOOKUP(G$9,PS5_Supply!$B:$ZP,INDEX(PS5_Supply!$14:$14,MATCH(BoQ_Equipment!$B80,PS5_Supply!$9:$9,0)),FALSE)</f>
        <v>0</v>
      </c>
      <c r="H80" s="116">
        <f>VLOOKUP(H$9,PS5_Supply!$B:$ZP,INDEX(PS5_Supply!$14:$14,MATCH(BoQ_Equipment!$B80,PS5_Supply!$9:$9,0)),FALSE)</f>
        <v>0</v>
      </c>
      <c r="I80" s="117">
        <f>VLOOKUP(I$9,PS5_Supply!$B:$ZP,INDEX(PS5_Supply!$14:$14,MATCH(BoQ_Equipment!$B80,PS5_Supply!$9:$9,0)),FALSE)</f>
        <v>0</v>
      </c>
      <c r="J80" s="86">
        <f t="shared" si="10"/>
        <v>0</v>
      </c>
      <c r="K80" s="152">
        <f t="shared" si="11"/>
        <v>0</v>
      </c>
      <c r="L80" s="120">
        <f>VLOOKUP(L$9,PS5_Supply!$B:$ZP,INDEX(PS5_Supply!$14:$14,MATCH(BoQ_Equipment!$B80,PS5_Supply!$9:$9,0)),FALSE)</f>
        <v>0</v>
      </c>
      <c r="M80" s="121">
        <f>VLOOKUP(M$9,PS5_Supply!$B:$ZP,INDEX(PS5_Supply!$14:$14,MATCH(BoQ_Equipment!$B80,PS5_Supply!$9:$9,0)),FALSE)</f>
        <v>0</v>
      </c>
      <c r="N80" s="85">
        <f t="shared" si="12"/>
        <v>0</v>
      </c>
      <c r="O80" s="153">
        <f t="shared" si="13"/>
        <v>0</v>
      </c>
      <c r="P80" s="123">
        <f>VLOOKUP(P$9,PS5_Supply!$B:$ZP,INDEX(PS5_Supply!$14:$14,MATCH(BoQ_Equipment!$B80,PS5_Supply!$9:$9,0)),FALSE)</f>
        <v>0</v>
      </c>
      <c r="Q80" s="116">
        <f>VLOOKUP(Q$9,PS5_Supply!$B:$ZP,INDEX(PS5_Supply!$14:$14,MATCH(BoQ_Equipment!$B80,PS5_Supply!$9:$9,0)),FALSE)</f>
        <v>0</v>
      </c>
      <c r="R80" s="116">
        <f>VLOOKUP(R$9,PS5_Supply!$B:$ZP,INDEX(PS5_Supply!$14:$14,MATCH(BoQ_Equipment!$B80,PS5_Supply!$9:$9,0)),FALSE)</f>
        <v>0</v>
      </c>
      <c r="S80" s="117">
        <f>VLOOKUP(S$9,PS5_Supply!$B:$ZP,INDEX(PS5_Supply!$14:$14,MATCH(BoQ_Equipment!$B80,PS5_Supply!$9:$9,0)),FALSE)</f>
        <v>0</v>
      </c>
      <c r="T80" s="156">
        <f t="shared" si="14"/>
        <v>0</v>
      </c>
      <c r="U80" s="117">
        <f t="shared" si="15"/>
        <v>0</v>
      </c>
      <c r="V80" s="156">
        <f t="shared" si="16"/>
        <v>0</v>
      </c>
      <c r="W80" s="153">
        <f t="shared" si="17"/>
        <v>0</v>
      </c>
      <c r="X80" s="96">
        <f t="shared" si="18"/>
        <v>0</v>
      </c>
      <c r="Y80" s="97">
        <f t="shared" si="19"/>
        <v>0</v>
      </c>
    </row>
    <row r="81" spans="1:25" s="77" customFormat="1" ht="37" customHeight="1" x14ac:dyDescent="0.35">
      <c r="A81" s="87">
        <v>660727</v>
      </c>
      <c r="B81" s="537">
        <v>65</v>
      </c>
      <c r="C81" s="124" t="s">
        <v>391</v>
      </c>
      <c r="D81" s="541" t="s">
        <v>568</v>
      </c>
      <c r="E81" s="102" t="s">
        <v>120</v>
      </c>
      <c r="F81" s="133">
        <v>212</v>
      </c>
      <c r="G81" s="116">
        <f>VLOOKUP(G$9,PS5_Supply!$B:$ZP,INDEX(PS5_Supply!$14:$14,MATCH(BoQ_Equipment!$B81,PS5_Supply!$9:$9,0)),FALSE)</f>
        <v>0</v>
      </c>
      <c r="H81" s="116">
        <f>VLOOKUP(H$9,PS5_Supply!$B:$ZP,INDEX(PS5_Supply!$14:$14,MATCH(BoQ_Equipment!$B81,PS5_Supply!$9:$9,0)),FALSE)</f>
        <v>0</v>
      </c>
      <c r="I81" s="117">
        <f>VLOOKUP(I$9,PS5_Supply!$B:$ZP,INDEX(PS5_Supply!$14:$14,MATCH(BoQ_Equipment!$B81,PS5_Supply!$9:$9,0)),FALSE)</f>
        <v>0</v>
      </c>
      <c r="J81" s="86">
        <f t="shared" si="10"/>
        <v>0</v>
      </c>
      <c r="K81" s="152">
        <f t="shared" si="11"/>
        <v>0</v>
      </c>
      <c r="L81" s="120">
        <f>VLOOKUP(L$9,PS5_Supply!$B:$ZP,INDEX(PS5_Supply!$14:$14,MATCH(BoQ_Equipment!$B81,PS5_Supply!$9:$9,0)),FALSE)</f>
        <v>0</v>
      </c>
      <c r="M81" s="121">
        <f>VLOOKUP(M$9,PS5_Supply!$B:$ZP,INDEX(PS5_Supply!$14:$14,MATCH(BoQ_Equipment!$B81,PS5_Supply!$9:$9,0)),FALSE)</f>
        <v>0</v>
      </c>
      <c r="N81" s="85">
        <f t="shared" si="12"/>
        <v>0</v>
      </c>
      <c r="O81" s="153">
        <f t="shared" si="13"/>
        <v>0</v>
      </c>
      <c r="P81" s="123">
        <f>VLOOKUP(P$9,PS5_Supply!$B:$ZP,INDEX(PS5_Supply!$14:$14,MATCH(BoQ_Equipment!$B81,PS5_Supply!$9:$9,0)),FALSE)</f>
        <v>0</v>
      </c>
      <c r="Q81" s="116">
        <f>VLOOKUP(Q$9,PS5_Supply!$B:$ZP,INDEX(PS5_Supply!$14:$14,MATCH(BoQ_Equipment!$B81,PS5_Supply!$9:$9,0)),FALSE)</f>
        <v>0</v>
      </c>
      <c r="R81" s="116">
        <f>VLOOKUP(R$9,PS5_Supply!$B:$ZP,INDEX(PS5_Supply!$14:$14,MATCH(BoQ_Equipment!$B81,PS5_Supply!$9:$9,0)),FALSE)</f>
        <v>0</v>
      </c>
      <c r="S81" s="117">
        <f>VLOOKUP(S$9,PS5_Supply!$B:$ZP,INDEX(PS5_Supply!$14:$14,MATCH(BoQ_Equipment!$B81,PS5_Supply!$9:$9,0)),FALSE)</f>
        <v>0</v>
      </c>
      <c r="T81" s="156">
        <f t="shared" si="14"/>
        <v>0</v>
      </c>
      <c r="U81" s="117">
        <f t="shared" si="15"/>
        <v>0</v>
      </c>
      <c r="V81" s="156">
        <f t="shared" si="16"/>
        <v>0</v>
      </c>
      <c r="W81" s="153">
        <f t="shared" si="17"/>
        <v>0</v>
      </c>
      <c r="X81" s="96">
        <f t="shared" si="18"/>
        <v>0</v>
      </c>
      <c r="Y81" s="97">
        <f t="shared" si="19"/>
        <v>0</v>
      </c>
    </row>
    <row r="82" spans="1:25" s="77" customFormat="1" ht="37" customHeight="1" x14ac:dyDescent="0.35">
      <c r="A82" s="87"/>
      <c r="B82" s="537"/>
      <c r="C82" s="124"/>
      <c r="D82" s="541"/>
      <c r="E82" s="102"/>
      <c r="F82" s="133"/>
      <c r="G82" s="116"/>
      <c r="H82" s="116"/>
      <c r="I82" s="117"/>
      <c r="J82" s="86"/>
      <c r="K82" s="152"/>
      <c r="L82" s="120"/>
      <c r="M82" s="121"/>
      <c r="N82" s="85"/>
      <c r="O82" s="153"/>
      <c r="P82" s="123"/>
      <c r="Q82" s="116"/>
      <c r="R82" s="116"/>
      <c r="S82" s="117"/>
      <c r="T82" s="156"/>
      <c r="U82" s="117"/>
      <c r="V82" s="156"/>
      <c r="W82" s="153"/>
      <c r="X82" s="96"/>
      <c r="Y82" s="97"/>
    </row>
    <row r="83" spans="1:25" s="77" customFormat="1" ht="37" customHeight="1" x14ac:dyDescent="0.35">
      <c r="A83" s="273"/>
      <c r="B83" s="538"/>
      <c r="C83" s="161" t="s">
        <v>380</v>
      </c>
      <c r="D83" s="540"/>
      <c r="E83" s="274"/>
      <c r="F83" s="275"/>
      <c r="G83" s="276"/>
      <c r="H83" s="276"/>
      <c r="I83" s="277"/>
      <c r="J83" s="194"/>
      <c r="K83" s="283">
        <f>SUM(K85:K117)</f>
        <v>0</v>
      </c>
      <c r="L83" s="278"/>
      <c r="M83" s="279"/>
      <c r="N83" s="195"/>
      <c r="O83" s="284">
        <f>SUM(O85:O117)</f>
        <v>0</v>
      </c>
      <c r="P83" s="280"/>
      <c r="Q83" s="276"/>
      <c r="R83" s="276"/>
      <c r="S83" s="277"/>
      <c r="T83" s="287">
        <f>SUM(T85:T117)</f>
        <v>0</v>
      </c>
      <c r="U83" s="288">
        <f>SUM(U85:U117)</f>
        <v>0</v>
      </c>
      <c r="V83" s="281"/>
      <c r="W83" s="284">
        <f>SUM(W85:W117)</f>
        <v>0</v>
      </c>
      <c r="X83" s="196"/>
      <c r="Y83" s="290">
        <f>SUM(Y85:Y117)</f>
        <v>0</v>
      </c>
    </row>
    <row r="84" spans="1:25" s="77" customFormat="1" ht="37" customHeight="1" x14ac:dyDescent="0.35">
      <c r="A84" s="273"/>
      <c r="B84" s="538"/>
      <c r="C84" s="161" t="s">
        <v>573</v>
      </c>
      <c r="D84" s="540"/>
      <c r="E84" s="274"/>
      <c r="F84" s="275"/>
      <c r="G84" s="276"/>
      <c r="H84" s="276"/>
      <c r="I84" s="277"/>
      <c r="J84" s="194"/>
      <c r="K84" s="283"/>
      <c r="L84" s="278"/>
      <c r="M84" s="279"/>
      <c r="N84" s="195"/>
      <c r="O84" s="284"/>
      <c r="P84" s="280"/>
      <c r="Q84" s="276"/>
      <c r="R84" s="276"/>
      <c r="S84" s="277"/>
      <c r="T84" s="287"/>
      <c r="U84" s="288"/>
      <c r="V84" s="281"/>
      <c r="W84" s="284"/>
      <c r="X84" s="196"/>
      <c r="Y84" s="290"/>
    </row>
    <row r="85" spans="1:25" s="77" customFormat="1" ht="37" customHeight="1" x14ac:dyDescent="0.35">
      <c r="A85" s="87">
        <v>660865</v>
      </c>
      <c r="B85" s="537">
        <v>66</v>
      </c>
      <c r="C85" s="124" t="s">
        <v>324</v>
      </c>
      <c r="D85" s="541" t="s">
        <v>439</v>
      </c>
      <c r="E85" s="102" t="s">
        <v>120</v>
      </c>
      <c r="F85" s="133">
        <v>19</v>
      </c>
      <c r="G85" s="116">
        <f>VLOOKUP(G$9,PS5_Supply!$B:$ZP,INDEX(PS5_Supply!$14:$14,MATCH(BoQ_Equipment!$B85,PS5_Supply!$9:$9,0)),FALSE)</f>
        <v>0</v>
      </c>
      <c r="H85" s="116">
        <f>VLOOKUP(H$9,PS5_Supply!$B:$ZP,INDEX(PS5_Supply!$14:$14,MATCH(BoQ_Equipment!$B85,PS5_Supply!$9:$9,0)),FALSE)</f>
        <v>0</v>
      </c>
      <c r="I85" s="117">
        <f>VLOOKUP(I$9,PS5_Supply!$B:$ZP,INDEX(PS5_Supply!$14:$14,MATCH(BoQ_Equipment!$B85,PS5_Supply!$9:$9,0)),FALSE)</f>
        <v>0</v>
      </c>
      <c r="J85" s="86">
        <f t="shared" ref="J85:J117" si="20">I85+H85+G85</f>
        <v>0</v>
      </c>
      <c r="K85" s="152">
        <f t="shared" ref="K85:K117" si="21">F85*J85</f>
        <v>0</v>
      </c>
      <c r="L85" s="120">
        <f>VLOOKUP(L$9,PS5_Supply!$B:$ZP,INDEX(PS5_Supply!$14:$14,MATCH(BoQ_Equipment!$B85,PS5_Supply!$9:$9,0)),FALSE)</f>
        <v>0</v>
      </c>
      <c r="M85" s="121">
        <f>VLOOKUP(M$9,PS5_Supply!$B:$ZP,INDEX(PS5_Supply!$14:$14,MATCH(BoQ_Equipment!$B85,PS5_Supply!$9:$9,0)),FALSE)</f>
        <v>0</v>
      </c>
      <c r="N85" s="85">
        <f t="shared" ref="N85:N117" si="22">SUM(L85:M85)</f>
        <v>0</v>
      </c>
      <c r="O85" s="153">
        <f t="shared" ref="O85:O117" si="23">N85*F85</f>
        <v>0</v>
      </c>
      <c r="P85" s="123">
        <f>VLOOKUP(P$9,PS5_Supply!$B:$ZP,INDEX(PS5_Supply!$14:$14,MATCH(BoQ_Equipment!$B85,PS5_Supply!$9:$9,0)),FALSE)</f>
        <v>0</v>
      </c>
      <c r="Q85" s="116">
        <f>VLOOKUP(Q$9,PS5_Supply!$B:$ZP,INDEX(PS5_Supply!$14:$14,MATCH(BoQ_Equipment!$B85,PS5_Supply!$9:$9,0)),FALSE)</f>
        <v>0</v>
      </c>
      <c r="R85" s="116">
        <f>VLOOKUP(R$9,PS5_Supply!$B:$ZP,INDEX(PS5_Supply!$14:$14,MATCH(BoQ_Equipment!$B85,PS5_Supply!$9:$9,0)),FALSE)</f>
        <v>0</v>
      </c>
      <c r="S85" s="117">
        <f>VLOOKUP(S$9,PS5_Supply!$B:$ZP,INDEX(PS5_Supply!$14:$14,MATCH(BoQ_Equipment!$B85,PS5_Supply!$9:$9,0)),FALSE)</f>
        <v>0</v>
      </c>
      <c r="T85" s="156">
        <f t="shared" ref="T85:T117" si="24">(Q85+R85)*F85</f>
        <v>0</v>
      </c>
      <c r="U85" s="117">
        <f t="shared" ref="U85:U117" si="25">(P85+S85)*F85</f>
        <v>0</v>
      </c>
      <c r="V85" s="156">
        <f t="shared" ref="V85:V117" si="26">P85+Q85+R85+S85</f>
        <v>0</v>
      </c>
      <c r="W85" s="153">
        <f t="shared" ref="W85:W117" si="27">F85*V85</f>
        <v>0</v>
      </c>
      <c r="X85" s="96">
        <f t="shared" ref="X85:X117" si="28">J85+N85+V85</f>
        <v>0</v>
      </c>
      <c r="Y85" s="97">
        <f t="shared" ref="Y85:Y117" si="29">IF(F85=0,"Rate Only",X85*F85)</f>
        <v>0</v>
      </c>
    </row>
    <row r="86" spans="1:25" s="77" customFormat="1" ht="37" customHeight="1" x14ac:dyDescent="0.35">
      <c r="A86" s="87">
        <v>660868</v>
      </c>
      <c r="B86" s="537">
        <v>67</v>
      </c>
      <c r="C86" s="124" t="s">
        <v>325</v>
      </c>
      <c r="D86" s="541" t="s">
        <v>440</v>
      </c>
      <c r="E86" s="102" t="s">
        <v>120</v>
      </c>
      <c r="F86" s="133">
        <v>35</v>
      </c>
      <c r="G86" s="116">
        <f>VLOOKUP(G$9,PS5_Supply!$B:$ZP,INDEX(PS5_Supply!$14:$14,MATCH(BoQ_Equipment!$B86,PS5_Supply!$9:$9,0)),FALSE)</f>
        <v>0</v>
      </c>
      <c r="H86" s="116">
        <f>VLOOKUP(H$9,PS5_Supply!$B:$ZP,INDEX(PS5_Supply!$14:$14,MATCH(BoQ_Equipment!$B86,PS5_Supply!$9:$9,0)),FALSE)</f>
        <v>0</v>
      </c>
      <c r="I86" s="117">
        <f>VLOOKUP(I$9,PS5_Supply!$B:$ZP,INDEX(PS5_Supply!$14:$14,MATCH(BoQ_Equipment!$B86,PS5_Supply!$9:$9,0)),FALSE)</f>
        <v>0</v>
      </c>
      <c r="J86" s="86">
        <f t="shared" si="20"/>
        <v>0</v>
      </c>
      <c r="K86" s="152">
        <f t="shared" si="21"/>
        <v>0</v>
      </c>
      <c r="L86" s="120">
        <f>VLOOKUP(L$9,PS5_Supply!$B:$ZP,INDEX(PS5_Supply!$14:$14,MATCH(BoQ_Equipment!$B86,PS5_Supply!$9:$9,0)),FALSE)</f>
        <v>0</v>
      </c>
      <c r="M86" s="121">
        <f>VLOOKUP(M$9,PS5_Supply!$B:$ZP,INDEX(PS5_Supply!$14:$14,MATCH(BoQ_Equipment!$B86,PS5_Supply!$9:$9,0)),FALSE)</f>
        <v>0</v>
      </c>
      <c r="N86" s="85">
        <f t="shared" si="22"/>
        <v>0</v>
      </c>
      <c r="O86" s="153">
        <f t="shared" si="23"/>
        <v>0</v>
      </c>
      <c r="P86" s="123">
        <f>VLOOKUP(P$9,PS5_Supply!$B:$ZP,INDEX(PS5_Supply!$14:$14,MATCH(BoQ_Equipment!$B86,PS5_Supply!$9:$9,0)),FALSE)</f>
        <v>0</v>
      </c>
      <c r="Q86" s="116">
        <f>VLOOKUP(Q$9,PS5_Supply!$B:$ZP,INDEX(PS5_Supply!$14:$14,MATCH(BoQ_Equipment!$B86,PS5_Supply!$9:$9,0)),FALSE)</f>
        <v>0</v>
      </c>
      <c r="R86" s="116">
        <f>VLOOKUP(R$9,PS5_Supply!$B:$ZP,INDEX(PS5_Supply!$14:$14,MATCH(BoQ_Equipment!$B86,PS5_Supply!$9:$9,0)),FALSE)</f>
        <v>0</v>
      </c>
      <c r="S86" s="117">
        <f>VLOOKUP(S$9,PS5_Supply!$B:$ZP,INDEX(PS5_Supply!$14:$14,MATCH(BoQ_Equipment!$B86,PS5_Supply!$9:$9,0)),FALSE)</f>
        <v>0</v>
      </c>
      <c r="T86" s="156">
        <f t="shared" si="24"/>
        <v>0</v>
      </c>
      <c r="U86" s="117">
        <f t="shared" si="25"/>
        <v>0</v>
      </c>
      <c r="V86" s="156">
        <f t="shared" si="26"/>
        <v>0</v>
      </c>
      <c r="W86" s="153">
        <f t="shared" si="27"/>
        <v>0</v>
      </c>
      <c r="X86" s="96">
        <f t="shared" si="28"/>
        <v>0</v>
      </c>
      <c r="Y86" s="97">
        <f t="shared" si="29"/>
        <v>0</v>
      </c>
    </row>
    <row r="87" spans="1:25" s="77" customFormat="1" ht="37" customHeight="1" x14ac:dyDescent="0.35">
      <c r="A87" s="87">
        <v>660876</v>
      </c>
      <c r="B87" s="537">
        <v>68</v>
      </c>
      <c r="C87" s="124" t="s">
        <v>326</v>
      </c>
      <c r="D87" s="541" t="s">
        <v>441</v>
      </c>
      <c r="E87" s="102" t="s">
        <v>120</v>
      </c>
      <c r="F87" s="133">
        <v>2</v>
      </c>
      <c r="G87" s="116">
        <f>VLOOKUP(G$9,PS5_Supply!$B:$ZP,INDEX(PS5_Supply!$14:$14,MATCH(BoQ_Equipment!$B87,PS5_Supply!$9:$9,0)),FALSE)</f>
        <v>0</v>
      </c>
      <c r="H87" s="116">
        <f>VLOOKUP(H$9,PS5_Supply!$B:$ZP,INDEX(PS5_Supply!$14:$14,MATCH(BoQ_Equipment!$B87,PS5_Supply!$9:$9,0)),FALSE)</f>
        <v>0</v>
      </c>
      <c r="I87" s="117">
        <f>VLOOKUP(I$9,PS5_Supply!$B:$ZP,INDEX(PS5_Supply!$14:$14,MATCH(BoQ_Equipment!$B87,PS5_Supply!$9:$9,0)),FALSE)</f>
        <v>0</v>
      </c>
      <c r="J87" s="86">
        <f t="shared" si="20"/>
        <v>0</v>
      </c>
      <c r="K87" s="152">
        <f t="shared" si="21"/>
        <v>0</v>
      </c>
      <c r="L87" s="120">
        <f>VLOOKUP(L$9,PS5_Supply!$B:$ZP,INDEX(PS5_Supply!$14:$14,MATCH(BoQ_Equipment!$B87,PS5_Supply!$9:$9,0)),FALSE)</f>
        <v>0</v>
      </c>
      <c r="M87" s="121">
        <f>VLOOKUP(M$9,PS5_Supply!$B:$ZP,INDEX(PS5_Supply!$14:$14,MATCH(BoQ_Equipment!$B87,PS5_Supply!$9:$9,0)),FALSE)</f>
        <v>0</v>
      </c>
      <c r="N87" s="85">
        <f t="shared" si="22"/>
        <v>0</v>
      </c>
      <c r="O87" s="153">
        <f t="shared" si="23"/>
        <v>0</v>
      </c>
      <c r="P87" s="123">
        <f>VLOOKUP(P$9,PS5_Supply!$B:$ZP,INDEX(PS5_Supply!$14:$14,MATCH(BoQ_Equipment!$B87,PS5_Supply!$9:$9,0)),FALSE)</f>
        <v>0</v>
      </c>
      <c r="Q87" s="116">
        <f>VLOOKUP(Q$9,PS5_Supply!$B:$ZP,INDEX(PS5_Supply!$14:$14,MATCH(BoQ_Equipment!$B87,PS5_Supply!$9:$9,0)),FALSE)</f>
        <v>0</v>
      </c>
      <c r="R87" s="116">
        <f>VLOOKUP(R$9,PS5_Supply!$B:$ZP,INDEX(PS5_Supply!$14:$14,MATCH(BoQ_Equipment!$B87,PS5_Supply!$9:$9,0)),FALSE)</f>
        <v>0</v>
      </c>
      <c r="S87" s="117">
        <f>VLOOKUP(S$9,PS5_Supply!$B:$ZP,INDEX(PS5_Supply!$14:$14,MATCH(BoQ_Equipment!$B87,PS5_Supply!$9:$9,0)),FALSE)</f>
        <v>0</v>
      </c>
      <c r="T87" s="156">
        <f t="shared" si="24"/>
        <v>0</v>
      </c>
      <c r="U87" s="117">
        <f t="shared" si="25"/>
        <v>0</v>
      </c>
      <c r="V87" s="156">
        <f t="shared" si="26"/>
        <v>0</v>
      </c>
      <c r="W87" s="153">
        <f t="shared" si="27"/>
        <v>0</v>
      </c>
      <c r="X87" s="96">
        <f t="shared" si="28"/>
        <v>0</v>
      </c>
      <c r="Y87" s="97">
        <f t="shared" si="29"/>
        <v>0</v>
      </c>
    </row>
    <row r="88" spans="1:25" s="77" customFormat="1" ht="37" customHeight="1" x14ac:dyDescent="0.35">
      <c r="A88" s="87">
        <v>660878</v>
      </c>
      <c r="B88" s="537">
        <v>69</v>
      </c>
      <c r="C88" s="124" t="s">
        <v>327</v>
      </c>
      <c r="D88" s="541" t="s">
        <v>442</v>
      </c>
      <c r="E88" s="102" t="s">
        <v>120</v>
      </c>
      <c r="F88" s="133">
        <v>12</v>
      </c>
      <c r="G88" s="116">
        <f>VLOOKUP(G$9,PS5_Supply!$B:$ZP,INDEX(PS5_Supply!$14:$14,MATCH(BoQ_Equipment!$B88,PS5_Supply!$9:$9,0)),FALSE)</f>
        <v>0</v>
      </c>
      <c r="H88" s="116">
        <f>VLOOKUP(H$9,PS5_Supply!$B:$ZP,INDEX(PS5_Supply!$14:$14,MATCH(BoQ_Equipment!$B88,PS5_Supply!$9:$9,0)),FALSE)</f>
        <v>0</v>
      </c>
      <c r="I88" s="117">
        <f>VLOOKUP(I$9,PS5_Supply!$B:$ZP,INDEX(PS5_Supply!$14:$14,MATCH(BoQ_Equipment!$B88,PS5_Supply!$9:$9,0)),FALSE)</f>
        <v>0</v>
      </c>
      <c r="J88" s="86">
        <f t="shared" si="20"/>
        <v>0</v>
      </c>
      <c r="K88" s="152">
        <f t="shared" si="21"/>
        <v>0</v>
      </c>
      <c r="L88" s="120">
        <f>VLOOKUP(L$9,PS5_Supply!$B:$ZP,INDEX(PS5_Supply!$14:$14,MATCH(BoQ_Equipment!$B88,PS5_Supply!$9:$9,0)),FALSE)</f>
        <v>0</v>
      </c>
      <c r="M88" s="121">
        <f>VLOOKUP(M$9,PS5_Supply!$B:$ZP,INDEX(PS5_Supply!$14:$14,MATCH(BoQ_Equipment!$B88,PS5_Supply!$9:$9,0)),FALSE)</f>
        <v>0</v>
      </c>
      <c r="N88" s="85">
        <f t="shared" si="22"/>
        <v>0</v>
      </c>
      <c r="O88" s="153">
        <f t="shared" si="23"/>
        <v>0</v>
      </c>
      <c r="P88" s="123">
        <f>VLOOKUP(P$9,PS5_Supply!$B:$ZP,INDEX(PS5_Supply!$14:$14,MATCH(BoQ_Equipment!$B88,PS5_Supply!$9:$9,0)),FALSE)</f>
        <v>0</v>
      </c>
      <c r="Q88" s="116">
        <f>VLOOKUP(Q$9,PS5_Supply!$B:$ZP,INDEX(PS5_Supply!$14:$14,MATCH(BoQ_Equipment!$B88,PS5_Supply!$9:$9,0)),FALSE)</f>
        <v>0</v>
      </c>
      <c r="R88" s="116">
        <f>VLOOKUP(R$9,PS5_Supply!$B:$ZP,INDEX(PS5_Supply!$14:$14,MATCH(BoQ_Equipment!$B88,PS5_Supply!$9:$9,0)),FALSE)</f>
        <v>0</v>
      </c>
      <c r="S88" s="117">
        <f>VLOOKUP(S$9,PS5_Supply!$B:$ZP,INDEX(PS5_Supply!$14:$14,MATCH(BoQ_Equipment!$B88,PS5_Supply!$9:$9,0)),FALSE)</f>
        <v>0</v>
      </c>
      <c r="T88" s="156">
        <f t="shared" si="24"/>
        <v>0</v>
      </c>
      <c r="U88" s="117">
        <f t="shared" si="25"/>
        <v>0</v>
      </c>
      <c r="V88" s="156">
        <f t="shared" si="26"/>
        <v>0</v>
      </c>
      <c r="W88" s="153">
        <f t="shared" si="27"/>
        <v>0</v>
      </c>
      <c r="X88" s="96">
        <f t="shared" si="28"/>
        <v>0</v>
      </c>
      <c r="Y88" s="97">
        <f t="shared" si="29"/>
        <v>0</v>
      </c>
    </row>
    <row r="89" spans="1:25" s="77" customFormat="1" ht="37" customHeight="1" x14ac:dyDescent="0.35">
      <c r="A89" s="87">
        <v>660879</v>
      </c>
      <c r="B89" s="537">
        <v>70</v>
      </c>
      <c r="C89" s="124" t="s">
        <v>328</v>
      </c>
      <c r="D89" s="541" t="s">
        <v>443</v>
      </c>
      <c r="E89" s="102" t="s">
        <v>120</v>
      </c>
      <c r="F89" s="133">
        <v>12</v>
      </c>
      <c r="G89" s="116">
        <f>VLOOKUP(G$9,PS5_Supply!$B:$ZP,INDEX(PS5_Supply!$14:$14,MATCH(BoQ_Equipment!$B89,PS5_Supply!$9:$9,0)),FALSE)</f>
        <v>0</v>
      </c>
      <c r="H89" s="116">
        <f>VLOOKUP(H$9,PS5_Supply!$B:$ZP,INDEX(PS5_Supply!$14:$14,MATCH(BoQ_Equipment!$B89,PS5_Supply!$9:$9,0)),FALSE)</f>
        <v>0</v>
      </c>
      <c r="I89" s="117">
        <f>VLOOKUP(I$9,PS5_Supply!$B:$ZP,INDEX(PS5_Supply!$14:$14,MATCH(BoQ_Equipment!$B89,PS5_Supply!$9:$9,0)),FALSE)</f>
        <v>0</v>
      </c>
      <c r="J89" s="86">
        <f t="shared" si="20"/>
        <v>0</v>
      </c>
      <c r="K89" s="152">
        <f t="shared" si="21"/>
        <v>0</v>
      </c>
      <c r="L89" s="120">
        <f>VLOOKUP(L$9,PS5_Supply!$B:$ZP,INDEX(PS5_Supply!$14:$14,MATCH(BoQ_Equipment!$B89,PS5_Supply!$9:$9,0)),FALSE)</f>
        <v>0</v>
      </c>
      <c r="M89" s="121">
        <f>VLOOKUP(M$9,PS5_Supply!$B:$ZP,INDEX(PS5_Supply!$14:$14,MATCH(BoQ_Equipment!$B89,PS5_Supply!$9:$9,0)),FALSE)</f>
        <v>0</v>
      </c>
      <c r="N89" s="85">
        <f t="shared" si="22"/>
        <v>0</v>
      </c>
      <c r="O89" s="153">
        <f t="shared" si="23"/>
        <v>0</v>
      </c>
      <c r="P89" s="123">
        <f>VLOOKUP(P$9,PS5_Supply!$B:$ZP,INDEX(PS5_Supply!$14:$14,MATCH(BoQ_Equipment!$B89,PS5_Supply!$9:$9,0)),FALSE)</f>
        <v>0</v>
      </c>
      <c r="Q89" s="116">
        <f>VLOOKUP(Q$9,PS5_Supply!$B:$ZP,INDEX(PS5_Supply!$14:$14,MATCH(BoQ_Equipment!$B89,PS5_Supply!$9:$9,0)),FALSE)</f>
        <v>0</v>
      </c>
      <c r="R89" s="116">
        <f>VLOOKUP(R$9,PS5_Supply!$B:$ZP,INDEX(PS5_Supply!$14:$14,MATCH(BoQ_Equipment!$B89,PS5_Supply!$9:$9,0)),FALSE)</f>
        <v>0</v>
      </c>
      <c r="S89" s="117">
        <f>VLOOKUP(S$9,PS5_Supply!$B:$ZP,INDEX(PS5_Supply!$14:$14,MATCH(BoQ_Equipment!$B89,PS5_Supply!$9:$9,0)),FALSE)</f>
        <v>0</v>
      </c>
      <c r="T89" s="156">
        <f t="shared" si="24"/>
        <v>0</v>
      </c>
      <c r="U89" s="117">
        <f t="shared" si="25"/>
        <v>0</v>
      </c>
      <c r="V89" s="156">
        <f t="shared" si="26"/>
        <v>0</v>
      </c>
      <c r="W89" s="153">
        <f t="shared" si="27"/>
        <v>0</v>
      </c>
      <c r="X89" s="96">
        <f t="shared" si="28"/>
        <v>0</v>
      </c>
      <c r="Y89" s="97">
        <f t="shared" si="29"/>
        <v>0</v>
      </c>
    </row>
    <row r="90" spans="1:25" s="77" customFormat="1" ht="37" customHeight="1" x14ac:dyDescent="0.35">
      <c r="A90" s="87">
        <v>660732</v>
      </c>
      <c r="B90" s="537">
        <v>71</v>
      </c>
      <c r="C90" s="124" t="s">
        <v>329</v>
      </c>
      <c r="D90" s="541" t="s">
        <v>444</v>
      </c>
      <c r="E90" s="102" t="s">
        <v>120</v>
      </c>
      <c r="F90" s="133">
        <v>7</v>
      </c>
      <c r="G90" s="116">
        <f>VLOOKUP(G$9,PS5_Supply!$B:$ZP,INDEX(PS5_Supply!$14:$14,MATCH(BoQ_Equipment!$B90,PS5_Supply!$9:$9,0)),FALSE)</f>
        <v>0</v>
      </c>
      <c r="H90" s="116">
        <f>VLOOKUP(H$9,PS5_Supply!$B:$ZP,INDEX(PS5_Supply!$14:$14,MATCH(BoQ_Equipment!$B90,PS5_Supply!$9:$9,0)),FALSE)</f>
        <v>0</v>
      </c>
      <c r="I90" s="117">
        <f>VLOOKUP(I$9,PS5_Supply!$B:$ZP,INDEX(PS5_Supply!$14:$14,MATCH(BoQ_Equipment!$B90,PS5_Supply!$9:$9,0)),FALSE)</f>
        <v>0</v>
      </c>
      <c r="J90" s="86">
        <f t="shared" si="20"/>
        <v>0</v>
      </c>
      <c r="K90" s="152">
        <f t="shared" si="21"/>
        <v>0</v>
      </c>
      <c r="L90" s="120">
        <f>VLOOKUP(L$9,PS5_Supply!$B:$ZP,INDEX(PS5_Supply!$14:$14,MATCH(BoQ_Equipment!$B90,PS5_Supply!$9:$9,0)),FALSE)</f>
        <v>0</v>
      </c>
      <c r="M90" s="121">
        <f>VLOOKUP(M$9,PS5_Supply!$B:$ZP,INDEX(PS5_Supply!$14:$14,MATCH(BoQ_Equipment!$B90,PS5_Supply!$9:$9,0)),FALSE)</f>
        <v>0</v>
      </c>
      <c r="N90" s="85">
        <f t="shared" si="22"/>
        <v>0</v>
      </c>
      <c r="O90" s="153">
        <f t="shared" si="23"/>
        <v>0</v>
      </c>
      <c r="P90" s="123">
        <f>VLOOKUP(P$9,PS5_Supply!$B:$ZP,INDEX(PS5_Supply!$14:$14,MATCH(BoQ_Equipment!$B90,PS5_Supply!$9:$9,0)),FALSE)</f>
        <v>0</v>
      </c>
      <c r="Q90" s="116">
        <f>VLOOKUP(Q$9,PS5_Supply!$B:$ZP,INDEX(PS5_Supply!$14:$14,MATCH(BoQ_Equipment!$B90,PS5_Supply!$9:$9,0)),FALSE)</f>
        <v>0</v>
      </c>
      <c r="R90" s="116">
        <f>VLOOKUP(R$9,PS5_Supply!$B:$ZP,INDEX(PS5_Supply!$14:$14,MATCH(BoQ_Equipment!$B90,PS5_Supply!$9:$9,0)),FALSE)</f>
        <v>0</v>
      </c>
      <c r="S90" s="117">
        <f>VLOOKUP(S$9,PS5_Supply!$B:$ZP,INDEX(PS5_Supply!$14:$14,MATCH(BoQ_Equipment!$B90,PS5_Supply!$9:$9,0)),FALSE)</f>
        <v>0</v>
      </c>
      <c r="T90" s="156">
        <f t="shared" si="24"/>
        <v>0</v>
      </c>
      <c r="U90" s="117">
        <f t="shared" si="25"/>
        <v>0</v>
      </c>
      <c r="V90" s="156">
        <f t="shared" si="26"/>
        <v>0</v>
      </c>
      <c r="W90" s="153">
        <f t="shared" si="27"/>
        <v>0</v>
      </c>
      <c r="X90" s="96">
        <f t="shared" si="28"/>
        <v>0</v>
      </c>
      <c r="Y90" s="97">
        <f t="shared" si="29"/>
        <v>0</v>
      </c>
    </row>
    <row r="91" spans="1:25" s="77" customFormat="1" ht="37" customHeight="1" x14ac:dyDescent="0.35">
      <c r="A91" s="87">
        <v>660734</v>
      </c>
      <c r="B91" s="537">
        <v>72</v>
      </c>
      <c r="C91" s="124" t="s">
        <v>330</v>
      </c>
      <c r="D91" s="541" t="s">
        <v>445</v>
      </c>
      <c r="E91" s="102" t="s">
        <v>120</v>
      </c>
      <c r="F91" s="133">
        <v>10</v>
      </c>
      <c r="G91" s="116">
        <f>VLOOKUP(G$9,PS5_Supply!$B:$ZP,INDEX(PS5_Supply!$14:$14,MATCH(BoQ_Equipment!$B91,PS5_Supply!$9:$9,0)),FALSE)</f>
        <v>0</v>
      </c>
      <c r="H91" s="116">
        <f>VLOOKUP(H$9,PS5_Supply!$B:$ZP,INDEX(PS5_Supply!$14:$14,MATCH(BoQ_Equipment!$B91,PS5_Supply!$9:$9,0)),FALSE)</f>
        <v>0</v>
      </c>
      <c r="I91" s="117">
        <f>VLOOKUP(I$9,PS5_Supply!$B:$ZP,INDEX(PS5_Supply!$14:$14,MATCH(BoQ_Equipment!$B91,PS5_Supply!$9:$9,0)),FALSE)</f>
        <v>0</v>
      </c>
      <c r="J91" s="86">
        <f t="shared" si="20"/>
        <v>0</v>
      </c>
      <c r="K91" s="152">
        <f t="shared" si="21"/>
        <v>0</v>
      </c>
      <c r="L91" s="120">
        <f>VLOOKUP(L$9,PS5_Supply!$B:$ZP,INDEX(PS5_Supply!$14:$14,MATCH(BoQ_Equipment!$B91,PS5_Supply!$9:$9,0)),FALSE)</f>
        <v>0</v>
      </c>
      <c r="M91" s="121">
        <f>VLOOKUP(M$9,PS5_Supply!$B:$ZP,INDEX(PS5_Supply!$14:$14,MATCH(BoQ_Equipment!$B91,PS5_Supply!$9:$9,0)),FALSE)</f>
        <v>0</v>
      </c>
      <c r="N91" s="85">
        <f t="shared" si="22"/>
        <v>0</v>
      </c>
      <c r="O91" s="153">
        <f t="shared" si="23"/>
        <v>0</v>
      </c>
      <c r="P91" s="123">
        <f>VLOOKUP(P$9,PS5_Supply!$B:$ZP,INDEX(PS5_Supply!$14:$14,MATCH(BoQ_Equipment!$B91,PS5_Supply!$9:$9,0)),FALSE)</f>
        <v>0</v>
      </c>
      <c r="Q91" s="116">
        <f>VLOOKUP(Q$9,PS5_Supply!$B:$ZP,INDEX(PS5_Supply!$14:$14,MATCH(BoQ_Equipment!$B91,PS5_Supply!$9:$9,0)),FALSE)</f>
        <v>0</v>
      </c>
      <c r="R91" s="116">
        <f>VLOOKUP(R$9,PS5_Supply!$B:$ZP,INDEX(PS5_Supply!$14:$14,MATCH(BoQ_Equipment!$B91,PS5_Supply!$9:$9,0)),FALSE)</f>
        <v>0</v>
      </c>
      <c r="S91" s="117">
        <f>VLOOKUP(S$9,PS5_Supply!$B:$ZP,INDEX(PS5_Supply!$14:$14,MATCH(BoQ_Equipment!$B91,PS5_Supply!$9:$9,0)),FALSE)</f>
        <v>0</v>
      </c>
      <c r="T91" s="156">
        <f t="shared" si="24"/>
        <v>0</v>
      </c>
      <c r="U91" s="117">
        <f t="shared" si="25"/>
        <v>0</v>
      </c>
      <c r="V91" s="156">
        <f t="shared" si="26"/>
        <v>0</v>
      </c>
      <c r="W91" s="153">
        <f t="shared" si="27"/>
        <v>0</v>
      </c>
      <c r="X91" s="96">
        <f t="shared" si="28"/>
        <v>0</v>
      </c>
      <c r="Y91" s="97">
        <f t="shared" si="29"/>
        <v>0</v>
      </c>
    </row>
    <row r="92" spans="1:25" s="77" customFormat="1" ht="37" customHeight="1" x14ac:dyDescent="0.35">
      <c r="A92" s="87">
        <v>660735</v>
      </c>
      <c r="B92" s="537">
        <v>73</v>
      </c>
      <c r="C92" s="124" t="s">
        <v>331</v>
      </c>
      <c r="D92" s="541" t="s">
        <v>446</v>
      </c>
      <c r="E92" s="102" t="s">
        <v>120</v>
      </c>
      <c r="F92" s="133">
        <v>7</v>
      </c>
      <c r="G92" s="116">
        <f>VLOOKUP(G$9,PS5_Supply!$B:$ZP,INDEX(PS5_Supply!$14:$14,MATCH(BoQ_Equipment!$B92,PS5_Supply!$9:$9,0)),FALSE)</f>
        <v>0</v>
      </c>
      <c r="H92" s="116">
        <f>VLOOKUP(H$9,PS5_Supply!$B:$ZP,INDEX(PS5_Supply!$14:$14,MATCH(BoQ_Equipment!$B92,PS5_Supply!$9:$9,0)),FALSE)</f>
        <v>0</v>
      </c>
      <c r="I92" s="117">
        <f>VLOOKUP(I$9,PS5_Supply!$B:$ZP,INDEX(PS5_Supply!$14:$14,MATCH(BoQ_Equipment!$B92,PS5_Supply!$9:$9,0)),FALSE)</f>
        <v>0</v>
      </c>
      <c r="J92" s="86">
        <f t="shared" si="20"/>
        <v>0</v>
      </c>
      <c r="K92" s="152">
        <f t="shared" si="21"/>
        <v>0</v>
      </c>
      <c r="L92" s="120">
        <f>VLOOKUP(L$9,PS5_Supply!$B:$ZP,INDEX(PS5_Supply!$14:$14,MATCH(BoQ_Equipment!$B92,PS5_Supply!$9:$9,0)),FALSE)</f>
        <v>0</v>
      </c>
      <c r="M92" s="121">
        <f>VLOOKUP(M$9,PS5_Supply!$B:$ZP,INDEX(PS5_Supply!$14:$14,MATCH(BoQ_Equipment!$B92,PS5_Supply!$9:$9,0)),FALSE)</f>
        <v>0</v>
      </c>
      <c r="N92" s="85">
        <f t="shared" si="22"/>
        <v>0</v>
      </c>
      <c r="O92" s="153">
        <f t="shared" si="23"/>
        <v>0</v>
      </c>
      <c r="P92" s="123">
        <f>VLOOKUP(P$9,PS5_Supply!$B:$ZP,INDEX(PS5_Supply!$14:$14,MATCH(BoQ_Equipment!$B92,PS5_Supply!$9:$9,0)),FALSE)</f>
        <v>0</v>
      </c>
      <c r="Q92" s="116">
        <f>VLOOKUP(Q$9,PS5_Supply!$B:$ZP,INDEX(PS5_Supply!$14:$14,MATCH(BoQ_Equipment!$B92,PS5_Supply!$9:$9,0)),FALSE)</f>
        <v>0</v>
      </c>
      <c r="R92" s="116">
        <f>VLOOKUP(R$9,PS5_Supply!$B:$ZP,INDEX(PS5_Supply!$14:$14,MATCH(BoQ_Equipment!$B92,PS5_Supply!$9:$9,0)),FALSE)</f>
        <v>0</v>
      </c>
      <c r="S92" s="117">
        <f>VLOOKUP(S$9,PS5_Supply!$B:$ZP,INDEX(PS5_Supply!$14:$14,MATCH(BoQ_Equipment!$B92,PS5_Supply!$9:$9,0)),FALSE)</f>
        <v>0</v>
      </c>
      <c r="T92" s="156">
        <f t="shared" si="24"/>
        <v>0</v>
      </c>
      <c r="U92" s="117">
        <f t="shared" si="25"/>
        <v>0</v>
      </c>
      <c r="V92" s="156">
        <f t="shared" si="26"/>
        <v>0</v>
      </c>
      <c r="W92" s="153">
        <f t="shared" si="27"/>
        <v>0</v>
      </c>
      <c r="X92" s="96">
        <f t="shared" si="28"/>
        <v>0</v>
      </c>
      <c r="Y92" s="97">
        <f t="shared" si="29"/>
        <v>0</v>
      </c>
    </row>
    <row r="93" spans="1:25" s="77" customFormat="1" ht="37" customHeight="1" x14ac:dyDescent="0.35">
      <c r="A93" s="87">
        <v>660736</v>
      </c>
      <c r="B93" s="537">
        <v>74</v>
      </c>
      <c r="C93" s="124" t="s">
        <v>332</v>
      </c>
      <c r="D93" s="541" t="s">
        <v>447</v>
      </c>
      <c r="E93" s="102" t="s">
        <v>120</v>
      </c>
      <c r="F93" s="133">
        <v>18</v>
      </c>
      <c r="G93" s="116">
        <f>VLOOKUP(G$9,PS5_Supply!$B:$ZP,INDEX(PS5_Supply!$14:$14,MATCH(BoQ_Equipment!$B93,PS5_Supply!$9:$9,0)),FALSE)</f>
        <v>0</v>
      </c>
      <c r="H93" s="116">
        <f>VLOOKUP(H$9,PS5_Supply!$B:$ZP,INDEX(PS5_Supply!$14:$14,MATCH(BoQ_Equipment!$B93,PS5_Supply!$9:$9,0)),FALSE)</f>
        <v>0</v>
      </c>
      <c r="I93" s="117">
        <f>VLOOKUP(I$9,PS5_Supply!$B:$ZP,INDEX(PS5_Supply!$14:$14,MATCH(BoQ_Equipment!$B93,PS5_Supply!$9:$9,0)),FALSE)</f>
        <v>0</v>
      </c>
      <c r="J93" s="86">
        <f t="shared" si="20"/>
        <v>0</v>
      </c>
      <c r="K93" s="152">
        <f t="shared" si="21"/>
        <v>0</v>
      </c>
      <c r="L93" s="120">
        <f>VLOOKUP(L$9,PS5_Supply!$B:$ZP,INDEX(PS5_Supply!$14:$14,MATCH(BoQ_Equipment!$B93,PS5_Supply!$9:$9,0)),FALSE)</f>
        <v>0</v>
      </c>
      <c r="M93" s="121">
        <f>VLOOKUP(M$9,PS5_Supply!$B:$ZP,INDEX(PS5_Supply!$14:$14,MATCH(BoQ_Equipment!$B93,PS5_Supply!$9:$9,0)),FALSE)</f>
        <v>0</v>
      </c>
      <c r="N93" s="85">
        <f t="shared" si="22"/>
        <v>0</v>
      </c>
      <c r="O93" s="153">
        <f t="shared" si="23"/>
        <v>0</v>
      </c>
      <c r="P93" s="123">
        <f>VLOOKUP(P$9,PS5_Supply!$B:$ZP,INDEX(PS5_Supply!$14:$14,MATCH(BoQ_Equipment!$B93,PS5_Supply!$9:$9,0)),FALSE)</f>
        <v>0</v>
      </c>
      <c r="Q93" s="116">
        <f>VLOOKUP(Q$9,PS5_Supply!$B:$ZP,INDEX(PS5_Supply!$14:$14,MATCH(BoQ_Equipment!$B93,PS5_Supply!$9:$9,0)),FALSE)</f>
        <v>0</v>
      </c>
      <c r="R93" s="116">
        <f>VLOOKUP(R$9,PS5_Supply!$B:$ZP,INDEX(PS5_Supply!$14:$14,MATCH(BoQ_Equipment!$B93,PS5_Supply!$9:$9,0)),FALSE)</f>
        <v>0</v>
      </c>
      <c r="S93" s="117">
        <f>VLOOKUP(S$9,PS5_Supply!$B:$ZP,INDEX(PS5_Supply!$14:$14,MATCH(BoQ_Equipment!$B93,PS5_Supply!$9:$9,0)),FALSE)</f>
        <v>0</v>
      </c>
      <c r="T93" s="156">
        <f t="shared" si="24"/>
        <v>0</v>
      </c>
      <c r="U93" s="117">
        <f t="shared" si="25"/>
        <v>0</v>
      </c>
      <c r="V93" s="156">
        <f t="shared" si="26"/>
        <v>0</v>
      </c>
      <c r="W93" s="153">
        <f t="shared" si="27"/>
        <v>0</v>
      </c>
      <c r="X93" s="96">
        <f t="shared" si="28"/>
        <v>0</v>
      </c>
      <c r="Y93" s="97">
        <f t="shared" si="29"/>
        <v>0</v>
      </c>
    </row>
    <row r="94" spans="1:25" s="77" customFormat="1" ht="37" customHeight="1" x14ac:dyDescent="0.35">
      <c r="A94" s="87">
        <v>661838</v>
      </c>
      <c r="B94" s="537">
        <v>75</v>
      </c>
      <c r="C94" s="124" t="s">
        <v>333</v>
      </c>
      <c r="D94" s="541" t="s">
        <v>448</v>
      </c>
      <c r="E94" s="102" t="s">
        <v>120</v>
      </c>
      <c r="F94" s="133">
        <v>1</v>
      </c>
      <c r="G94" s="116">
        <f>VLOOKUP(G$9,PS5_Supply!$B:$ZP,INDEX(PS5_Supply!$14:$14,MATCH(BoQ_Equipment!$B94,PS5_Supply!$9:$9,0)),FALSE)</f>
        <v>0</v>
      </c>
      <c r="H94" s="116">
        <f>VLOOKUP(H$9,PS5_Supply!$B:$ZP,INDEX(PS5_Supply!$14:$14,MATCH(BoQ_Equipment!$B94,PS5_Supply!$9:$9,0)),FALSE)</f>
        <v>0</v>
      </c>
      <c r="I94" s="117">
        <f>VLOOKUP(I$9,PS5_Supply!$B:$ZP,INDEX(PS5_Supply!$14:$14,MATCH(BoQ_Equipment!$B94,PS5_Supply!$9:$9,0)),FALSE)</f>
        <v>0</v>
      </c>
      <c r="J94" s="86">
        <f t="shared" si="20"/>
        <v>0</v>
      </c>
      <c r="K94" s="152">
        <f t="shared" si="21"/>
        <v>0</v>
      </c>
      <c r="L94" s="120">
        <f>VLOOKUP(L$9,PS5_Supply!$B:$ZP,INDEX(PS5_Supply!$14:$14,MATCH(BoQ_Equipment!$B94,PS5_Supply!$9:$9,0)),FALSE)</f>
        <v>0</v>
      </c>
      <c r="M94" s="121">
        <f>VLOOKUP(M$9,PS5_Supply!$B:$ZP,INDEX(PS5_Supply!$14:$14,MATCH(BoQ_Equipment!$B94,PS5_Supply!$9:$9,0)),FALSE)</f>
        <v>0</v>
      </c>
      <c r="N94" s="85">
        <f t="shared" si="22"/>
        <v>0</v>
      </c>
      <c r="O94" s="153">
        <f t="shared" si="23"/>
        <v>0</v>
      </c>
      <c r="P94" s="123">
        <f>VLOOKUP(P$9,PS5_Supply!$B:$ZP,INDEX(PS5_Supply!$14:$14,MATCH(BoQ_Equipment!$B94,PS5_Supply!$9:$9,0)),FALSE)</f>
        <v>0</v>
      </c>
      <c r="Q94" s="116">
        <f>VLOOKUP(Q$9,PS5_Supply!$B:$ZP,INDEX(PS5_Supply!$14:$14,MATCH(BoQ_Equipment!$B94,PS5_Supply!$9:$9,0)),FALSE)</f>
        <v>0</v>
      </c>
      <c r="R94" s="116">
        <f>VLOOKUP(R$9,PS5_Supply!$B:$ZP,INDEX(PS5_Supply!$14:$14,MATCH(BoQ_Equipment!$B94,PS5_Supply!$9:$9,0)),FALSE)</f>
        <v>0</v>
      </c>
      <c r="S94" s="117">
        <f>VLOOKUP(S$9,PS5_Supply!$B:$ZP,INDEX(PS5_Supply!$14:$14,MATCH(BoQ_Equipment!$B94,PS5_Supply!$9:$9,0)),FALSE)</f>
        <v>0</v>
      </c>
      <c r="T94" s="156">
        <f t="shared" si="24"/>
        <v>0</v>
      </c>
      <c r="U94" s="117">
        <f t="shared" si="25"/>
        <v>0</v>
      </c>
      <c r="V94" s="156">
        <f t="shared" si="26"/>
        <v>0</v>
      </c>
      <c r="W94" s="153">
        <f t="shared" si="27"/>
        <v>0</v>
      </c>
      <c r="X94" s="96">
        <f t="shared" si="28"/>
        <v>0</v>
      </c>
      <c r="Y94" s="97">
        <f t="shared" si="29"/>
        <v>0</v>
      </c>
    </row>
    <row r="95" spans="1:25" s="77" customFormat="1" ht="37" customHeight="1" x14ac:dyDescent="0.35">
      <c r="A95" s="87">
        <v>661840</v>
      </c>
      <c r="B95" s="537">
        <v>76</v>
      </c>
      <c r="C95" s="124" t="s">
        <v>334</v>
      </c>
      <c r="D95" s="541" t="s">
        <v>449</v>
      </c>
      <c r="E95" s="102" t="s">
        <v>120</v>
      </c>
      <c r="F95" s="133">
        <v>1</v>
      </c>
      <c r="G95" s="116">
        <f>VLOOKUP(G$9,PS5_Supply!$B:$ZP,INDEX(PS5_Supply!$14:$14,MATCH(BoQ_Equipment!$B95,PS5_Supply!$9:$9,0)),FALSE)</f>
        <v>0</v>
      </c>
      <c r="H95" s="116">
        <f>VLOOKUP(H$9,PS5_Supply!$B:$ZP,INDEX(PS5_Supply!$14:$14,MATCH(BoQ_Equipment!$B95,PS5_Supply!$9:$9,0)),FALSE)</f>
        <v>0</v>
      </c>
      <c r="I95" s="117">
        <f>VLOOKUP(I$9,PS5_Supply!$B:$ZP,INDEX(PS5_Supply!$14:$14,MATCH(BoQ_Equipment!$B95,PS5_Supply!$9:$9,0)),FALSE)</f>
        <v>0</v>
      </c>
      <c r="J95" s="86">
        <f t="shared" si="20"/>
        <v>0</v>
      </c>
      <c r="K95" s="152">
        <f t="shared" si="21"/>
        <v>0</v>
      </c>
      <c r="L95" s="120">
        <f>VLOOKUP(L$9,PS5_Supply!$B:$ZP,INDEX(PS5_Supply!$14:$14,MATCH(BoQ_Equipment!$B95,PS5_Supply!$9:$9,0)),FALSE)</f>
        <v>0</v>
      </c>
      <c r="M95" s="121">
        <f>VLOOKUP(M$9,PS5_Supply!$B:$ZP,INDEX(PS5_Supply!$14:$14,MATCH(BoQ_Equipment!$B95,PS5_Supply!$9:$9,0)),FALSE)</f>
        <v>0</v>
      </c>
      <c r="N95" s="85">
        <f t="shared" si="22"/>
        <v>0</v>
      </c>
      <c r="O95" s="153">
        <f t="shared" si="23"/>
        <v>0</v>
      </c>
      <c r="P95" s="123">
        <f>VLOOKUP(P$9,PS5_Supply!$B:$ZP,INDEX(PS5_Supply!$14:$14,MATCH(BoQ_Equipment!$B95,PS5_Supply!$9:$9,0)),FALSE)</f>
        <v>0</v>
      </c>
      <c r="Q95" s="116">
        <f>VLOOKUP(Q$9,PS5_Supply!$B:$ZP,INDEX(PS5_Supply!$14:$14,MATCH(BoQ_Equipment!$B95,PS5_Supply!$9:$9,0)),FALSE)</f>
        <v>0</v>
      </c>
      <c r="R95" s="116">
        <f>VLOOKUP(R$9,PS5_Supply!$B:$ZP,INDEX(PS5_Supply!$14:$14,MATCH(BoQ_Equipment!$B95,PS5_Supply!$9:$9,0)),FALSE)</f>
        <v>0</v>
      </c>
      <c r="S95" s="117">
        <f>VLOOKUP(S$9,PS5_Supply!$B:$ZP,INDEX(PS5_Supply!$14:$14,MATCH(BoQ_Equipment!$B95,PS5_Supply!$9:$9,0)),FALSE)</f>
        <v>0</v>
      </c>
      <c r="T95" s="156">
        <f t="shared" si="24"/>
        <v>0</v>
      </c>
      <c r="U95" s="117">
        <f t="shared" si="25"/>
        <v>0</v>
      </c>
      <c r="V95" s="156">
        <f t="shared" si="26"/>
        <v>0</v>
      </c>
      <c r="W95" s="153">
        <f t="shared" si="27"/>
        <v>0</v>
      </c>
      <c r="X95" s="96">
        <f t="shared" si="28"/>
        <v>0</v>
      </c>
      <c r="Y95" s="97">
        <f t="shared" si="29"/>
        <v>0</v>
      </c>
    </row>
    <row r="96" spans="1:25" s="77" customFormat="1" ht="37" customHeight="1" x14ac:dyDescent="0.35">
      <c r="A96" s="87">
        <v>660880</v>
      </c>
      <c r="B96" s="537">
        <v>77</v>
      </c>
      <c r="C96" s="124" t="s">
        <v>335</v>
      </c>
      <c r="D96" s="541" t="s">
        <v>450</v>
      </c>
      <c r="E96" s="102" t="s">
        <v>120</v>
      </c>
      <c r="F96" s="133">
        <v>28</v>
      </c>
      <c r="G96" s="116">
        <f>VLOOKUP(G$9,PS5_Supply!$B:$ZP,INDEX(PS5_Supply!$14:$14,MATCH(BoQ_Equipment!$B96,PS5_Supply!$9:$9,0)),FALSE)</f>
        <v>0</v>
      </c>
      <c r="H96" s="116">
        <f>VLOOKUP(H$9,PS5_Supply!$B:$ZP,INDEX(PS5_Supply!$14:$14,MATCH(BoQ_Equipment!$B96,PS5_Supply!$9:$9,0)),FALSE)</f>
        <v>0</v>
      </c>
      <c r="I96" s="117">
        <f>VLOOKUP(I$9,PS5_Supply!$B:$ZP,INDEX(PS5_Supply!$14:$14,MATCH(BoQ_Equipment!$B96,PS5_Supply!$9:$9,0)),FALSE)</f>
        <v>0</v>
      </c>
      <c r="J96" s="86">
        <f t="shared" si="20"/>
        <v>0</v>
      </c>
      <c r="K96" s="152">
        <f t="shared" si="21"/>
        <v>0</v>
      </c>
      <c r="L96" s="120">
        <f>VLOOKUP(L$9,PS5_Supply!$B:$ZP,INDEX(PS5_Supply!$14:$14,MATCH(BoQ_Equipment!$B96,PS5_Supply!$9:$9,0)),FALSE)</f>
        <v>0</v>
      </c>
      <c r="M96" s="121">
        <f>VLOOKUP(M$9,PS5_Supply!$B:$ZP,INDEX(PS5_Supply!$14:$14,MATCH(BoQ_Equipment!$B96,PS5_Supply!$9:$9,0)),FALSE)</f>
        <v>0</v>
      </c>
      <c r="N96" s="85">
        <f t="shared" si="22"/>
        <v>0</v>
      </c>
      <c r="O96" s="153">
        <f t="shared" si="23"/>
        <v>0</v>
      </c>
      <c r="P96" s="123">
        <f>VLOOKUP(P$9,PS5_Supply!$B:$ZP,INDEX(PS5_Supply!$14:$14,MATCH(BoQ_Equipment!$B96,PS5_Supply!$9:$9,0)),FALSE)</f>
        <v>0</v>
      </c>
      <c r="Q96" s="116">
        <f>VLOOKUP(Q$9,PS5_Supply!$B:$ZP,INDEX(PS5_Supply!$14:$14,MATCH(BoQ_Equipment!$B96,PS5_Supply!$9:$9,0)),FALSE)</f>
        <v>0</v>
      </c>
      <c r="R96" s="116">
        <f>VLOOKUP(R$9,PS5_Supply!$B:$ZP,INDEX(PS5_Supply!$14:$14,MATCH(BoQ_Equipment!$B96,PS5_Supply!$9:$9,0)),FALSE)</f>
        <v>0</v>
      </c>
      <c r="S96" s="117">
        <f>VLOOKUP(S$9,PS5_Supply!$B:$ZP,INDEX(PS5_Supply!$14:$14,MATCH(BoQ_Equipment!$B96,PS5_Supply!$9:$9,0)),FALSE)</f>
        <v>0</v>
      </c>
      <c r="T96" s="156">
        <f t="shared" si="24"/>
        <v>0</v>
      </c>
      <c r="U96" s="117">
        <f t="shared" si="25"/>
        <v>0</v>
      </c>
      <c r="V96" s="156">
        <f t="shared" si="26"/>
        <v>0</v>
      </c>
      <c r="W96" s="153">
        <f t="shared" si="27"/>
        <v>0</v>
      </c>
      <c r="X96" s="96">
        <f t="shared" si="28"/>
        <v>0</v>
      </c>
      <c r="Y96" s="97">
        <f t="shared" si="29"/>
        <v>0</v>
      </c>
    </row>
    <row r="97" spans="1:25" s="77" customFormat="1" ht="37" customHeight="1" x14ac:dyDescent="0.35">
      <c r="A97" s="87">
        <v>660881</v>
      </c>
      <c r="B97" s="537">
        <v>78</v>
      </c>
      <c r="C97" s="124" t="s">
        <v>336</v>
      </c>
      <c r="D97" s="541" t="s">
        <v>451</v>
      </c>
      <c r="E97" s="102" t="s">
        <v>120</v>
      </c>
      <c r="F97" s="133">
        <v>210</v>
      </c>
      <c r="G97" s="116">
        <f>VLOOKUP(G$9,PS5_Supply!$B:$ZP,INDEX(PS5_Supply!$14:$14,MATCH(BoQ_Equipment!$B97,PS5_Supply!$9:$9,0)),FALSE)</f>
        <v>0</v>
      </c>
      <c r="H97" s="116">
        <f>VLOOKUP(H$9,PS5_Supply!$B:$ZP,INDEX(PS5_Supply!$14:$14,MATCH(BoQ_Equipment!$B97,PS5_Supply!$9:$9,0)),FALSE)</f>
        <v>0</v>
      </c>
      <c r="I97" s="117">
        <f>VLOOKUP(I$9,PS5_Supply!$B:$ZP,INDEX(PS5_Supply!$14:$14,MATCH(BoQ_Equipment!$B97,PS5_Supply!$9:$9,0)),FALSE)</f>
        <v>0</v>
      </c>
      <c r="J97" s="86">
        <f t="shared" si="20"/>
        <v>0</v>
      </c>
      <c r="K97" s="152">
        <f t="shared" si="21"/>
        <v>0</v>
      </c>
      <c r="L97" s="120">
        <f>VLOOKUP(L$9,PS5_Supply!$B:$ZP,INDEX(PS5_Supply!$14:$14,MATCH(BoQ_Equipment!$B97,PS5_Supply!$9:$9,0)),FALSE)</f>
        <v>0</v>
      </c>
      <c r="M97" s="121">
        <f>VLOOKUP(M$9,PS5_Supply!$B:$ZP,INDEX(PS5_Supply!$14:$14,MATCH(BoQ_Equipment!$B97,PS5_Supply!$9:$9,0)),FALSE)</f>
        <v>0</v>
      </c>
      <c r="N97" s="85">
        <f t="shared" si="22"/>
        <v>0</v>
      </c>
      <c r="O97" s="153">
        <f t="shared" si="23"/>
        <v>0</v>
      </c>
      <c r="P97" s="123">
        <f>VLOOKUP(P$9,PS5_Supply!$B:$ZP,INDEX(PS5_Supply!$14:$14,MATCH(BoQ_Equipment!$B97,PS5_Supply!$9:$9,0)),FALSE)</f>
        <v>0</v>
      </c>
      <c r="Q97" s="116">
        <f>VLOOKUP(Q$9,PS5_Supply!$B:$ZP,INDEX(PS5_Supply!$14:$14,MATCH(BoQ_Equipment!$B97,PS5_Supply!$9:$9,0)),FALSE)</f>
        <v>0</v>
      </c>
      <c r="R97" s="116">
        <f>VLOOKUP(R$9,PS5_Supply!$B:$ZP,INDEX(PS5_Supply!$14:$14,MATCH(BoQ_Equipment!$B97,PS5_Supply!$9:$9,0)),FALSE)</f>
        <v>0</v>
      </c>
      <c r="S97" s="117">
        <f>VLOOKUP(S$9,PS5_Supply!$B:$ZP,INDEX(PS5_Supply!$14:$14,MATCH(BoQ_Equipment!$B97,PS5_Supply!$9:$9,0)),FALSE)</f>
        <v>0</v>
      </c>
      <c r="T97" s="156">
        <f t="shared" si="24"/>
        <v>0</v>
      </c>
      <c r="U97" s="117">
        <f t="shared" si="25"/>
        <v>0</v>
      </c>
      <c r="V97" s="156">
        <f t="shared" si="26"/>
        <v>0</v>
      </c>
      <c r="W97" s="153">
        <f t="shared" si="27"/>
        <v>0</v>
      </c>
      <c r="X97" s="96">
        <f t="shared" si="28"/>
        <v>0</v>
      </c>
      <c r="Y97" s="97">
        <f t="shared" si="29"/>
        <v>0</v>
      </c>
    </row>
    <row r="98" spans="1:25" s="77" customFormat="1" ht="37" customHeight="1" x14ac:dyDescent="0.35">
      <c r="A98" s="87">
        <v>663145</v>
      </c>
      <c r="B98" s="537">
        <v>79</v>
      </c>
      <c r="C98" s="124" t="s">
        <v>337</v>
      </c>
      <c r="D98" s="541" t="s">
        <v>452</v>
      </c>
      <c r="E98" s="102" t="s">
        <v>120</v>
      </c>
      <c r="F98" s="133">
        <v>15</v>
      </c>
      <c r="G98" s="116">
        <f>VLOOKUP(G$9,PS5_Supply!$B:$ZP,INDEX(PS5_Supply!$14:$14,MATCH(BoQ_Equipment!$B98,PS5_Supply!$9:$9,0)),FALSE)</f>
        <v>0</v>
      </c>
      <c r="H98" s="116">
        <f>VLOOKUP(H$9,PS5_Supply!$B:$ZP,INDEX(PS5_Supply!$14:$14,MATCH(BoQ_Equipment!$B98,PS5_Supply!$9:$9,0)),FALSE)</f>
        <v>0</v>
      </c>
      <c r="I98" s="117">
        <f>VLOOKUP(I$9,PS5_Supply!$B:$ZP,INDEX(PS5_Supply!$14:$14,MATCH(BoQ_Equipment!$B98,PS5_Supply!$9:$9,0)),FALSE)</f>
        <v>0</v>
      </c>
      <c r="J98" s="86">
        <f t="shared" si="20"/>
        <v>0</v>
      </c>
      <c r="K98" s="152">
        <f t="shared" si="21"/>
        <v>0</v>
      </c>
      <c r="L98" s="120">
        <f>VLOOKUP(L$9,PS5_Supply!$B:$ZP,INDEX(PS5_Supply!$14:$14,MATCH(BoQ_Equipment!$B98,PS5_Supply!$9:$9,0)),FALSE)</f>
        <v>0</v>
      </c>
      <c r="M98" s="121">
        <f>VLOOKUP(M$9,PS5_Supply!$B:$ZP,INDEX(PS5_Supply!$14:$14,MATCH(BoQ_Equipment!$B98,PS5_Supply!$9:$9,0)),FALSE)</f>
        <v>0</v>
      </c>
      <c r="N98" s="85">
        <f t="shared" si="22"/>
        <v>0</v>
      </c>
      <c r="O98" s="153">
        <f t="shared" si="23"/>
        <v>0</v>
      </c>
      <c r="P98" s="123">
        <f>VLOOKUP(P$9,PS5_Supply!$B:$ZP,INDEX(PS5_Supply!$14:$14,MATCH(BoQ_Equipment!$B98,PS5_Supply!$9:$9,0)),FALSE)</f>
        <v>0</v>
      </c>
      <c r="Q98" s="116">
        <f>VLOOKUP(Q$9,PS5_Supply!$B:$ZP,INDEX(PS5_Supply!$14:$14,MATCH(BoQ_Equipment!$B98,PS5_Supply!$9:$9,0)),FALSE)</f>
        <v>0</v>
      </c>
      <c r="R98" s="116">
        <f>VLOOKUP(R$9,PS5_Supply!$B:$ZP,INDEX(PS5_Supply!$14:$14,MATCH(BoQ_Equipment!$B98,PS5_Supply!$9:$9,0)),FALSE)</f>
        <v>0</v>
      </c>
      <c r="S98" s="117">
        <f>VLOOKUP(S$9,PS5_Supply!$B:$ZP,INDEX(PS5_Supply!$14:$14,MATCH(BoQ_Equipment!$B98,PS5_Supply!$9:$9,0)),FALSE)</f>
        <v>0</v>
      </c>
      <c r="T98" s="156">
        <f t="shared" si="24"/>
        <v>0</v>
      </c>
      <c r="U98" s="117">
        <f t="shared" si="25"/>
        <v>0</v>
      </c>
      <c r="V98" s="156">
        <f t="shared" si="26"/>
        <v>0</v>
      </c>
      <c r="W98" s="153">
        <f t="shared" si="27"/>
        <v>0</v>
      </c>
      <c r="X98" s="96">
        <f t="shared" si="28"/>
        <v>0</v>
      </c>
      <c r="Y98" s="97">
        <f t="shared" si="29"/>
        <v>0</v>
      </c>
    </row>
    <row r="99" spans="1:25" s="77" customFormat="1" ht="37" customHeight="1" x14ac:dyDescent="0.35">
      <c r="A99" s="87">
        <v>661821</v>
      </c>
      <c r="B99" s="537">
        <v>80</v>
      </c>
      <c r="C99" s="124" t="s">
        <v>338</v>
      </c>
      <c r="D99" s="541" t="s">
        <v>453</v>
      </c>
      <c r="E99" s="102" t="s">
        <v>120</v>
      </c>
      <c r="F99" s="133">
        <v>6</v>
      </c>
      <c r="G99" s="116">
        <f>VLOOKUP(G$9,PS5_Supply!$B:$ZP,INDEX(PS5_Supply!$14:$14,MATCH(BoQ_Equipment!$B99,PS5_Supply!$9:$9,0)),FALSE)</f>
        <v>0</v>
      </c>
      <c r="H99" s="116">
        <f>VLOOKUP(H$9,PS5_Supply!$B:$ZP,INDEX(PS5_Supply!$14:$14,MATCH(BoQ_Equipment!$B99,PS5_Supply!$9:$9,0)),FALSE)</f>
        <v>0</v>
      </c>
      <c r="I99" s="117">
        <f>VLOOKUP(I$9,PS5_Supply!$B:$ZP,INDEX(PS5_Supply!$14:$14,MATCH(BoQ_Equipment!$B99,PS5_Supply!$9:$9,0)),FALSE)</f>
        <v>0</v>
      </c>
      <c r="J99" s="86">
        <f t="shared" si="20"/>
        <v>0</v>
      </c>
      <c r="K99" s="152">
        <f t="shared" si="21"/>
        <v>0</v>
      </c>
      <c r="L99" s="120">
        <f>VLOOKUP(L$9,PS5_Supply!$B:$ZP,INDEX(PS5_Supply!$14:$14,MATCH(BoQ_Equipment!$B99,PS5_Supply!$9:$9,0)),FALSE)</f>
        <v>0</v>
      </c>
      <c r="M99" s="121">
        <f>VLOOKUP(M$9,PS5_Supply!$B:$ZP,INDEX(PS5_Supply!$14:$14,MATCH(BoQ_Equipment!$B99,PS5_Supply!$9:$9,0)),FALSE)</f>
        <v>0</v>
      </c>
      <c r="N99" s="85">
        <f t="shared" si="22"/>
        <v>0</v>
      </c>
      <c r="O99" s="153">
        <f t="shared" si="23"/>
        <v>0</v>
      </c>
      <c r="P99" s="123">
        <f>VLOOKUP(P$9,PS5_Supply!$B:$ZP,INDEX(PS5_Supply!$14:$14,MATCH(BoQ_Equipment!$B99,PS5_Supply!$9:$9,0)),FALSE)</f>
        <v>0</v>
      </c>
      <c r="Q99" s="116">
        <f>VLOOKUP(Q$9,PS5_Supply!$B:$ZP,INDEX(PS5_Supply!$14:$14,MATCH(BoQ_Equipment!$B99,PS5_Supply!$9:$9,0)),FALSE)</f>
        <v>0</v>
      </c>
      <c r="R99" s="116">
        <f>VLOOKUP(R$9,PS5_Supply!$B:$ZP,INDEX(PS5_Supply!$14:$14,MATCH(BoQ_Equipment!$B99,PS5_Supply!$9:$9,0)),FALSE)</f>
        <v>0</v>
      </c>
      <c r="S99" s="117">
        <f>VLOOKUP(S$9,PS5_Supply!$B:$ZP,INDEX(PS5_Supply!$14:$14,MATCH(BoQ_Equipment!$B99,PS5_Supply!$9:$9,0)),FALSE)</f>
        <v>0</v>
      </c>
      <c r="T99" s="156">
        <f t="shared" si="24"/>
        <v>0</v>
      </c>
      <c r="U99" s="117">
        <f t="shared" si="25"/>
        <v>0</v>
      </c>
      <c r="V99" s="156">
        <f t="shared" si="26"/>
        <v>0</v>
      </c>
      <c r="W99" s="153">
        <f t="shared" si="27"/>
        <v>0</v>
      </c>
      <c r="X99" s="96">
        <f t="shared" si="28"/>
        <v>0</v>
      </c>
      <c r="Y99" s="97">
        <f t="shared" si="29"/>
        <v>0</v>
      </c>
    </row>
    <row r="100" spans="1:25" s="77" customFormat="1" ht="37" customHeight="1" x14ac:dyDescent="0.35">
      <c r="A100" s="87">
        <v>660882</v>
      </c>
      <c r="B100" s="537">
        <v>81</v>
      </c>
      <c r="C100" s="124" t="s">
        <v>339</v>
      </c>
      <c r="D100" s="541" t="s">
        <v>454</v>
      </c>
      <c r="E100" s="102" t="s">
        <v>120</v>
      </c>
      <c r="F100" s="133">
        <v>12</v>
      </c>
      <c r="G100" s="116">
        <f>VLOOKUP(G$9,PS5_Supply!$B:$ZP,INDEX(PS5_Supply!$14:$14,MATCH(BoQ_Equipment!$B100,PS5_Supply!$9:$9,0)),FALSE)</f>
        <v>0</v>
      </c>
      <c r="H100" s="116">
        <f>VLOOKUP(H$9,PS5_Supply!$B:$ZP,INDEX(PS5_Supply!$14:$14,MATCH(BoQ_Equipment!$B100,PS5_Supply!$9:$9,0)),FALSE)</f>
        <v>0</v>
      </c>
      <c r="I100" s="117">
        <f>VLOOKUP(I$9,PS5_Supply!$B:$ZP,INDEX(PS5_Supply!$14:$14,MATCH(BoQ_Equipment!$B100,PS5_Supply!$9:$9,0)),FALSE)</f>
        <v>0</v>
      </c>
      <c r="J100" s="86">
        <f t="shared" si="20"/>
        <v>0</v>
      </c>
      <c r="K100" s="152">
        <f t="shared" si="21"/>
        <v>0</v>
      </c>
      <c r="L100" s="120">
        <f>VLOOKUP(L$9,PS5_Supply!$B:$ZP,INDEX(PS5_Supply!$14:$14,MATCH(BoQ_Equipment!$B100,PS5_Supply!$9:$9,0)),FALSE)</f>
        <v>0</v>
      </c>
      <c r="M100" s="121">
        <f>VLOOKUP(M$9,PS5_Supply!$B:$ZP,INDEX(PS5_Supply!$14:$14,MATCH(BoQ_Equipment!$B100,PS5_Supply!$9:$9,0)),FALSE)</f>
        <v>0</v>
      </c>
      <c r="N100" s="85">
        <f t="shared" si="22"/>
        <v>0</v>
      </c>
      <c r="O100" s="153">
        <f t="shared" si="23"/>
        <v>0</v>
      </c>
      <c r="P100" s="123">
        <f>VLOOKUP(P$9,PS5_Supply!$B:$ZP,INDEX(PS5_Supply!$14:$14,MATCH(BoQ_Equipment!$B100,PS5_Supply!$9:$9,0)),FALSE)</f>
        <v>0</v>
      </c>
      <c r="Q100" s="116">
        <f>VLOOKUP(Q$9,PS5_Supply!$B:$ZP,INDEX(PS5_Supply!$14:$14,MATCH(BoQ_Equipment!$B100,PS5_Supply!$9:$9,0)),FALSE)</f>
        <v>0</v>
      </c>
      <c r="R100" s="116">
        <f>VLOOKUP(R$9,PS5_Supply!$B:$ZP,INDEX(PS5_Supply!$14:$14,MATCH(BoQ_Equipment!$B100,PS5_Supply!$9:$9,0)),FALSE)</f>
        <v>0</v>
      </c>
      <c r="S100" s="117">
        <f>VLOOKUP(S$9,PS5_Supply!$B:$ZP,INDEX(PS5_Supply!$14:$14,MATCH(BoQ_Equipment!$B100,PS5_Supply!$9:$9,0)),FALSE)</f>
        <v>0</v>
      </c>
      <c r="T100" s="156">
        <f t="shared" si="24"/>
        <v>0</v>
      </c>
      <c r="U100" s="117">
        <f t="shared" si="25"/>
        <v>0</v>
      </c>
      <c r="V100" s="156">
        <f t="shared" si="26"/>
        <v>0</v>
      </c>
      <c r="W100" s="153">
        <f t="shared" si="27"/>
        <v>0</v>
      </c>
      <c r="X100" s="96">
        <f t="shared" si="28"/>
        <v>0</v>
      </c>
      <c r="Y100" s="97">
        <f t="shared" si="29"/>
        <v>0</v>
      </c>
    </row>
    <row r="101" spans="1:25" s="77" customFormat="1" ht="37" customHeight="1" x14ac:dyDescent="0.35">
      <c r="A101" s="87">
        <v>660283</v>
      </c>
      <c r="B101" s="537">
        <v>82</v>
      </c>
      <c r="C101" s="124" t="s">
        <v>340</v>
      </c>
      <c r="D101" s="541" t="s">
        <v>455</v>
      </c>
      <c r="E101" s="102" t="s">
        <v>120</v>
      </c>
      <c r="F101" s="133">
        <v>8</v>
      </c>
      <c r="G101" s="116">
        <f>VLOOKUP(G$9,PS5_Supply!$B:$ZP,INDEX(PS5_Supply!$14:$14,MATCH(BoQ_Equipment!$B101,PS5_Supply!$9:$9,0)),FALSE)</f>
        <v>0</v>
      </c>
      <c r="H101" s="116">
        <f>VLOOKUP(H$9,PS5_Supply!$B:$ZP,INDEX(PS5_Supply!$14:$14,MATCH(BoQ_Equipment!$B101,PS5_Supply!$9:$9,0)),FALSE)</f>
        <v>0</v>
      </c>
      <c r="I101" s="117">
        <f>VLOOKUP(I$9,PS5_Supply!$B:$ZP,INDEX(PS5_Supply!$14:$14,MATCH(BoQ_Equipment!$B101,PS5_Supply!$9:$9,0)),FALSE)</f>
        <v>0</v>
      </c>
      <c r="J101" s="86">
        <f t="shared" si="20"/>
        <v>0</v>
      </c>
      <c r="K101" s="152">
        <f t="shared" si="21"/>
        <v>0</v>
      </c>
      <c r="L101" s="120">
        <f>VLOOKUP(L$9,PS5_Supply!$B:$ZP,INDEX(PS5_Supply!$14:$14,MATCH(BoQ_Equipment!$B101,PS5_Supply!$9:$9,0)),FALSE)</f>
        <v>0</v>
      </c>
      <c r="M101" s="121">
        <f>VLOOKUP(M$9,PS5_Supply!$B:$ZP,INDEX(PS5_Supply!$14:$14,MATCH(BoQ_Equipment!$B101,PS5_Supply!$9:$9,0)),FALSE)</f>
        <v>0</v>
      </c>
      <c r="N101" s="85">
        <f t="shared" si="22"/>
        <v>0</v>
      </c>
      <c r="O101" s="153">
        <f t="shared" si="23"/>
        <v>0</v>
      </c>
      <c r="P101" s="123">
        <f>VLOOKUP(P$9,PS5_Supply!$B:$ZP,INDEX(PS5_Supply!$14:$14,MATCH(BoQ_Equipment!$B101,PS5_Supply!$9:$9,0)),FALSE)</f>
        <v>0</v>
      </c>
      <c r="Q101" s="116">
        <f>VLOOKUP(Q$9,PS5_Supply!$B:$ZP,INDEX(PS5_Supply!$14:$14,MATCH(BoQ_Equipment!$B101,PS5_Supply!$9:$9,0)),FALSE)</f>
        <v>0</v>
      </c>
      <c r="R101" s="116">
        <f>VLOOKUP(R$9,PS5_Supply!$B:$ZP,INDEX(PS5_Supply!$14:$14,MATCH(BoQ_Equipment!$B101,PS5_Supply!$9:$9,0)),FALSE)</f>
        <v>0</v>
      </c>
      <c r="S101" s="117">
        <f>VLOOKUP(S$9,PS5_Supply!$B:$ZP,INDEX(PS5_Supply!$14:$14,MATCH(BoQ_Equipment!$B101,PS5_Supply!$9:$9,0)),FALSE)</f>
        <v>0</v>
      </c>
      <c r="T101" s="156">
        <f t="shared" si="24"/>
        <v>0</v>
      </c>
      <c r="U101" s="117">
        <f t="shared" si="25"/>
        <v>0</v>
      </c>
      <c r="V101" s="156">
        <f t="shared" si="26"/>
        <v>0</v>
      </c>
      <c r="W101" s="153">
        <f t="shared" si="27"/>
        <v>0</v>
      </c>
      <c r="X101" s="96">
        <f t="shared" si="28"/>
        <v>0</v>
      </c>
      <c r="Y101" s="97">
        <f t="shared" si="29"/>
        <v>0</v>
      </c>
    </row>
    <row r="102" spans="1:25" s="77" customFormat="1" ht="37" customHeight="1" x14ac:dyDescent="0.35">
      <c r="A102" s="87">
        <v>660284</v>
      </c>
      <c r="B102" s="537">
        <v>83</v>
      </c>
      <c r="C102" s="124" t="s">
        <v>341</v>
      </c>
      <c r="D102" s="541" t="s">
        <v>456</v>
      </c>
      <c r="E102" s="102" t="s">
        <v>120</v>
      </c>
      <c r="F102" s="133">
        <v>8</v>
      </c>
      <c r="G102" s="116">
        <f>VLOOKUP(G$9,PS5_Supply!$B:$ZP,INDEX(PS5_Supply!$14:$14,MATCH(BoQ_Equipment!$B102,PS5_Supply!$9:$9,0)),FALSE)</f>
        <v>0</v>
      </c>
      <c r="H102" s="116">
        <f>VLOOKUP(H$9,PS5_Supply!$B:$ZP,INDEX(PS5_Supply!$14:$14,MATCH(BoQ_Equipment!$B102,PS5_Supply!$9:$9,0)),FALSE)</f>
        <v>0</v>
      </c>
      <c r="I102" s="117">
        <f>VLOOKUP(I$9,PS5_Supply!$B:$ZP,INDEX(PS5_Supply!$14:$14,MATCH(BoQ_Equipment!$B102,PS5_Supply!$9:$9,0)),FALSE)</f>
        <v>0</v>
      </c>
      <c r="J102" s="86">
        <f t="shared" si="20"/>
        <v>0</v>
      </c>
      <c r="K102" s="152">
        <f t="shared" si="21"/>
        <v>0</v>
      </c>
      <c r="L102" s="120">
        <f>VLOOKUP(L$9,PS5_Supply!$B:$ZP,INDEX(PS5_Supply!$14:$14,MATCH(BoQ_Equipment!$B102,PS5_Supply!$9:$9,0)),FALSE)</f>
        <v>0</v>
      </c>
      <c r="M102" s="121">
        <f>VLOOKUP(M$9,PS5_Supply!$B:$ZP,INDEX(PS5_Supply!$14:$14,MATCH(BoQ_Equipment!$B102,PS5_Supply!$9:$9,0)),FALSE)</f>
        <v>0</v>
      </c>
      <c r="N102" s="85">
        <f t="shared" si="22"/>
        <v>0</v>
      </c>
      <c r="O102" s="153">
        <f t="shared" si="23"/>
        <v>0</v>
      </c>
      <c r="P102" s="123">
        <f>VLOOKUP(P$9,PS5_Supply!$B:$ZP,INDEX(PS5_Supply!$14:$14,MATCH(BoQ_Equipment!$B102,PS5_Supply!$9:$9,0)),FALSE)</f>
        <v>0</v>
      </c>
      <c r="Q102" s="116">
        <f>VLOOKUP(Q$9,PS5_Supply!$B:$ZP,INDEX(PS5_Supply!$14:$14,MATCH(BoQ_Equipment!$B102,PS5_Supply!$9:$9,0)),FALSE)</f>
        <v>0</v>
      </c>
      <c r="R102" s="116">
        <f>VLOOKUP(R$9,PS5_Supply!$B:$ZP,INDEX(PS5_Supply!$14:$14,MATCH(BoQ_Equipment!$B102,PS5_Supply!$9:$9,0)),FALSE)</f>
        <v>0</v>
      </c>
      <c r="S102" s="117">
        <f>VLOOKUP(S$9,PS5_Supply!$B:$ZP,INDEX(PS5_Supply!$14:$14,MATCH(BoQ_Equipment!$B102,PS5_Supply!$9:$9,0)),FALSE)</f>
        <v>0</v>
      </c>
      <c r="T102" s="156">
        <f t="shared" si="24"/>
        <v>0</v>
      </c>
      <c r="U102" s="117">
        <f t="shared" si="25"/>
        <v>0</v>
      </c>
      <c r="V102" s="156">
        <f t="shared" si="26"/>
        <v>0</v>
      </c>
      <c r="W102" s="153">
        <f t="shared" si="27"/>
        <v>0</v>
      </c>
      <c r="X102" s="96">
        <f t="shared" si="28"/>
        <v>0</v>
      </c>
      <c r="Y102" s="97">
        <f t="shared" si="29"/>
        <v>0</v>
      </c>
    </row>
    <row r="103" spans="1:25" s="77" customFormat="1" ht="37" customHeight="1" x14ac:dyDescent="0.35">
      <c r="A103" s="87">
        <v>660286</v>
      </c>
      <c r="B103" s="537">
        <v>84</v>
      </c>
      <c r="C103" s="124" t="s">
        <v>342</v>
      </c>
      <c r="D103" s="541" t="s">
        <v>457</v>
      </c>
      <c r="E103" s="102" t="s">
        <v>120</v>
      </c>
      <c r="F103" s="133">
        <v>8</v>
      </c>
      <c r="G103" s="116">
        <f>VLOOKUP(G$9,PS5_Supply!$B:$ZP,INDEX(PS5_Supply!$14:$14,MATCH(BoQ_Equipment!$B103,PS5_Supply!$9:$9,0)),FALSE)</f>
        <v>0</v>
      </c>
      <c r="H103" s="116">
        <f>VLOOKUP(H$9,PS5_Supply!$B:$ZP,INDEX(PS5_Supply!$14:$14,MATCH(BoQ_Equipment!$B103,PS5_Supply!$9:$9,0)),FALSE)</f>
        <v>0</v>
      </c>
      <c r="I103" s="117">
        <f>VLOOKUP(I$9,PS5_Supply!$B:$ZP,INDEX(PS5_Supply!$14:$14,MATCH(BoQ_Equipment!$B103,PS5_Supply!$9:$9,0)),FALSE)</f>
        <v>0</v>
      </c>
      <c r="J103" s="86">
        <f t="shared" si="20"/>
        <v>0</v>
      </c>
      <c r="K103" s="152">
        <f t="shared" si="21"/>
        <v>0</v>
      </c>
      <c r="L103" s="120">
        <f>VLOOKUP(L$9,PS5_Supply!$B:$ZP,INDEX(PS5_Supply!$14:$14,MATCH(BoQ_Equipment!$B103,PS5_Supply!$9:$9,0)),FALSE)</f>
        <v>0</v>
      </c>
      <c r="M103" s="121">
        <f>VLOOKUP(M$9,PS5_Supply!$B:$ZP,INDEX(PS5_Supply!$14:$14,MATCH(BoQ_Equipment!$B103,PS5_Supply!$9:$9,0)),FALSE)</f>
        <v>0</v>
      </c>
      <c r="N103" s="85">
        <f t="shared" si="22"/>
        <v>0</v>
      </c>
      <c r="O103" s="153">
        <f t="shared" si="23"/>
        <v>0</v>
      </c>
      <c r="P103" s="123">
        <f>VLOOKUP(P$9,PS5_Supply!$B:$ZP,INDEX(PS5_Supply!$14:$14,MATCH(BoQ_Equipment!$B103,PS5_Supply!$9:$9,0)),FALSE)</f>
        <v>0</v>
      </c>
      <c r="Q103" s="116">
        <f>VLOOKUP(Q$9,PS5_Supply!$B:$ZP,INDEX(PS5_Supply!$14:$14,MATCH(BoQ_Equipment!$B103,PS5_Supply!$9:$9,0)),FALSE)</f>
        <v>0</v>
      </c>
      <c r="R103" s="116">
        <f>VLOOKUP(R$9,PS5_Supply!$B:$ZP,INDEX(PS5_Supply!$14:$14,MATCH(BoQ_Equipment!$B103,PS5_Supply!$9:$9,0)),FALSE)</f>
        <v>0</v>
      </c>
      <c r="S103" s="117">
        <f>VLOOKUP(S$9,PS5_Supply!$B:$ZP,INDEX(PS5_Supply!$14:$14,MATCH(BoQ_Equipment!$B103,PS5_Supply!$9:$9,0)),FALSE)</f>
        <v>0</v>
      </c>
      <c r="T103" s="156">
        <f t="shared" si="24"/>
        <v>0</v>
      </c>
      <c r="U103" s="117">
        <f t="shared" si="25"/>
        <v>0</v>
      </c>
      <c r="V103" s="156">
        <f t="shared" si="26"/>
        <v>0</v>
      </c>
      <c r="W103" s="153">
        <f t="shared" si="27"/>
        <v>0</v>
      </c>
      <c r="X103" s="96">
        <f t="shared" si="28"/>
        <v>0</v>
      </c>
      <c r="Y103" s="97">
        <f t="shared" si="29"/>
        <v>0</v>
      </c>
    </row>
    <row r="104" spans="1:25" s="77" customFormat="1" ht="37" customHeight="1" x14ac:dyDescent="0.35">
      <c r="A104" s="87">
        <v>660287</v>
      </c>
      <c r="B104" s="537">
        <v>85</v>
      </c>
      <c r="C104" s="124" t="s">
        <v>343</v>
      </c>
      <c r="D104" s="541" t="s">
        <v>458</v>
      </c>
      <c r="E104" s="102" t="s">
        <v>120</v>
      </c>
      <c r="F104" s="133">
        <v>8</v>
      </c>
      <c r="G104" s="116">
        <f>VLOOKUP(G$9,PS5_Supply!$B:$ZP,INDEX(PS5_Supply!$14:$14,MATCH(BoQ_Equipment!$B104,PS5_Supply!$9:$9,0)),FALSE)</f>
        <v>0</v>
      </c>
      <c r="H104" s="116">
        <f>VLOOKUP(H$9,PS5_Supply!$B:$ZP,INDEX(PS5_Supply!$14:$14,MATCH(BoQ_Equipment!$B104,PS5_Supply!$9:$9,0)),FALSE)</f>
        <v>0</v>
      </c>
      <c r="I104" s="117">
        <f>VLOOKUP(I$9,PS5_Supply!$B:$ZP,INDEX(PS5_Supply!$14:$14,MATCH(BoQ_Equipment!$B104,PS5_Supply!$9:$9,0)),FALSE)</f>
        <v>0</v>
      </c>
      <c r="J104" s="86">
        <f t="shared" si="20"/>
        <v>0</v>
      </c>
      <c r="K104" s="152">
        <f t="shared" si="21"/>
        <v>0</v>
      </c>
      <c r="L104" s="120">
        <f>VLOOKUP(L$9,PS5_Supply!$B:$ZP,INDEX(PS5_Supply!$14:$14,MATCH(BoQ_Equipment!$B104,PS5_Supply!$9:$9,0)),FALSE)</f>
        <v>0</v>
      </c>
      <c r="M104" s="121">
        <f>VLOOKUP(M$9,PS5_Supply!$B:$ZP,INDEX(PS5_Supply!$14:$14,MATCH(BoQ_Equipment!$B104,PS5_Supply!$9:$9,0)),FALSE)</f>
        <v>0</v>
      </c>
      <c r="N104" s="85">
        <f t="shared" si="22"/>
        <v>0</v>
      </c>
      <c r="O104" s="153">
        <f t="shared" si="23"/>
        <v>0</v>
      </c>
      <c r="P104" s="123">
        <f>VLOOKUP(P$9,PS5_Supply!$B:$ZP,INDEX(PS5_Supply!$14:$14,MATCH(BoQ_Equipment!$B104,PS5_Supply!$9:$9,0)),FALSE)</f>
        <v>0</v>
      </c>
      <c r="Q104" s="116">
        <f>VLOOKUP(Q$9,PS5_Supply!$B:$ZP,INDEX(PS5_Supply!$14:$14,MATCH(BoQ_Equipment!$B104,PS5_Supply!$9:$9,0)),FALSE)</f>
        <v>0</v>
      </c>
      <c r="R104" s="116">
        <f>VLOOKUP(R$9,PS5_Supply!$B:$ZP,INDEX(PS5_Supply!$14:$14,MATCH(BoQ_Equipment!$B104,PS5_Supply!$9:$9,0)),FALSE)</f>
        <v>0</v>
      </c>
      <c r="S104" s="117">
        <f>VLOOKUP(S$9,PS5_Supply!$B:$ZP,INDEX(PS5_Supply!$14:$14,MATCH(BoQ_Equipment!$B104,PS5_Supply!$9:$9,0)),FALSE)</f>
        <v>0</v>
      </c>
      <c r="T104" s="156">
        <f t="shared" si="24"/>
        <v>0</v>
      </c>
      <c r="U104" s="117">
        <f t="shared" si="25"/>
        <v>0</v>
      </c>
      <c r="V104" s="156">
        <f t="shared" si="26"/>
        <v>0</v>
      </c>
      <c r="W104" s="153">
        <f t="shared" si="27"/>
        <v>0</v>
      </c>
      <c r="X104" s="96">
        <f t="shared" si="28"/>
        <v>0</v>
      </c>
      <c r="Y104" s="97">
        <f t="shared" si="29"/>
        <v>0</v>
      </c>
    </row>
    <row r="105" spans="1:25" s="77" customFormat="1" ht="37" customHeight="1" x14ac:dyDescent="0.35">
      <c r="A105" s="87">
        <v>660288</v>
      </c>
      <c r="B105" s="537">
        <v>86</v>
      </c>
      <c r="C105" s="124" t="s">
        <v>344</v>
      </c>
      <c r="D105" s="541" t="s">
        <v>459</v>
      </c>
      <c r="E105" s="102" t="s">
        <v>120</v>
      </c>
      <c r="F105" s="133">
        <v>8</v>
      </c>
      <c r="G105" s="116">
        <f>VLOOKUP(G$9,PS5_Supply!$B:$ZP,INDEX(PS5_Supply!$14:$14,MATCH(BoQ_Equipment!$B105,PS5_Supply!$9:$9,0)),FALSE)</f>
        <v>0</v>
      </c>
      <c r="H105" s="116">
        <f>VLOOKUP(H$9,PS5_Supply!$B:$ZP,INDEX(PS5_Supply!$14:$14,MATCH(BoQ_Equipment!$B105,PS5_Supply!$9:$9,0)),FALSE)</f>
        <v>0</v>
      </c>
      <c r="I105" s="117">
        <f>VLOOKUP(I$9,PS5_Supply!$B:$ZP,INDEX(PS5_Supply!$14:$14,MATCH(BoQ_Equipment!$B105,PS5_Supply!$9:$9,0)),FALSE)</f>
        <v>0</v>
      </c>
      <c r="J105" s="86">
        <f t="shared" si="20"/>
        <v>0</v>
      </c>
      <c r="K105" s="152">
        <f t="shared" si="21"/>
        <v>0</v>
      </c>
      <c r="L105" s="120">
        <f>VLOOKUP(L$9,PS5_Supply!$B:$ZP,INDEX(PS5_Supply!$14:$14,MATCH(BoQ_Equipment!$B105,PS5_Supply!$9:$9,0)),FALSE)</f>
        <v>0</v>
      </c>
      <c r="M105" s="121">
        <f>VLOOKUP(M$9,PS5_Supply!$B:$ZP,INDEX(PS5_Supply!$14:$14,MATCH(BoQ_Equipment!$B105,PS5_Supply!$9:$9,0)),FALSE)</f>
        <v>0</v>
      </c>
      <c r="N105" s="85">
        <f t="shared" si="22"/>
        <v>0</v>
      </c>
      <c r="O105" s="153">
        <f t="shared" si="23"/>
        <v>0</v>
      </c>
      <c r="P105" s="123">
        <f>VLOOKUP(P$9,PS5_Supply!$B:$ZP,INDEX(PS5_Supply!$14:$14,MATCH(BoQ_Equipment!$B105,PS5_Supply!$9:$9,0)),FALSE)</f>
        <v>0</v>
      </c>
      <c r="Q105" s="116">
        <f>VLOOKUP(Q$9,PS5_Supply!$B:$ZP,INDEX(PS5_Supply!$14:$14,MATCH(BoQ_Equipment!$B105,PS5_Supply!$9:$9,0)),FALSE)</f>
        <v>0</v>
      </c>
      <c r="R105" s="116">
        <f>VLOOKUP(R$9,PS5_Supply!$B:$ZP,INDEX(PS5_Supply!$14:$14,MATCH(BoQ_Equipment!$B105,PS5_Supply!$9:$9,0)),FALSE)</f>
        <v>0</v>
      </c>
      <c r="S105" s="117">
        <f>VLOOKUP(S$9,PS5_Supply!$B:$ZP,INDEX(PS5_Supply!$14:$14,MATCH(BoQ_Equipment!$B105,PS5_Supply!$9:$9,0)),FALSE)</f>
        <v>0</v>
      </c>
      <c r="T105" s="156">
        <f t="shared" si="24"/>
        <v>0</v>
      </c>
      <c r="U105" s="117">
        <f t="shared" si="25"/>
        <v>0</v>
      </c>
      <c r="V105" s="156">
        <f t="shared" si="26"/>
        <v>0</v>
      </c>
      <c r="W105" s="153">
        <f t="shared" si="27"/>
        <v>0</v>
      </c>
      <c r="X105" s="96">
        <f t="shared" si="28"/>
        <v>0</v>
      </c>
      <c r="Y105" s="97">
        <f t="shared" si="29"/>
        <v>0</v>
      </c>
    </row>
    <row r="106" spans="1:25" s="77" customFormat="1" ht="37" customHeight="1" x14ac:dyDescent="0.35">
      <c r="A106" s="87">
        <v>660289</v>
      </c>
      <c r="B106" s="537">
        <v>87</v>
      </c>
      <c r="C106" s="124" t="s">
        <v>345</v>
      </c>
      <c r="D106" s="541" t="s">
        <v>460</v>
      </c>
      <c r="E106" s="102" t="s">
        <v>120</v>
      </c>
      <c r="F106" s="133">
        <v>8</v>
      </c>
      <c r="G106" s="116">
        <f>VLOOKUP(G$9,PS5_Supply!$B:$ZP,INDEX(PS5_Supply!$14:$14,MATCH(BoQ_Equipment!$B106,PS5_Supply!$9:$9,0)),FALSE)</f>
        <v>0</v>
      </c>
      <c r="H106" s="116">
        <f>VLOOKUP(H$9,PS5_Supply!$B:$ZP,INDEX(PS5_Supply!$14:$14,MATCH(BoQ_Equipment!$B106,PS5_Supply!$9:$9,0)),FALSE)</f>
        <v>0</v>
      </c>
      <c r="I106" s="117">
        <f>VLOOKUP(I$9,PS5_Supply!$B:$ZP,INDEX(PS5_Supply!$14:$14,MATCH(BoQ_Equipment!$B106,PS5_Supply!$9:$9,0)),FALSE)</f>
        <v>0</v>
      </c>
      <c r="J106" s="86">
        <f t="shared" si="20"/>
        <v>0</v>
      </c>
      <c r="K106" s="152">
        <f t="shared" si="21"/>
        <v>0</v>
      </c>
      <c r="L106" s="120">
        <f>VLOOKUP(L$9,PS5_Supply!$B:$ZP,INDEX(PS5_Supply!$14:$14,MATCH(BoQ_Equipment!$B106,PS5_Supply!$9:$9,0)),FALSE)</f>
        <v>0</v>
      </c>
      <c r="M106" s="121">
        <f>VLOOKUP(M$9,PS5_Supply!$B:$ZP,INDEX(PS5_Supply!$14:$14,MATCH(BoQ_Equipment!$B106,PS5_Supply!$9:$9,0)),FALSE)</f>
        <v>0</v>
      </c>
      <c r="N106" s="85">
        <f t="shared" si="22"/>
        <v>0</v>
      </c>
      <c r="O106" s="153">
        <f t="shared" si="23"/>
        <v>0</v>
      </c>
      <c r="P106" s="123">
        <f>VLOOKUP(P$9,PS5_Supply!$B:$ZP,INDEX(PS5_Supply!$14:$14,MATCH(BoQ_Equipment!$B106,PS5_Supply!$9:$9,0)),FALSE)</f>
        <v>0</v>
      </c>
      <c r="Q106" s="116">
        <f>VLOOKUP(Q$9,PS5_Supply!$B:$ZP,INDEX(PS5_Supply!$14:$14,MATCH(BoQ_Equipment!$B106,PS5_Supply!$9:$9,0)),FALSE)</f>
        <v>0</v>
      </c>
      <c r="R106" s="116">
        <f>VLOOKUP(R$9,PS5_Supply!$B:$ZP,INDEX(PS5_Supply!$14:$14,MATCH(BoQ_Equipment!$B106,PS5_Supply!$9:$9,0)),FALSE)</f>
        <v>0</v>
      </c>
      <c r="S106" s="117">
        <f>VLOOKUP(S$9,PS5_Supply!$B:$ZP,INDEX(PS5_Supply!$14:$14,MATCH(BoQ_Equipment!$B106,PS5_Supply!$9:$9,0)),FALSE)</f>
        <v>0</v>
      </c>
      <c r="T106" s="156">
        <f t="shared" si="24"/>
        <v>0</v>
      </c>
      <c r="U106" s="117">
        <f t="shared" si="25"/>
        <v>0</v>
      </c>
      <c r="V106" s="156">
        <f t="shared" si="26"/>
        <v>0</v>
      </c>
      <c r="W106" s="153">
        <f t="shared" si="27"/>
        <v>0</v>
      </c>
      <c r="X106" s="96">
        <f t="shared" si="28"/>
        <v>0</v>
      </c>
      <c r="Y106" s="97">
        <f t="shared" si="29"/>
        <v>0</v>
      </c>
    </row>
    <row r="107" spans="1:25" s="77" customFormat="1" ht="37" customHeight="1" x14ac:dyDescent="0.35">
      <c r="A107" s="87">
        <v>660290</v>
      </c>
      <c r="B107" s="537">
        <v>88</v>
      </c>
      <c r="C107" s="124" t="s">
        <v>346</v>
      </c>
      <c r="D107" s="541" t="s">
        <v>461</v>
      </c>
      <c r="E107" s="102" t="s">
        <v>120</v>
      </c>
      <c r="F107" s="133">
        <v>8</v>
      </c>
      <c r="G107" s="116">
        <f>VLOOKUP(G$9,PS5_Supply!$B:$ZP,INDEX(PS5_Supply!$14:$14,MATCH(BoQ_Equipment!$B107,PS5_Supply!$9:$9,0)),FALSE)</f>
        <v>0</v>
      </c>
      <c r="H107" s="116">
        <f>VLOOKUP(H$9,PS5_Supply!$B:$ZP,INDEX(PS5_Supply!$14:$14,MATCH(BoQ_Equipment!$B107,PS5_Supply!$9:$9,0)),FALSE)</f>
        <v>0</v>
      </c>
      <c r="I107" s="117">
        <f>VLOOKUP(I$9,PS5_Supply!$B:$ZP,INDEX(PS5_Supply!$14:$14,MATCH(BoQ_Equipment!$B107,PS5_Supply!$9:$9,0)),FALSE)</f>
        <v>0</v>
      </c>
      <c r="J107" s="86">
        <f t="shared" si="20"/>
        <v>0</v>
      </c>
      <c r="K107" s="152">
        <f t="shared" si="21"/>
        <v>0</v>
      </c>
      <c r="L107" s="120">
        <f>VLOOKUP(L$9,PS5_Supply!$B:$ZP,INDEX(PS5_Supply!$14:$14,MATCH(BoQ_Equipment!$B107,PS5_Supply!$9:$9,0)),FALSE)</f>
        <v>0</v>
      </c>
      <c r="M107" s="121">
        <f>VLOOKUP(M$9,PS5_Supply!$B:$ZP,INDEX(PS5_Supply!$14:$14,MATCH(BoQ_Equipment!$B107,PS5_Supply!$9:$9,0)),FALSE)</f>
        <v>0</v>
      </c>
      <c r="N107" s="85">
        <f t="shared" si="22"/>
        <v>0</v>
      </c>
      <c r="O107" s="153">
        <f t="shared" si="23"/>
        <v>0</v>
      </c>
      <c r="P107" s="123">
        <f>VLOOKUP(P$9,PS5_Supply!$B:$ZP,INDEX(PS5_Supply!$14:$14,MATCH(BoQ_Equipment!$B107,PS5_Supply!$9:$9,0)),FALSE)</f>
        <v>0</v>
      </c>
      <c r="Q107" s="116">
        <f>VLOOKUP(Q$9,PS5_Supply!$B:$ZP,INDEX(PS5_Supply!$14:$14,MATCH(BoQ_Equipment!$B107,PS5_Supply!$9:$9,0)),FALSE)</f>
        <v>0</v>
      </c>
      <c r="R107" s="116">
        <f>VLOOKUP(R$9,PS5_Supply!$B:$ZP,INDEX(PS5_Supply!$14:$14,MATCH(BoQ_Equipment!$B107,PS5_Supply!$9:$9,0)),FALSE)</f>
        <v>0</v>
      </c>
      <c r="S107" s="117">
        <f>VLOOKUP(S$9,PS5_Supply!$B:$ZP,INDEX(PS5_Supply!$14:$14,MATCH(BoQ_Equipment!$B107,PS5_Supply!$9:$9,0)),FALSE)</f>
        <v>0</v>
      </c>
      <c r="T107" s="156">
        <f t="shared" si="24"/>
        <v>0</v>
      </c>
      <c r="U107" s="117">
        <f t="shared" si="25"/>
        <v>0</v>
      </c>
      <c r="V107" s="156">
        <f t="shared" si="26"/>
        <v>0</v>
      </c>
      <c r="W107" s="153">
        <f t="shared" si="27"/>
        <v>0</v>
      </c>
      <c r="X107" s="96">
        <f t="shared" si="28"/>
        <v>0</v>
      </c>
      <c r="Y107" s="97">
        <f t="shared" si="29"/>
        <v>0</v>
      </c>
    </row>
    <row r="108" spans="1:25" s="77" customFormat="1" ht="37" customHeight="1" x14ac:dyDescent="0.35">
      <c r="A108" s="87">
        <v>660291</v>
      </c>
      <c r="B108" s="537">
        <v>89</v>
      </c>
      <c r="C108" s="124" t="s">
        <v>347</v>
      </c>
      <c r="D108" s="541" t="s">
        <v>462</v>
      </c>
      <c r="E108" s="102" t="s">
        <v>120</v>
      </c>
      <c r="F108" s="133">
        <v>8</v>
      </c>
      <c r="G108" s="116">
        <f>VLOOKUP(G$9,PS5_Supply!$B:$ZP,INDEX(PS5_Supply!$14:$14,MATCH(BoQ_Equipment!$B108,PS5_Supply!$9:$9,0)),FALSE)</f>
        <v>0</v>
      </c>
      <c r="H108" s="116">
        <f>VLOOKUP(H$9,PS5_Supply!$B:$ZP,INDEX(PS5_Supply!$14:$14,MATCH(BoQ_Equipment!$B108,PS5_Supply!$9:$9,0)),FALSE)</f>
        <v>0</v>
      </c>
      <c r="I108" s="117">
        <f>VLOOKUP(I$9,PS5_Supply!$B:$ZP,INDEX(PS5_Supply!$14:$14,MATCH(BoQ_Equipment!$B108,PS5_Supply!$9:$9,0)),FALSE)</f>
        <v>0</v>
      </c>
      <c r="J108" s="86">
        <f t="shared" si="20"/>
        <v>0</v>
      </c>
      <c r="K108" s="152">
        <f t="shared" si="21"/>
        <v>0</v>
      </c>
      <c r="L108" s="120">
        <f>VLOOKUP(L$9,PS5_Supply!$B:$ZP,INDEX(PS5_Supply!$14:$14,MATCH(BoQ_Equipment!$B108,PS5_Supply!$9:$9,0)),FALSE)</f>
        <v>0</v>
      </c>
      <c r="M108" s="121">
        <f>VLOOKUP(M$9,PS5_Supply!$B:$ZP,INDEX(PS5_Supply!$14:$14,MATCH(BoQ_Equipment!$B108,PS5_Supply!$9:$9,0)),FALSE)</f>
        <v>0</v>
      </c>
      <c r="N108" s="85">
        <f t="shared" si="22"/>
        <v>0</v>
      </c>
      <c r="O108" s="153">
        <f t="shared" si="23"/>
        <v>0</v>
      </c>
      <c r="P108" s="123">
        <f>VLOOKUP(P$9,PS5_Supply!$B:$ZP,INDEX(PS5_Supply!$14:$14,MATCH(BoQ_Equipment!$B108,PS5_Supply!$9:$9,0)),FALSE)</f>
        <v>0</v>
      </c>
      <c r="Q108" s="116">
        <f>VLOOKUP(Q$9,PS5_Supply!$B:$ZP,INDEX(PS5_Supply!$14:$14,MATCH(BoQ_Equipment!$B108,PS5_Supply!$9:$9,0)),FALSE)</f>
        <v>0</v>
      </c>
      <c r="R108" s="116">
        <f>VLOOKUP(R$9,PS5_Supply!$B:$ZP,INDEX(PS5_Supply!$14:$14,MATCH(BoQ_Equipment!$B108,PS5_Supply!$9:$9,0)),FALSE)</f>
        <v>0</v>
      </c>
      <c r="S108" s="117">
        <f>VLOOKUP(S$9,PS5_Supply!$B:$ZP,INDEX(PS5_Supply!$14:$14,MATCH(BoQ_Equipment!$B108,PS5_Supply!$9:$9,0)),FALSE)</f>
        <v>0</v>
      </c>
      <c r="T108" s="156">
        <f t="shared" si="24"/>
        <v>0</v>
      </c>
      <c r="U108" s="117">
        <f t="shared" si="25"/>
        <v>0</v>
      </c>
      <c r="V108" s="156">
        <f t="shared" si="26"/>
        <v>0</v>
      </c>
      <c r="W108" s="153">
        <f t="shared" si="27"/>
        <v>0</v>
      </c>
      <c r="X108" s="96">
        <f t="shared" si="28"/>
        <v>0</v>
      </c>
      <c r="Y108" s="97">
        <f t="shared" si="29"/>
        <v>0</v>
      </c>
    </row>
    <row r="109" spans="1:25" s="77" customFormat="1" ht="37" customHeight="1" x14ac:dyDescent="0.35">
      <c r="A109" s="87">
        <v>661596</v>
      </c>
      <c r="B109" s="537">
        <v>90</v>
      </c>
      <c r="C109" s="124" t="s">
        <v>537</v>
      </c>
      <c r="D109" s="541"/>
      <c r="E109" s="102" t="s">
        <v>120</v>
      </c>
      <c r="F109" s="133">
        <v>8</v>
      </c>
      <c r="G109" s="116">
        <f>VLOOKUP(G$9,PS5_Supply!$B:$ZP,INDEX(PS5_Supply!$14:$14,MATCH(BoQ_Equipment!$B109,PS5_Supply!$9:$9,0)),FALSE)</f>
        <v>0</v>
      </c>
      <c r="H109" s="116">
        <f>VLOOKUP(H$9,PS5_Supply!$B:$ZP,INDEX(PS5_Supply!$14:$14,MATCH(BoQ_Equipment!$B109,PS5_Supply!$9:$9,0)),FALSE)</f>
        <v>0</v>
      </c>
      <c r="I109" s="117">
        <f>VLOOKUP(I$9,PS5_Supply!$B:$ZP,INDEX(PS5_Supply!$14:$14,MATCH(BoQ_Equipment!$B109,PS5_Supply!$9:$9,0)),FALSE)</f>
        <v>0</v>
      </c>
      <c r="J109" s="86">
        <f t="shared" si="20"/>
        <v>0</v>
      </c>
      <c r="K109" s="152">
        <f t="shared" si="21"/>
        <v>0</v>
      </c>
      <c r="L109" s="120">
        <f>VLOOKUP(L$9,PS5_Supply!$B:$ZP,INDEX(PS5_Supply!$14:$14,MATCH(BoQ_Equipment!$B109,PS5_Supply!$9:$9,0)),FALSE)</f>
        <v>0</v>
      </c>
      <c r="M109" s="121">
        <f>VLOOKUP(M$9,PS5_Supply!$B:$ZP,INDEX(PS5_Supply!$14:$14,MATCH(BoQ_Equipment!$B109,PS5_Supply!$9:$9,0)),FALSE)</f>
        <v>0</v>
      </c>
      <c r="N109" s="85">
        <f t="shared" si="22"/>
        <v>0</v>
      </c>
      <c r="O109" s="153">
        <f t="shared" si="23"/>
        <v>0</v>
      </c>
      <c r="P109" s="123">
        <f>VLOOKUP(P$9,PS5_Supply!$B:$ZP,INDEX(PS5_Supply!$14:$14,MATCH(BoQ_Equipment!$B109,PS5_Supply!$9:$9,0)),FALSE)</f>
        <v>0</v>
      </c>
      <c r="Q109" s="116">
        <f>VLOOKUP(Q$9,PS5_Supply!$B:$ZP,INDEX(PS5_Supply!$14:$14,MATCH(BoQ_Equipment!$B109,PS5_Supply!$9:$9,0)),FALSE)</f>
        <v>0</v>
      </c>
      <c r="R109" s="116">
        <f>VLOOKUP(R$9,PS5_Supply!$B:$ZP,INDEX(PS5_Supply!$14:$14,MATCH(BoQ_Equipment!$B109,PS5_Supply!$9:$9,0)),FALSE)</f>
        <v>0</v>
      </c>
      <c r="S109" s="117">
        <f>VLOOKUP(S$9,PS5_Supply!$B:$ZP,INDEX(PS5_Supply!$14:$14,MATCH(BoQ_Equipment!$B109,PS5_Supply!$9:$9,0)),FALSE)</f>
        <v>0</v>
      </c>
      <c r="T109" s="156">
        <f t="shared" si="24"/>
        <v>0</v>
      </c>
      <c r="U109" s="117">
        <f t="shared" si="25"/>
        <v>0</v>
      </c>
      <c r="V109" s="156">
        <f t="shared" si="26"/>
        <v>0</v>
      </c>
      <c r="W109" s="153">
        <f t="shared" si="27"/>
        <v>0</v>
      </c>
      <c r="X109" s="96">
        <f t="shared" si="28"/>
        <v>0</v>
      </c>
      <c r="Y109" s="97">
        <f t="shared" si="29"/>
        <v>0</v>
      </c>
    </row>
    <row r="110" spans="1:25" s="77" customFormat="1" ht="37" customHeight="1" x14ac:dyDescent="0.35">
      <c r="A110" s="87">
        <v>661594</v>
      </c>
      <c r="B110" s="537">
        <v>91</v>
      </c>
      <c r="C110" s="124" t="s">
        <v>538</v>
      </c>
      <c r="D110" s="541"/>
      <c r="E110" s="102" t="s">
        <v>120</v>
      </c>
      <c r="F110" s="133">
        <v>8</v>
      </c>
      <c r="G110" s="116">
        <f>VLOOKUP(G$9,PS5_Supply!$B:$ZP,INDEX(PS5_Supply!$14:$14,MATCH(BoQ_Equipment!$B110,PS5_Supply!$9:$9,0)),FALSE)</f>
        <v>0</v>
      </c>
      <c r="H110" s="116">
        <f>VLOOKUP(H$9,PS5_Supply!$B:$ZP,INDEX(PS5_Supply!$14:$14,MATCH(BoQ_Equipment!$B110,PS5_Supply!$9:$9,0)),FALSE)</f>
        <v>0</v>
      </c>
      <c r="I110" s="117">
        <f>VLOOKUP(I$9,PS5_Supply!$B:$ZP,INDEX(PS5_Supply!$14:$14,MATCH(BoQ_Equipment!$B110,PS5_Supply!$9:$9,0)),FALSE)</f>
        <v>0</v>
      </c>
      <c r="J110" s="86">
        <f t="shared" si="20"/>
        <v>0</v>
      </c>
      <c r="K110" s="152">
        <f t="shared" si="21"/>
        <v>0</v>
      </c>
      <c r="L110" s="120">
        <f>VLOOKUP(L$9,PS5_Supply!$B:$ZP,INDEX(PS5_Supply!$14:$14,MATCH(BoQ_Equipment!$B110,PS5_Supply!$9:$9,0)),FALSE)</f>
        <v>0</v>
      </c>
      <c r="M110" s="121">
        <f>VLOOKUP(M$9,PS5_Supply!$B:$ZP,INDEX(PS5_Supply!$14:$14,MATCH(BoQ_Equipment!$B110,PS5_Supply!$9:$9,0)),FALSE)</f>
        <v>0</v>
      </c>
      <c r="N110" s="85">
        <f t="shared" si="22"/>
        <v>0</v>
      </c>
      <c r="O110" s="153">
        <f t="shared" si="23"/>
        <v>0</v>
      </c>
      <c r="P110" s="123">
        <f>VLOOKUP(P$9,PS5_Supply!$B:$ZP,INDEX(PS5_Supply!$14:$14,MATCH(BoQ_Equipment!$B110,PS5_Supply!$9:$9,0)),FALSE)</f>
        <v>0</v>
      </c>
      <c r="Q110" s="116">
        <f>VLOOKUP(Q$9,PS5_Supply!$B:$ZP,INDEX(PS5_Supply!$14:$14,MATCH(BoQ_Equipment!$B110,PS5_Supply!$9:$9,0)),FALSE)</f>
        <v>0</v>
      </c>
      <c r="R110" s="116">
        <f>VLOOKUP(R$9,PS5_Supply!$B:$ZP,INDEX(PS5_Supply!$14:$14,MATCH(BoQ_Equipment!$B110,PS5_Supply!$9:$9,0)),FALSE)</f>
        <v>0</v>
      </c>
      <c r="S110" s="117">
        <f>VLOOKUP(S$9,PS5_Supply!$B:$ZP,INDEX(PS5_Supply!$14:$14,MATCH(BoQ_Equipment!$B110,PS5_Supply!$9:$9,0)),FALSE)</f>
        <v>0</v>
      </c>
      <c r="T110" s="156">
        <f t="shared" si="24"/>
        <v>0</v>
      </c>
      <c r="U110" s="117">
        <f t="shared" si="25"/>
        <v>0</v>
      </c>
      <c r="V110" s="156">
        <f t="shared" si="26"/>
        <v>0</v>
      </c>
      <c r="W110" s="153">
        <f t="shared" si="27"/>
        <v>0</v>
      </c>
      <c r="X110" s="96">
        <f t="shared" si="28"/>
        <v>0</v>
      </c>
      <c r="Y110" s="97">
        <f t="shared" si="29"/>
        <v>0</v>
      </c>
    </row>
    <row r="111" spans="1:25" s="77" customFormat="1" ht="37" customHeight="1" x14ac:dyDescent="0.35">
      <c r="A111" s="87">
        <v>661462</v>
      </c>
      <c r="B111" s="537">
        <v>92</v>
      </c>
      <c r="C111" s="124" t="s">
        <v>539</v>
      </c>
      <c r="D111" s="541"/>
      <c r="E111" s="102" t="s">
        <v>120</v>
      </c>
      <c r="F111" s="133">
        <v>8</v>
      </c>
      <c r="G111" s="116">
        <f>VLOOKUP(G$9,PS5_Supply!$B:$ZP,INDEX(PS5_Supply!$14:$14,MATCH(BoQ_Equipment!$B111,PS5_Supply!$9:$9,0)),FALSE)</f>
        <v>0</v>
      </c>
      <c r="H111" s="116">
        <f>VLOOKUP(H$9,PS5_Supply!$B:$ZP,INDEX(PS5_Supply!$14:$14,MATCH(BoQ_Equipment!$B111,PS5_Supply!$9:$9,0)),FALSE)</f>
        <v>0</v>
      </c>
      <c r="I111" s="117">
        <f>VLOOKUP(I$9,PS5_Supply!$B:$ZP,INDEX(PS5_Supply!$14:$14,MATCH(BoQ_Equipment!$B111,PS5_Supply!$9:$9,0)),FALSE)</f>
        <v>0</v>
      </c>
      <c r="J111" s="86">
        <f t="shared" si="20"/>
        <v>0</v>
      </c>
      <c r="K111" s="152">
        <f t="shared" si="21"/>
        <v>0</v>
      </c>
      <c r="L111" s="120">
        <f>VLOOKUP(L$9,PS5_Supply!$B:$ZP,INDEX(PS5_Supply!$14:$14,MATCH(BoQ_Equipment!$B111,PS5_Supply!$9:$9,0)),FALSE)</f>
        <v>0</v>
      </c>
      <c r="M111" s="121">
        <f>VLOOKUP(M$9,PS5_Supply!$B:$ZP,INDEX(PS5_Supply!$14:$14,MATCH(BoQ_Equipment!$B111,PS5_Supply!$9:$9,0)),FALSE)</f>
        <v>0</v>
      </c>
      <c r="N111" s="85">
        <f t="shared" si="22"/>
        <v>0</v>
      </c>
      <c r="O111" s="153">
        <f t="shared" si="23"/>
        <v>0</v>
      </c>
      <c r="P111" s="123">
        <f>VLOOKUP(P$9,PS5_Supply!$B:$ZP,INDEX(PS5_Supply!$14:$14,MATCH(BoQ_Equipment!$B111,PS5_Supply!$9:$9,0)),FALSE)</f>
        <v>0</v>
      </c>
      <c r="Q111" s="116">
        <f>VLOOKUP(Q$9,PS5_Supply!$B:$ZP,INDEX(PS5_Supply!$14:$14,MATCH(BoQ_Equipment!$B111,PS5_Supply!$9:$9,0)),FALSE)</f>
        <v>0</v>
      </c>
      <c r="R111" s="116">
        <f>VLOOKUP(R$9,PS5_Supply!$B:$ZP,INDEX(PS5_Supply!$14:$14,MATCH(BoQ_Equipment!$B111,PS5_Supply!$9:$9,0)),FALSE)</f>
        <v>0</v>
      </c>
      <c r="S111" s="117">
        <f>VLOOKUP(S$9,PS5_Supply!$B:$ZP,INDEX(PS5_Supply!$14:$14,MATCH(BoQ_Equipment!$B111,PS5_Supply!$9:$9,0)),FALSE)</f>
        <v>0</v>
      </c>
      <c r="T111" s="156">
        <f t="shared" si="24"/>
        <v>0</v>
      </c>
      <c r="U111" s="117">
        <f t="shared" si="25"/>
        <v>0</v>
      </c>
      <c r="V111" s="156">
        <f t="shared" si="26"/>
        <v>0</v>
      </c>
      <c r="W111" s="153">
        <f t="shared" si="27"/>
        <v>0</v>
      </c>
      <c r="X111" s="96">
        <f t="shared" si="28"/>
        <v>0</v>
      </c>
      <c r="Y111" s="97">
        <f t="shared" si="29"/>
        <v>0</v>
      </c>
    </row>
    <row r="112" spans="1:25" s="77" customFormat="1" ht="37" customHeight="1" x14ac:dyDescent="0.35">
      <c r="A112" s="87">
        <v>661593</v>
      </c>
      <c r="B112" s="537">
        <v>93</v>
      </c>
      <c r="C112" s="124" t="s">
        <v>540</v>
      </c>
      <c r="D112" s="541"/>
      <c r="E112" s="102" t="s">
        <v>120</v>
      </c>
      <c r="F112" s="133">
        <v>8</v>
      </c>
      <c r="G112" s="116">
        <f>VLOOKUP(G$9,PS5_Supply!$B:$ZP,INDEX(PS5_Supply!$14:$14,MATCH(BoQ_Equipment!$B112,PS5_Supply!$9:$9,0)),FALSE)</f>
        <v>0</v>
      </c>
      <c r="H112" s="116">
        <f>VLOOKUP(H$9,PS5_Supply!$B:$ZP,INDEX(PS5_Supply!$14:$14,MATCH(BoQ_Equipment!$B112,PS5_Supply!$9:$9,0)),FALSE)</f>
        <v>0</v>
      </c>
      <c r="I112" s="117">
        <f>VLOOKUP(I$9,PS5_Supply!$B:$ZP,INDEX(PS5_Supply!$14:$14,MATCH(BoQ_Equipment!$B112,PS5_Supply!$9:$9,0)),FALSE)</f>
        <v>0</v>
      </c>
      <c r="J112" s="86">
        <f t="shared" si="20"/>
        <v>0</v>
      </c>
      <c r="K112" s="152">
        <f t="shared" si="21"/>
        <v>0</v>
      </c>
      <c r="L112" s="120">
        <f>VLOOKUP(L$9,PS5_Supply!$B:$ZP,INDEX(PS5_Supply!$14:$14,MATCH(BoQ_Equipment!$B112,PS5_Supply!$9:$9,0)),FALSE)</f>
        <v>0</v>
      </c>
      <c r="M112" s="121">
        <f>VLOOKUP(M$9,PS5_Supply!$B:$ZP,INDEX(PS5_Supply!$14:$14,MATCH(BoQ_Equipment!$B112,PS5_Supply!$9:$9,0)),FALSE)</f>
        <v>0</v>
      </c>
      <c r="N112" s="85">
        <f t="shared" si="22"/>
        <v>0</v>
      </c>
      <c r="O112" s="153">
        <f t="shared" si="23"/>
        <v>0</v>
      </c>
      <c r="P112" s="123">
        <f>VLOOKUP(P$9,PS5_Supply!$B:$ZP,INDEX(PS5_Supply!$14:$14,MATCH(BoQ_Equipment!$B112,PS5_Supply!$9:$9,0)),FALSE)</f>
        <v>0</v>
      </c>
      <c r="Q112" s="116">
        <f>VLOOKUP(Q$9,PS5_Supply!$B:$ZP,INDEX(PS5_Supply!$14:$14,MATCH(BoQ_Equipment!$B112,PS5_Supply!$9:$9,0)),FALSE)</f>
        <v>0</v>
      </c>
      <c r="R112" s="116">
        <f>VLOOKUP(R$9,PS5_Supply!$B:$ZP,INDEX(PS5_Supply!$14:$14,MATCH(BoQ_Equipment!$B112,PS5_Supply!$9:$9,0)),FALSE)</f>
        <v>0</v>
      </c>
      <c r="S112" s="117">
        <f>VLOOKUP(S$9,PS5_Supply!$B:$ZP,INDEX(PS5_Supply!$14:$14,MATCH(BoQ_Equipment!$B112,PS5_Supply!$9:$9,0)),FALSE)</f>
        <v>0</v>
      </c>
      <c r="T112" s="156">
        <f t="shared" si="24"/>
        <v>0</v>
      </c>
      <c r="U112" s="117">
        <f t="shared" si="25"/>
        <v>0</v>
      </c>
      <c r="V112" s="156">
        <f t="shared" si="26"/>
        <v>0</v>
      </c>
      <c r="W112" s="153">
        <f t="shared" si="27"/>
        <v>0</v>
      </c>
      <c r="X112" s="96">
        <f t="shared" si="28"/>
        <v>0</v>
      </c>
      <c r="Y112" s="97">
        <f t="shared" si="29"/>
        <v>0</v>
      </c>
    </row>
    <row r="113" spans="1:25" s="77" customFormat="1" ht="37" customHeight="1" x14ac:dyDescent="0.35">
      <c r="A113" s="87">
        <v>661598</v>
      </c>
      <c r="B113" s="537">
        <v>94</v>
      </c>
      <c r="C113" s="124" t="s">
        <v>541</v>
      </c>
      <c r="D113" s="541"/>
      <c r="E113" s="102" t="s">
        <v>120</v>
      </c>
      <c r="F113" s="133">
        <v>8</v>
      </c>
      <c r="G113" s="116">
        <f>VLOOKUP(G$9,PS5_Supply!$B:$ZP,INDEX(PS5_Supply!$14:$14,MATCH(BoQ_Equipment!$B113,PS5_Supply!$9:$9,0)),FALSE)</f>
        <v>0</v>
      </c>
      <c r="H113" s="116">
        <f>VLOOKUP(H$9,PS5_Supply!$B:$ZP,INDEX(PS5_Supply!$14:$14,MATCH(BoQ_Equipment!$B113,PS5_Supply!$9:$9,0)),FALSE)</f>
        <v>0</v>
      </c>
      <c r="I113" s="117">
        <f>VLOOKUP(I$9,PS5_Supply!$B:$ZP,INDEX(PS5_Supply!$14:$14,MATCH(BoQ_Equipment!$B113,PS5_Supply!$9:$9,0)),FALSE)</f>
        <v>0</v>
      </c>
      <c r="J113" s="86">
        <f t="shared" si="20"/>
        <v>0</v>
      </c>
      <c r="K113" s="152">
        <f t="shared" si="21"/>
        <v>0</v>
      </c>
      <c r="L113" s="120">
        <f>VLOOKUP(L$9,PS5_Supply!$B:$ZP,INDEX(PS5_Supply!$14:$14,MATCH(BoQ_Equipment!$B113,PS5_Supply!$9:$9,0)),FALSE)</f>
        <v>0</v>
      </c>
      <c r="M113" s="121">
        <f>VLOOKUP(M$9,PS5_Supply!$B:$ZP,INDEX(PS5_Supply!$14:$14,MATCH(BoQ_Equipment!$B113,PS5_Supply!$9:$9,0)),FALSE)</f>
        <v>0</v>
      </c>
      <c r="N113" s="85">
        <f t="shared" si="22"/>
        <v>0</v>
      </c>
      <c r="O113" s="153">
        <f t="shared" si="23"/>
        <v>0</v>
      </c>
      <c r="P113" s="123">
        <f>VLOOKUP(P$9,PS5_Supply!$B:$ZP,INDEX(PS5_Supply!$14:$14,MATCH(BoQ_Equipment!$B113,PS5_Supply!$9:$9,0)),FALSE)</f>
        <v>0</v>
      </c>
      <c r="Q113" s="116">
        <f>VLOOKUP(Q$9,PS5_Supply!$B:$ZP,INDEX(PS5_Supply!$14:$14,MATCH(BoQ_Equipment!$B113,PS5_Supply!$9:$9,0)),FALSE)</f>
        <v>0</v>
      </c>
      <c r="R113" s="116">
        <f>VLOOKUP(R$9,PS5_Supply!$B:$ZP,INDEX(PS5_Supply!$14:$14,MATCH(BoQ_Equipment!$B113,PS5_Supply!$9:$9,0)),FALSE)</f>
        <v>0</v>
      </c>
      <c r="S113" s="117">
        <f>VLOOKUP(S$9,PS5_Supply!$B:$ZP,INDEX(PS5_Supply!$14:$14,MATCH(BoQ_Equipment!$B113,PS5_Supply!$9:$9,0)),FALSE)</f>
        <v>0</v>
      </c>
      <c r="T113" s="156">
        <f t="shared" si="24"/>
        <v>0</v>
      </c>
      <c r="U113" s="117">
        <f t="shared" si="25"/>
        <v>0</v>
      </c>
      <c r="V113" s="156">
        <f t="shared" si="26"/>
        <v>0</v>
      </c>
      <c r="W113" s="153">
        <f t="shared" si="27"/>
        <v>0</v>
      </c>
      <c r="X113" s="96">
        <f t="shared" si="28"/>
        <v>0</v>
      </c>
      <c r="Y113" s="97">
        <f t="shared" si="29"/>
        <v>0</v>
      </c>
    </row>
    <row r="114" spans="1:25" s="77" customFormat="1" ht="37" customHeight="1" x14ac:dyDescent="0.35">
      <c r="A114" s="87">
        <v>660295</v>
      </c>
      <c r="B114" s="537">
        <v>95</v>
      </c>
      <c r="C114" s="124" t="s">
        <v>348</v>
      </c>
      <c r="D114" s="541" t="s">
        <v>463</v>
      </c>
      <c r="E114" s="102" t="s">
        <v>120</v>
      </c>
      <c r="F114" s="133">
        <v>48</v>
      </c>
      <c r="G114" s="116">
        <f>VLOOKUP(G$9,PS5_Supply!$B:$ZP,INDEX(PS5_Supply!$14:$14,MATCH(BoQ_Equipment!$B114,PS5_Supply!$9:$9,0)),FALSE)</f>
        <v>0</v>
      </c>
      <c r="H114" s="116">
        <f>VLOOKUP(H$9,PS5_Supply!$B:$ZP,INDEX(PS5_Supply!$14:$14,MATCH(BoQ_Equipment!$B114,PS5_Supply!$9:$9,0)),FALSE)</f>
        <v>0</v>
      </c>
      <c r="I114" s="117">
        <f>VLOOKUP(I$9,PS5_Supply!$B:$ZP,INDEX(PS5_Supply!$14:$14,MATCH(BoQ_Equipment!$B114,PS5_Supply!$9:$9,0)),FALSE)</f>
        <v>0</v>
      </c>
      <c r="J114" s="86">
        <f t="shared" si="20"/>
        <v>0</v>
      </c>
      <c r="K114" s="152">
        <f t="shared" si="21"/>
        <v>0</v>
      </c>
      <c r="L114" s="120">
        <f>VLOOKUP(L$9,PS5_Supply!$B:$ZP,INDEX(PS5_Supply!$14:$14,MATCH(BoQ_Equipment!$B114,PS5_Supply!$9:$9,0)),FALSE)</f>
        <v>0</v>
      </c>
      <c r="M114" s="121">
        <f>VLOOKUP(M$9,PS5_Supply!$B:$ZP,INDEX(PS5_Supply!$14:$14,MATCH(BoQ_Equipment!$B114,PS5_Supply!$9:$9,0)),FALSE)</f>
        <v>0</v>
      </c>
      <c r="N114" s="85">
        <f t="shared" si="22"/>
        <v>0</v>
      </c>
      <c r="O114" s="153">
        <f t="shared" si="23"/>
        <v>0</v>
      </c>
      <c r="P114" s="123">
        <f>VLOOKUP(P$9,PS5_Supply!$B:$ZP,INDEX(PS5_Supply!$14:$14,MATCH(BoQ_Equipment!$B114,PS5_Supply!$9:$9,0)),FALSE)</f>
        <v>0</v>
      </c>
      <c r="Q114" s="116">
        <f>VLOOKUP(Q$9,PS5_Supply!$B:$ZP,INDEX(PS5_Supply!$14:$14,MATCH(BoQ_Equipment!$B114,PS5_Supply!$9:$9,0)),FALSE)</f>
        <v>0</v>
      </c>
      <c r="R114" s="116">
        <f>VLOOKUP(R$9,PS5_Supply!$B:$ZP,INDEX(PS5_Supply!$14:$14,MATCH(BoQ_Equipment!$B114,PS5_Supply!$9:$9,0)),FALSE)</f>
        <v>0</v>
      </c>
      <c r="S114" s="117">
        <f>VLOOKUP(S$9,PS5_Supply!$B:$ZP,INDEX(PS5_Supply!$14:$14,MATCH(BoQ_Equipment!$B114,PS5_Supply!$9:$9,0)),FALSE)</f>
        <v>0</v>
      </c>
      <c r="T114" s="156">
        <f t="shared" si="24"/>
        <v>0</v>
      </c>
      <c r="U114" s="117">
        <f t="shared" si="25"/>
        <v>0</v>
      </c>
      <c r="V114" s="156">
        <f t="shared" si="26"/>
        <v>0</v>
      </c>
      <c r="W114" s="153">
        <f t="shared" si="27"/>
        <v>0</v>
      </c>
      <c r="X114" s="96">
        <f t="shared" si="28"/>
        <v>0</v>
      </c>
      <c r="Y114" s="97">
        <f t="shared" si="29"/>
        <v>0</v>
      </c>
    </row>
    <row r="115" spans="1:25" s="77" customFormat="1" ht="37" customHeight="1" x14ac:dyDescent="0.35">
      <c r="A115" s="87">
        <v>661240</v>
      </c>
      <c r="B115" s="537">
        <v>96</v>
      </c>
      <c r="C115" s="124" t="s">
        <v>349</v>
      </c>
      <c r="D115" s="541" t="s">
        <v>464</v>
      </c>
      <c r="E115" s="102" t="s">
        <v>120</v>
      </c>
      <c r="F115" s="133">
        <v>8</v>
      </c>
      <c r="G115" s="116">
        <f>VLOOKUP(G$9,PS5_Supply!$B:$ZP,INDEX(PS5_Supply!$14:$14,MATCH(BoQ_Equipment!$B115,PS5_Supply!$9:$9,0)),FALSE)</f>
        <v>0</v>
      </c>
      <c r="H115" s="116">
        <f>VLOOKUP(H$9,PS5_Supply!$B:$ZP,INDEX(PS5_Supply!$14:$14,MATCH(BoQ_Equipment!$B115,PS5_Supply!$9:$9,0)),FALSE)</f>
        <v>0</v>
      </c>
      <c r="I115" s="117">
        <f>VLOOKUP(I$9,PS5_Supply!$B:$ZP,INDEX(PS5_Supply!$14:$14,MATCH(BoQ_Equipment!$B115,PS5_Supply!$9:$9,0)),FALSE)</f>
        <v>0</v>
      </c>
      <c r="J115" s="86">
        <f t="shared" si="20"/>
        <v>0</v>
      </c>
      <c r="K115" s="152">
        <f t="shared" si="21"/>
        <v>0</v>
      </c>
      <c r="L115" s="120">
        <f>VLOOKUP(L$9,PS5_Supply!$B:$ZP,INDEX(PS5_Supply!$14:$14,MATCH(BoQ_Equipment!$B115,PS5_Supply!$9:$9,0)),FALSE)</f>
        <v>0</v>
      </c>
      <c r="M115" s="121">
        <f>VLOOKUP(M$9,PS5_Supply!$B:$ZP,INDEX(PS5_Supply!$14:$14,MATCH(BoQ_Equipment!$B115,PS5_Supply!$9:$9,0)),FALSE)</f>
        <v>0</v>
      </c>
      <c r="N115" s="85">
        <f t="shared" si="22"/>
        <v>0</v>
      </c>
      <c r="O115" s="153">
        <f t="shared" si="23"/>
        <v>0</v>
      </c>
      <c r="P115" s="123">
        <f>VLOOKUP(P$9,PS5_Supply!$B:$ZP,INDEX(PS5_Supply!$14:$14,MATCH(BoQ_Equipment!$B115,PS5_Supply!$9:$9,0)),FALSE)</f>
        <v>0</v>
      </c>
      <c r="Q115" s="116">
        <f>VLOOKUP(Q$9,PS5_Supply!$B:$ZP,INDEX(PS5_Supply!$14:$14,MATCH(BoQ_Equipment!$B115,PS5_Supply!$9:$9,0)),FALSE)</f>
        <v>0</v>
      </c>
      <c r="R115" s="116">
        <f>VLOOKUP(R$9,PS5_Supply!$B:$ZP,INDEX(PS5_Supply!$14:$14,MATCH(BoQ_Equipment!$B115,PS5_Supply!$9:$9,0)),FALSE)</f>
        <v>0</v>
      </c>
      <c r="S115" s="117">
        <f>VLOOKUP(S$9,PS5_Supply!$B:$ZP,INDEX(PS5_Supply!$14:$14,MATCH(BoQ_Equipment!$B115,PS5_Supply!$9:$9,0)),FALSE)</f>
        <v>0</v>
      </c>
      <c r="T115" s="156">
        <f t="shared" si="24"/>
        <v>0</v>
      </c>
      <c r="U115" s="117">
        <f t="shared" si="25"/>
        <v>0</v>
      </c>
      <c r="V115" s="156">
        <f t="shared" si="26"/>
        <v>0</v>
      </c>
      <c r="W115" s="153">
        <f t="shared" si="27"/>
        <v>0</v>
      </c>
      <c r="X115" s="96">
        <f t="shared" si="28"/>
        <v>0</v>
      </c>
      <c r="Y115" s="97">
        <f t="shared" si="29"/>
        <v>0</v>
      </c>
    </row>
    <row r="116" spans="1:25" s="77" customFormat="1" ht="37" customHeight="1" x14ac:dyDescent="0.35">
      <c r="A116" s="87">
        <v>661822</v>
      </c>
      <c r="B116" s="537">
        <v>97</v>
      </c>
      <c r="C116" s="124" t="s">
        <v>350</v>
      </c>
      <c r="D116" s="541" t="s">
        <v>465</v>
      </c>
      <c r="E116" s="102" t="s">
        <v>120</v>
      </c>
      <c r="F116" s="133">
        <v>5</v>
      </c>
      <c r="G116" s="116">
        <f>VLOOKUP(G$9,PS5_Supply!$B:$ZP,INDEX(PS5_Supply!$14:$14,MATCH(BoQ_Equipment!$B116,PS5_Supply!$9:$9,0)),FALSE)</f>
        <v>0</v>
      </c>
      <c r="H116" s="116">
        <f>VLOOKUP(H$9,PS5_Supply!$B:$ZP,INDEX(PS5_Supply!$14:$14,MATCH(BoQ_Equipment!$B116,PS5_Supply!$9:$9,0)),FALSE)</f>
        <v>0</v>
      </c>
      <c r="I116" s="117">
        <f>VLOOKUP(I$9,PS5_Supply!$B:$ZP,INDEX(PS5_Supply!$14:$14,MATCH(BoQ_Equipment!$B116,PS5_Supply!$9:$9,0)),FALSE)</f>
        <v>0</v>
      </c>
      <c r="J116" s="86">
        <f t="shared" si="20"/>
        <v>0</v>
      </c>
      <c r="K116" s="152">
        <f t="shared" si="21"/>
        <v>0</v>
      </c>
      <c r="L116" s="120">
        <f>VLOOKUP(L$9,PS5_Supply!$B:$ZP,INDEX(PS5_Supply!$14:$14,MATCH(BoQ_Equipment!$B116,PS5_Supply!$9:$9,0)),FALSE)</f>
        <v>0</v>
      </c>
      <c r="M116" s="121">
        <f>VLOOKUP(M$9,PS5_Supply!$B:$ZP,INDEX(PS5_Supply!$14:$14,MATCH(BoQ_Equipment!$B116,PS5_Supply!$9:$9,0)),FALSE)</f>
        <v>0</v>
      </c>
      <c r="N116" s="85">
        <f t="shared" si="22"/>
        <v>0</v>
      </c>
      <c r="O116" s="153">
        <f t="shared" si="23"/>
        <v>0</v>
      </c>
      <c r="P116" s="123">
        <f>VLOOKUP(P$9,PS5_Supply!$B:$ZP,INDEX(PS5_Supply!$14:$14,MATCH(BoQ_Equipment!$B116,PS5_Supply!$9:$9,0)),FALSE)</f>
        <v>0</v>
      </c>
      <c r="Q116" s="116">
        <f>VLOOKUP(Q$9,PS5_Supply!$B:$ZP,INDEX(PS5_Supply!$14:$14,MATCH(BoQ_Equipment!$B116,PS5_Supply!$9:$9,0)),FALSE)</f>
        <v>0</v>
      </c>
      <c r="R116" s="116">
        <f>VLOOKUP(R$9,PS5_Supply!$B:$ZP,INDEX(PS5_Supply!$14:$14,MATCH(BoQ_Equipment!$B116,PS5_Supply!$9:$9,0)),FALSE)</f>
        <v>0</v>
      </c>
      <c r="S116" s="117">
        <f>VLOOKUP(S$9,PS5_Supply!$B:$ZP,INDEX(PS5_Supply!$14:$14,MATCH(BoQ_Equipment!$B116,PS5_Supply!$9:$9,0)),FALSE)</f>
        <v>0</v>
      </c>
      <c r="T116" s="156">
        <f t="shared" si="24"/>
        <v>0</v>
      </c>
      <c r="U116" s="117">
        <f t="shared" si="25"/>
        <v>0</v>
      </c>
      <c r="V116" s="156">
        <f t="shared" si="26"/>
        <v>0</v>
      </c>
      <c r="W116" s="153">
        <f t="shared" si="27"/>
        <v>0</v>
      </c>
      <c r="X116" s="96">
        <f t="shared" si="28"/>
        <v>0</v>
      </c>
      <c r="Y116" s="97">
        <f t="shared" si="29"/>
        <v>0</v>
      </c>
    </row>
    <row r="117" spans="1:25" s="77" customFormat="1" ht="37" customHeight="1" x14ac:dyDescent="0.35">
      <c r="A117" s="87">
        <v>661460</v>
      </c>
      <c r="B117" s="537">
        <v>98</v>
      </c>
      <c r="C117" s="124" t="s">
        <v>351</v>
      </c>
      <c r="D117" s="541" t="s">
        <v>466</v>
      </c>
      <c r="E117" s="102" t="s">
        <v>120</v>
      </c>
      <c r="F117" s="133">
        <v>8</v>
      </c>
      <c r="G117" s="116">
        <f>VLOOKUP(G$9,PS5_Supply!$B:$ZP,INDEX(PS5_Supply!$14:$14,MATCH(BoQ_Equipment!$B117,PS5_Supply!$9:$9,0)),FALSE)</f>
        <v>0</v>
      </c>
      <c r="H117" s="116">
        <f>VLOOKUP(H$9,PS5_Supply!$B:$ZP,INDEX(PS5_Supply!$14:$14,MATCH(BoQ_Equipment!$B117,PS5_Supply!$9:$9,0)),FALSE)</f>
        <v>0</v>
      </c>
      <c r="I117" s="117">
        <f>VLOOKUP(I$9,PS5_Supply!$B:$ZP,INDEX(PS5_Supply!$14:$14,MATCH(BoQ_Equipment!$B117,PS5_Supply!$9:$9,0)),FALSE)</f>
        <v>0</v>
      </c>
      <c r="J117" s="86">
        <f t="shared" si="20"/>
        <v>0</v>
      </c>
      <c r="K117" s="152">
        <f t="shared" si="21"/>
        <v>0</v>
      </c>
      <c r="L117" s="120">
        <f>VLOOKUP(L$9,PS5_Supply!$B:$ZP,INDEX(PS5_Supply!$14:$14,MATCH(BoQ_Equipment!$B117,PS5_Supply!$9:$9,0)),FALSE)</f>
        <v>0</v>
      </c>
      <c r="M117" s="121">
        <f>VLOOKUP(M$9,PS5_Supply!$B:$ZP,INDEX(PS5_Supply!$14:$14,MATCH(BoQ_Equipment!$B117,PS5_Supply!$9:$9,0)),FALSE)</f>
        <v>0</v>
      </c>
      <c r="N117" s="85">
        <f t="shared" si="22"/>
        <v>0</v>
      </c>
      <c r="O117" s="153">
        <f t="shared" si="23"/>
        <v>0</v>
      </c>
      <c r="P117" s="123">
        <f>VLOOKUP(P$9,PS5_Supply!$B:$ZP,INDEX(PS5_Supply!$14:$14,MATCH(BoQ_Equipment!$B117,PS5_Supply!$9:$9,0)),FALSE)</f>
        <v>0</v>
      </c>
      <c r="Q117" s="116">
        <f>VLOOKUP(Q$9,PS5_Supply!$B:$ZP,INDEX(PS5_Supply!$14:$14,MATCH(BoQ_Equipment!$B117,PS5_Supply!$9:$9,0)),FALSE)</f>
        <v>0</v>
      </c>
      <c r="R117" s="116">
        <f>VLOOKUP(R$9,PS5_Supply!$B:$ZP,INDEX(PS5_Supply!$14:$14,MATCH(BoQ_Equipment!$B117,PS5_Supply!$9:$9,0)),FALSE)</f>
        <v>0</v>
      </c>
      <c r="S117" s="117">
        <f>VLOOKUP(S$9,PS5_Supply!$B:$ZP,INDEX(PS5_Supply!$14:$14,MATCH(BoQ_Equipment!$B117,PS5_Supply!$9:$9,0)),FALSE)</f>
        <v>0</v>
      </c>
      <c r="T117" s="156">
        <f t="shared" si="24"/>
        <v>0</v>
      </c>
      <c r="U117" s="117">
        <f t="shared" si="25"/>
        <v>0</v>
      </c>
      <c r="V117" s="156">
        <f t="shared" si="26"/>
        <v>0</v>
      </c>
      <c r="W117" s="153">
        <f t="shared" si="27"/>
        <v>0</v>
      </c>
      <c r="X117" s="96">
        <f t="shared" si="28"/>
        <v>0</v>
      </c>
      <c r="Y117" s="97">
        <f t="shared" si="29"/>
        <v>0</v>
      </c>
    </row>
    <row r="118" spans="1:25" s="162" customFormat="1" ht="16" thickBot="1" x14ac:dyDescent="0.4">
      <c r="A118" s="197"/>
      <c r="B118" s="539"/>
      <c r="C118" s="231"/>
      <c r="D118" s="542"/>
      <c r="E118" s="198"/>
      <c r="F118" s="199"/>
      <c r="G118" s="200"/>
      <c r="H118" s="200"/>
      <c r="I118" s="201"/>
      <c r="J118" s="202"/>
      <c r="K118" s="203"/>
      <c r="L118" s="204"/>
      <c r="M118" s="205"/>
      <c r="N118" s="206"/>
      <c r="O118" s="207"/>
      <c r="P118" s="208"/>
      <c r="Q118" s="200"/>
      <c r="R118" s="200"/>
      <c r="S118" s="201"/>
      <c r="T118" s="209"/>
      <c r="U118" s="201"/>
      <c r="V118" s="209"/>
      <c r="W118" s="207"/>
      <c r="X118" s="210"/>
      <c r="Y118" s="211"/>
    </row>
    <row r="119" spans="1:25" s="213" customFormat="1" ht="43" customHeight="1" thickBot="1" x14ac:dyDescent="0.4">
      <c r="A119" s="212"/>
      <c r="B119" s="212"/>
      <c r="F119" s="214"/>
      <c r="G119" s="215"/>
      <c r="H119" s="215"/>
      <c r="I119" s="215"/>
      <c r="J119" s="216"/>
      <c r="K119" s="217">
        <f>SUBTOTAL(9,K12,K83,K55)</f>
        <v>0</v>
      </c>
      <c r="L119" s="215"/>
      <c r="M119" s="215"/>
      <c r="N119" s="216"/>
      <c r="O119" s="217">
        <f>SUBTOTAL(9,O12,O83,O55)</f>
        <v>0</v>
      </c>
      <c r="P119" s="215"/>
      <c r="Q119" s="215"/>
      <c r="R119" s="215"/>
      <c r="S119" s="215"/>
      <c r="T119" s="217">
        <f>SUBTOTAL(9,T12,T83,T55)</f>
        <v>0</v>
      </c>
      <c r="U119" s="217">
        <f>SUBTOTAL(9,U12,U83,U55)</f>
        <v>0</v>
      </c>
      <c r="V119" s="215"/>
      <c r="W119" s="217">
        <f>SUBTOTAL(9,W12,W83,W55)</f>
        <v>0</v>
      </c>
      <c r="Y119" s="217">
        <f>SUBTOTAL(9,Y12,Y83,Y55)</f>
        <v>0</v>
      </c>
    </row>
  </sheetData>
  <autoFilter ref="A9:Y118" xr:uid="{00000000-0001-0000-0200-000000000000}"/>
  <mergeCells count="8">
    <mergeCell ref="X7:X9"/>
    <mergeCell ref="Y7:Y9"/>
    <mergeCell ref="L7:O7"/>
    <mergeCell ref="G7:K7"/>
    <mergeCell ref="G8:K8"/>
    <mergeCell ref="L8:O8"/>
    <mergeCell ref="P7:W7"/>
    <mergeCell ref="P8:W8"/>
  </mergeCells>
  <conditionalFormatting sqref="B8:B1048576">
    <cfRule type="duplicateValues" dxfId="6" priority="4"/>
  </conditionalFormatting>
  <conditionalFormatting sqref="D8:D1048576">
    <cfRule type="duplicateValues" dxfId="5" priority="3"/>
  </conditionalFormatting>
  <conditionalFormatting sqref="B14:B117">
    <cfRule type="duplicateValues" dxfId="4" priority="77"/>
  </conditionalFormatting>
  <pageMargins left="0.25" right="0.25" top="0.75" bottom="0.75" header="0.3" footer="0.3"/>
  <pageSetup paperSize="8" scale="47" orientation="landscape" r:id="rId1"/>
  <colBreaks count="1" manualBreakCount="1">
    <brk id="25"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'CPA Formula'!$B$9:$B$19</xm:f>
          </x14:formula1>
          <xm:sqref>G11:S11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BA385-9B14-477E-985C-2AEAB004EBB7}">
  <sheetPr>
    <pageSetUpPr fitToPage="1"/>
  </sheetPr>
  <dimension ref="A1:N34"/>
  <sheetViews>
    <sheetView view="pageBreakPreview" zoomScale="60" zoomScaleNormal="50" workbookViewId="0">
      <selection activeCell="A7" sqref="A7"/>
    </sheetView>
  </sheetViews>
  <sheetFormatPr defaultRowHeight="15.5" x14ac:dyDescent="0.35"/>
  <cols>
    <col min="1" max="1" width="11.7265625" style="136" customWidth="1"/>
    <col min="2" max="2" width="13.90625" style="136" bestFit="1" customWidth="1"/>
    <col min="3" max="3" width="51.1796875" style="136" customWidth="1"/>
    <col min="4" max="4" width="13.90625" style="136" bestFit="1" customWidth="1"/>
    <col min="5" max="5" width="12.36328125" style="305" customWidth="1"/>
    <col min="6" max="6" width="17.54296875" style="136" customWidth="1"/>
    <col min="7" max="7" width="27.81640625" style="136" customWidth="1"/>
    <col min="8" max="8" width="16.6328125" style="136" customWidth="1"/>
    <col min="9" max="13" width="27.81640625" style="136" customWidth="1"/>
    <col min="14" max="16384" width="8.7265625" style="136"/>
  </cols>
  <sheetData>
    <row r="1" spans="1:14" x14ac:dyDescent="0.35">
      <c r="A1" s="224" t="s">
        <v>153</v>
      </c>
      <c r="B1" s="225"/>
      <c r="C1" s="225"/>
      <c r="D1" s="137"/>
      <c r="E1" s="250"/>
      <c r="F1" s="137"/>
      <c r="G1" s="137"/>
      <c r="H1" s="137"/>
      <c r="I1" s="137"/>
      <c r="J1" s="137"/>
      <c r="K1" s="137"/>
      <c r="L1" s="137"/>
      <c r="M1" s="137"/>
      <c r="N1" s="137"/>
    </row>
    <row r="2" spans="1:14" x14ac:dyDescent="0.35">
      <c r="A2" s="224"/>
      <c r="B2" s="225"/>
      <c r="C2" s="226"/>
      <c r="D2" s="137"/>
      <c r="E2" s="250"/>
      <c r="F2" s="137"/>
      <c r="G2" s="137"/>
      <c r="H2" s="137"/>
      <c r="I2" s="137"/>
      <c r="J2" s="137"/>
      <c r="K2" s="137"/>
      <c r="L2" s="137"/>
      <c r="M2" s="137"/>
      <c r="N2" s="137"/>
    </row>
    <row r="3" spans="1:14" x14ac:dyDescent="0.35">
      <c r="A3" s="224" t="s">
        <v>285</v>
      </c>
      <c r="B3" s="225"/>
      <c r="C3" s="291">
        <f>Cover!B17</f>
        <v>0</v>
      </c>
      <c r="D3" s="137"/>
      <c r="E3" s="250"/>
      <c r="F3" s="137"/>
      <c r="G3" s="137"/>
      <c r="H3" s="137"/>
      <c r="I3" s="137"/>
      <c r="J3" s="137"/>
      <c r="K3" s="137"/>
      <c r="L3" s="137"/>
      <c r="M3" s="137"/>
      <c r="N3" s="137"/>
    </row>
    <row r="4" spans="1:14" x14ac:dyDescent="0.35">
      <c r="A4" s="225"/>
      <c r="B4" s="225"/>
      <c r="C4" s="226"/>
      <c r="D4" s="137"/>
      <c r="E4" s="250"/>
      <c r="F4" s="137"/>
      <c r="G4" s="137"/>
      <c r="H4" s="137"/>
      <c r="I4" s="137"/>
      <c r="J4" s="137"/>
      <c r="K4" s="137"/>
      <c r="L4" s="137"/>
      <c r="M4" s="137"/>
      <c r="N4" s="137"/>
    </row>
    <row r="5" spans="1:14" x14ac:dyDescent="0.35">
      <c r="A5" s="227" t="s">
        <v>154</v>
      </c>
      <c r="B5" s="228"/>
      <c r="C5" s="229">
        <f>Cover!B15</f>
        <v>0</v>
      </c>
      <c r="D5" s="137"/>
      <c r="E5" s="250"/>
      <c r="F5" s="137"/>
      <c r="G5" s="137"/>
      <c r="H5" s="137"/>
      <c r="I5" s="137"/>
      <c r="J5" s="137"/>
      <c r="K5" s="137"/>
      <c r="L5" s="137"/>
      <c r="M5" s="137"/>
      <c r="N5" s="137"/>
    </row>
    <row r="6" spans="1:14" x14ac:dyDescent="0.35">
      <c r="A6" s="251"/>
      <c r="B6" s="252"/>
      <c r="C6" s="251"/>
      <c r="D6" s="137"/>
      <c r="E6" s="250"/>
      <c r="F6" s="137"/>
      <c r="G6" s="137"/>
      <c r="H6" s="137"/>
      <c r="I6" s="137"/>
      <c r="J6" s="137"/>
      <c r="K6" s="137"/>
      <c r="L6" s="137"/>
      <c r="M6" s="137"/>
      <c r="N6" s="137"/>
    </row>
    <row r="7" spans="1:14" x14ac:dyDescent="0.35">
      <c r="A7" s="218" t="s">
        <v>575</v>
      </c>
      <c r="B7" s="137"/>
      <c r="C7" s="137"/>
      <c r="D7" s="137"/>
      <c r="E7" s="250"/>
      <c r="F7" s="137"/>
      <c r="G7" s="137"/>
      <c r="H7" s="137"/>
      <c r="I7" s="137"/>
      <c r="J7" s="137"/>
      <c r="K7" s="137"/>
      <c r="L7" s="137"/>
      <c r="M7" s="137"/>
      <c r="N7" s="137"/>
    </row>
    <row r="8" spans="1:14" x14ac:dyDescent="0.35">
      <c r="A8" s="137"/>
      <c r="B8" s="137"/>
      <c r="C8" s="137"/>
      <c r="D8" s="137"/>
      <c r="E8" s="250"/>
      <c r="F8" s="137"/>
      <c r="G8" s="137"/>
      <c r="H8" s="137"/>
      <c r="I8" s="137"/>
      <c r="J8" s="137"/>
      <c r="K8" s="137"/>
      <c r="L8" s="137"/>
      <c r="M8" s="137"/>
      <c r="N8" s="137"/>
    </row>
    <row r="9" spans="1:14" x14ac:dyDescent="0.35">
      <c r="A9" s="137"/>
      <c r="B9" s="137"/>
      <c r="C9" s="137"/>
      <c r="D9" s="137"/>
      <c r="E9" s="250"/>
      <c r="F9" s="599" t="s">
        <v>357</v>
      </c>
      <c r="G9" s="599"/>
      <c r="H9" s="599" t="s">
        <v>358</v>
      </c>
      <c r="I9" s="599"/>
      <c r="J9" s="599"/>
      <c r="K9" s="599"/>
      <c r="L9" s="600" t="s">
        <v>363</v>
      </c>
      <c r="M9" s="600" t="s">
        <v>364</v>
      </c>
      <c r="N9" s="137"/>
    </row>
    <row r="10" spans="1:14" x14ac:dyDescent="0.35">
      <c r="A10" s="137"/>
      <c r="B10" s="137"/>
      <c r="C10" s="137"/>
      <c r="D10" s="137"/>
      <c r="E10" s="250"/>
      <c r="F10" s="139"/>
      <c r="G10" s="139"/>
      <c r="H10" s="139"/>
      <c r="I10" s="139"/>
      <c r="J10" s="139"/>
      <c r="K10" s="139"/>
      <c r="L10" s="600"/>
      <c r="M10" s="600"/>
      <c r="N10" s="137"/>
    </row>
    <row r="11" spans="1:14" ht="46.5" x14ac:dyDescent="0.35">
      <c r="A11" s="247" t="s">
        <v>155</v>
      </c>
      <c r="B11" s="253" t="s">
        <v>156</v>
      </c>
      <c r="C11" s="247" t="s">
        <v>157</v>
      </c>
      <c r="D11" s="247" t="s">
        <v>374</v>
      </c>
      <c r="E11" s="248" t="s">
        <v>574</v>
      </c>
      <c r="F11" s="530" t="s">
        <v>355</v>
      </c>
      <c r="G11" s="530" t="s">
        <v>356</v>
      </c>
      <c r="H11" s="530" t="s">
        <v>359</v>
      </c>
      <c r="I11" s="530" t="s">
        <v>360</v>
      </c>
      <c r="J11" s="530" t="s">
        <v>361</v>
      </c>
      <c r="K11" s="530" t="s">
        <v>362</v>
      </c>
      <c r="L11" s="600"/>
      <c r="M11" s="600"/>
      <c r="N11" s="137"/>
    </row>
    <row r="12" spans="1:14" x14ac:dyDescent="0.35">
      <c r="A12" s="247"/>
      <c r="B12" s="253"/>
      <c r="C12" s="247"/>
      <c r="D12" s="247"/>
      <c r="E12" s="248"/>
      <c r="F12" s="566" t="s">
        <v>282</v>
      </c>
      <c r="G12" s="565"/>
      <c r="H12" s="565"/>
      <c r="I12" s="566" t="s">
        <v>282</v>
      </c>
      <c r="J12" s="565"/>
      <c r="K12" s="565"/>
      <c r="L12" s="530"/>
      <c r="M12" s="530"/>
      <c r="N12" s="137"/>
    </row>
    <row r="13" spans="1:14" x14ac:dyDescent="0.35">
      <c r="A13" s="247"/>
      <c r="B13" s="253"/>
      <c r="C13" s="247"/>
      <c r="D13" s="247"/>
      <c r="E13" s="248"/>
      <c r="F13" s="119"/>
      <c r="G13" s="565"/>
      <c r="H13" s="565"/>
      <c r="I13" s="119"/>
      <c r="J13" s="565"/>
      <c r="K13" s="565"/>
      <c r="L13" s="565"/>
      <c r="M13" s="565"/>
      <c r="N13" s="137"/>
    </row>
    <row r="14" spans="1:14" ht="124" x14ac:dyDescent="0.35">
      <c r="A14" s="139"/>
      <c r="B14" s="139"/>
      <c r="C14" s="302" t="s">
        <v>493</v>
      </c>
      <c r="D14" s="160"/>
      <c r="E14" s="304"/>
      <c r="F14" s="561"/>
      <c r="G14" s="149"/>
      <c r="H14" s="563"/>
      <c r="I14" s="563"/>
      <c r="J14" s="149"/>
      <c r="K14" s="149"/>
      <c r="L14" s="149"/>
      <c r="M14" s="149"/>
      <c r="N14" s="137"/>
    </row>
    <row r="15" spans="1:14" ht="33" customHeight="1" x14ac:dyDescent="0.35">
      <c r="A15" s="254">
        <v>1</v>
      </c>
      <c r="B15" s="255">
        <v>3000013256</v>
      </c>
      <c r="C15" s="256" t="s">
        <v>352</v>
      </c>
      <c r="D15" s="292" t="s">
        <v>120</v>
      </c>
      <c r="E15" s="249">
        <v>1</v>
      </c>
      <c r="F15" s="561"/>
      <c r="G15" s="149">
        <f t="shared" ref="G15" si="0">F15*E15</f>
        <v>0</v>
      </c>
      <c r="H15" s="563"/>
      <c r="I15" s="563"/>
      <c r="J15" s="149">
        <f t="shared" ref="J15" si="1">I15*H15</f>
        <v>0</v>
      </c>
      <c r="K15" s="149">
        <f t="shared" ref="K15" si="2">J15*E15</f>
        <v>0</v>
      </c>
      <c r="L15" s="149">
        <f>F15+J15</f>
        <v>0</v>
      </c>
      <c r="M15" s="149">
        <f>L15*E15</f>
        <v>0</v>
      </c>
      <c r="N15" s="137"/>
    </row>
    <row r="16" spans="1:14" ht="33" customHeight="1" x14ac:dyDescent="0.35">
      <c r="A16" s="254"/>
      <c r="B16" s="255"/>
      <c r="C16" s="256"/>
      <c r="D16" s="292"/>
      <c r="E16" s="249"/>
      <c r="F16" s="561"/>
      <c r="G16" s="149"/>
      <c r="H16" s="563"/>
      <c r="I16" s="563"/>
      <c r="J16" s="149"/>
      <c r="K16" s="149"/>
      <c r="L16" s="149"/>
      <c r="M16" s="149"/>
      <c r="N16" s="137"/>
    </row>
    <row r="17" spans="1:14" ht="108.5" x14ac:dyDescent="0.35">
      <c r="A17" s="254"/>
      <c r="B17" s="255"/>
      <c r="C17" s="302" t="s">
        <v>494</v>
      </c>
      <c r="D17" s="292"/>
      <c r="E17" s="249"/>
      <c r="F17" s="561"/>
      <c r="G17" s="149"/>
      <c r="H17" s="563"/>
      <c r="I17" s="563"/>
      <c r="J17" s="149"/>
      <c r="K17" s="149"/>
      <c r="L17" s="149"/>
      <c r="M17" s="149"/>
      <c r="N17" s="137"/>
    </row>
    <row r="18" spans="1:14" ht="33" customHeight="1" x14ac:dyDescent="0.35">
      <c r="A18" s="254">
        <v>2</v>
      </c>
      <c r="B18" s="255">
        <v>3000013301</v>
      </c>
      <c r="C18" s="256" t="s">
        <v>353</v>
      </c>
      <c r="D18" s="292" t="s">
        <v>120</v>
      </c>
      <c r="E18" s="249">
        <v>1</v>
      </c>
      <c r="F18" s="561"/>
      <c r="G18" s="149">
        <f t="shared" ref="G18" si="3">F18*E18</f>
        <v>0</v>
      </c>
      <c r="H18" s="563"/>
      <c r="I18" s="563"/>
      <c r="J18" s="149">
        <f t="shared" ref="J18" si="4">I18*H18</f>
        <v>0</v>
      </c>
      <c r="K18" s="149">
        <f t="shared" ref="K18" si="5">J18*E18</f>
        <v>0</v>
      </c>
      <c r="L18" s="149">
        <f>F18+J18</f>
        <v>0</v>
      </c>
      <c r="M18" s="149">
        <f>L18*E18</f>
        <v>0</v>
      </c>
      <c r="N18" s="137"/>
    </row>
    <row r="19" spans="1:14" ht="33" customHeight="1" x14ac:dyDescent="0.35">
      <c r="A19" s="254"/>
      <c r="B19" s="255"/>
      <c r="C19" s="256"/>
      <c r="D19" s="292"/>
      <c r="E19" s="249"/>
      <c r="F19" s="561"/>
      <c r="G19" s="149"/>
      <c r="H19" s="563"/>
      <c r="I19" s="563"/>
      <c r="J19" s="149"/>
      <c r="K19" s="149"/>
      <c r="L19" s="149"/>
      <c r="M19" s="149"/>
      <c r="N19" s="137"/>
    </row>
    <row r="20" spans="1:14" s="259" customFormat="1" ht="77.5" x14ac:dyDescent="0.35">
      <c r="A20" s="254"/>
      <c r="B20" s="255"/>
      <c r="C20" s="302" t="s">
        <v>495</v>
      </c>
      <c r="D20" s="160"/>
      <c r="E20" s="249"/>
      <c r="F20" s="562"/>
      <c r="G20" s="257"/>
      <c r="H20" s="564"/>
      <c r="I20" s="564"/>
      <c r="J20" s="257"/>
      <c r="K20" s="257"/>
      <c r="L20" s="257"/>
      <c r="M20" s="257"/>
      <c r="N20" s="258"/>
    </row>
    <row r="21" spans="1:14" s="259" customFormat="1" ht="33" customHeight="1" x14ac:dyDescent="0.35">
      <c r="A21" s="254">
        <v>3</v>
      </c>
      <c r="B21" s="255">
        <v>3000013312</v>
      </c>
      <c r="C21" s="256" t="s">
        <v>392</v>
      </c>
      <c r="D21" s="303" t="s">
        <v>394</v>
      </c>
      <c r="E21" s="249">
        <v>2</v>
      </c>
      <c r="F21" s="562"/>
      <c r="G21" s="257">
        <f t="shared" ref="G21" si="6">F21*E21</f>
        <v>0</v>
      </c>
      <c r="H21" s="564"/>
      <c r="I21" s="564"/>
      <c r="J21" s="257">
        <f t="shared" ref="J21" si="7">I21*H21</f>
        <v>0</v>
      </c>
      <c r="K21" s="257">
        <f t="shared" ref="K21" si="8">J21*E21</f>
        <v>0</v>
      </c>
      <c r="L21" s="257">
        <f>F21+J21</f>
        <v>0</v>
      </c>
      <c r="M21" s="257">
        <f>L21*E21</f>
        <v>0</v>
      </c>
      <c r="N21" s="258"/>
    </row>
    <row r="22" spans="1:14" s="259" customFormat="1" ht="33" customHeight="1" x14ac:dyDescent="0.35">
      <c r="A22" s="254"/>
      <c r="B22" s="255"/>
      <c r="C22" s="256"/>
      <c r="D22" s="160"/>
      <c r="E22" s="249"/>
      <c r="F22" s="562"/>
      <c r="G22" s="257"/>
      <c r="H22" s="564"/>
      <c r="I22" s="564"/>
      <c r="J22" s="257"/>
      <c r="K22" s="257"/>
      <c r="L22" s="257"/>
      <c r="M22" s="257"/>
      <c r="N22" s="258"/>
    </row>
    <row r="23" spans="1:14" s="259" customFormat="1" ht="77.5" x14ac:dyDescent="0.35">
      <c r="A23" s="254"/>
      <c r="B23" s="255"/>
      <c r="C23" s="302" t="s">
        <v>496</v>
      </c>
      <c r="D23" s="160"/>
      <c r="E23" s="249"/>
      <c r="F23" s="562"/>
      <c r="G23" s="257"/>
      <c r="H23" s="564"/>
      <c r="I23" s="564"/>
      <c r="J23" s="257"/>
      <c r="K23" s="257"/>
      <c r="L23" s="257"/>
      <c r="M23" s="257"/>
      <c r="N23" s="258"/>
    </row>
    <row r="24" spans="1:14" ht="33" customHeight="1" x14ac:dyDescent="0.35">
      <c r="A24" s="254">
        <v>4</v>
      </c>
      <c r="B24" s="255">
        <v>3000013313</v>
      </c>
      <c r="C24" s="256" t="s">
        <v>393</v>
      </c>
      <c r="D24" s="303" t="s">
        <v>394</v>
      </c>
      <c r="E24" s="249">
        <v>15</v>
      </c>
      <c r="F24" s="561"/>
      <c r="G24" s="149">
        <f t="shared" ref="G24" si="9">F24*E24</f>
        <v>0</v>
      </c>
      <c r="H24" s="563"/>
      <c r="I24" s="563"/>
      <c r="J24" s="149">
        <f t="shared" ref="J24" si="10">I24*H24</f>
        <v>0</v>
      </c>
      <c r="K24" s="149">
        <f t="shared" ref="K24" si="11">J24*E24</f>
        <v>0</v>
      </c>
      <c r="L24" s="149">
        <f>F24+J24</f>
        <v>0</v>
      </c>
      <c r="M24" s="149">
        <f>L24*E24</f>
        <v>0</v>
      </c>
      <c r="N24" s="137"/>
    </row>
    <row r="25" spans="1:14" ht="33" customHeight="1" x14ac:dyDescent="0.35">
      <c r="A25" s="254"/>
      <c r="B25" s="255"/>
      <c r="C25" s="256"/>
      <c r="D25" s="160"/>
      <c r="E25" s="249"/>
      <c r="F25" s="561"/>
      <c r="G25" s="149"/>
      <c r="H25" s="563"/>
      <c r="I25" s="563"/>
      <c r="J25" s="149"/>
      <c r="K25" s="149"/>
      <c r="L25" s="149"/>
      <c r="M25" s="149"/>
      <c r="N25" s="137"/>
    </row>
    <row r="26" spans="1:14" ht="124" x14ac:dyDescent="0.35">
      <c r="A26" s="254"/>
      <c r="B26" s="255"/>
      <c r="C26" s="302" t="s">
        <v>497</v>
      </c>
      <c r="D26" s="160"/>
      <c r="E26" s="249"/>
      <c r="F26" s="561"/>
      <c r="G26" s="149"/>
      <c r="H26" s="563"/>
      <c r="I26" s="563"/>
      <c r="J26" s="149"/>
      <c r="K26" s="149"/>
      <c r="L26" s="149"/>
      <c r="M26" s="149"/>
      <c r="N26" s="137"/>
    </row>
    <row r="27" spans="1:14" ht="33" customHeight="1" x14ac:dyDescent="0.35">
      <c r="A27" s="254">
        <v>5</v>
      </c>
      <c r="B27" s="255">
        <v>3000013315</v>
      </c>
      <c r="C27" s="256" t="s">
        <v>491</v>
      </c>
      <c r="D27" s="160" t="s">
        <v>120</v>
      </c>
      <c r="E27" s="249">
        <v>2</v>
      </c>
      <c r="F27" s="561"/>
      <c r="G27" s="149">
        <f t="shared" ref="G27" si="12">F27*E27</f>
        <v>0</v>
      </c>
      <c r="H27" s="563"/>
      <c r="I27" s="563"/>
      <c r="J27" s="149">
        <f t="shared" ref="J27" si="13">I27*H27</f>
        <v>0</v>
      </c>
      <c r="K27" s="149">
        <f t="shared" ref="K27" si="14">J27*E27</f>
        <v>0</v>
      </c>
      <c r="L27" s="149">
        <f>F27+J27</f>
        <v>0</v>
      </c>
      <c r="M27" s="149">
        <f>L27*E27</f>
        <v>0</v>
      </c>
      <c r="N27" s="137"/>
    </row>
    <row r="28" spans="1:14" ht="33" customHeight="1" x14ac:dyDescent="0.35">
      <c r="A28" s="254"/>
      <c r="B28" s="255"/>
      <c r="C28" s="256"/>
      <c r="D28" s="160"/>
      <c r="E28" s="249"/>
      <c r="F28" s="561"/>
      <c r="G28" s="149"/>
      <c r="H28" s="563"/>
      <c r="I28" s="563"/>
      <c r="J28" s="149"/>
      <c r="K28" s="149"/>
      <c r="L28" s="149"/>
      <c r="M28" s="149"/>
      <c r="N28" s="137"/>
    </row>
    <row r="29" spans="1:14" ht="124" x14ac:dyDescent="0.35">
      <c r="A29" s="254"/>
      <c r="B29" s="255"/>
      <c r="C29" s="302" t="s">
        <v>498</v>
      </c>
      <c r="D29" s="160"/>
      <c r="E29" s="249"/>
      <c r="F29" s="561"/>
      <c r="G29" s="149"/>
      <c r="H29" s="563"/>
      <c r="I29" s="563"/>
      <c r="J29" s="149"/>
      <c r="K29" s="149"/>
      <c r="L29" s="149"/>
      <c r="M29" s="149"/>
      <c r="N29" s="137"/>
    </row>
    <row r="30" spans="1:14" ht="33" customHeight="1" x14ac:dyDescent="0.35">
      <c r="A30" s="254">
        <v>6</v>
      </c>
      <c r="B30" s="255">
        <v>3000013316</v>
      </c>
      <c r="C30" s="256" t="s">
        <v>492</v>
      </c>
      <c r="D30" s="160" t="s">
        <v>120</v>
      </c>
      <c r="E30" s="249">
        <v>2</v>
      </c>
      <c r="F30" s="561"/>
      <c r="G30" s="149">
        <f t="shared" ref="G30" si="15">F30*E30</f>
        <v>0</v>
      </c>
      <c r="H30" s="563"/>
      <c r="I30" s="563"/>
      <c r="J30" s="149">
        <f t="shared" ref="J30" si="16">I30*H30</f>
        <v>0</v>
      </c>
      <c r="K30" s="149">
        <f t="shared" ref="K30" si="17">J30*E30</f>
        <v>0</v>
      </c>
      <c r="L30" s="149">
        <f>F30+J30</f>
        <v>0</v>
      </c>
      <c r="M30" s="149">
        <f>L30*E30</f>
        <v>0</v>
      </c>
      <c r="N30" s="137"/>
    </row>
    <row r="31" spans="1:14" ht="16" thickBot="1" x14ac:dyDescent="0.4">
      <c r="A31" s="137"/>
      <c r="B31" s="137"/>
      <c r="C31" s="137"/>
      <c r="D31" s="137"/>
      <c r="E31" s="250"/>
      <c r="F31" s="137"/>
      <c r="G31" s="144"/>
      <c r="H31" s="144"/>
      <c r="I31" s="144"/>
      <c r="J31" s="144"/>
      <c r="K31" s="144"/>
      <c r="L31" s="144"/>
      <c r="M31" s="144"/>
      <c r="N31" s="137"/>
    </row>
    <row r="32" spans="1:14" ht="16" thickBot="1" x14ac:dyDescent="0.4">
      <c r="A32" s="137"/>
      <c r="B32" s="137"/>
      <c r="C32" s="137"/>
      <c r="D32" s="137"/>
      <c r="E32" s="250"/>
      <c r="F32" s="137"/>
      <c r="G32" s="230">
        <f>SUM(G14:G31)</f>
        <v>0</v>
      </c>
      <c r="H32" s="137"/>
      <c r="I32" s="137"/>
      <c r="J32" s="137"/>
      <c r="K32" s="230">
        <f>SUM(K14:K31)</f>
        <v>0</v>
      </c>
      <c r="M32" s="230">
        <f>SUM(M14:M31)</f>
        <v>0</v>
      </c>
    </row>
    <row r="33" spans="1:13" x14ac:dyDescent="0.35">
      <c r="A33" s="137"/>
      <c r="B33" s="137"/>
      <c r="C33" s="137"/>
      <c r="D33" s="137"/>
      <c r="E33" s="250"/>
      <c r="F33" s="137"/>
      <c r="G33" s="137"/>
      <c r="H33" s="137"/>
      <c r="I33" s="137"/>
      <c r="J33" s="137"/>
      <c r="K33" s="137"/>
      <c r="L33" s="137"/>
      <c r="M33" s="137"/>
    </row>
    <row r="34" spans="1:13" x14ac:dyDescent="0.35">
      <c r="A34" s="137"/>
      <c r="B34" s="137"/>
      <c r="C34" s="137"/>
      <c r="D34" s="137"/>
      <c r="E34" s="250"/>
      <c r="F34" s="137"/>
      <c r="G34" s="137"/>
      <c r="H34" s="137"/>
      <c r="I34" s="137"/>
      <c r="J34" s="137"/>
      <c r="K34" s="137"/>
      <c r="L34" s="137"/>
      <c r="M34" s="137"/>
    </row>
  </sheetData>
  <mergeCells count="4">
    <mergeCell ref="F9:G9"/>
    <mergeCell ref="H9:K9"/>
    <mergeCell ref="L9:L11"/>
    <mergeCell ref="M9:M11"/>
  </mergeCells>
  <conditionalFormatting sqref="B11:B13">
    <cfRule type="duplicateValues" dxfId="3" priority="4"/>
  </conditionalFormatting>
  <conditionalFormatting sqref="B6">
    <cfRule type="duplicateValues" dxfId="2" priority="2"/>
  </conditionalFormatting>
  <conditionalFormatting sqref="C11:C13">
    <cfRule type="duplicateValues" dxfId="1" priority="59"/>
  </conditionalFormatting>
  <conditionalFormatting sqref="C6">
    <cfRule type="duplicateValues" dxfId="0" priority="60"/>
  </conditionalFormatting>
  <pageMargins left="0.25" right="0.25" top="0.75" bottom="0.75" header="0.3" footer="0.3"/>
  <pageSetup paperSize="9" scale="3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69338A3-0080-4076-BE16-9565B1E17C74}">
          <x14:formula1>
            <xm:f>'CPA Formula'!$B$9:$B$19</xm:f>
          </x14:formula1>
          <xm:sqref>F13 I13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E055E-D177-46F1-A219-46B32E9DC0C2}">
  <sheetPr>
    <pageSetUpPr fitToPage="1"/>
  </sheetPr>
  <dimension ref="A1:I40"/>
  <sheetViews>
    <sheetView view="pageBreakPreview" topLeftCell="A4" zoomScale="70" zoomScaleNormal="70" zoomScaleSheetLayoutView="70" workbookViewId="0">
      <selection activeCell="F21" sqref="F21:F22"/>
    </sheetView>
  </sheetViews>
  <sheetFormatPr defaultRowHeight="15.5" x14ac:dyDescent="0.35"/>
  <cols>
    <col min="1" max="1" width="1.6328125" style="137" customWidth="1"/>
    <col min="2" max="2" width="24.26953125" style="137" bestFit="1" customWidth="1"/>
    <col min="3" max="3" width="24.26953125" style="220" customWidth="1"/>
    <col min="4" max="4" width="11.7265625" style="220" customWidth="1"/>
    <col min="5" max="7" width="39.7265625" style="137" customWidth="1"/>
    <col min="8" max="16384" width="8.7265625" style="137"/>
  </cols>
  <sheetData>
    <row r="1" spans="2:7" x14ac:dyDescent="0.35">
      <c r="B1" s="235" t="s">
        <v>102</v>
      </c>
      <c r="C1" s="233"/>
      <c r="D1" s="137"/>
    </row>
    <row r="2" spans="2:7" x14ac:dyDescent="0.35">
      <c r="B2" s="235"/>
      <c r="C2" s="233"/>
      <c r="D2" s="137"/>
    </row>
    <row r="3" spans="2:7" x14ac:dyDescent="0.35">
      <c r="B3" s="235" t="s">
        <v>103</v>
      </c>
      <c r="C3" s="233"/>
      <c r="D3" s="137"/>
    </row>
    <row r="4" spans="2:7" x14ac:dyDescent="0.35">
      <c r="B4" s="235"/>
      <c r="C4" s="233"/>
      <c r="D4" s="137"/>
    </row>
    <row r="5" spans="2:7" x14ac:dyDescent="0.35">
      <c r="B5" s="235" t="s">
        <v>104</v>
      </c>
      <c r="C5" s="233"/>
      <c r="D5" s="137"/>
    </row>
    <row r="6" spans="2:7" x14ac:dyDescent="0.35">
      <c r="B6" s="235"/>
      <c r="C6" s="233"/>
      <c r="D6" s="137"/>
    </row>
    <row r="7" spans="2:7" x14ac:dyDescent="0.35">
      <c r="B7" s="235" t="s">
        <v>161</v>
      </c>
      <c r="C7" s="233"/>
      <c r="D7" s="137"/>
    </row>
    <row r="9" spans="2:7" x14ac:dyDescent="0.35">
      <c r="B9" s="218" t="s">
        <v>396</v>
      </c>
      <c r="C9" s="234"/>
    </row>
    <row r="11" spans="2:7" x14ac:dyDescent="0.35">
      <c r="E11" s="138" t="s">
        <v>358</v>
      </c>
      <c r="F11" s="138" t="s">
        <v>357</v>
      </c>
      <c r="G11" s="600" t="s">
        <v>378</v>
      </c>
    </row>
    <row r="12" spans="2:7" x14ac:dyDescent="0.35">
      <c r="E12" s="140" t="s">
        <v>377</v>
      </c>
      <c r="F12" s="140" t="s">
        <v>377</v>
      </c>
      <c r="G12" s="609"/>
    </row>
    <row r="13" spans="2:7" s="220" customFormat="1" x14ac:dyDescent="0.35">
      <c r="B13" s="293" t="s">
        <v>395</v>
      </c>
      <c r="C13" s="223"/>
      <c r="D13" s="223"/>
      <c r="E13" s="221"/>
      <c r="F13" s="221"/>
      <c r="G13" s="221"/>
    </row>
    <row r="14" spans="2:7" s="220" customFormat="1" x14ac:dyDescent="0.35">
      <c r="E14" s="222"/>
      <c r="F14" s="222"/>
      <c r="G14" s="222"/>
    </row>
    <row r="15" spans="2:7" x14ac:dyDescent="0.35">
      <c r="B15" s="601" t="s">
        <v>512</v>
      </c>
      <c r="C15" s="602"/>
      <c r="D15" s="603"/>
      <c r="E15" s="607">
        <f>BoQ_Equipment!K12+BoQ_Equipment!T12</f>
        <v>0</v>
      </c>
      <c r="F15" s="607">
        <f>BoQ_Equipment!O12+BoQ_Equipment!U12</f>
        <v>0</v>
      </c>
      <c r="G15" s="607">
        <f t="shared" ref="G15" si="0">SUM(E15:F16)</f>
        <v>0</v>
      </c>
    </row>
    <row r="16" spans="2:7" x14ac:dyDescent="0.35">
      <c r="B16" s="604"/>
      <c r="C16" s="605"/>
      <c r="D16" s="606"/>
      <c r="E16" s="608"/>
      <c r="F16" s="608"/>
      <c r="G16" s="608"/>
    </row>
    <row r="17" spans="1:7" x14ac:dyDescent="0.35">
      <c r="B17" s="601" t="s">
        <v>514</v>
      </c>
      <c r="C17" s="602"/>
      <c r="D17" s="603"/>
      <c r="E17" s="607">
        <f>BoQ_Equipment!K55+BoQ_Equipment!T55</f>
        <v>0</v>
      </c>
      <c r="F17" s="607">
        <f>BoQ_Equipment!O55+BoQ_Equipment!U55</f>
        <v>0</v>
      </c>
      <c r="G17" s="607">
        <f t="shared" ref="G17" si="1">SUM(E17:F18)</f>
        <v>0</v>
      </c>
    </row>
    <row r="18" spans="1:7" x14ac:dyDescent="0.35">
      <c r="B18" s="604"/>
      <c r="C18" s="605"/>
      <c r="D18" s="606"/>
      <c r="E18" s="608"/>
      <c r="F18" s="608"/>
      <c r="G18" s="608"/>
    </row>
    <row r="19" spans="1:7" x14ac:dyDescent="0.35">
      <c r="B19" s="601" t="s">
        <v>513</v>
      </c>
      <c r="C19" s="602"/>
      <c r="D19" s="603"/>
      <c r="E19" s="607">
        <f>BoQ_Equipment!K83+BoQ_Equipment!T83</f>
        <v>0</v>
      </c>
      <c r="F19" s="607">
        <f>BoQ_Equipment!O83+BoQ_Equipment!U83</f>
        <v>0</v>
      </c>
      <c r="G19" s="607">
        <f t="shared" ref="G19" si="2">SUM(E19:F20)</f>
        <v>0</v>
      </c>
    </row>
    <row r="20" spans="1:7" x14ac:dyDescent="0.35">
      <c r="B20" s="604"/>
      <c r="C20" s="605"/>
      <c r="D20" s="606"/>
      <c r="E20" s="608"/>
      <c r="F20" s="608"/>
      <c r="G20" s="608"/>
    </row>
    <row r="21" spans="1:7" x14ac:dyDescent="0.35">
      <c r="B21" s="601" t="s">
        <v>576</v>
      </c>
      <c r="C21" s="602"/>
      <c r="D21" s="603"/>
      <c r="E21" s="607">
        <f>'BoQ - Services'!K32</f>
        <v>0</v>
      </c>
      <c r="F21" s="607">
        <f>'BoQ - Services'!G32</f>
        <v>0</v>
      </c>
      <c r="G21" s="607">
        <f>SUM(E21:F22)</f>
        <v>0</v>
      </c>
    </row>
    <row r="22" spans="1:7" x14ac:dyDescent="0.35">
      <c r="B22" s="604"/>
      <c r="C22" s="605"/>
      <c r="D22" s="606"/>
      <c r="E22" s="608"/>
      <c r="F22" s="608"/>
      <c r="G22" s="608"/>
    </row>
    <row r="23" spans="1:7" ht="16" thickBot="1" x14ac:dyDescent="0.4">
      <c r="B23" s="141"/>
      <c r="C23" s="141"/>
      <c r="D23" s="142"/>
      <c r="E23" s="143"/>
      <c r="F23" s="143"/>
      <c r="G23" s="260"/>
    </row>
    <row r="24" spans="1:7" s="218" customFormat="1" ht="16" thickBot="1" x14ac:dyDescent="0.4">
      <c r="B24" s="218" t="s">
        <v>372</v>
      </c>
      <c r="C24" s="234"/>
      <c r="D24" s="234"/>
      <c r="E24" s="219"/>
      <c r="F24" s="219"/>
      <c r="G24" s="262">
        <f>SUM(G15:G23)</f>
        <v>0</v>
      </c>
    </row>
    <row r="25" spans="1:7" x14ac:dyDescent="0.35">
      <c r="E25" s="144"/>
      <c r="F25" s="144"/>
      <c r="G25" s="261"/>
    </row>
    <row r="26" spans="1:7" x14ac:dyDescent="0.35">
      <c r="B26" s="145" t="s">
        <v>365</v>
      </c>
      <c r="C26" s="146"/>
      <c r="D26" s="146"/>
      <c r="E26" s="147"/>
      <c r="F26" s="148"/>
      <c r="G26" s="263"/>
    </row>
    <row r="27" spans="1:7" ht="16" thickBot="1" x14ac:dyDescent="0.4">
      <c r="E27" s="144"/>
      <c r="F27" s="144"/>
      <c r="G27" s="261"/>
    </row>
    <row r="28" spans="1:7" ht="16" thickBot="1" x14ac:dyDescent="0.4">
      <c r="B28" s="218" t="s">
        <v>373</v>
      </c>
      <c r="C28" s="234"/>
      <c r="G28" s="262">
        <f>SUM(G24,G26)</f>
        <v>0</v>
      </c>
    </row>
    <row r="32" spans="1:7" x14ac:dyDescent="0.35">
      <c r="A32" s="393"/>
      <c r="B32" s="308"/>
      <c r="C32" s="308"/>
      <c r="D32" s="308"/>
      <c r="F32" s="308"/>
      <c r="G32" s="308"/>
    </row>
    <row r="33" spans="1:9" x14ac:dyDescent="0.35">
      <c r="A33" s="308" t="s">
        <v>375</v>
      </c>
      <c r="B33" s="308"/>
      <c r="C33" s="308"/>
      <c r="D33" s="308"/>
      <c r="F33" s="308" t="s">
        <v>101</v>
      </c>
      <c r="G33" s="308"/>
    </row>
    <row r="34" spans="1:9" x14ac:dyDescent="0.35">
      <c r="A34" s="464"/>
      <c r="B34" s="464"/>
      <c r="C34" s="464"/>
      <c r="D34" s="464"/>
      <c r="G34" s="464"/>
    </row>
    <row r="35" spans="1:9" x14ac:dyDescent="0.35">
      <c r="A35" s="393"/>
      <c r="B35" s="308"/>
      <c r="C35" s="308"/>
      <c r="D35" s="308"/>
      <c r="F35" s="393"/>
      <c r="G35" s="308"/>
    </row>
    <row r="36" spans="1:9" x14ac:dyDescent="0.35">
      <c r="A36" s="308" t="s">
        <v>376</v>
      </c>
      <c r="B36" s="308"/>
      <c r="C36" s="308"/>
      <c r="D36" s="308"/>
      <c r="F36" s="308" t="s">
        <v>549</v>
      </c>
      <c r="G36" s="308"/>
    </row>
    <row r="37" spans="1:9" x14ac:dyDescent="0.35">
      <c r="A37" s="464"/>
      <c r="B37" s="464"/>
      <c r="C37" s="464"/>
      <c r="D37" s="464"/>
      <c r="G37" s="464"/>
    </row>
    <row r="38" spans="1:9" x14ac:dyDescent="0.35">
      <c r="A38" s="465"/>
      <c r="B38" s="465"/>
      <c r="C38" s="464"/>
      <c r="D38" s="464"/>
      <c r="G38" s="465"/>
    </row>
    <row r="39" spans="1:9" x14ac:dyDescent="0.35">
      <c r="H39" s="232"/>
      <c r="I39" s="232"/>
    </row>
    <row r="40" spans="1:9" x14ac:dyDescent="0.35">
      <c r="H40" s="232"/>
      <c r="I40" s="232"/>
    </row>
  </sheetData>
  <mergeCells count="17">
    <mergeCell ref="G19:G20"/>
    <mergeCell ref="B19:D20"/>
    <mergeCell ref="G17:G18"/>
    <mergeCell ref="G11:G12"/>
    <mergeCell ref="F21:F22"/>
    <mergeCell ref="E21:E22"/>
    <mergeCell ref="G21:G22"/>
    <mergeCell ref="F15:F16"/>
    <mergeCell ref="E15:E16"/>
    <mergeCell ref="G15:G16"/>
    <mergeCell ref="B15:D16"/>
    <mergeCell ref="F17:F18"/>
    <mergeCell ref="E17:E18"/>
    <mergeCell ref="B21:D22"/>
    <mergeCell ref="B17:D18"/>
    <mergeCell ref="F19:F20"/>
    <mergeCell ref="E19:E20"/>
  </mergeCells>
  <pageMargins left="0.7" right="0.7" top="0.75" bottom="0.75" header="0.3" footer="0.3"/>
  <pageSetup scale="6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9F2BF-5770-450D-AF85-B89D961D410E}">
  <sheetPr>
    <pageSetUpPr fitToPage="1"/>
  </sheetPr>
  <dimension ref="A1:D35"/>
  <sheetViews>
    <sheetView view="pageBreakPreview" topLeftCell="A21" zoomScaleNormal="80" zoomScaleSheetLayoutView="100" workbookViewId="0">
      <selection activeCell="D12" sqref="D12"/>
    </sheetView>
  </sheetViews>
  <sheetFormatPr defaultColWidth="9.1796875" defaultRowHeight="14" x14ac:dyDescent="0.3"/>
  <cols>
    <col min="1" max="1" width="5" style="547" bestFit="1" customWidth="1"/>
    <col min="2" max="2" width="24.1796875" style="547" bestFit="1" customWidth="1"/>
    <col min="3" max="3" width="15.90625" style="548" customWidth="1"/>
    <col min="4" max="4" width="54.08984375" style="548" customWidth="1"/>
    <col min="5" max="246" width="9.1796875" style="547"/>
    <col min="247" max="247" width="5" style="547" bestFit="1" customWidth="1"/>
    <col min="248" max="248" width="24.1796875" style="547" bestFit="1" customWidth="1"/>
    <col min="249" max="249" width="13.7265625" style="547" customWidth="1"/>
    <col min="250" max="258" width="12.7265625" style="547" bestFit="1" customWidth="1"/>
    <col min="259" max="259" width="8.453125" style="547" bestFit="1" customWidth="1"/>
    <col min="260" max="502" width="9.1796875" style="547"/>
    <col min="503" max="503" width="5" style="547" bestFit="1" customWidth="1"/>
    <col min="504" max="504" width="24.1796875" style="547" bestFit="1" customWidth="1"/>
    <col min="505" max="505" width="13.7265625" style="547" customWidth="1"/>
    <col min="506" max="514" width="12.7265625" style="547" bestFit="1" customWidth="1"/>
    <col min="515" max="515" width="8.453125" style="547" bestFit="1" customWidth="1"/>
    <col min="516" max="758" width="9.1796875" style="547"/>
    <col min="759" max="759" width="5" style="547" bestFit="1" customWidth="1"/>
    <col min="760" max="760" width="24.1796875" style="547" bestFit="1" customWidth="1"/>
    <col min="761" max="761" width="13.7265625" style="547" customWidth="1"/>
    <col min="762" max="770" width="12.7265625" style="547" bestFit="1" customWidth="1"/>
    <col min="771" max="771" width="8.453125" style="547" bestFit="1" customWidth="1"/>
    <col min="772" max="1014" width="9.1796875" style="547"/>
    <col min="1015" max="1015" width="5" style="547" bestFit="1" customWidth="1"/>
    <col min="1016" max="1016" width="24.1796875" style="547" bestFit="1" customWidth="1"/>
    <col min="1017" max="1017" width="13.7265625" style="547" customWidth="1"/>
    <col min="1018" max="1026" width="12.7265625" style="547" bestFit="1" customWidth="1"/>
    <col min="1027" max="1027" width="8.453125" style="547" bestFit="1" customWidth="1"/>
    <col min="1028" max="1270" width="9.1796875" style="547"/>
    <col min="1271" max="1271" width="5" style="547" bestFit="1" customWidth="1"/>
    <col min="1272" max="1272" width="24.1796875" style="547" bestFit="1" customWidth="1"/>
    <col min="1273" max="1273" width="13.7265625" style="547" customWidth="1"/>
    <col min="1274" max="1282" width="12.7265625" style="547" bestFit="1" customWidth="1"/>
    <col min="1283" max="1283" width="8.453125" style="547" bestFit="1" customWidth="1"/>
    <col min="1284" max="1526" width="9.1796875" style="547"/>
    <col min="1527" max="1527" width="5" style="547" bestFit="1" customWidth="1"/>
    <col min="1528" max="1528" width="24.1796875" style="547" bestFit="1" customWidth="1"/>
    <col min="1529" max="1529" width="13.7265625" style="547" customWidth="1"/>
    <col min="1530" max="1538" width="12.7265625" style="547" bestFit="1" customWidth="1"/>
    <col min="1539" max="1539" width="8.453125" style="547" bestFit="1" customWidth="1"/>
    <col min="1540" max="1782" width="9.1796875" style="547"/>
    <col min="1783" max="1783" width="5" style="547" bestFit="1" customWidth="1"/>
    <col min="1784" max="1784" width="24.1796875" style="547" bestFit="1" customWidth="1"/>
    <col min="1785" max="1785" width="13.7265625" style="547" customWidth="1"/>
    <col min="1786" max="1794" width="12.7265625" style="547" bestFit="1" customWidth="1"/>
    <col min="1795" max="1795" width="8.453125" style="547" bestFit="1" customWidth="1"/>
    <col min="1796" max="2038" width="9.1796875" style="547"/>
    <col min="2039" max="2039" width="5" style="547" bestFit="1" customWidth="1"/>
    <col min="2040" max="2040" width="24.1796875" style="547" bestFit="1" customWidth="1"/>
    <col min="2041" max="2041" width="13.7265625" style="547" customWidth="1"/>
    <col min="2042" max="2050" width="12.7265625" style="547" bestFit="1" customWidth="1"/>
    <col min="2051" max="2051" width="8.453125" style="547" bestFit="1" customWidth="1"/>
    <col min="2052" max="2294" width="9.1796875" style="547"/>
    <col min="2295" max="2295" width="5" style="547" bestFit="1" customWidth="1"/>
    <col min="2296" max="2296" width="24.1796875" style="547" bestFit="1" customWidth="1"/>
    <col min="2297" max="2297" width="13.7265625" style="547" customWidth="1"/>
    <col min="2298" max="2306" width="12.7265625" style="547" bestFit="1" customWidth="1"/>
    <col min="2307" max="2307" width="8.453125" style="547" bestFit="1" customWidth="1"/>
    <col min="2308" max="2550" width="9.1796875" style="547"/>
    <col min="2551" max="2551" width="5" style="547" bestFit="1" customWidth="1"/>
    <col min="2552" max="2552" width="24.1796875" style="547" bestFit="1" customWidth="1"/>
    <col min="2553" max="2553" width="13.7265625" style="547" customWidth="1"/>
    <col min="2554" max="2562" width="12.7265625" style="547" bestFit="1" customWidth="1"/>
    <col min="2563" max="2563" width="8.453125" style="547" bestFit="1" customWidth="1"/>
    <col min="2564" max="2806" width="9.1796875" style="547"/>
    <col min="2807" max="2807" width="5" style="547" bestFit="1" customWidth="1"/>
    <col min="2808" max="2808" width="24.1796875" style="547" bestFit="1" customWidth="1"/>
    <col min="2809" max="2809" width="13.7265625" style="547" customWidth="1"/>
    <col min="2810" max="2818" width="12.7265625" style="547" bestFit="1" customWidth="1"/>
    <col min="2819" max="2819" width="8.453125" style="547" bestFit="1" customWidth="1"/>
    <col min="2820" max="3062" width="9.1796875" style="547"/>
    <col min="3063" max="3063" width="5" style="547" bestFit="1" customWidth="1"/>
    <col min="3064" max="3064" width="24.1796875" style="547" bestFit="1" customWidth="1"/>
    <col min="3065" max="3065" width="13.7265625" style="547" customWidth="1"/>
    <col min="3066" max="3074" width="12.7265625" style="547" bestFit="1" customWidth="1"/>
    <col min="3075" max="3075" width="8.453125" style="547" bestFit="1" customWidth="1"/>
    <col min="3076" max="3318" width="9.1796875" style="547"/>
    <col min="3319" max="3319" width="5" style="547" bestFit="1" customWidth="1"/>
    <col min="3320" max="3320" width="24.1796875" style="547" bestFit="1" customWidth="1"/>
    <col min="3321" max="3321" width="13.7265625" style="547" customWidth="1"/>
    <col min="3322" max="3330" width="12.7265625" style="547" bestFit="1" customWidth="1"/>
    <col min="3331" max="3331" width="8.453125" style="547" bestFit="1" customWidth="1"/>
    <col min="3332" max="3574" width="9.1796875" style="547"/>
    <col min="3575" max="3575" width="5" style="547" bestFit="1" customWidth="1"/>
    <col min="3576" max="3576" width="24.1796875" style="547" bestFit="1" customWidth="1"/>
    <col min="3577" max="3577" width="13.7265625" style="547" customWidth="1"/>
    <col min="3578" max="3586" width="12.7265625" style="547" bestFit="1" customWidth="1"/>
    <col min="3587" max="3587" width="8.453125" style="547" bestFit="1" customWidth="1"/>
    <col min="3588" max="3830" width="9.1796875" style="547"/>
    <col min="3831" max="3831" width="5" style="547" bestFit="1" customWidth="1"/>
    <col min="3832" max="3832" width="24.1796875" style="547" bestFit="1" customWidth="1"/>
    <col min="3833" max="3833" width="13.7265625" style="547" customWidth="1"/>
    <col min="3834" max="3842" width="12.7265625" style="547" bestFit="1" customWidth="1"/>
    <col min="3843" max="3843" width="8.453125" style="547" bestFit="1" customWidth="1"/>
    <col min="3844" max="4086" width="9.1796875" style="547"/>
    <col min="4087" max="4087" width="5" style="547" bestFit="1" customWidth="1"/>
    <col min="4088" max="4088" width="24.1796875" style="547" bestFit="1" customWidth="1"/>
    <col min="4089" max="4089" width="13.7265625" style="547" customWidth="1"/>
    <col min="4090" max="4098" width="12.7265625" style="547" bestFit="1" customWidth="1"/>
    <col min="4099" max="4099" width="8.453125" style="547" bestFit="1" customWidth="1"/>
    <col min="4100" max="4342" width="9.1796875" style="547"/>
    <col min="4343" max="4343" width="5" style="547" bestFit="1" customWidth="1"/>
    <col min="4344" max="4344" width="24.1796875" style="547" bestFit="1" customWidth="1"/>
    <col min="4345" max="4345" width="13.7265625" style="547" customWidth="1"/>
    <col min="4346" max="4354" width="12.7265625" style="547" bestFit="1" customWidth="1"/>
    <col min="4355" max="4355" width="8.453125" style="547" bestFit="1" customWidth="1"/>
    <col min="4356" max="4598" width="9.1796875" style="547"/>
    <col min="4599" max="4599" width="5" style="547" bestFit="1" customWidth="1"/>
    <col min="4600" max="4600" width="24.1796875" style="547" bestFit="1" customWidth="1"/>
    <col min="4601" max="4601" width="13.7265625" style="547" customWidth="1"/>
    <col min="4602" max="4610" width="12.7265625" style="547" bestFit="1" customWidth="1"/>
    <col min="4611" max="4611" width="8.453125" style="547" bestFit="1" customWidth="1"/>
    <col min="4612" max="4854" width="9.1796875" style="547"/>
    <col min="4855" max="4855" width="5" style="547" bestFit="1" customWidth="1"/>
    <col min="4856" max="4856" width="24.1796875" style="547" bestFit="1" customWidth="1"/>
    <col min="4857" max="4857" width="13.7265625" style="547" customWidth="1"/>
    <col min="4858" max="4866" width="12.7265625" style="547" bestFit="1" customWidth="1"/>
    <col min="4867" max="4867" width="8.453125" style="547" bestFit="1" customWidth="1"/>
    <col min="4868" max="5110" width="9.1796875" style="547"/>
    <col min="5111" max="5111" width="5" style="547" bestFit="1" customWidth="1"/>
    <col min="5112" max="5112" width="24.1796875" style="547" bestFit="1" customWidth="1"/>
    <col min="5113" max="5113" width="13.7265625" style="547" customWidth="1"/>
    <col min="5114" max="5122" width="12.7265625" style="547" bestFit="1" customWidth="1"/>
    <col min="5123" max="5123" width="8.453125" style="547" bestFit="1" customWidth="1"/>
    <col min="5124" max="5366" width="9.1796875" style="547"/>
    <col min="5367" max="5367" width="5" style="547" bestFit="1" customWidth="1"/>
    <col min="5368" max="5368" width="24.1796875" style="547" bestFit="1" customWidth="1"/>
    <col min="5369" max="5369" width="13.7265625" style="547" customWidth="1"/>
    <col min="5370" max="5378" width="12.7265625" style="547" bestFit="1" customWidth="1"/>
    <col min="5379" max="5379" width="8.453125" style="547" bestFit="1" customWidth="1"/>
    <col min="5380" max="5622" width="9.1796875" style="547"/>
    <col min="5623" max="5623" width="5" style="547" bestFit="1" customWidth="1"/>
    <col min="5624" max="5624" width="24.1796875" style="547" bestFit="1" customWidth="1"/>
    <col min="5625" max="5625" width="13.7265625" style="547" customWidth="1"/>
    <col min="5626" max="5634" width="12.7265625" style="547" bestFit="1" customWidth="1"/>
    <col min="5635" max="5635" width="8.453125" style="547" bestFit="1" customWidth="1"/>
    <col min="5636" max="5878" width="9.1796875" style="547"/>
    <col min="5879" max="5879" width="5" style="547" bestFit="1" customWidth="1"/>
    <col min="5880" max="5880" width="24.1796875" style="547" bestFit="1" customWidth="1"/>
    <col min="5881" max="5881" width="13.7265625" style="547" customWidth="1"/>
    <col min="5882" max="5890" width="12.7265625" style="547" bestFit="1" customWidth="1"/>
    <col min="5891" max="5891" width="8.453125" style="547" bestFit="1" customWidth="1"/>
    <col min="5892" max="6134" width="9.1796875" style="547"/>
    <col min="6135" max="6135" width="5" style="547" bestFit="1" customWidth="1"/>
    <col min="6136" max="6136" width="24.1796875" style="547" bestFit="1" customWidth="1"/>
    <col min="6137" max="6137" width="13.7265625" style="547" customWidth="1"/>
    <col min="6138" max="6146" width="12.7265625" style="547" bestFit="1" customWidth="1"/>
    <col min="6147" max="6147" width="8.453125" style="547" bestFit="1" customWidth="1"/>
    <col min="6148" max="6390" width="9.1796875" style="547"/>
    <col min="6391" max="6391" width="5" style="547" bestFit="1" customWidth="1"/>
    <col min="6392" max="6392" width="24.1796875" style="547" bestFit="1" customWidth="1"/>
    <col min="6393" max="6393" width="13.7265625" style="547" customWidth="1"/>
    <col min="6394" max="6402" width="12.7265625" style="547" bestFit="1" customWidth="1"/>
    <col min="6403" max="6403" width="8.453125" style="547" bestFit="1" customWidth="1"/>
    <col min="6404" max="6646" width="9.1796875" style="547"/>
    <col min="6647" max="6647" width="5" style="547" bestFit="1" customWidth="1"/>
    <col min="6648" max="6648" width="24.1796875" style="547" bestFit="1" customWidth="1"/>
    <col min="6649" max="6649" width="13.7265625" style="547" customWidth="1"/>
    <col min="6650" max="6658" width="12.7265625" style="547" bestFit="1" customWidth="1"/>
    <col min="6659" max="6659" width="8.453125" style="547" bestFit="1" customWidth="1"/>
    <col min="6660" max="6902" width="9.1796875" style="547"/>
    <col min="6903" max="6903" width="5" style="547" bestFit="1" customWidth="1"/>
    <col min="6904" max="6904" width="24.1796875" style="547" bestFit="1" customWidth="1"/>
    <col min="6905" max="6905" width="13.7265625" style="547" customWidth="1"/>
    <col min="6906" max="6914" width="12.7265625" style="547" bestFit="1" customWidth="1"/>
    <col min="6915" max="6915" width="8.453125" style="547" bestFit="1" customWidth="1"/>
    <col min="6916" max="7158" width="9.1796875" style="547"/>
    <col min="7159" max="7159" width="5" style="547" bestFit="1" customWidth="1"/>
    <col min="7160" max="7160" width="24.1796875" style="547" bestFit="1" customWidth="1"/>
    <col min="7161" max="7161" width="13.7265625" style="547" customWidth="1"/>
    <col min="7162" max="7170" width="12.7265625" style="547" bestFit="1" customWidth="1"/>
    <col min="7171" max="7171" width="8.453125" style="547" bestFit="1" customWidth="1"/>
    <col min="7172" max="7414" width="9.1796875" style="547"/>
    <col min="7415" max="7415" width="5" style="547" bestFit="1" customWidth="1"/>
    <col min="7416" max="7416" width="24.1796875" style="547" bestFit="1" customWidth="1"/>
    <col min="7417" max="7417" width="13.7265625" style="547" customWidth="1"/>
    <col min="7418" max="7426" width="12.7265625" style="547" bestFit="1" customWidth="1"/>
    <col min="7427" max="7427" width="8.453125" style="547" bestFit="1" customWidth="1"/>
    <col min="7428" max="7670" width="9.1796875" style="547"/>
    <col min="7671" max="7671" width="5" style="547" bestFit="1" customWidth="1"/>
    <col min="7672" max="7672" width="24.1796875" style="547" bestFit="1" customWidth="1"/>
    <col min="7673" max="7673" width="13.7265625" style="547" customWidth="1"/>
    <col min="7674" max="7682" width="12.7265625" style="547" bestFit="1" customWidth="1"/>
    <col min="7683" max="7683" width="8.453125" style="547" bestFit="1" customWidth="1"/>
    <col min="7684" max="7926" width="9.1796875" style="547"/>
    <col min="7927" max="7927" width="5" style="547" bestFit="1" customWidth="1"/>
    <col min="7928" max="7928" width="24.1796875" style="547" bestFit="1" customWidth="1"/>
    <col min="7929" max="7929" width="13.7265625" style="547" customWidth="1"/>
    <col min="7930" max="7938" width="12.7265625" style="547" bestFit="1" customWidth="1"/>
    <col min="7939" max="7939" width="8.453125" style="547" bestFit="1" customWidth="1"/>
    <col min="7940" max="8182" width="9.1796875" style="547"/>
    <col min="8183" max="8183" width="5" style="547" bestFit="1" customWidth="1"/>
    <col min="8184" max="8184" width="24.1796875" style="547" bestFit="1" customWidth="1"/>
    <col min="8185" max="8185" width="13.7265625" style="547" customWidth="1"/>
    <col min="8186" max="8194" width="12.7265625" style="547" bestFit="1" customWidth="1"/>
    <col min="8195" max="8195" width="8.453125" style="547" bestFit="1" customWidth="1"/>
    <col min="8196" max="8438" width="9.1796875" style="547"/>
    <col min="8439" max="8439" width="5" style="547" bestFit="1" customWidth="1"/>
    <col min="8440" max="8440" width="24.1796875" style="547" bestFit="1" customWidth="1"/>
    <col min="8441" max="8441" width="13.7265625" style="547" customWidth="1"/>
    <col min="8442" max="8450" width="12.7265625" style="547" bestFit="1" customWidth="1"/>
    <col min="8451" max="8451" width="8.453125" style="547" bestFit="1" customWidth="1"/>
    <col min="8452" max="8694" width="9.1796875" style="547"/>
    <col min="8695" max="8695" width="5" style="547" bestFit="1" customWidth="1"/>
    <col min="8696" max="8696" width="24.1796875" style="547" bestFit="1" customWidth="1"/>
    <col min="8697" max="8697" width="13.7265625" style="547" customWidth="1"/>
    <col min="8698" max="8706" width="12.7265625" style="547" bestFit="1" customWidth="1"/>
    <col min="8707" max="8707" width="8.453125" style="547" bestFit="1" customWidth="1"/>
    <col min="8708" max="8950" width="9.1796875" style="547"/>
    <col min="8951" max="8951" width="5" style="547" bestFit="1" customWidth="1"/>
    <col min="8952" max="8952" width="24.1796875" style="547" bestFit="1" customWidth="1"/>
    <col min="8953" max="8953" width="13.7265625" style="547" customWidth="1"/>
    <col min="8954" max="8962" width="12.7265625" style="547" bestFit="1" customWidth="1"/>
    <col min="8963" max="8963" width="8.453125" style="547" bestFit="1" customWidth="1"/>
    <col min="8964" max="9206" width="9.1796875" style="547"/>
    <col min="9207" max="9207" width="5" style="547" bestFit="1" customWidth="1"/>
    <col min="9208" max="9208" width="24.1796875" style="547" bestFit="1" customWidth="1"/>
    <col min="9209" max="9209" width="13.7265625" style="547" customWidth="1"/>
    <col min="9210" max="9218" width="12.7265625" style="547" bestFit="1" customWidth="1"/>
    <col min="9219" max="9219" width="8.453125" style="547" bestFit="1" customWidth="1"/>
    <col min="9220" max="9462" width="9.1796875" style="547"/>
    <col min="9463" max="9463" width="5" style="547" bestFit="1" customWidth="1"/>
    <col min="9464" max="9464" width="24.1796875" style="547" bestFit="1" customWidth="1"/>
    <col min="9465" max="9465" width="13.7265625" style="547" customWidth="1"/>
    <col min="9466" max="9474" width="12.7265625" style="547" bestFit="1" customWidth="1"/>
    <col min="9475" max="9475" width="8.453125" style="547" bestFit="1" customWidth="1"/>
    <col min="9476" max="9718" width="9.1796875" style="547"/>
    <col min="9719" max="9719" width="5" style="547" bestFit="1" customWidth="1"/>
    <col min="9720" max="9720" width="24.1796875" style="547" bestFit="1" customWidth="1"/>
    <col min="9721" max="9721" width="13.7265625" style="547" customWidth="1"/>
    <col min="9722" max="9730" width="12.7265625" style="547" bestFit="1" customWidth="1"/>
    <col min="9731" max="9731" width="8.453125" style="547" bestFit="1" customWidth="1"/>
    <col min="9732" max="9974" width="9.1796875" style="547"/>
    <col min="9975" max="9975" width="5" style="547" bestFit="1" customWidth="1"/>
    <col min="9976" max="9976" width="24.1796875" style="547" bestFit="1" customWidth="1"/>
    <col min="9977" max="9977" width="13.7265625" style="547" customWidth="1"/>
    <col min="9978" max="9986" width="12.7265625" style="547" bestFit="1" customWidth="1"/>
    <col min="9987" max="9987" width="8.453125" style="547" bestFit="1" customWidth="1"/>
    <col min="9988" max="10230" width="9.1796875" style="547"/>
    <col min="10231" max="10231" width="5" style="547" bestFit="1" customWidth="1"/>
    <col min="10232" max="10232" width="24.1796875" style="547" bestFit="1" customWidth="1"/>
    <col min="10233" max="10233" width="13.7265625" style="547" customWidth="1"/>
    <col min="10234" max="10242" width="12.7265625" style="547" bestFit="1" customWidth="1"/>
    <col min="10243" max="10243" width="8.453125" style="547" bestFit="1" customWidth="1"/>
    <col min="10244" max="10486" width="9.1796875" style="547"/>
    <col min="10487" max="10487" width="5" style="547" bestFit="1" customWidth="1"/>
    <col min="10488" max="10488" width="24.1796875" style="547" bestFit="1" customWidth="1"/>
    <col min="10489" max="10489" width="13.7265625" style="547" customWidth="1"/>
    <col min="10490" max="10498" width="12.7265625" style="547" bestFit="1" customWidth="1"/>
    <col min="10499" max="10499" width="8.453125" style="547" bestFit="1" customWidth="1"/>
    <col min="10500" max="10742" width="9.1796875" style="547"/>
    <col min="10743" max="10743" width="5" style="547" bestFit="1" customWidth="1"/>
    <col min="10744" max="10744" width="24.1796875" style="547" bestFit="1" customWidth="1"/>
    <col min="10745" max="10745" width="13.7265625" style="547" customWidth="1"/>
    <col min="10746" max="10754" width="12.7265625" style="547" bestFit="1" customWidth="1"/>
    <col min="10755" max="10755" width="8.453125" style="547" bestFit="1" customWidth="1"/>
    <col min="10756" max="10998" width="9.1796875" style="547"/>
    <col min="10999" max="10999" width="5" style="547" bestFit="1" customWidth="1"/>
    <col min="11000" max="11000" width="24.1796875" style="547" bestFit="1" customWidth="1"/>
    <col min="11001" max="11001" width="13.7265625" style="547" customWidth="1"/>
    <col min="11002" max="11010" width="12.7265625" style="547" bestFit="1" customWidth="1"/>
    <col min="11011" max="11011" width="8.453125" style="547" bestFit="1" customWidth="1"/>
    <col min="11012" max="11254" width="9.1796875" style="547"/>
    <col min="11255" max="11255" width="5" style="547" bestFit="1" customWidth="1"/>
    <col min="11256" max="11256" width="24.1796875" style="547" bestFit="1" customWidth="1"/>
    <col min="11257" max="11257" width="13.7265625" style="547" customWidth="1"/>
    <col min="11258" max="11266" width="12.7265625" style="547" bestFit="1" customWidth="1"/>
    <col min="11267" max="11267" width="8.453125" style="547" bestFit="1" customWidth="1"/>
    <col min="11268" max="11510" width="9.1796875" style="547"/>
    <col min="11511" max="11511" width="5" style="547" bestFit="1" customWidth="1"/>
    <col min="11512" max="11512" width="24.1796875" style="547" bestFit="1" customWidth="1"/>
    <col min="11513" max="11513" width="13.7265625" style="547" customWidth="1"/>
    <col min="11514" max="11522" width="12.7265625" style="547" bestFit="1" customWidth="1"/>
    <col min="11523" max="11523" width="8.453125" style="547" bestFit="1" customWidth="1"/>
    <col min="11524" max="11766" width="9.1796875" style="547"/>
    <col min="11767" max="11767" width="5" style="547" bestFit="1" customWidth="1"/>
    <col min="11768" max="11768" width="24.1796875" style="547" bestFit="1" customWidth="1"/>
    <col min="11769" max="11769" width="13.7265625" style="547" customWidth="1"/>
    <col min="11770" max="11778" width="12.7265625" style="547" bestFit="1" customWidth="1"/>
    <col min="11779" max="11779" width="8.453125" style="547" bestFit="1" customWidth="1"/>
    <col min="11780" max="12022" width="9.1796875" style="547"/>
    <col min="12023" max="12023" width="5" style="547" bestFit="1" customWidth="1"/>
    <col min="12024" max="12024" width="24.1796875" style="547" bestFit="1" customWidth="1"/>
    <col min="12025" max="12025" width="13.7265625" style="547" customWidth="1"/>
    <col min="12026" max="12034" width="12.7265625" style="547" bestFit="1" customWidth="1"/>
    <col min="12035" max="12035" width="8.453125" style="547" bestFit="1" customWidth="1"/>
    <col min="12036" max="12278" width="9.1796875" style="547"/>
    <col min="12279" max="12279" width="5" style="547" bestFit="1" customWidth="1"/>
    <col min="12280" max="12280" width="24.1796875" style="547" bestFit="1" customWidth="1"/>
    <col min="12281" max="12281" width="13.7265625" style="547" customWidth="1"/>
    <col min="12282" max="12290" width="12.7265625" style="547" bestFit="1" customWidth="1"/>
    <col min="12291" max="12291" width="8.453125" style="547" bestFit="1" customWidth="1"/>
    <col min="12292" max="12534" width="9.1796875" style="547"/>
    <col min="12535" max="12535" width="5" style="547" bestFit="1" customWidth="1"/>
    <col min="12536" max="12536" width="24.1796875" style="547" bestFit="1" customWidth="1"/>
    <col min="12537" max="12537" width="13.7265625" style="547" customWidth="1"/>
    <col min="12538" max="12546" width="12.7265625" style="547" bestFit="1" customWidth="1"/>
    <col min="12547" max="12547" width="8.453125" style="547" bestFit="1" customWidth="1"/>
    <col min="12548" max="12790" width="9.1796875" style="547"/>
    <col min="12791" max="12791" width="5" style="547" bestFit="1" customWidth="1"/>
    <col min="12792" max="12792" width="24.1796875" style="547" bestFit="1" customWidth="1"/>
    <col min="12793" max="12793" width="13.7265625" style="547" customWidth="1"/>
    <col min="12794" max="12802" width="12.7265625" style="547" bestFit="1" customWidth="1"/>
    <col min="12803" max="12803" width="8.453125" style="547" bestFit="1" customWidth="1"/>
    <col min="12804" max="13046" width="9.1796875" style="547"/>
    <col min="13047" max="13047" width="5" style="547" bestFit="1" customWidth="1"/>
    <col min="13048" max="13048" width="24.1796875" style="547" bestFit="1" customWidth="1"/>
    <col min="13049" max="13049" width="13.7265625" style="547" customWidth="1"/>
    <col min="13050" max="13058" width="12.7265625" style="547" bestFit="1" customWidth="1"/>
    <col min="13059" max="13059" width="8.453125" style="547" bestFit="1" customWidth="1"/>
    <col min="13060" max="13302" width="9.1796875" style="547"/>
    <col min="13303" max="13303" width="5" style="547" bestFit="1" customWidth="1"/>
    <col min="13304" max="13304" width="24.1796875" style="547" bestFit="1" customWidth="1"/>
    <col min="13305" max="13305" width="13.7265625" style="547" customWidth="1"/>
    <col min="13306" max="13314" width="12.7265625" style="547" bestFit="1" customWidth="1"/>
    <col min="13315" max="13315" width="8.453125" style="547" bestFit="1" customWidth="1"/>
    <col min="13316" max="13558" width="9.1796875" style="547"/>
    <col min="13559" max="13559" width="5" style="547" bestFit="1" customWidth="1"/>
    <col min="13560" max="13560" width="24.1796875" style="547" bestFit="1" customWidth="1"/>
    <col min="13561" max="13561" width="13.7265625" style="547" customWidth="1"/>
    <col min="13562" max="13570" width="12.7265625" style="547" bestFit="1" customWidth="1"/>
    <col min="13571" max="13571" width="8.453125" style="547" bestFit="1" customWidth="1"/>
    <col min="13572" max="13814" width="9.1796875" style="547"/>
    <col min="13815" max="13815" width="5" style="547" bestFit="1" customWidth="1"/>
    <col min="13816" max="13816" width="24.1796875" style="547" bestFit="1" customWidth="1"/>
    <col min="13817" max="13817" width="13.7265625" style="547" customWidth="1"/>
    <col min="13818" max="13826" width="12.7265625" style="547" bestFit="1" customWidth="1"/>
    <col min="13827" max="13827" width="8.453125" style="547" bestFit="1" customWidth="1"/>
    <col min="13828" max="14070" width="9.1796875" style="547"/>
    <col min="14071" max="14071" width="5" style="547" bestFit="1" customWidth="1"/>
    <col min="14072" max="14072" width="24.1796875" style="547" bestFit="1" customWidth="1"/>
    <col min="14073" max="14073" width="13.7265625" style="547" customWidth="1"/>
    <col min="14074" max="14082" width="12.7265625" style="547" bestFit="1" customWidth="1"/>
    <col min="14083" max="14083" width="8.453125" style="547" bestFit="1" customWidth="1"/>
    <col min="14084" max="14326" width="9.1796875" style="547"/>
    <col min="14327" max="14327" width="5" style="547" bestFit="1" customWidth="1"/>
    <col min="14328" max="14328" width="24.1796875" style="547" bestFit="1" customWidth="1"/>
    <col min="14329" max="14329" width="13.7265625" style="547" customWidth="1"/>
    <col min="14330" max="14338" width="12.7265625" style="547" bestFit="1" customWidth="1"/>
    <col min="14339" max="14339" width="8.453125" style="547" bestFit="1" customWidth="1"/>
    <col min="14340" max="14582" width="9.1796875" style="547"/>
    <col min="14583" max="14583" width="5" style="547" bestFit="1" customWidth="1"/>
    <col min="14584" max="14584" width="24.1796875" style="547" bestFit="1" customWidth="1"/>
    <col min="14585" max="14585" width="13.7265625" style="547" customWidth="1"/>
    <col min="14586" max="14594" width="12.7265625" style="547" bestFit="1" customWidth="1"/>
    <col min="14595" max="14595" width="8.453125" style="547" bestFit="1" customWidth="1"/>
    <col min="14596" max="14838" width="9.1796875" style="547"/>
    <col min="14839" max="14839" width="5" style="547" bestFit="1" customWidth="1"/>
    <col min="14840" max="14840" width="24.1796875" style="547" bestFit="1" customWidth="1"/>
    <col min="14841" max="14841" width="13.7265625" style="547" customWidth="1"/>
    <col min="14842" max="14850" width="12.7265625" style="547" bestFit="1" customWidth="1"/>
    <col min="14851" max="14851" width="8.453125" style="547" bestFit="1" customWidth="1"/>
    <col min="14852" max="15094" width="9.1796875" style="547"/>
    <col min="15095" max="15095" width="5" style="547" bestFit="1" customWidth="1"/>
    <col min="15096" max="15096" width="24.1796875" style="547" bestFit="1" customWidth="1"/>
    <col min="15097" max="15097" width="13.7265625" style="547" customWidth="1"/>
    <col min="15098" max="15106" width="12.7265625" style="547" bestFit="1" customWidth="1"/>
    <col min="15107" max="15107" width="8.453125" style="547" bestFit="1" customWidth="1"/>
    <col min="15108" max="15350" width="9.1796875" style="547"/>
    <col min="15351" max="15351" width="5" style="547" bestFit="1" customWidth="1"/>
    <col min="15352" max="15352" width="24.1796875" style="547" bestFit="1" customWidth="1"/>
    <col min="15353" max="15353" width="13.7265625" style="547" customWidth="1"/>
    <col min="15354" max="15362" width="12.7265625" style="547" bestFit="1" customWidth="1"/>
    <col min="15363" max="15363" width="8.453125" style="547" bestFit="1" customWidth="1"/>
    <col min="15364" max="15606" width="9.1796875" style="547"/>
    <col min="15607" max="15607" width="5" style="547" bestFit="1" customWidth="1"/>
    <col min="15608" max="15608" width="24.1796875" style="547" bestFit="1" customWidth="1"/>
    <col min="15609" max="15609" width="13.7265625" style="547" customWidth="1"/>
    <col min="15610" max="15618" width="12.7265625" style="547" bestFit="1" customWidth="1"/>
    <col min="15619" max="15619" width="8.453125" style="547" bestFit="1" customWidth="1"/>
    <col min="15620" max="15862" width="9.1796875" style="547"/>
    <col min="15863" max="15863" width="5" style="547" bestFit="1" customWidth="1"/>
    <col min="15864" max="15864" width="24.1796875" style="547" bestFit="1" customWidth="1"/>
    <col min="15865" max="15865" width="13.7265625" style="547" customWidth="1"/>
    <col min="15866" max="15874" width="12.7265625" style="547" bestFit="1" customWidth="1"/>
    <col min="15875" max="15875" width="8.453125" style="547" bestFit="1" customWidth="1"/>
    <col min="15876" max="16118" width="9.1796875" style="547"/>
    <col min="16119" max="16119" width="5" style="547" bestFit="1" customWidth="1"/>
    <col min="16120" max="16120" width="24.1796875" style="547" bestFit="1" customWidth="1"/>
    <col min="16121" max="16121" width="13.7265625" style="547" customWidth="1"/>
    <col min="16122" max="16130" width="12.7265625" style="547" bestFit="1" customWidth="1"/>
    <col min="16131" max="16131" width="8.453125" style="547" bestFit="1" customWidth="1"/>
    <col min="16132" max="16384" width="9.1796875" style="547"/>
  </cols>
  <sheetData>
    <row r="1" spans="1:4" s="549" customFormat="1" ht="18" x14ac:dyDescent="0.4">
      <c r="A1" s="620" t="s">
        <v>548</v>
      </c>
      <c r="B1" s="620"/>
      <c r="C1" s="620"/>
      <c r="D1" s="620"/>
    </row>
    <row r="2" spans="1:4" s="549" customFormat="1" ht="18" thickBot="1" x14ac:dyDescent="0.4">
      <c r="B2" s="550"/>
      <c r="C2" s="551"/>
      <c r="D2" s="551"/>
    </row>
    <row r="3" spans="1:4" s="549" customFormat="1" ht="12.75" customHeight="1" x14ac:dyDescent="0.35">
      <c r="A3" s="621" t="s">
        <v>505</v>
      </c>
      <c r="B3" s="622"/>
      <c r="C3" s="623"/>
      <c r="D3" s="761">
        <f>Cover!B15</f>
        <v>0</v>
      </c>
    </row>
    <row r="4" spans="1:4" s="549" customFormat="1" ht="13.5" customHeight="1" x14ac:dyDescent="0.35">
      <c r="A4" s="624"/>
      <c r="B4" s="625"/>
      <c r="C4" s="626"/>
      <c r="D4" s="762"/>
    </row>
    <row r="5" spans="1:4" s="549" customFormat="1" ht="12.75" customHeight="1" x14ac:dyDescent="0.35">
      <c r="A5" s="614" t="s">
        <v>506</v>
      </c>
      <c r="B5" s="615"/>
      <c r="C5" s="616"/>
      <c r="D5" s="763">
        <f>Cover!B17</f>
        <v>0</v>
      </c>
    </row>
    <row r="6" spans="1:4" s="549" customFormat="1" ht="13.5" customHeight="1" x14ac:dyDescent="0.35">
      <c r="A6" s="624"/>
      <c r="B6" s="625"/>
      <c r="C6" s="626"/>
      <c r="D6" s="763"/>
    </row>
    <row r="7" spans="1:4" s="549" customFormat="1" ht="12.75" customHeight="1" x14ac:dyDescent="0.35">
      <c r="A7" s="614" t="s">
        <v>507</v>
      </c>
      <c r="B7" s="615"/>
      <c r="C7" s="616"/>
      <c r="D7" s="764">
        <f>Cover!B21</f>
        <v>0</v>
      </c>
    </row>
    <row r="8" spans="1:4" s="549" customFormat="1" ht="13.5" customHeight="1" thickBot="1" x14ac:dyDescent="0.4">
      <c r="A8" s="617"/>
      <c r="B8" s="618"/>
      <c r="C8" s="619"/>
      <c r="D8" s="765"/>
    </row>
    <row r="9" spans="1:4" s="135" customFormat="1" ht="12.75" customHeight="1" x14ac:dyDescent="0.35">
      <c r="A9" s="610" t="s">
        <v>508</v>
      </c>
      <c r="B9" s="587" t="s">
        <v>570</v>
      </c>
      <c r="C9" s="627" t="s">
        <v>509</v>
      </c>
      <c r="D9" s="657"/>
    </row>
    <row r="10" spans="1:4" s="135" customFormat="1" ht="15.5" x14ac:dyDescent="0.35">
      <c r="A10" s="611"/>
      <c r="B10" s="588"/>
      <c r="C10" s="629" t="s">
        <v>510</v>
      </c>
      <c r="D10" s="658"/>
    </row>
    <row r="11" spans="1:4" s="135" customFormat="1" ht="32" customHeight="1" thickBot="1" x14ac:dyDescent="0.4">
      <c r="A11" s="611"/>
      <c r="B11" s="588"/>
      <c r="C11" s="631" t="s">
        <v>569</v>
      </c>
      <c r="D11" s="766"/>
    </row>
    <row r="12" spans="1:4" s="135" customFormat="1" ht="31.5" customHeight="1" thickBot="1" x14ac:dyDescent="0.4">
      <c r="A12" s="612"/>
      <c r="B12" s="589"/>
      <c r="C12" s="568" t="s">
        <v>571</v>
      </c>
      <c r="D12" s="767"/>
    </row>
    <row r="13" spans="1:4" s="135" customFormat="1" ht="15.5" x14ac:dyDescent="0.35">
      <c r="A13" s="567">
        <v>1</v>
      </c>
      <c r="B13" s="553" t="s">
        <v>550</v>
      </c>
      <c r="C13" s="569"/>
      <c r="D13" s="768"/>
    </row>
    <row r="14" spans="1:4" s="135" customFormat="1" ht="15.5" x14ac:dyDescent="0.35">
      <c r="A14" s="554">
        <v>2</v>
      </c>
      <c r="B14" s="555" t="s">
        <v>551</v>
      </c>
      <c r="C14" s="570"/>
      <c r="D14" s="769"/>
    </row>
    <row r="15" spans="1:4" s="135" customFormat="1" ht="15.5" x14ac:dyDescent="0.35">
      <c r="A15" s="554">
        <v>3</v>
      </c>
      <c r="B15" s="555" t="s">
        <v>552</v>
      </c>
      <c r="C15" s="570"/>
      <c r="D15" s="769"/>
    </row>
    <row r="16" spans="1:4" s="135" customFormat="1" ht="15.5" x14ac:dyDescent="0.35">
      <c r="A16" s="554">
        <v>4</v>
      </c>
      <c r="B16" s="555" t="s">
        <v>553</v>
      </c>
      <c r="C16" s="570"/>
      <c r="D16" s="769"/>
    </row>
    <row r="17" spans="1:4" s="135" customFormat="1" ht="15.5" x14ac:dyDescent="0.35">
      <c r="A17" s="554">
        <v>5</v>
      </c>
      <c r="B17" s="555" t="s">
        <v>554</v>
      </c>
      <c r="C17" s="570"/>
      <c r="D17" s="769"/>
    </row>
    <row r="18" spans="1:4" s="135" customFormat="1" ht="15.5" x14ac:dyDescent="0.35">
      <c r="A18" s="554">
        <v>6</v>
      </c>
      <c r="B18" s="555" t="s">
        <v>555</v>
      </c>
      <c r="C18" s="570"/>
      <c r="D18" s="769"/>
    </row>
    <row r="19" spans="1:4" s="135" customFormat="1" ht="15.5" x14ac:dyDescent="0.35">
      <c r="A19" s="554">
        <v>7</v>
      </c>
      <c r="B19" s="555" t="s">
        <v>556</v>
      </c>
      <c r="C19" s="570"/>
      <c r="D19" s="769"/>
    </row>
    <row r="20" spans="1:4" s="135" customFormat="1" ht="15.5" x14ac:dyDescent="0.35">
      <c r="A20" s="554">
        <v>8</v>
      </c>
      <c r="B20" s="555" t="s">
        <v>557</v>
      </c>
      <c r="C20" s="570"/>
      <c r="D20" s="769"/>
    </row>
    <row r="21" spans="1:4" s="135" customFormat="1" ht="15.5" x14ac:dyDescent="0.35">
      <c r="A21" s="554">
        <v>9</v>
      </c>
      <c r="B21" s="555" t="s">
        <v>558</v>
      </c>
      <c r="C21" s="570"/>
      <c r="D21" s="769"/>
    </row>
    <row r="22" spans="1:4" s="135" customFormat="1" ht="15.5" x14ac:dyDescent="0.35">
      <c r="A22" s="554">
        <v>10</v>
      </c>
      <c r="B22" s="555" t="s">
        <v>559</v>
      </c>
      <c r="C22" s="570"/>
      <c r="D22" s="769"/>
    </row>
    <row r="23" spans="1:4" s="135" customFormat="1" ht="15.5" x14ac:dyDescent="0.35">
      <c r="A23" s="554">
        <v>11</v>
      </c>
      <c r="B23" s="555" t="s">
        <v>560</v>
      </c>
      <c r="C23" s="570"/>
      <c r="D23" s="769"/>
    </row>
    <row r="24" spans="1:4" s="135" customFormat="1" ht="15.5" x14ac:dyDescent="0.35">
      <c r="A24" s="554">
        <v>12</v>
      </c>
      <c r="B24" s="555" t="s">
        <v>561</v>
      </c>
      <c r="C24" s="570"/>
      <c r="D24" s="769"/>
    </row>
    <row r="25" spans="1:4" s="135" customFormat="1" ht="15.5" x14ac:dyDescent="0.35">
      <c r="A25" s="554">
        <v>13</v>
      </c>
      <c r="B25" s="555" t="s">
        <v>562</v>
      </c>
      <c r="C25" s="570"/>
      <c r="D25" s="769"/>
    </row>
    <row r="26" spans="1:4" s="135" customFormat="1" ht="15.5" x14ac:dyDescent="0.35">
      <c r="A26" s="554">
        <v>14</v>
      </c>
      <c r="B26" s="555" t="s">
        <v>563</v>
      </c>
      <c r="C26" s="570"/>
      <c r="D26" s="769"/>
    </row>
    <row r="27" spans="1:4" s="135" customFormat="1" ht="15.5" x14ac:dyDescent="0.35">
      <c r="A27" s="554">
        <v>15</v>
      </c>
      <c r="B27" s="555" t="s">
        <v>564</v>
      </c>
      <c r="C27" s="570"/>
      <c r="D27" s="769"/>
    </row>
    <row r="28" spans="1:4" s="135" customFormat="1" ht="15.5" x14ac:dyDescent="0.35">
      <c r="A28" s="554">
        <v>16</v>
      </c>
      <c r="B28" s="555" t="s">
        <v>565</v>
      </c>
      <c r="C28" s="570"/>
      <c r="D28" s="769"/>
    </row>
    <row r="29" spans="1:4" s="135" customFormat="1" ht="16" thickBot="1" x14ac:dyDescent="0.4">
      <c r="A29" s="771"/>
      <c r="B29" s="772"/>
      <c r="C29" s="773"/>
      <c r="D29" s="770"/>
    </row>
    <row r="30" spans="1:4" s="135" customFormat="1" ht="15.5" x14ac:dyDescent="0.35">
      <c r="A30" s="135" t="s">
        <v>542</v>
      </c>
      <c r="C30" s="558"/>
      <c r="D30" s="558"/>
    </row>
    <row r="31" spans="1:4" s="135" customFormat="1" ht="15.5" x14ac:dyDescent="0.35">
      <c r="A31" s="135" t="s">
        <v>572</v>
      </c>
      <c r="C31" s="558"/>
      <c r="D31" s="558"/>
    </row>
    <row r="32" spans="1:4" s="135" customFormat="1" ht="16" thickBot="1" x14ac:dyDescent="0.4">
      <c r="A32" s="613" t="s">
        <v>511</v>
      </c>
      <c r="B32" s="613"/>
      <c r="C32" s="613"/>
      <c r="D32" s="613"/>
    </row>
    <row r="33" spans="1:4" s="135" customFormat="1" ht="15.5" x14ac:dyDescent="0.35">
      <c r="A33" s="632"/>
      <c r="B33" s="633"/>
      <c r="C33" s="633"/>
      <c r="D33" s="634"/>
    </row>
    <row r="34" spans="1:4" s="135" customFormat="1" ht="15.5" x14ac:dyDescent="0.35">
      <c r="A34" s="635"/>
      <c r="B34" s="636"/>
      <c r="C34" s="636"/>
      <c r="D34" s="637"/>
    </row>
    <row r="35" spans="1:4" s="135" customFormat="1" ht="16" thickBot="1" x14ac:dyDescent="0.4">
      <c r="A35" s="638"/>
      <c r="B35" s="639"/>
      <c r="C35" s="639"/>
      <c r="D35" s="640"/>
    </row>
  </sheetData>
  <mergeCells count="17">
    <mergeCell ref="A33:D33"/>
    <mergeCell ref="A34:D34"/>
    <mergeCell ref="A35:D35"/>
    <mergeCell ref="C29:D29"/>
    <mergeCell ref="A1:D1"/>
    <mergeCell ref="D3:D4"/>
    <mergeCell ref="D5:D6"/>
    <mergeCell ref="A3:C4"/>
    <mergeCell ref="A5:C6"/>
    <mergeCell ref="A9:A12"/>
    <mergeCell ref="B9:B12"/>
    <mergeCell ref="A32:D32"/>
    <mergeCell ref="D7:D8"/>
    <mergeCell ref="A7:C8"/>
    <mergeCell ref="C9:D9"/>
    <mergeCell ref="C10:D10"/>
    <mergeCell ref="C11:D11"/>
  </mergeCells>
  <pageMargins left="0.70866141732283472" right="0.70866141732283472" top="0.74803149606299213" bottom="0.74803149606299213" header="0.31496062992125984" footer="0.31496062992125984"/>
  <pageSetup paperSize="9" scale="86" orientation="landscape" r:id="rId1"/>
  <headerFooter>
    <oddFooter>&amp;F&amp;RPage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B6818-E2F6-4264-8B4B-95D8FF1AE48F}">
  <sheetPr>
    <pageSetUpPr fitToPage="1"/>
  </sheetPr>
  <dimension ref="A1:F36"/>
  <sheetViews>
    <sheetView view="pageBreakPreview" topLeftCell="A6" zoomScaleNormal="80" zoomScaleSheetLayoutView="100" workbookViewId="0">
      <selection activeCell="B16" sqref="B16"/>
    </sheetView>
  </sheetViews>
  <sheetFormatPr defaultColWidth="9.1796875" defaultRowHeight="14" x14ac:dyDescent="0.3"/>
  <cols>
    <col min="1" max="1" width="6.08984375" style="547" customWidth="1"/>
    <col min="2" max="2" width="24.1796875" style="547" bestFit="1" customWidth="1"/>
    <col min="3" max="6" width="16" style="548" customWidth="1"/>
    <col min="7" max="7" width="1.453125" style="547" customWidth="1"/>
    <col min="8" max="250" width="9.1796875" style="547"/>
    <col min="251" max="251" width="5" style="547" bestFit="1" customWidth="1"/>
    <col min="252" max="252" width="24.1796875" style="547" bestFit="1" customWidth="1"/>
    <col min="253" max="253" width="13.7265625" style="547" customWidth="1"/>
    <col min="254" max="262" width="12.7265625" style="547" bestFit="1" customWidth="1"/>
    <col min="263" max="263" width="8.453125" style="547" bestFit="1" customWidth="1"/>
    <col min="264" max="506" width="9.1796875" style="547"/>
    <col min="507" max="507" width="5" style="547" bestFit="1" customWidth="1"/>
    <col min="508" max="508" width="24.1796875" style="547" bestFit="1" customWidth="1"/>
    <col min="509" max="509" width="13.7265625" style="547" customWidth="1"/>
    <col min="510" max="518" width="12.7265625" style="547" bestFit="1" customWidth="1"/>
    <col min="519" max="519" width="8.453125" style="547" bestFit="1" customWidth="1"/>
    <col min="520" max="762" width="9.1796875" style="547"/>
    <col min="763" max="763" width="5" style="547" bestFit="1" customWidth="1"/>
    <col min="764" max="764" width="24.1796875" style="547" bestFit="1" customWidth="1"/>
    <col min="765" max="765" width="13.7265625" style="547" customWidth="1"/>
    <col min="766" max="774" width="12.7265625" style="547" bestFit="1" customWidth="1"/>
    <col min="775" max="775" width="8.453125" style="547" bestFit="1" customWidth="1"/>
    <col min="776" max="1018" width="9.1796875" style="547"/>
    <col min="1019" max="1019" width="5" style="547" bestFit="1" customWidth="1"/>
    <col min="1020" max="1020" width="24.1796875" style="547" bestFit="1" customWidth="1"/>
    <col min="1021" max="1021" width="13.7265625" style="547" customWidth="1"/>
    <col min="1022" max="1030" width="12.7265625" style="547" bestFit="1" customWidth="1"/>
    <col min="1031" max="1031" width="8.453125" style="547" bestFit="1" customWidth="1"/>
    <col min="1032" max="1274" width="9.1796875" style="547"/>
    <col min="1275" max="1275" width="5" style="547" bestFit="1" customWidth="1"/>
    <col min="1276" max="1276" width="24.1796875" style="547" bestFit="1" customWidth="1"/>
    <col min="1277" max="1277" width="13.7265625" style="547" customWidth="1"/>
    <col min="1278" max="1286" width="12.7265625" style="547" bestFit="1" customWidth="1"/>
    <col min="1287" max="1287" width="8.453125" style="547" bestFit="1" customWidth="1"/>
    <col min="1288" max="1530" width="9.1796875" style="547"/>
    <col min="1531" max="1531" width="5" style="547" bestFit="1" customWidth="1"/>
    <col min="1532" max="1532" width="24.1796875" style="547" bestFit="1" customWidth="1"/>
    <col min="1533" max="1533" width="13.7265625" style="547" customWidth="1"/>
    <col min="1534" max="1542" width="12.7265625" style="547" bestFit="1" customWidth="1"/>
    <col min="1543" max="1543" width="8.453125" style="547" bestFit="1" customWidth="1"/>
    <col min="1544" max="1786" width="9.1796875" style="547"/>
    <col min="1787" max="1787" width="5" style="547" bestFit="1" customWidth="1"/>
    <col min="1788" max="1788" width="24.1796875" style="547" bestFit="1" customWidth="1"/>
    <col min="1789" max="1789" width="13.7265625" style="547" customWidth="1"/>
    <col min="1790" max="1798" width="12.7265625" style="547" bestFit="1" customWidth="1"/>
    <col min="1799" max="1799" width="8.453125" style="547" bestFit="1" customWidth="1"/>
    <col min="1800" max="2042" width="9.1796875" style="547"/>
    <col min="2043" max="2043" width="5" style="547" bestFit="1" customWidth="1"/>
    <col min="2044" max="2044" width="24.1796875" style="547" bestFit="1" customWidth="1"/>
    <col min="2045" max="2045" width="13.7265625" style="547" customWidth="1"/>
    <col min="2046" max="2054" width="12.7265625" style="547" bestFit="1" customWidth="1"/>
    <col min="2055" max="2055" width="8.453125" style="547" bestFit="1" customWidth="1"/>
    <col min="2056" max="2298" width="9.1796875" style="547"/>
    <col min="2299" max="2299" width="5" style="547" bestFit="1" customWidth="1"/>
    <col min="2300" max="2300" width="24.1796875" style="547" bestFit="1" customWidth="1"/>
    <col min="2301" max="2301" width="13.7265625" style="547" customWidth="1"/>
    <col min="2302" max="2310" width="12.7265625" style="547" bestFit="1" customWidth="1"/>
    <col min="2311" max="2311" width="8.453125" style="547" bestFit="1" customWidth="1"/>
    <col min="2312" max="2554" width="9.1796875" style="547"/>
    <col min="2555" max="2555" width="5" style="547" bestFit="1" customWidth="1"/>
    <col min="2556" max="2556" width="24.1796875" style="547" bestFit="1" customWidth="1"/>
    <col min="2557" max="2557" width="13.7265625" style="547" customWidth="1"/>
    <col min="2558" max="2566" width="12.7265625" style="547" bestFit="1" customWidth="1"/>
    <col min="2567" max="2567" width="8.453125" style="547" bestFit="1" customWidth="1"/>
    <col min="2568" max="2810" width="9.1796875" style="547"/>
    <col min="2811" max="2811" width="5" style="547" bestFit="1" customWidth="1"/>
    <col min="2812" max="2812" width="24.1796875" style="547" bestFit="1" customWidth="1"/>
    <col min="2813" max="2813" width="13.7265625" style="547" customWidth="1"/>
    <col min="2814" max="2822" width="12.7265625" style="547" bestFit="1" customWidth="1"/>
    <col min="2823" max="2823" width="8.453125" style="547" bestFit="1" customWidth="1"/>
    <col min="2824" max="3066" width="9.1796875" style="547"/>
    <col min="3067" max="3067" width="5" style="547" bestFit="1" customWidth="1"/>
    <col min="3068" max="3068" width="24.1796875" style="547" bestFit="1" customWidth="1"/>
    <col min="3069" max="3069" width="13.7265625" style="547" customWidth="1"/>
    <col min="3070" max="3078" width="12.7265625" style="547" bestFit="1" customWidth="1"/>
    <col min="3079" max="3079" width="8.453125" style="547" bestFit="1" customWidth="1"/>
    <col min="3080" max="3322" width="9.1796875" style="547"/>
    <col min="3323" max="3323" width="5" style="547" bestFit="1" customWidth="1"/>
    <col min="3324" max="3324" width="24.1796875" style="547" bestFit="1" customWidth="1"/>
    <col min="3325" max="3325" width="13.7265625" style="547" customWidth="1"/>
    <col min="3326" max="3334" width="12.7265625" style="547" bestFit="1" customWidth="1"/>
    <col min="3335" max="3335" width="8.453125" style="547" bestFit="1" customWidth="1"/>
    <col min="3336" max="3578" width="9.1796875" style="547"/>
    <col min="3579" max="3579" width="5" style="547" bestFit="1" customWidth="1"/>
    <col min="3580" max="3580" width="24.1796875" style="547" bestFit="1" customWidth="1"/>
    <col min="3581" max="3581" width="13.7265625" style="547" customWidth="1"/>
    <col min="3582" max="3590" width="12.7265625" style="547" bestFit="1" customWidth="1"/>
    <col min="3591" max="3591" width="8.453125" style="547" bestFit="1" customWidth="1"/>
    <col min="3592" max="3834" width="9.1796875" style="547"/>
    <col min="3835" max="3835" width="5" style="547" bestFit="1" customWidth="1"/>
    <col min="3836" max="3836" width="24.1796875" style="547" bestFit="1" customWidth="1"/>
    <col min="3837" max="3837" width="13.7265625" style="547" customWidth="1"/>
    <col min="3838" max="3846" width="12.7265625" style="547" bestFit="1" customWidth="1"/>
    <col min="3847" max="3847" width="8.453125" style="547" bestFit="1" customWidth="1"/>
    <col min="3848" max="4090" width="9.1796875" style="547"/>
    <col min="4091" max="4091" width="5" style="547" bestFit="1" customWidth="1"/>
    <col min="4092" max="4092" width="24.1796875" style="547" bestFit="1" customWidth="1"/>
    <col min="4093" max="4093" width="13.7265625" style="547" customWidth="1"/>
    <col min="4094" max="4102" width="12.7265625" style="547" bestFit="1" customWidth="1"/>
    <col min="4103" max="4103" width="8.453125" style="547" bestFit="1" customWidth="1"/>
    <col min="4104" max="4346" width="9.1796875" style="547"/>
    <col min="4347" max="4347" width="5" style="547" bestFit="1" customWidth="1"/>
    <col min="4348" max="4348" width="24.1796875" style="547" bestFit="1" customWidth="1"/>
    <col min="4349" max="4349" width="13.7265625" style="547" customWidth="1"/>
    <col min="4350" max="4358" width="12.7265625" style="547" bestFit="1" customWidth="1"/>
    <col min="4359" max="4359" width="8.453125" style="547" bestFit="1" customWidth="1"/>
    <col min="4360" max="4602" width="9.1796875" style="547"/>
    <col min="4603" max="4603" width="5" style="547" bestFit="1" customWidth="1"/>
    <col min="4604" max="4604" width="24.1796875" style="547" bestFit="1" customWidth="1"/>
    <col min="4605" max="4605" width="13.7265625" style="547" customWidth="1"/>
    <col min="4606" max="4614" width="12.7265625" style="547" bestFit="1" customWidth="1"/>
    <col min="4615" max="4615" width="8.453125" style="547" bestFit="1" customWidth="1"/>
    <col min="4616" max="4858" width="9.1796875" style="547"/>
    <col min="4859" max="4859" width="5" style="547" bestFit="1" customWidth="1"/>
    <col min="4860" max="4860" width="24.1796875" style="547" bestFit="1" customWidth="1"/>
    <col min="4861" max="4861" width="13.7265625" style="547" customWidth="1"/>
    <col min="4862" max="4870" width="12.7265625" style="547" bestFit="1" customWidth="1"/>
    <col min="4871" max="4871" width="8.453125" style="547" bestFit="1" customWidth="1"/>
    <col min="4872" max="5114" width="9.1796875" style="547"/>
    <col min="5115" max="5115" width="5" style="547" bestFit="1" customWidth="1"/>
    <col min="5116" max="5116" width="24.1796875" style="547" bestFit="1" customWidth="1"/>
    <col min="5117" max="5117" width="13.7265625" style="547" customWidth="1"/>
    <col min="5118" max="5126" width="12.7265625" style="547" bestFit="1" customWidth="1"/>
    <col min="5127" max="5127" width="8.453125" style="547" bestFit="1" customWidth="1"/>
    <col min="5128" max="5370" width="9.1796875" style="547"/>
    <col min="5371" max="5371" width="5" style="547" bestFit="1" customWidth="1"/>
    <col min="5372" max="5372" width="24.1796875" style="547" bestFit="1" customWidth="1"/>
    <col min="5373" max="5373" width="13.7265625" style="547" customWidth="1"/>
    <col min="5374" max="5382" width="12.7265625" style="547" bestFit="1" customWidth="1"/>
    <col min="5383" max="5383" width="8.453125" style="547" bestFit="1" customWidth="1"/>
    <col min="5384" max="5626" width="9.1796875" style="547"/>
    <col min="5627" max="5627" width="5" style="547" bestFit="1" customWidth="1"/>
    <col min="5628" max="5628" width="24.1796875" style="547" bestFit="1" customWidth="1"/>
    <col min="5629" max="5629" width="13.7265625" style="547" customWidth="1"/>
    <col min="5630" max="5638" width="12.7265625" style="547" bestFit="1" customWidth="1"/>
    <col min="5639" max="5639" width="8.453125" style="547" bestFit="1" customWidth="1"/>
    <col min="5640" max="5882" width="9.1796875" style="547"/>
    <col min="5883" max="5883" width="5" style="547" bestFit="1" customWidth="1"/>
    <col min="5884" max="5884" width="24.1796875" style="547" bestFit="1" customWidth="1"/>
    <col min="5885" max="5885" width="13.7265625" style="547" customWidth="1"/>
    <col min="5886" max="5894" width="12.7265625" style="547" bestFit="1" customWidth="1"/>
    <col min="5895" max="5895" width="8.453125" style="547" bestFit="1" customWidth="1"/>
    <col min="5896" max="6138" width="9.1796875" style="547"/>
    <col min="6139" max="6139" width="5" style="547" bestFit="1" customWidth="1"/>
    <col min="6140" max="6140" width="24.1796875" style="547" bestFit="1" customWidth="1"/>
    <col min="6141" max="6141" width="13.7265625" style="547" customWidth="1"/>
    <col min="6142" max="6150" width="12.7265625" style="547" bestFit="1" customWidth="1"/>
    <col min="6151" max="6151" width="8.453125" style="547" bestFit="1" customWidth="1"/>
    <col min="6152" max="6394" width="9.1796875" style="547"/>
    <col min="6395" max="6395" width="5" style="547" bestFit="1" customWidth="1"/>
    <col min="6396" max="6396" width="24.1796875" style="547" bestFit="1" customWidth="1"/>
    <col min="6397" max="6397" width="13.7265625" style="547" customWidth="1"/>
    <col min="6398" max="6406" width="12.7265625" style="547" bestFit="1" customWidth="1"/>
    <col min="6407" max="6407" width="8.453125" style="547" bestFit="1" customWidth="1"/>
    <col min="6408" max="6650" width="9.1796875" style="547"/>
    <col min="6651" max="6651" width="5" style="547" bestFit="1" customWidth="1"/>
    <col min="6652" max="6652" width="24.1796875" style="547" bestFit="1" customWidth="1"/>
    <col min="6653" max="6653" width="13.7265625" style="547" customWidth="1"/>
    <col min="6654" max="6662" width="12.7265625" style="547" bestFit="1" customWidth="1"/>
    <col min="6663" max="6663" width="8.453125" style="547" bestFit="1" customWidth="1"/>
    <col min="6664" max="6906" width="9.1796875" style="547"/>
    <col min="6907" max="6907" width="5" style="547" bestFit="1" customWidth="1"/>
    <col min="6908" max="6908" width="24.1796875" style="547" bestFit="1" customWidth="1"/>
    <col min="6909" max="6909" width="13.7265625" style="547" customWidth="1"/>
    <col min="6910" max="6918" width="12.7265625" style="547" bestFit="1" customWidth="1"/>
    <col min="6919" max="6919" width="8.453125" style="547" bestFit="1" customWidth="1"/>
    <col min="6920" max="7162" width="9.1796875" style="547"/>
    <col min="7163" max="7163" width="5" style="547" bestFit="1" customWidth="1"/>
    <col min="7164" max="7164" width="24.1796875" style="547" bestFit="1" customWidth="1"/>
    <col min="7165" max="7165" width="13.7265625" style="547" customWidth="1"/>
    <col min="7166" max="7174" width="12.7265625" style="547" bestFit="1" customWidth="1"/>
    <col min="7175" max="7175" width="8.453125" style="547" bestFit="1" customWidth="1"/>
    <col min="7176" max="7418" width="9.1796875" style="547"/>
    <col min="7419" max="7419" width="5" style="547" bestFit="1" customWidth="1"/>
    <col min="7420" max="7420" width="24.1796875" style="547" bestFit="1" customWidth="1"/>
    <col min="7421" max="7421" width="13.7265625" style="547" customWidth="1"/>
    <col min="7422" max="7430" width="12.7265625" style="547" bestFit="1" customWidth="1"/>
    <col min="7431" max="7431" width="8.453125" style="547" bestFit="1" customWidth="1"/>
    <col min="7432" max="7674" width="9.1796875" style="547"/>
    <col min="7675" max="7675" width="5" style="547" bestFit="1" customWidth="1"/>
    <col min="7676" max="7676" width="24.1796875" style="547" bestFit="1" customWidth="1"/>
    <col min="7677" max="7677" width="13.7265625" style="547" customWidth="1"/>
    <col min="7678" max="7686" width="12.7265625" style="547" bestFit="1" customWidth="1"/>
    <col min="7687" max="7687" width="8.453125" style="547" bestFit="1" customWidth="1"/>
    <col min="7688" max="7930" width="9.1796875" style="547"/>
    <col min="7931" max="7931" width="5" style="547" bestFit="1" customWidth="1"/>
    <col min="7932" max="7932" width="24.1796875" style="547" bestFit="1" customWidth="1"/>
    <col min="7933" max="7933" width="13.7265625" style="547" customWidth="1"/>
    <col min="7934" max="7942" width="12.7265625" style="547" bestFit="1" customWidth="1"/>
    <col min="7943" max="7943" width="8.453125" style="547" bestFit="1" customWidth="1"/>
    <col min="7944" max="8186" width="9.1796875" style="547"/>
    <col min="8187" max="8187" width="5" style="547" bestFit="1" customWidth="1"/>
    <col min="8188" max="8188" width="24.1796875" style="547" bestFit="1" customWidth="1"/>
    <col min="8189" max="8189" width="13.7265625" style="547" customWidth="1"/>
    <col min="8190" max="8198" width="12.7265625" style="547" bestFit="1" customWidth="1"/>
    <col min="8199" max="8199" width="8.453125" style="547" bestFit="1" customWidth="1"/>
    <col min="8200" max="8442" width="9.1796875" style="547"/>
    <col min="8443" max="8443" width="5" style="547" bestFit="1" customWidth="1"/>
    <col min="8444" max="8444" width="24.1796875" style="547" bestFit="1" customWidth="1"/>
    <col min="8445" max="8445" width="13.7265625" style="547" customWidth="1"/>
    <col min="8446" max="8454" width="12.7265625" style="547" bestFit="1" customWidth="1"/>
    <col min="8455" max="8455" width="8.453125" style="547" bestFit="1" customWidth="1"/>
    <col min="8456" max="8698" width="9.1796875" style="547"/>
    <col min="8699" max="8699" width="5" style="547" bestFit="1" customWidth="1"/>
    <col min="8700" max="8700" width="24.1796875" style="547" bestFit="1" customWidth="1"/>
    <col min="8701" max="8701" width="13.7265625" style="547" customWidth="1"/>
    <col min="8702" max="8710" width="12.7265625" style="547" bestFit="1" customWidth="1"/>
    <col min="8711" max="8711" width="8.453125" style="547" bestFit="1" customWidth="1"/>
    <col min="8712" max="8954" width="9.1796875" style="547"/>
    <col min="8955" max="8955" width="5" style="547" bestFit="1" customWidth="1"/>
    <col min="8956" max="8956" width="24.1796875" style="547" bestFit="1" customWidth="1"/>
    <col min="8957" max="8957" width="13.7265625" style="547" customWidth="1"/>
    <col min="8958" max="8966" width="12.7265625" style="547" bestFit="1" customWidth="1"/>
    <col min="8967" max="8967" width="8.453125" style="547" bestFit="1" customWidth="1"/>
    <col min="8968" max="9210" width="9.1796875" style="547"/>
    <col min="9211" max="9211" width="5" style="547" bestFit="1" customWidth="1"/>
    <col min="9212" max="9212" width="24.1796875" style="547" bestFit="1" customWidth="1"/>
    <col min="9213" max="9213" width="13.7265625" style="547" customWidth="1"/>
    <col min="9214" max="9222" width="12.7265625" style="547" bestFit="1" customWidth="1"/>
    <col min="9223" max="9223" width="8.453125" style="547" bestFit="1" customWidth="1"/>
    <col min="9224" max="9466" width="9.1796875" style="547"/>
    <col min="9467" max="9467" width="5" style="547" bestFit="1" customWidth="1"/>
    <col min="9468" max="9468" width="24.1796875" style="547" bestFit="1" customWidth="1"/>
    <col min="9469" max="9469" width="13.7265625" style="547" customWidth="1"/>
    <col min="9470" max="9478" width="12.7265625" style="547" bestFit="1" customWidth="1"/>
    <col min="9479" max="9479" width="8.453125" style="547" bestFit="1" customWidth="1"/>
    <col min="9480" max="9722" width="9.1796875" style="547"/>
    <col min="9723" max="9723" width="5" style="547" bestFit="1" customWidth="1"/>
    <col min="9724" max="9724" width="24.1796875" style="547" bestFit="1" customWidth="1"/>
    <col min="9725" max="9725" width="13.7265625" style="547" customWidth="1"/>
    <col min="9726" max="9734" width="12.7265625" style="547" bestFit="1" customWidth="1"/>
    <col min="9735" max="9735" width="8.453125" style="547" bestFit="1" customWidth="1"/>
    <col min="9736" max="9978" width="9.1796875" style="547"/>
    <col min="9979" max="9979" width="5" style="547" bestFit="1" customWidth="1"/>
    <col min="9980" max="9980" width="24.1796875" style="547" bestFit="1" customWidth="1"/>
    <col min="9981" max="9981" width="13.7265625" style="547" customWidth="1"/>
    <col min="9982" max="9990" width="12.7265625" style="547" bestFit="1" customWidth="1"/>
    <col min="9991" max="9991" width="8.453125" style="547" bestFit="1" customWidth="1"/>
    <col min="9992" max="10234" width="9.1796875" style="547"/>
    <col min="10235" max="10235" width="5" style="547" bestFit="1" customWidth="1"/>
    <col min="10236" max="10236" width="24.1796875" style="547" bestFit="1" customWidth="1"/>
    <col min="10237" max="10237" width="13.7265625" style="547" customWidth="1"/>
    <col min="10238" max="10246" width="12.7265625" style="547" bestFit="1" customWidth="1"/>
    <col min="10247" max="10247" width="8.453125" style="547" bestFit="1" customWidth="1"/>
    <col min="10248" max="10490" width="9.1796875" style="547"/>
    <col min="10491" max="10491" width="5" style="547" bestFit="1" customWidth="1"/>
    <col min="10492" max="10492" width="24.1796875" style="547" bestFit="1" customWidth="1"/>
    <col min="10493" max="10493" width="13.7265625" style="547" customWidth="1"/>
    <col min="10494" max="10502" width="12.7265625" style="547" bestFit="1" customWidth="1"/>
    <col min="10503" max="10503" width="8.453125" style="547" bestFit="1" customWidth="1"/>
    <col min="10504" max="10746" width="9.1796875" style="547"/>
    <col min="10747" max="10747" width="5" style="547" bestFit="1" customWidth="1"/>
    <col min="10748" max="10748" width="24.1796875" style="547" bestFit="1" customWidth="1"/>
    <col min="10749" max="10749" width="13.7265625" style="547" customWidth="1"/>
    <col min="10750" max="10758" width="12.7265625" style="547" bestFit="1" customWidth="1"/>
    <col min="10759" max="10759" width="8.453125" style="547" bestFit="1" customWidth="1"/>
    <col min="10760" max="11002" width="9.1796875" style="547"/>
    <col min="11003" max="11003" width="5" style="547" bestFit="1" customWidth="1"/>
    <col min="11004" max="11004" width="24.1796875" style="547" bestFit="1" customWidth="1"/>
    <col min="11005" max="11005" width="13.7265625" style="547" customWidth="1"/>
    <col min="11006" max="11014" width="12.7265625" style="547" bestFit="1" customWidth="1"/>
    <col min="11015" max="11015" width="8.453125" style="547" bestFit="1" customWidth="1"/>
    <col min="11016" max="11258" width="9.1796875" style="547"/>
    <col min="11259" max="11259" width="5" style="547" bestFit="1" customWidth="1"/>
    <col min="11260" max="11260" width="24.1796875" style="547" bestFit="1" customWidth="1"/>
    <col min="11261" max="11261" width="13.7265625" style="547" customWidth="1"/>
    <col min="11262" max="11270" width="12.7265625" style="547" bestFit="1" customWidth="1"/>
    <col min="11271" max="11271" width="8.453125" style="547" bestFit="1" customWidth="1"/>
    <col min="11272" max="11514" width="9.1796875" style="547"/>
    <col min="11515" max="11515" width="5" style="547" bestFit="1" customWidth="1"/>
    <col min="11516" max="11516" width="24.1796875" style="547" bestFit="1" customWidth="1"/>
    <col min="11517" max="11517" width="13.7265625" style="547" customWidth="1"/>
    <col min="11518" max="11526" width="12.7265625" style="547" bestFit="1" customWidth="1"/>
    <col min="11527" max="11527" width="8.453125" style="547" bestFit="1" customWidth="1"/>
    <col min="11528" max="11770" width="9.1796875" style="547"/>
    <col min="11771" max="11771" width="5" style="547" bestFit="1" customWidth="1"/>
    <col min="11772" max="11772" width="24.1796875" style="547" bestFit="1" customWidth="1"/>
    <col min="11773" max="11773" width="13.7265625" style="547" customWidth="1"/>
    <col min="11774" max="11782" width="12.7265625" style="547" bestFit="1" customWidth="1"/>
    <col min="11783" max="11783" width="8.453125" style="547" bestFit="1" customWidth="1"/>
    <col min="11784" max="12026" width="9.1796875" style="547"/>
    <col min="12027" max="12027" width="5" style="547" bestFit="1" customWidth="1"/>
    <col min="12028" max="12028" width="24.1796875" style="547" bestFit="1" customWidth="1"/>
    <col min="12029" max="12029" width="13.7265625" style="547" customWidth="1"/>
    <col min="12030" max="12038" width="12.7265625" style="547" bestFit="1" customWidth="1"/>
    <col min="12039" max="12039" width="8.453125" style="547" bestFit="1" customWidth="1"/>
    <col min="12040" max="12282" width="9.1796875" style="547"/>
    <col min="12283" max="12283" width="5" style="547" bestFit="1" customWidth="1"/>
    <col min="12284" max="12284" width="24.1796875" style="547" bestFit="1" customWidth="1"/>
    <col min="12285" max="12285" width="13.7265625" style="547" customWidth="1"/>
    <col min="12286" max="12294" width="12.7265625" style="547" bestFit="1" customWidth="1"/>
    <col min="12295" max="12295" width="8.453125" style="547" bestFit="1" customWidth="1"/>
    <col min="12296" max="12538" width="9.1796875" style="547"/>
    <col min="12539" max="12539" width="5" style="547" bestFit="1" customWidth="1"/>
    <col min="12540" max="12540" width="24.1796875" style="547" bestFit="1" customWidth="1"/>
    <col min="12541" max="12541" width="13.7265625" style="547" customWidth="1"/>
    <col min="12542" max="12550" width="12.7265625" style="547" bestFit="1" customWidth="1"/>
    <col min="12551" max="12551" width="8.453125" style="547" bestFit="1" customWidth="1"/>
    <col min="12552" max="12794" width="9.1796875" style="547"/>
    <col min="12795" max="12795" width="5" style="547" bestFit="1" customWidth="1"/>
    <col min="12796" max="12796" width="24.1796875" style="547" bestFit="1" customWidth="1"/>
    <col min="12797" max="12797" width="13.7265625" style="547" customWidth="1"/>
    <col min="12798" max="12806" width="12.7265625" style="547" bestFit="1" customWidth="1"/>
    <col min="12807" max="12807" width="8.453125" style="547" bestFit="1" customWidth="1"/>
    <col min="12808" max="13050" width="9.1796875" style="547"/>
    <col min="13051" max="13051" width="5" style="547" bestFit="1" customWidth="1"/>
    <col min="13052" max="13052" width="24.1796875" style="547" bestFit="1" customWidth="1"/>
    <col min="13053" max="13053" width="13.7265625" style="547" customWidth="1"/>
    <col min="13054" max="13062" width="12.7265625" style="547" bestFit="1" customWidth="1"/>
    <col min="13063" max="13063" width="8.453125" style="547" bestFit="1" customWidth="1"/>
    <col min="13064" max="13306" width="9.1796875" style="547"/>
    <col min="13307" max="13307" width="5" style="547" bestFit="1" customWidth="1"/>
    <col min="13308" max="13308" width="24.1796875" style="547" bestFit="1" customWidth="1"/>
    <col min="13309" max="13309" width="13.7265625" style="547" customWidth="1"/>
    <col min="13310" max="13318" width="12.7265625" style="547" bestFit="1" customWidth="1"/>
    <col min="13319" max="13319" width="8.453125" style="547" bestFit="1" customWidth="1"/>
    <col min="13320" max="13562" width="9.1796875" style="547"/>
    <col min="13563" max="13563" width="5" style="547" bestFit="1" customWidth="1"/>
    <col min="13564" max="13564" width="24.1796875" style="547" bestFit="1" customWidth="1"/>
    <col min="13565" max="13565" width="13.7265625" style="547" customWidth="1"/>
    <col min="13566" max="13574" width="12.7265625" style="547" bestFit="1" customWidth="1"/>
    <col min="13575" max="13575" width="8.453125" style="547" bestFit="1" customWidth="1"/>
    <col min="13576" max="13818" width="9.1796875" style="547"/>
    <col min="13819" max="13819" width="5" style="547" bestFit="1" customWidth="1"/>
    <col min="13820" max="13820" width="24.1796875" style="547" bestFit="1" customWidth="1"/>
    <col min="13821" max="13821" width="13.7265625" style="547" customWidth="1"/>
    <col min="13822" max="13830" width="12.7265625" style="547" bestFit="1" customWidth="1"/>
    <col min="13831" max="13831" width="8.453125" style="547" bestFit="1" customWidth="1"/>
    <col min="13832" max="14074" width="9.1796875" style="547"/>
    <col min="14075" max="14075" width="5" style="547" bestFit="1" customWidth="1"/>
    <col min="14076" max="14076" width="24.1796875" style="547" bestFit="1" customWidth="1"/>
    <col min="14077" max="14077" width="13.7265625" style="547" customWidth="1"/>
    <col min="14078" max="14086" width="12.7265625" style="547" bestFit="1" customWidth="1"/>
    <col min="14087" max="14087" width="8.453125" style="547" bestFit="1" customWidth="1"/>
    <col min="14088" max="14330" width="9.1796875" style="547"/>
    <col min="14331" max="14331" width="5" style="547" bestFit="1" customWidth="1"/>
    <col min="14332" max="14332" width="24.1796875" style="547" bestFit="1" customWidth="1"/>
    <col min="14333" max="14333" width="13.7265625" style="547" customWidth="1"/>
    <col min="14334" max="14342" width="12.7265625" style="547" bestFit="1" customWidth="1"/>
    <col min="14343" max="14343" width="8.453125" style="547" bestFit="1" customWidth="1"/>
    <col min="14344" max="14586" width="9.1796875" style="547"/>
    <col min="14587" max="14587" width="5" style="547" bestFit="1" customWidth="1"/>
    <col min="14588" max="14588" width="24.1796875" style="547" bestFit="1" customWidth="1"/>
    <col min="14589" max="14589" width="13.7265625" style="547" customWidth="1"/>
    <col min="14590" max="14598" width="12.7265625" style="547" bestFit="1" customWidth="1"/>
    <col min="14599" max="14599" width="8.453125" style="547" bestFit="1" customWidth="1"/>
    <col min="14600" max="14842" width="9.1796875" style="547"/>
    <col min="14843" max="14843" width="5" style="547" bestFit="1" customWidth="1"/>
    <col min="14844" max="14844" width="24.1796875" style="547" bestFit="1" customWidth="1"/>
    <col min="14845" max="14845" width="13.7265625" style="547" customWidth="1"/>
    <col min="14846" max="14854" width="12.7265625" style="547" bestFit="1" customWidth="1"/>
    <col min="14855" max="14855" width="8.453125" style="547" bestFit="1" customWidth="1"/>
    <col min="14856" max="15098" width="9.1796875" style="547"/>
    <col min="15099" max="15099" width="5" style="547" bestFit="1" customWidth="1"/>
    <col min="15100" max="15100" width="24.1796875" style="547" bestFit="1" customWidth="1"/>
    <col min="15101" max="15101" width="13.7265625" style="547" customWidth="1"/>
    <col min="15102" max="15110" width="12.7265625" style="547" bestFit="1" customWidth="1"/>
    <col min="15111" max="15111" width="8.453125" style="547" bestFit="1" customWidth="1"/>
    <col min="15112" max="15354" width="9.1796875" style="547"/>
    <col min="15355" max="15355" width="5" style="547" bestFit="1" customWidth="1"/>
    <col min="15356" max="15356" width="24.1796875" style="547" bestFit="1" customWidth="1"/>
    <col min="15357" max="15357" width="13.7265625" style="547" customWidth="1"/>
    <col min="15358" max="15366" width="12.7265625" style="547" bestFit="1" customWidth="1"/>
    <col min="15367" max="15367" width="8.453125" style="547" bestFit="1" customWidth="1"/>
    <col min="15368" max="15610" width="9.1796875" style="547"/>
    <col min="15611" max="15611" width="5" style="547" bestFit="1" customWidth="1"/>
    <col min="15612" max="15612" width="24.1796875" style="547" bestFit="1" customWidth="1"/>
    <col min="15613" max="15613" width="13.7265625" style="547" customWidth="1"/>
    <col min="15614" max="15622" width="12.7265625" style="547" bestFit="1" customWidth="1"/>
    <col min="15623" max="15623" width="8.453125" style="547" bestFit="1" customWidth="1"/>
    <col min="15624" max="15866" width="9.1796875" style="547"/>
    <col min="15867" max="15867" width="5" style="547" bestFit="1" customWidth="1"/>
    <col min="15868" max="15868" width="24.1796875" style="547" bestFit="1" customWidth="1"/>
    <col min="15869" max="15869" width="13.7265625" style="547" customWidth="1"/>
    <col min="15870" max="15878" width="12.7265625" style="547" bestFit="1" customWidth="1"/>
    <col min="15879" max="15879" width="8.453125" style="547" bestFit="1" customWidth="1"/>
    <col min="15880" max="16122" width="9.1796875" style="547"/>
    <col min="16123" max="16123" width="5" style="547" bestFit="1" customWidth="1"/>
    <col min="16124" max="16124" width="24.1796875" style="547" bestFit="1" customWidth="1"/>
    <col min="16125" max="16125" width="13.7265625" style="547" customWidth="1"/>
    <col min="16126" max="16134" width="12.7265625" style="547" bestFit="1" customWidth="1"/>
    <col min="16135" max="16135" width="8.453125" style="547" bestFit="1" customWidth="1"/>
    <col min="16136" max="16384" width="9.1796875" style="547"/>
  </cols>
  <sheetData>
    <row r="1" spans="1:6" s="549" customFormat="1" ht="18" x14ac:dyDescent="0.4">
      <c r="A1" s="620" t="s">
        <v>547</v>
      </c>
      <c r="B1" s="620"/>
      <c r="C1" s="620"/>
      <c r="D1" s="620"/>
      <c r="E1" s="620"/>
      <c r="F1" s="620"/>
    </row>
    <row r="2" spans="1:6" s="549" customFormat="1" ht="18" thickBot="1" x14ac:dyDescent="0.4">
      <c r="B2" s="550"/>
      <c r="C2" s="551"/>
      <c r="D2" s="551"/>
      <c r="E2" s="551"/>
      <c r="F2" s="551"/>
    </row>
    <row r="3" spans="1:6" s="549" customFormat="1" ht="12.75" customHeight="1" x14ac:dyDescent="0.35">
      <c r="A3" s="679" t="s">
        <v>505</v>
      </c>
      <c r="B3" s="680"/>
      <c r="C3" s="643">
        <f>Cover!B15</f>
        <v>0</v>
      </c>
      <c r="D3" s="644"/>
      <c r="E3" s="644"/>
      <c r="F3" s="645"/>
    </row>
    <row r="4" spans="1:6" s="549" customFormat="1" ht="13.5" customHeight="1" x14ac:dyDescent="0.35">
      <c r="A4" s="681"/>
      <c r="B4" s="682"/>
      <c r="C4" s="646"/>
      <c r="D4" s="647"/>
      <c r="E4" s="647"/>
      <c r="F4" s="648"/>
    </row>
    <row r="5" spans="1:6" s="549" customFormat="1" ht="12.75" customHeight="1" x14ac:dyDescent="0.35">
      <c r="A5" s="681" t="s">
        <v>506</v>
      </c>
      <c r="B5" s="682"/>
      <c r="C5" s="649">
        <f>Cover!B17</f>
        <v>0</v>
      </c>
      <c r="D5" s="615"/>
      <c r="E5" s="615"/>
      <c r="F5" s="616"/>
    </row>
    <row r="6" spans="1:6" s="549" customFormat="1" ht="13.5" customHeight="1" x14ac:dyDescent="0.35">
      <c r="A6" s="681"/>
      <c r="B6" s="682"/>
      <c r="C6" s="650"/>
      <c r="D6" s="625"/>
      <c r="E6" s="625"/>
      <c r="F6" s="626"/>
    </row>
    <row r="7" spans="1:6" s="549" customFormat="1" ht="12.75" customHeight="1" x14ac:dyDescent="0.35">
      <c r="A7" s="681" t="s">
        <v>507</v>
      </c>
      <c r="B7" s="682"/>
      <c r="C7" s="651">
        <f>Cover!B21</f>
        <v>0</v>
      </c>
      <c r="D7" s="652"/>
      <c r="E7" s="652"/>
      <c r="F7" s="653"/>
    </row>
    <row r="8" spans="1:6" s="549" customFormat="1" ht="13.5" customHeight="1" thickBot="1" x14ac:dyDescent="0.4">
      <c r="A8" s="683"/>
      <c r="B8" s="684"/>
      <c r="C8" s="654"/>
      <c r="D8" s="655"/>
      <c r="E8" s="655"/>
      <c r="F8" s="656"/>
    </row>
    <row r="9" spans="1:6" s="135" customFormat="1" ht="12.75" customHeight="1" x14ac:dyDescent="0.35">
      <c r="A9" s="610" t="s">
        <v>508</v>
      </c>
      <c r="B9" s="587" t="s">
        <v>570</v>
      </c>
      <c r="C9" s="627" t="s">
        <v>509</v>
      </c>
      <c r="D9" s="628"/>
      <c r="E9" s="628"/>
      <c r="F9" s="657"/>
    </row>
    <row r="10" spans="1:6" s="135" customFormat="1" ht="15.5" x14ac:dyDescent="0.35">
      <c r="A10" s="611"/>
      <c r="B10" s="588"/>
      <c r="C10" s="629" t="s">
        <v>545</v>
      </c>
      <c r="D10" s="630"/>
      <c r="E10" s="630"/>
      <c r="F10" s="658"/>
    </row>
    <row r="11" spans="1:6" s="135" customFormat="1" ht="16" thickBot="1" x14ac:dyDescent="0.4">
      <c r="A11" s="611"/>
      <c r="B11" s="588"/>
      <c r="C11" s="659" t="s">
        <v>546</v>
      </c>
      <c r="D11" s="660"/>
      <c r="E11" s="660"/>
      <c r="F11" s="661"/>
    </row>
    <row r="12" spans="1:6" s="135" customFormat="1" ht="31.5" customHeight="1" thickBot="1" x14ac:dyDescent="0.4">
      <c r="A12" s="612"/>
      <c r="B12" s="588"/>
      <c r="C12" s="685" t="s">
        <v>566</v>
      </c>
      <c r="D12" s="686"/>
      <c r="E12" s="687" t="s">
        <v>567</v>
      </c>
      <c r="F12" s="688"/>
    </row>
    <row r="13" spans="1:6" s="135" customFormat="1" ht="15.5" x14ac:dyDescent="0.35">
      <c r="A13" s="552">
        <v>1</v>
      </c>
      <c r="B13" s="553" t="s">
        <v>550</v>
      </c>
      <c r="C13" s="674"/>
      <c r="D13" s="675"/>
      <c r="E13" s="674"/>
      <c r="F13" s="676"/>
    </row>
    <row r="14" spans="1:6" s="135" customFormat="1" ht="15.5" x14ac:dyDescent="0.35">
      <c r="A14" s="554">
        <v>2</v>
      </c>
      <c r="B14" s="555" t="s">
        <v>551</v>
      </c>
      <c r="C14" s="662"/>
      <c r="D14" s="663"/>
      <c r="E14" s="662"/>
      <c r="F14" s="664"/>
    </row>
    <row r="15" spans="1:6" s="135" customFormat="1" ht="15.5" x14ac:dyDescent="0.35">
      <c r="A15" s="554">
        <v>3</v>
      </c>
      <c r="B15" s="555" t="s">
        <v>552</v>
      </c>
      <c r="C15" s="662"/>
      <c r="D15" s="663"/>
      <c r="E15" s="662"/>
      <c r="F15" s="664"/>
    </row>
    <row r="16" spans="1:6" s="135" customFormat="1" ht="15.5" x14ac:dyDescent="0.35">
      <c r="A16" s="554">
        <v>4</v>
      </c>
      <c r="B16" s="555" t="s">
        <v>553</v>
      </c>
      <c r="C16" s="662"/>
      <c r="D16" s="663"/>
      <c r="E16" s="662"/>
      <c r="F16" s="664"/>
    </row>
    <row r="17" spans="1:6" s="135" customFormat="1" ht="15.5" x14ac:dyDescent="0.35">
      <c r="A17" s="554">
        <v>5</v>
      </c>
      <c r="B17" s="555" t="s">
        <v>554</v>
      </c>
      <c r="C17" s="662"/>
      <c r="D17" s="663"/>
      <c r="E17" s="662"/>
      <c r="F17" s="664"/>
    </row>
    <row r="18" spans="1:6" s="135" customFormat="1" ht="15.5" x14ac:dyDescent="0.35">
      <c r="A18" s="554">
        <v>6</v>
      </c>
      <c r="B18" s="555" t="s">
        <v>555</v>
      </c>
      <c r="C18" s="662"/>
      <c r="D18" s="663"/>
      <c r="E18" s="662"/>
      <c r="F18" s="664"/>
    </row>
    <row r="19" spans="1:6" s="135" customFormat="1" ht="15.5" x14ac:dyDescent="0.35">
      <c r="A19" s="554">
        <v>7</v>
      </c>
      <c r="B19" s="555" t="s">
        <v>556</v>
      </c>
      <c r="C19" s="662"/>
      <c r="D19" s="663"/>
      <c r="E19" s="662"/>
      <c r="F19" s="664"/>
    </row>
    <row r="20" spans="1:6" s="135" customFormat="1" ht="15.5" x14ac:dyDescent="0.35">
      <c r="A20" s="554">
        <v>8</v>
      </c>
      <c r="B20" s="555" t="s">
        <v>557</v>
      </c>
      <c r="C20" s="662"/>
      <c r="D20" s="663"/>
      <c r="E20" s="662"/>
      <c r="F20" s="664"/>
    </row>
    <row r="21" spans="1:6" s="135" customFormat="1" ht="15.5" x14ac:dyDescent="0.35">
      <c r="A21" s="554">
        <v>9</v>
      </c>
      <c r="B21" s="555" t="s">
        <v>558</v>
      </c>
      <c r="C21" s="662"/>
      <c r="D21" s="663"/>
      <c r="E21" s="662"/>
      <c r="F21" s="664"/>
    </row>
    <row r="22" spans="1:6" s="135" customFormat="1" ht="15.5" x14ac:dyDescent="0.35">
      <c r="A22" s="554">
        <v>10</v>
      </c>
      <c r="B22" s="555" t="s">
        <v>559</v>
      </c>
      <c r="C22" s="662"/>
      <c r="D22" s="663"/>
      <c r="E22" s="662"/>
      <c r="F22" s="664"/>
    </row>
    <row r="23" spans="1:6" s="135" customFormat="1" ht="15.5" x14ac:dyDescent="0.35">
      <c r="A23" s="554">
        <v>11</v>
      </c>
      <c r="B23" s="555" t="s">
        <v>560</v>
      </c>
      <c r="C23" s="662"/>
      <c r="D23" s="663"/>
      <c r="E23" s="662"/>
      <c r="F23" s="664"/>
    </row>
    <row r="24" spans="1:6" s="135" customFormat="1" ht="15.5" x14ac:dyDescent="0.35">
      <c r="A24" s="554">
        <v>12</v>
      </c>
      <c r="B24" s="555" t="s">
        <v>561</v>
      </c>
      <c r="C24" s="662"/>
      <c r="D24" s="663"/>
      <c r="E24" s="662"/>
      <c r="F24" s="664"/>
    </row>
    <row r="25" spans="1:6" s="135" customFormat="1" ht="15.5" x14ac:dyDescent="0.35">
      <c r="A25" s="554">
        <v>13</v>
      </c>
      <c r="B25" s="555" t="s">
        <v>562</v>
      </c>
      <c r="C25" s="662"/>
      <c r="D25" s="663"/>
      <c r="E25" s="662"/>
      <c r="F25" s="664"/>
    </row>
    <row r="26" spans="1:6" s="135" customFormat="1" ht="15.5" x14ac:dyDescent="0.35">
      <c r="A26" s="554">
        <v>14</v>
      </c>
      <c r="B26" s="555" t="s">
        <v>563</v>
      </c>
      <c r="C26" s="662"/>
      <c r="D26" s="663"/>
      <c r="E26" s="662"/>
      <c r="F26" s="664"/>
    </row>
    <row r="27" spans="1:6" s="135" customFormat="1" ht="15.5" x14ac:dyDescent="0.35">
      <c r="A27" s="554">
        <v>15</v>
      </c>
      <c r="B27" s="555" t="s">
        <v>564</v>
      </c>
      <c r="C27" s="662"/>
      <c r="D27" s="663"/>
      <c r="E27" s="662"/>
      <c r="F27" s="664"/>
    </row>
    <row r="28" spans="1:6" s="135" customFormat="1" ht="15.5" x14ac:dyDescent="0.35">
      <c r="A28" s="554">
        <v>16</v>
      </c>
      <c r="B28" s="555" t="s">
        <v>565</v>
      </c>
      <c r="C28" s="662"/>
      <c r="D28" s="663"/>
      <c r="E28" s="662"/>
      <c r="F28" s="664"/>
    </row>
    <row r="29" spans="1:6" s="135" customFormat="1" ht="16" thickBot="1" x14ac:dyDescent="0.4">
      <c r="A29" s="556"/>
      <c r="B29" s="557"/>
      <c r="C29" s="641"/>
      <c r="D29" s="678"/>
      <c r="E29" s="641"/>
      <c r="F29" s="642"/>
    </row>
    <row r="30" spans="1:6" s="135" customFormat="1" ht="15.5" x14ac:dyDescent="0.35">
      <c r="A30" s="560" t="s">
        <v>542</v>
      </c>
      <c r="C30" s="558"/>
      <c r="D30" s="558"/>
      <c r="E30" s="558"/>
      <c r="F30" s="558"/>
    </row>
    <row r="31" spans="1:6" s="135" customFormat="1" ht="19.5" customHeight="1" x14ac:dyDescent="0.35">
      <c r="A31" s="559">
        <v>1</v>
      </c>
      <c r="B31" s="677" t="s">
        <v>543</v>
      </c>
      <c r="C31" s="677"/>
      <c r="D31" s="677"/>
      <c r="E31" s="677"/>
      <c r="F31" s="677"/>
    </row>
    <row r="32" spans="1:6" s="135" customFormat="1" ht="61" customHeight="1" x14ac:dyDescent="0.35">
      <c r="A32" s="559">
        <v>2</v>
      </c>
      <c r="B32" s="677" t="s">
        <v>544</v>
      </c>
      <c r="C32" s="677"/>
      <c r="D32" s="677"/>
      <c r="E32" s="677"/>
      <c r="F32" s="677"/>
    </row>
    <row r="33" spans="1:6" s="135" customFormat="1" ht="16" thickBot="1" x14ac:dyDescent="0.4">
      <c r="A33" s="613" t="s">
        <v>511</v>
      </c>
      <c r="B33" s="613"/>
      <c r="C33" s="613"/>
      <c r="D33" s="613"/>
      <c r="E33" s="613"/>
      <c r="F33" s="613"/>
    </row>
    <row r="34" spans="1:6" s="135" customFormat="1" ht="15.5" x14ac:dyDescent="0.35">
      <c r="A34" s="665"/>
      <c r="B34" s="666"/>
      <c r="C34" s="666"/>
      <c r="D34" s="666"/>
      <c r="E34" s="666"/>
      <c r="F34" s="667"/>
    </row>
    <row r="35" spans="1:6" s="135" customFormat="1" ht="15.5" x14ac:dyDescent="0.35">
      <c r="A35" s="668"/>
      <c r="B35" s="669"/>
      <c r="C35" s="669"/>
      <c r="D35" s="669"/>
      <c r="E35" s="669"/>
      <c r="F35" s="670"/>
    </row>
    <row r="36" spans="1:6" s="135" customFormat="1" ht="16" thickBot="1" x14ac:dyDescent="0.4">
      <c r="A36" s="671"/>
      <c r="B36" s="672"/>
      <c r="C36" s="672"/>
      <c r="D36" s="672"/>
      <c r="E36" s="672"/>
      <c r="F36" s="673"/>
    </row>
  </sheetData>
  <mergeCells count="54">
    <mergeCell ref="A1:F1"/>
    <mergeCell ref="A3:B4"/>
    <mergeCell ref="A5:B6"/>
    <mergeCell ref="A7:B8"/>
    <mergeCell ref="A9:A12"/>
    <mergeCell ref="B9:B12"/>
    <mergeCell ref="C12:D12"/>
    <mergeCell ref="E12:F12"/>
    <mergeCell ref="A33:F33"/>
    <mergeCell ref="E14:F14"/>
    <mergeCell ref="C15:D15"/>
    <mergeCell ref="E15:F15"/>
    <mergeCell ref="C16:D16"/>
    <mergeCell ref="B31:F31"/>
    <mergeCell ref="B32:F32"/>
    <mergeCell ref="C28:D28"/>
    <mergeCell ref="E28:F28"/>
    <mergeCell ref="C23:D23"/>
    <mergeCell ref="E23:F23"/>
    <mergeCell ref="C24:D24"/>
    <mergeCell ref="E24:F24"/>
    <mergeCell ref="C25:D25"/>
    <mergeCell ref="E25:F25"/>
    <mergeCell ref="C29:D29"/>
    <mergeCell ref="A34:F34"/>
    <mergeCell ref="A35:F35"/>
    <mergeCell ref="A36:F36"/>
    <mergeCell ref="E16:F16"/>
    <mergeCell ref="C17:D17"/>
    <mergeCell ref="E17:F17"/>
    <mergeCell ref="C18:D18"/>
    <mergeCell ref="E18:F18"/>
    <mergeCell ref="C20:D20"/>
    <mergeCell ref="E20:F20"/>
    <mergeCell ref="C21:D21"/>
    <mergeCell ref="E21:F21"/>
    <mergeCell ref="C22:D22"/>
    <mergeCell ref="E22:F22"/>
    <mergeCell ref="C27:D27"/>
    <mergeCell ref="E27:F27"/>
    <mergeCell ref="E29:F29"/>
    <mergeCell ref="C3:F4"/>
    <mergeCell ref="C5:F6"/>
    <mergeCell ref="C7:F8"/>
    <mergeCell ref="C9:F9"/>
    <mergeCell ref="C10:F10"/>
    <mergeCell ref="C11:F11"/>
    <mergeCell ref="C26:D26"/>
    <mergeCell ref="E26:F26"/>
    <mergeCell ref="C13:D13"/>
    <mergeCell ref="E13:F13"/>
    <mergeCell ref="C14:D14"/>
    <mergeCell ref="C19:D19"/>
    <mergeCell ref="E19:F19"/>
  </mergeCells>
  <pageMargins left="0.70866141732283472" right="0.70866141732283472" top="0.74803149606299213" bottom="0.74803149606299213" header="0.31496062992125984" footer="0.31496062992125984"/>
  <pageSetup paperSize="9" scale="79" orientation="landscape" r:id="rId1"/>
  <headerFooter>
    <oddFooter>&amp;F&amp;RPage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49"/>
  <sheetViews>
    <sheetView topLeftCell="A14" zoomScale="70" zoomScaleNormal="70" zoomScaleSheetLayoutView="70" workbookViewId="0">
      <selection activeCell="L9" sqref="L9"/>
    </sheetView>
  </sheetViews>
  <sheetFormatPr defaultColWidth="9.1796875" defaultRowHeight="12.5" x14ac:dyDescent="0.25"/>
  <cols>
    <col min="1" max="1" width="20.81640625" style="501" customWidth="1"/>
    <col min="2" max="2" width="17.453125" style="476" customWidth="1"/>
    <col min="3" max="3" width="40.453125" style="476" customWidth="1"/>
    <col min="4" max="4" width="23.54296875" style="476" customWidth="1"/>
    <col min="5" max="5" width="23.1796875" style="476" customWidth="1"/>
    <col min="6" max="6" width="18.453125" style="476" customWidth="1"/>
    <col min="7" max="7" width="19.26953125" style="476" customWidth="1"/>
    <col min="8" max="8" width="14.7265625" style="476" customWidth="1"/>
    <col min="9" max="9" width="11.453125" style="476" customWidth="1"/>
    <col min="10" max="10" width="10.26953125" style="476" bestFit="1" customWidth="1"/>
    <col min="11" max="11" width="9.7265625" style="476" bestFit="1" customWidth="1"/>
    <col min="12" max="16384" width="9.1796875" style="476"/>
  </cols>
  <sheetData>
    <row r="1" spans="1:9" s="468" customFormat="1" ht="15.5" x14ac:dyDescent="0.35">
      <c r="A1" s="718" t="s">
        <v>102</v>
      </c>
      <c r="B1" s="719"/>
      <c r="C1" s="466">
        <f>Cover!B15</f>
        <v>0</v>
      </c>
      <c r="D1" s="467"/>
      <c r="G1" s="469"/>
      <c r="I1" s="469"/>
    </row>
    <row r="2" spans="1:9" s="468" customFormat="1" ht="63.65" customHeight="1" x14ac:dyDescent="0.35">
      <c r="A2" s="718" t="s">
        <v>103</v>
      </c>
      <c r="B2" s="719"/>
      <c r="C2" s="470">
        <f>Cover!B17</f>
        <v>0</v>
      </c>
      <c r="G2" s="469"/>
      <c r="H2" s="471"/>
      <c r="I2" s="472"/>
    </row>
    <row r="3" spans="1:9" s="468" customFormat="1" ht="15.5" x14ac:dyDescent="0.35">
      <c r="A3" s="718" t="s">
        <v>104</v>
      </c>
      <c r="B3" s="719"/>
      <c r="C3" s="466">
        <f>Cover!B21</f>
        <v>0</v>
      </c>
      <c r="G3" s="469"/>
      <c r="H3" s="471"/>
      <c r="I3" s="472"/>
    </row>
    <row r="4" spans="1:9" s="468" customFormat="1" ht="15.5" x14ac:dyDescent="0.35">
      <c r="A4" s="718" t="s">
        <v>161</v>
      </c>
      <c r="B4" s="719"/>
      <c r="C4" s="473" t="s">
        <v>281</v>
      </c>
      <c r="G4" s="469"/>
      <c r="H4" s="471"/>
      <c r="I4" s="472"/>
    </row>
    <row r="5" spans="1:9" ht="15.5" x14ac:dyDescent="0.35">
      <c r="A5" s="474"/>
      <c r="B5" s="468"/>
      <c r="C5" s="475"/>
    </row>
    <row r="6" spans="1:9" ht="48" customHeight="1" x14ac:dyDescent="0.4">
      <c r="A6" s="720" t="s">
        <v>280</v>
      </c>
      <c r="B6" s="720"/>
      <c r="C6" s="720"/>
      <c r="D6" s="720"/>
      <c r="E6" s="720"/>
    </row>
    <row r="7" spans="1:9" ht="13.5" thickBot="1" x14ac:dyDescent="0.35">
      <c r="A7" s="477"/>
    </row>
    <row r="8" spans="1:9" ht="16" thickBot="1" x14ac:dyDescent="0.4">
      <c r="A8" s="478" t="s">
        <v>162</v>
      </c>
      <c r="B8" s="479" t="s">
        <v>163</v>
      </c>
      <c r="C8" s="480" t="s">
        <v>164</v>
      </c>
      <c r="D8" s="480"/>
      <c r="E8" s="481"/>
    </row>
    <row r="9" spans="1:9" ht="16" thickBot="1" x14ac:dyDescent="0.4">
      <c r="A9" s="482">
        <v>1</v>
      </c>
      <c r="B9" s="483" t="s">
        <v>165</v>
      </c>
      <c r="C9" s="697" t="s">
        <v>290</v>
      </c>
      <c r="D9" s="697"/>
      <c r="E9" s="484"/>
      <c r="F9" s="705" t="s">
        <v>166</v>
      </c>
      <c r="G9" s="706"/>
      <c r="H9" s="707"/>
    </row>
    <row r="10" spans="1:9" ht="14" x14ac:dyDescent="0.3">
      <c r="A10" s="485">
        <v>2</v>
      </c>
      <c r="B10" s="486" t="s">
        <v>167</v>
      </c>
      <c r="C10" s="708" t="str">
        <f>B41</f>
        <v>Tenderer's description of Formula A</v>
      </c>
      <c r="D10" s="695"/>
      <c r="E10" s="696"/>
      <c r="F10" s="709" t="s">
        <v>168</v>
      </c>
      <c r="G10" s="710"/>
      <c r="H10" s="711"/>
    </row>
    <row r="11" spans="1:9" ht="14" x14ac:dyDescent="0.3">
      <c r="A11" s="485">
        <v>3</v>
      </c>
      <c r="B11" s="486" t="s">
        <v>169</v>
      </c>
      <c r="C11" s="708" t="str">
        <f>B52</f>
        <v>Tenderer's description of Formula B</v>
      </c>
      <c r="D11" s="695"/>
      <c r="E11" s="696"/>
      <c r="F11" s="712"/>
      <c r="G11" s="713"/>
      <c r="H11" s="714"/>
    </row>
    <row r="12" spans="1:9" ht="14" x14ac:dyDescent="0.3">
      <c r="A12" s="485">
        <v>4</v>
      </c>
      <c r="B12" s="486" t="s">
        <v>170</v>
      </c>
      <c r="C12" s="695" t="str">
        <f>B63</f>
        <v>Tenderer's description of Formula C</v>
      </c>
      <c r="D12" s="695"/>
      <c r="E12" s="696"/>
      <c r="F12" s="712"/>
      <c r="G12" s="713"/>
      <c r="H12" s="714"/>
    </row>
    <row r="13" spans="1:9" ht="14" x14ac:dyDescent="0.3">
      <c r="A13" s="485">
        <v>5</v>
      </c>
      <c r="B13" s="486" t="s">
        <v>171</v>
      </c>
      <c r="C13" s="695" t="str">
        <f>B74</f>
        <v>Tenderer's description of Formula D</v>
      </c>
      <c r="D13" s="695"/>
      <c r="E13" s="696"/>
      <c r="F13" s="712"/>
      <c r="G13" s="713"/>
      <c r="H13" s="714"/>
    </row>
    <row r="14" spans="1:9" ht="14" x14ac:dyDescent="0.3">
      <c r="A14" s="485">
        <v>6</v>
      </c>
      <c r="B14" s="486" t="s">
        <v>172</v>
      </c>
      <c r="C14" s="695" t="str">
        <f>B85</f>
        <v>Tenderer's description of Formula E</v>
      </c>
      <c r="D14" s="695"/>
      <c r="E14" s="696"/>
      <c r="F14" s="712"/>
      <c r="G14" s="713"/>
      <c r="H14" s="714"/>
    </row>
    <row r="15" spans="1:9" ht="14" x14ac:dyDescent="0.3">
      <c r="A15" s="485">
        <v>7</v>
      </c>
      <c r="B15" s="486" t="s">
        <v>173</v>
      </c>
      <c r="C15" s="695" t="str">
        <f>B96</f>
        <v>Tenderer's description of Formula F</v>
      </c>
      <c r="D15" s="695"/>
      <c r="E15" s="696"/>
      <c r="F15" s="712"/>
      <c r="G15" s="713"/>
      <c r="H15" s="714"/>
    </row>
    <row r="16" spans="1:9" ht="14" x14ac:dyDescent="0.3">
      <c r="A16" s="485">
        <v>8</v>
      </c>
      <c r="B16" s="486" t="s">
        <v>174</v>
      </c>
      <c r="C16" s="695" t="str">
        <f>B107</f>
        <v>Tenderer's description of Formula G</v>
      </c>
      <c r="D16" s="695"/>
      <c r="E16" s="696"/>
      <c r="F16" s="712"/>
      <c r="G16" s="713"/>
      <c r="H16" s="714"/>
    </row>
    <row r="17" spans="1:9" ht="14" x14ac:dyDescent="0.3">
      <c r="A17" s="485">
        <v>9</v>
      </c>
      <c r="B17" s="486" t="s">
        <v>175</v>
      </c>
      <c r="C17" s="695" t="str">
        <f>B118</f>
        <v>Tenderer's description of Formula H</v>
      </c>
      <c r="D17" s="695"/>
      <c r="E17" s="696"/>
      <c r="F17" s="712"/>
      <c r="G17" s="713"/>
      <c r="H17" s="714"/>
    </row>
    <row r="18" spans="1:9" ht="14" x14ac:dyDescent="0.3">
      <c r="A18" s="485">
        <v>10</v>
      </c>
      <c r="B18" s="486" t="s">
        <v>176</v>
      </c>
      <c r="C18" s="695" t="str">
        <f>B129</f>
        <v>Tenderer's description of Formula I</v>
      </c>
      <c r="D18" s="695"/>
      <c r="E18" s="696"/>
      <c r="F18" s="712"/>
      <c r="G18" s="713"/>
      <c r="H18" s="714"/>
    </row>
    <row r="19" spans="1:9" ht="14.5" thickBot="1" x14ac:dyDescent="0.35">
      <c r="A19" s="487">
        <v>11</v>
      </c>
      <c r="B19" s="488" t="s">
        <v>177</v>
      </c>
      <c r="C19" s="698" t="str">
        <f>B140</f>
        <v>Tenderer's description of Formula J</v>
      </c>
      <c r="D19" s="698"/>
      <c r="E19" s="699"/>
      <c r="F19" s="715"/>
      <c r="G19" s="716"/>
      <c r="H19" s="717"/>
    </row>
    <row r="20" spans="1:9" ht="13" x14ac:dyDescent="0.3">
      <c r="A20" s="477"/>
      <c r="B20" s="489"/>
      <c r="C20" s="489"/>
      <c r="D20" s="489"/>
    </row>
    <row r="21" spans="1:9" ht="18" x14ac:dyDescent="0.4">
      <c r="A21" s="113" t="s">
        <v>178</v>
      </c>
      <c r="C21" s="489"/>
      <c r="D21" s="489"/>
    </row>
    <row r="22" spans="1:9" ht="36.75" customHeight="1" x14ac:dyDescent="0.3">
      <c r="A22" s="110">
        <v>1</v>
      </c>
      <c r="B22" s="700" t="s">
        <v>179</v>
      </c>
      <c r="C22" s="701"/>
      <c r="D22" s="701"/>
      <c r="E22" s="701"/>
      <c r="F22" s="701"/>
      <c r="G22" s="702"/>
    </row>
    <row r="23" spans="1:9" ht="14" x14ac:dyDescent="0.3">
      <c r="A23" s="110">
        <v>2</v>
      </c>
      <c r="B23" s="703" t="s">
        <v>180</v>
      </c>
      <c r="C23" s="704"/>
      <c r="D23" s="704"/>
      <c r="E23" s="704"/>
      <c r="F23" s="704"/>
      <c r="G23" s="704"/>
    </row>
    <row r="24" spans="1:9" ht="14" x14ac:dyDescent="0.3">
      <c r="A24" s="111"/>
      <c r="B24" s="490"/>
      <c r="C24" s="489"/>
      <c r="D24" s="489"/>
    </row>
    <row r="25" spans="1:9" ht="18" customHeight="1" x14ac:dyDescent="0.4">
      <c r="A25" s="491" t="s">
        <v>181</v>
      </c>
      <c r="B25" s="492"/>
      <c r="C25" s="492"/>
    </row>
    <row r="26" spans="1:9" s="468" customFormat="1" ht="62" customHeight="1" x14ac:dyDescent="0.35">
      <c r="A26" s="493">
        <v>1</v>
      </c>
      <c r="B26" s="691" t="s">
        <v>182</v>
      </c>
      <c r="C26" s="691"/>
      <c r="D26" s="691"/>
      <c r="E26" s="691"/>
      <c r="F26" s="691"/>
      <c r="G26" s="691"/>
    </row>
    <row r="27" spans="1:9" s="468" customFormat="1" ht="62" customHeight="1" x14ac:dyDescent="0.35">
      <c r="A27" s="493">
        <v>2</v>
      </c>
      <c r="B27" s="691" t="s">
        <v>183</v>
      </c>
      <c r="C27" s="691"/>
      <c r="D27" s="691"/>
      <c r="E27" s="691"/>
      <c r="F27" s="691"/>
      <c r="G27" s="691"/>
      <c r="H27" s="494"/>
      <c r="I27" s="494"/>
    </row>
    <row r="28" spans="1:9" s="468" customFormat="1" ht="62" customHeight="1" x14ac:dyDescent="0.35">
      <c r="A28" s="495">
        <v>3</v>
      </c>
      <c r="B28" s="691" t="s">
        <v>288</v>
      </c>
      <c r="C28" s="691"/>
      <c r="D28" s="691"/>
      <c r="E28" s="691"/>
      <c r="F28" s="691"/>
      <c r="G28" s="691"/>
    </row>
    <row r="29" spans="1:9" s="468" customFormat="1" ht="62" customHeight="1" x14ac:dyDescent="0.35">
      <c r="A29" s="495">
        <v>4</v>
      </c>
      <c r="B29" s="691" t="s">
        <v>291</v>
      </c>
      <c r="C29" s="691"/>
      <c r="D29" s="691"/>
      <c r="E29" s="691"/>
      <c r="F29" s="691"/>
      <c r="G29" s="691"/>
      <c r="H29" s="112"/>
    </row>
    <row r="30" spans="1:9" s="468" customFormat="1" ht="62" customHeight="1" x14ac:dyDescent="0.35">
      <c r="A30" s="495">
        <v>5</v>
      </c>
      <c r="B30" s="692" t="s">
        <v>499</v>
      </c>
      <c r="C30" s="692"/>
      <c r="D30" s="692"/>
      <c r="E30" s="692"/>
      <c r="F30" s="692"/>
      <c r="G30" s="692"/>
    </row>
    <row r="31" spans="1:9" s="468" customFormat="1" ht="62" customHeight="1" x14ac:dyDescent="0.35">
      <c r="A31" s="495">
        <v>6</v>
      </c>
      <c r="B31" s="691" t="s">
        <v>292</v>
      </c>
      <c r="C31" s="691"/>
      <c r="D31" s="691"/>
      <c r="E31" s="691"/>
      <c r="F31" s="691"/>
      <c r="G31" s="691"/>
    </row>
    <row r="32" spans="1:9" ht="18" x14ac:dyDescent="0.4">
      <c r="A32" s="113" t="s">
        <v>184</v>
      </c>
      <c r="B32" s="490"/>
      <c r="C32" s="492"/>
    </row>
    <row r="33" spans="1:22" s="496" customFormat="1" ht="63" customHeight="1" x14ac:dyDescent="0.35">
      <c r="A33" s="493">
        <v>1</v>
      </c>
      <c r="B33" s="691" t="s">
        <v>289</v>
      </c>
      <c r="C33" s="691"/>
      <c r="D33" s="691"/>
      <c r="E33" s="691"/>
      <c r="F33" s="691"/>
      <c r="G33" s="691"/>
      <c r="H33" s="112"/>
      <c r="I33" s="112"/>
    </row>
    <row r="34" spans="1:22" s="496" customFormat="1" ht="51.75" customHeight="1" x14ac:dyDescent="0.35">
      <c r="A34" s="493">
        <v>2</v>
      </c>
      <c r="B34" s="691" t="s">
        <v>185</v>
      </c>
      <c r="C34" s="691"/>
      <c r="D34" s="691"/>
      <c r="E34" s="691"/>
      <c r="F34" s="691"/>
      <c r="G34" s="691"/>
      <c r="H34" s="112"/>
      <c r="I34" s="112"/>
    </row>
    <row r="35" spans="1:22" s="496" customFormat="1" ht="66" customHeight="1" x14ac:dyDescent="0.35">
      <c r="A35" s="497">
        <v>3</v>
      </c>
      <c r="B35" s="693" t="s">
        <v>293</v>
      </c>
      <c r="C35" s="693"/>
      <c r="D35" s="693"/>
      <c r="E35" s="693"/>
      <c r="F35" s="693"/>
      <c r="G35" s="693"/>
      <c r="H35" s="112"/>
      <c r="I35" s="112"/>
    </row>
    <row r="36" spans="1:22" s="496" customFormat="1" ht="87.75" customHeight="1" x14ac:dyDescent="0.35">
      <c r="A36" s="493">
        <v>4</v>
      </c>
      <c r="B36" s="691" t="s">
        <v>186</v>
      </c>
      <c r="C36" s="691"/>
      <c r="D36" s="691"/>
      <c r="E36" s="691"/>
      <c r="F36" s="691"/>
      <c r="G36" s="691"/>
      <c r="H36" s="112"/>
      <c r="I36" s="112"/>
    </row>
    <row r="37" spans="1:22" s="496" customFormat="1" ht="42" customHeight="1" x14ac:dyDescent="0.35">
      <c r="A37" s="498">
        <v>5</v>
      </c>
      <c r="B37" s="694" t="s">
        <v>187</v>
      </c>
      <c r="C37" s="694"/>
      <c r="D37" s="694"/>
      <c r="E37" s="694"/>
      <c r="F37" s="694"/>
      <c r="G37" s="694"/>
      <c r="H37" s="112"/>
      <c r="I37" s="112"/>
    </row>
    <row r="38" spans="1:22" s="496" customFormat="1" ht="14" x14ac:dyDescent="0.3">
      <c r="A38" s="499" t="s">
        <v>115</v>
      </c>
      <c r="B38" s="500" t="s">
        <v>115</v>
      </c>
      <c r="C38" s="499"/>
    </row>
    <row r="39" spans="1:22" ht="14" x14ac:dyDescent="0.3">
      <c r="C39" s="492"/>
      <c r="D39" s="492"/>
      <c r="E39" s="492"/>
      <c r="F39" s="492"/>
      <c r="G39" s="492"/>
    </row>
    <row r="40" spans="1:22" ht="13" x14ac:dyDescent="0.3">
      <c r="A40" s="502"/>
    </row>
    <row r="41" spans="1:22" ht="34.15" customHeight="1" x14ac:dyDescent="0.35">
      <c r="A41" s="503" t="s">
        <v>188</v>
      </c>
      <c r="B41" s="689" t="s">
        <v>189</v>
      </c>
      <c r="C41" s="690"/>
      <c r="D41" s="690"/>
      <c r="E41" s="690"/>
      <c r="F41" s="690"/>
      <c r="G41" s="690"/>
      <c r="H41" s="504"/>
      <c r="I41" s="504"/>
      <c r="J41" s="504"/>
      <c r="K41" s="505"/>
    </row>
    <row r="42" spans="1:22" ht="81" customHeight="1" x14ac:dyDescent="0.25">
      <c r="A42" s="506" t="s">
        <v>190</v>
      </c>
      <c r="B42" s="507" t="s">
        <v>191</v>
      </c>
      <c r="C42" s="506" t="s">
        <v>192</v>
      </c>
      <c r="D42" s="506" t="s">
        <v>0</v>
      </c>
      <c r="E42" s="507" t="s">
        <v>193</v>
      </c>
      <c r="F42" s="507" t="s">
        <v>194</v>
      </c>
      <c r="G42" s="506" t="s">
        <v>195</v>
      </c>
      <c r="H42" s="508" t="s">
        <v>196</v>
      </c>
      <c r="I42" s="509" t="s">
        <v>197</v>
      </c>
      <c r="J42" s="509" t="s">
        <v>197</v>
      </c>
      <c r="K42" s="509" t="s">
        <v>197</v>
      </c>
      <c r="L42" s="509" t="s">
        <v>197</v>
      </c>
      <c r="M42" s="509" t="s">
        <v>197</v>
      </c>
      <c r="N42" s="509" t="s">
        <v>197</v>
      </c>
    </row>
    <row r="43" spans="1:22" x14ac:dyDescent="0.25">
      <c r="A43" s="510" t="s">
        <v>198</v>
      </c>
      <c r="B43" s="511"/>
      <c r="C43" s="512"/>
      <c r="D43" s="512"/>
      <c r="E43" s="513"/>
      <c r="F43" s="514"/>
      <c r="G43" s="515"/>
      <c r="H43" s="516"/>
      <c r="I43" s="517"/>
      <c r="J43" s="518"/>
      <c r="K43" s="518"/>
      <c r="L43" s="518"/>
      <c r="M43" s="518"/>
      <c r="N43" s="518"/>
      <c r="O43" s="519"/>
      <c r="P43" s="519"/>
      <c r="Q43" s="519"/>
      <c r="R43" s="519"/>
      <c r="S43" s="519"/>
      <c r="T43" s="519"/>
      <c r="U43" s="519"/>
      <c r="V43" s="519"/>
    </row>
    <row r="44" spans="1:22" x14ac:dyDescent="0.25">
      <c r="A44" s="510" t="s">
        <v>199</v>
      </c>
      <c r="B44" s="520"/>
      <c r="C44" s="518"/>
      <c r="D44" s="512"/>
      <c r="E44" s="513"/>
      <c r="F44" s="514"/>
      <c r="G44" s="515"/>
      <c r="H44" s="516"/>
      <c r="I44" s="517"/>
      <c r="J44" s="518"/>
      <c r="K44" s="518"/>
      <c r="L44" s="518"/>
      <c r="M44" s="518"/>
      <c r="N44" s="518"/>
      <c r="O44" s="519"/>
      <c r="P44" s="519"/>
      <c r="Q44" s="519"/>
      <c r="R44" s="519"/>
      <c r="S44" s="519"/>
      <c r="T44" s="519"/>
      <c r="U44" s="519"/>
      <c r="V44" s="519"/>
    </row>
    <row r="45" spans="1:22" x14ac:dyDescent="0.25">
      <c r="A45" s="510" t="s">
        <v>200</v>
      </c>
      <c r="B45" s="520"/>
      <c r="C45" s="518"/>
      <c r="D45" s="512"/>
      <c r="E45" s="513"/>
      <c r="F45" s="514"/>
      <c r="G45" s="515"/>
      <c r="H45" s="516"/>
      <c r="I45" s="517"/>
      <c r="J45" s="518"/>
      <c r="K45" s="518"/>
      <c r="L45" s="518"/>
      <c r="M45" s="518"/>
      <c r="N45" s="518"/>
      <c r="O45" s="519"/>
      <c r="P45" s="519"/>
      <c r="Q45" s="519"/>
      <c r="R45" s="519"/>
      <c r="S45" s="519"/>
      <c r="T45" s="519"/>
      <c r="U45" s="519"/>
      <c r="V45" s="519"/>
    </row>
    <row r="46" spans="1:22" x14ac:dyDescent="0.25">
      <c r="A46" s="510" t="s">
        <v>201</v>
      </c>
      <c r="B46" s="520" t="s">
        <v>115</v>
      </c>
      <c r="C46" s="518"/>
      <c r="D46" s="518"/>
      <c r="E46" s="518"/>
      <c r="F46" s="521"/>
      <c r="G46" s="521"/>
      <c r="H46" s="518"/>
      <c r="I46" s="517"/>
      <c r="J46" s="518"/>
      <c r="K46" s="518"/>
      <c r="L46" s="518"/>
      <c r="M46" s="518"/>
      <c r="N46" s="518"/>
      <c r="O46" s="519"/>
      <c r="P46" s="519"/>
      <c r="Q46" s="519"/>
      <c r="R46" s="519"/>
      <c r="S46" s="519"/>
      <c r="T46" s="519"/>
      <c r="U46" s="519"/>
      <c r="V46" s="519"/>
    </row>
    <row r="47" spans="1:22" x14ac:dyDescent="0.25">
      <c r="A47" s="510" t="s">
        <v>202</v>
      </c>
      <c r="B47" s="520"/>
      <c r="C47" s="518"/>
      <c r="D47" s="518"/>
      <c r="E47" s="518"/>
      <c r="F47" s="521"/>
      <c r="G47" s="521"/>
      <c r="H47" s="518"/>
      <c r="I47" s="517"/>
      <c r="J47" s="518"/>
      <c r="K47" s="518"/>
      <c r="L47" s="518"/>
      <c r="M47" s="518"/>
      <c r="N47" s="518"/>
      <c r="O47" s="519"/>
      <c r="P47" s="519"/>
      <c r="Q47" s="519"/>
      <c r="R47" s="519"/>
      <c r="S47" s="519"/>
      <c r="T47" s="519"/>
      <c r="U47" s="519"/>
      <c r="V47" s="519"/>
    </row>
    <row r="48" spans="1:22" ht="13" x14ac:dyDescent="0.3">
      <c r="A48" s="510" t="s">
        <v>203</v>
      </c>
      <c r="B48" s="522">
        <v>0.15</v>
      </c>
      <c r="C48" s="523" t="s">
        <v>204</v>
      </c>
      <c r="D48" s="524"/>
      <c r="E48" s="525"/>
    </row>
    <row r="49" spans="1:14" ht="13" x14ac:dyDescent="0.3">
      <c r="A49" s="526"/>
      <c r="B49" s="522">
        <f>SUM(B43:B48)</f>
        <v>0.15</v>
      </c>
      <c r="C49" s="527" t="s">
        <v>205</v>
      </c>
      <c r="D49" s="528" t="s">
        <v>206</v>
      </c>
      <c r="E49" s="528"/>
      <c r="F49" s="528"/>
      <c r="G49" s="528"/>
    </row>
    <row r="50" spans="1:14" x14ac:dyDescent="0.25">
      <c r="A50" s="529"/>
    </row>
    <row r="51" spans="1:14" ht="13" x14ac:dyDescent="0.3">
      <c r="A51" s="502"/>
    </row>
    <row r="52" spans="1:14" ht="42.65" customHeight="1" x14ac:dyDescent="0.35">
      <c r="A52" s="503" t="s">
        <v>207</v>
      </c>
      <c r="B52" s="689" t="s">
        <v>208</v>
      </c>
      <c r="C52" s="690"/>
      <c r="D52" s="690"/>
      <c r="E52" s="690"/>
      <c r="F52" s="690"/>
      <c r="G52" s="690"/>
      <c r="H52" s="504"/>
      <c r="I52" s="504"/>
      <c r="J52" s="504"/>
      <c r="K52" s="505"/>
    </row>
    <row r="53" spans="1:14" ht="78.75" customHeight="1" x14ac:dyDescent="0.25">
      <c r="A53" s="506" t="s">
        <v>190</v>
      </c>
      <c r="B53" s="507" t="s">
        <v>191</v>
      </c>
      <c r="C53" s="506" t="s">
        <v>192</v>
      </c>
      <c r="D53" s="506" t="s">
        <v>0</v>
      </c>
      <c r="E53" s="507" t="s">
        <v>193</v>
      </c>
      <c r="F53" s="507" t="s">
        <v>194</v>
      </c>
      <c r="G53" s="506" t="s">
        <v>195</v>
      </c>
      <c r="H53" s="508" t="s">
        <v>209</v>
      </c>
      <c r="I53" s="509" t="s">
        <v>197</v>
      </c>
      <c r="J53" s="509" t="s">
        <v>197</v>
      </c>
      <c r="K53" s="509" t="s">
        <v>197</v>
      </c>
      <c r="L53" s="509" t="s">
        <v>197</v>
      </c>
      <c r="M53" s="509" t="s">
        <v>197</v>
      </c>
      <c r="N53" s="509" t="s">
        <v>197</v>
      </c>
    </row>
    <row r="54" spans="1:14" x14ac:dyDescent="0.25">
      <c r="A54" s="510" t="s">
        <v>210</v>
      </c>
      <c r="B54" s="511"/>
      <c r="C54" s="512"/>
      <c r="D54" s="512"/>
      <c r="E54" s="512"/>
      <c r="F54" s="514"/>
      <c r="G54" s="515"/>
      <c r="H54" s="516"/>
      <c r="I54" s="517"/>
      <c r="J54" s="518"/>
      <c r="K54" s="518"/>
      <c r="L54" s="518"/>
      <c r="M54" s="518"/>
      <c r="N54" s="518"/>
    </row>
    <row r="55" spans="1:14" x14ac:dyDescent="0.25">
      <c r="A55" s="510" t="s">
        <v>211</v>
      </c>
      <c r="B55" s="520" t="s">
        <v>115</v>
      </c>
      <c r="C55" s="518"/>
      <c r="D55" s="512"/>
      <c r="E55" s="512"/>
      <c r="F55" s="514"/>
      <c r="G55" s="515"/>
      <c r="H55" s="516"/>
      <c r="I55" s="517"/>
      <c r="J55" s="518"/>
      <c r="K55" s="518"/>
      <c r="L55" s="518"/>
      <c r="M55" s="518"/>
      <c r="N55" s="518"/>
    </row>
    <row r="56" spans="1:14" x14ac:dyDescent="0.25">
      <c r="A56" s="510" t="s">
        <v>212</v>
      </c>
      <c r="B56" s="520"/>
      <c r="C56" s="518"/>
      <c r="D56" s="512"/>
      <c r="E56" s="512"/>
      <c r="F56" s="514"/>
      <c r="G56" s="515"/>
      <c r="H56" s="516"/>
      <c r="I56" s="517"/>
      <c r="J56" s="518"/>
      <c r="K56" s="518"/>
      <c r="L56" s="518"/>
      <c r="M56" s="518"/>
      <c r="N56" s="518"/>
    </row>
    <row r="57" spans="1:14" x14ac:dyDescent="0.25">
      <c r="A57" s="510" t="s">
        <v>213</v>
      </c>
      <c r="B57" s="520" t="s">
        <v>115</v>
      </c>
      <c r="C57" s="518"/>
      <c r="D57" s="518"/>
      <c r="E57" s="518"/>
      <c r="F57" s="521"/>
      <c r="G57" s="521"/>
      <c r="H57" s="518"/>
      <c r="I57" s="517"/>
      <c r="J57" s="518"/>
      <c r="K57" s="518"/>
      <c r="L57" s="518"/>
      <c r="M57" s="518"/>
      <c r="N57" s="518"/>
    </row>
    <row r="58" spans="1:14" x14ac:dyDescent="0.25">
      <c r="A58" s="510" t="s">
        <v>214</v>
      </c>
      <c r="B58" s="520" t="s">
        <v>115</v>
      </c>
      <c r="C58" s="518"/>
      <c r="D58" s="518"/>
      <c r="E58" s="518"/>
      <c r="F58" s="521"/>
      <c r="G58" s="521"/>
      <c r="H58" s="518"/>
      <c r="I58" s="517"/>
      <c r="J58" s="518"/>
      <c r="K58" s="518"/>
      <c r="L58" s="518"/>
      <c r="M58" s="518"/>
      <c r="N58" s="518"/>
    </row>
    <row r="59" spans="1:14" ht="13" x14ac:dyDescent="0.3">
      <c r="A59" s="510" t="s">
        <v>215</v>
      </c>
      <c r="B59" s="522">
        <v>0.15</v>
      </c>
      <c r="C59" s="523" t="s">
        <v>204</v>
      </c>
      <c r="D59" s="524"/>
      <c r="E59" s="525"/>
    </row>
    <row r="60" spans="1:14" ht="13" x14ac:dyDescent="0.3">
      <c r="A60" s="526"/>
      <c r="B60" s="522">
        <f>SUM(B54:B59)</f>
        <v>0.15</v>
      </c>
      <c r="C60" s="527" t="s">
        <v>205</v>
      </c>
      <c r="D60" s="528" t="s">
        <v>206</v>
      </c>
      <c r="E60" s="528"/>
      <c r="F60" s="528"/>
      <c r="G60" s="528"/>
    </row>
    <row r="61" spans="1:14" x14ac:dyDescent="0.25">
      <c r="A61" s="529"/>
    </row>
    <row r="62" spans="1:14" ht="13" x14ac:dyDescent="0.3">
      <c r="A62" s="502"/>
    </row>
    <row r="63" spans="1:14" ht="31.15" customHeight="1" x14ac:dyDescent="0.35">
      <c r="A63" s="503" t="s">
        <v>216</v>
      </c>
      <c r="B63" s="689" t="s">
        <v>217</v>
      </c>
      <c r="C63" s="690"/>
      <c r="D63" s="690"/>
      <c r="E63" s="690"/>
      <c r="F63" s="690"/>
      <c r="G63" s="690"/>
      <c r="H63" s="504"/>
      <c r="I63" s="504"/>
      <c r="J63" s="504"/>
      <c r="K63" s="505"/>
    </row>
    <row r="64" spans="1:14" ht="82.5" customHeight="1" x14ac:dyDescent="0.25">
      <c r="A64" s="506" t="s">
        <v>190</v>
      </c>
      <c r="B64" s="507" t="s">
        <v>191</v>
      </c>
      <c r="C64" s="506" t="s">
        <v>192</v>
      </c>
      <c r="D64" s="506" t="s">
        <v>0</v>
      </c>
      <c r="E64" s="507" t="s">
        <v>193</v>
      </c>
      <c r="F64" s="507" t="s">
        <v>194</v>
      </c>
      <c r="G64" s="506" t="s">
        <v>195</v>
      </c>
      <c r="H64" s="508" t="s">
        <v>209</v>
      </c>
      <c r="I64" s="509" t="s">
        <v>197</v>
      </c>
      <c r="J64" s="509" t="s">
        <v>197</v>
      </c>
      <c r="K64" s="509" t="s">
        <v>197</v>
      </c>
      <c r="L64" s="509" t="s">
        <v>197</v>
      </c>
      <c r="M64" s="509" t="s">
        <v>197</v>
      </c>
      <c r="N64" s="509" t="s">
        <v>197</v>
      </c>
    </row>
    <row r="65" spans="1:21" x14ac:dyDescent="0.25">
      <c r="A65" s="510" t="s">
        <v>218</v>
      </c>
      <c r="B65" s="511"/>
      <c r="C65" s="512"/>
      <c r="D65" s="512"/>
      <c r="E65" s="513"/>
      <c r="F65" s="514" t="s">
        <v>115</v>
      </c>
      <c r="G65" s="515" t="s">
        <v>115</v>
      </c>
      <c r="H65" s="516" t="s">
        <v>115</v>
      </c>
      <c r="I65" s="517"/>
      <c r="J65" s="518"/>
      <c r="K65" s="518"/>
      <c r="L65" s="518"/>
      <c r="M65" s="518"/>
      <c r="N65" s="518"/>
      <c r="O65" s="519"/>
      <c r="P65" s="519"/>
      <c r="Q65" s="519"/>
      <c r="R65" s="519"/>
      <c r="S65" s="519"/>
      <c r="T65" s="519"/>
      <c r="U65" s="519"/>
    </row>
    <row r="66" spans="1:21" x14ac:dyDescent="0.25">
      <c r="A66" s="510" t="s">
        <v>219</v>
      </c>
      <c r="B66" s="520" t="s">
        <v>115</v>
      </c>
      <c r="C66" s="518"/>
      <c r="D66" s="518"/>
      <c r="E66" s="518"/>
      <c r="F66" s="521"/>
      <c r="G66" s="521"/>
      <c r="H66" s="518"/>
      <c r="I66" s="517"/>
      <c r="J66" s="518"/>
      <c r="K66" s="518"/>
      <c r="L66" s="518"/>
      <c r="M66" s="518"/>
      <c r="N66" s="518"/>
      <c r="O66" s="519"/>
      <c r="P66" s="519"/>
      <c r="Q66" s="519"/>
      <c r="R66" s="519"/>
      <c r="S66" s="519"/>
      <c r="T66" s="519"/>
      <c r="U66" s="519"/>
    </row>
    <row r="67" spans="1:21" x14ac:dyDescent="0.25">
      <c r="A67" s="510" t="s">
        <v>220</v>
      </c>
      <c r="B67" s="520"/>
      <c r="C67" s="518"/>
      <c r="D67" s="518"/>
      <c r="E67" s="518"/>
      <c r="F67" s="521"/>
      <c r="G67" s="521"/>
      <c r="H67" s="518"/>
      <c r="I67" s="517"/>
      <c r="J67" s="518"/>
      <c r="K67" s="518"/>
      <c r="L67" s="518"/>
      <c r="M67" s="518"/>
      <c r="N67" s="518"/>
      <c r="O67" s="519"/>
      <c r="P67" s="519"/>
      <c r="Q67" s="519"/>
      <c r="R67" s="519"/>
      <c r="S67" s="519"/>
      <c r="T67" s="519"/>
      <c r="U67" s="519"/>
    </row>
    <row r="68" spans="1:21" x14ac:dyDescent="0.25">
      <c r="A68" s="510" t="s">
        <v>221</v>
      </c>
      <c r="B68" s="520" t="s">
        <v>115</v>
      </c>
      <c r="C68" s="518"/>
      <c r="D68" s="518"/>
      <c r="E68" s="518"/>
      <c r="F68" s="521"/>
      <c r="G68" s="521"/>
      <c r="H68" s="518"/>
      <c r="I68" s="517"/>
      <c r="J68" s="518"/>
      <c r="K68" s="518"/>
      <c r="L68" s="518"/>
      <c r="M68" s="518"/>
      <c r="N68" s="518"/>
      <c r="O68" s="519"/>
      <c r="P68" s="519"/>
      <c r="Q68" s="519"/>
      <c r="R68" s="519"/>
      <c r="S68" s="519"/>
      <c r="T68" s="519"/>
      <c r="U68" s="519"/>
    </row>
    <row r="69" spans="1:21" x14ac:dyDescent="0.25">
      <c r="A69" s="510" t="s">
        <v>222</v>
      </c>
      <c r="B69" s="520" t="s">
        <v>115</v>
      </c>
      <c r="C69" s="518"/>
      <c r="D69" s="518"/>
      <c r="E69" s="518"/>
      <c r="F69" s="521"/>
      <c r="G69" s="521"/>
      <c r="H69" s="518"/>
      <c r="I69" s="517"/>
      <c r="J69" s="518"/>
      <c r="K69" s="518"/>
      <c r="L69" s="518"/>
      <c r="M69" s="518"/>
      <c r="N69" s="518"/>
      <c r="O69" s="519"/>
      <c r="P69" s="519"/>
      <c r="Q69" s="519"/>
      <c r="R69" s="519"/>
      <c r="S69" s="519"/>
      <c r="T69" s="519"/>
      <c r="U69" s="519"/>
    </row>
    <row r="70" spans="1:21" ht="13" x14ac:dyDescent="0.3">
      <c r="A70" s="510" t="s">
        <v>223</v>
      </c>
      <c r="B70" s="522">
        <v>0.15</v>
      </c>
      <c r="C70" s="523" t="s">
        <v>204</v>
      </c>
      <c r="D70" s="524"/>
      <c r="E70" s="525"/>
    </row>
    <row r="71" spans="1:21" ht="13" x14ac:dyDescent="0.3">
      <c r="A71" s="526"/>
      <c r="B71" s="522">
        <f>SUM(B65:B70)</f>
        <v>0.15</v>
      </c>
      <c r="C71" s="527" t="s">
        <v>205</v>
      </c>
      <c r="D71" s="528" t="s">
        <v>206</v>
      </c>
      <c r="E71" s="528"/>
      <c r="F71" s="528"/>
      <c r="G71" s="528"/>
    </row>
    <row r="72" spans="1:21" x14ac:dyDescent="0.25">
      <c r="A72" s="529"/>
    </row>
    <row r="73" spans="1:21" ht="13" x14ac:dyDescent="0.3">
      <c r="A73" s="502"/>
    </row>
    <row r="74" spans="1:21" ht="36.65" customHeight="1" x14ac:dyDescent="0.35">
      <c r="A74" s="503" t="s">
        <v>224</v>
      </c>
      <c r="B74" s="689" t="s">
        <v>225</v>
      </c>
      <c r="C74" s="690"/>
      <c r="D74" s="690"/>
      <c r="E74" s="690"/>
      <c r="F74" s="690"/>
      <c r="G74" s="690"/>
      <c r="H74" s="504"/>
      <c r="I74" s="504"/>
      <c r="J74" s="504"/>
      <c r="K74" s="505"/>
    </row>
    <row r="75" spans="1:21" ht="87" customHeight="1" x14ac:dyDescent="0.25">
      <c r="A75" s="506" t="s">
        <v>190</v>
      </c>
      <c r="B75" s="507" t="s">
        <v>191</v>
      </c>
      <c r="C75" s="506" t="s">
        <v>192</v>
      </c>
      <c r="D75" s="506" t="s">
        <v>0</v>
      </c>
      <c r="E75" s="507" t="s">
        <v>193</v>
      </c>
      <c r="F75" s="507" t="s">
        <v>194</v>
      </c>
      <c r="G75" s="506" t="s">
        <v>195</v>
      </c>
      <c r="H75" s="508" t="s">
        <v>209</v>
      </c>
      <c r="I75" s="509" t="s">
        <v>197</v>
      </c>
      <c r="J75" s="509" t="s">
        <v>197</v>
      </c>
      <c r="K75" s="509" t="s">
        <v>197</v>
      </c>
      <c r="L75" s="509" t="s">
        <v>197</v>
      </c>
      <c r="M75" s="509" t="s">
        <v>197</v>
      </c>
      <c r="N75" s="509" t="s">
        <v>197</v>
      </c>
    </row>
    <row r="76" spans="1:21" x14ac:dyDescent="0.25">
      <c r="A76" s="510" t="s">
        <v>226</v>
      </c>
      <c r="B76" s="511" t="s">
        <v>115</v>
      </c>
      <c r="C76" s="512"/>
      <c r="D76" s="512"/>
      <c r="E76" s="513"/>
      <c r="F76" s="514"/>
      <c r="G76" s="514"/>
      <c r="H76" s="513"/>
      <c r="I76" s="517"/>
      <c r="J76" s="518"/>
      <c r="K76" s="518"/>
      <c r="L76" s="518"/>
      <c r="M76" s="518"/>
      <c r="N76" s="518"/>
      <c r="O76" s="519"/>
      <c r="P76" s="519"/>
      <c r="Q76" s="519"/>
      <c r="R76" s="519"/>
      <c r="S76" s="519"/>
      <c r="T76" s="519"/>
    </row>
    <row r="77" spans="1:21" x14ac:dyDescent="0.25">
      <c r="A77" s="510" t="s">
        <v>227</v>
      </c>
      <c r="B77" s="520" t="s">
        <v>115</v>
      </c>
      <c r="C77" s="518"/>
      <c r="D77" s="518"/>
      <c r="E77" s="518"/>
      <c r="F77" s="521"/>
      <c r="G77" s="521"/>
      <c r="H77" s="518"/>
      <c r="I77" s="517"/>
      <c r="J77" s="518"/>
      <c r="K77" s="518"/>
      <c r="L77" s="518"/>
      <c r="M77" s="518"/>
      <c r="N77" s="518"/>
      <c r="O77" s="519"/>
      <c r="P77" s="519"/>
      <c r="Q77" s="519"/>
      <c r="R77" s="519"/>
      <c r="S77" s="519"/>
      <c r="T77" s="519"/>
    </row>
    <row r="78" spans="1:21" x14ac:dyDescent="0.25">
      <c r="A78" s="510" t="s">
        <v>228</v>
      </c>
      <c r="B78" s="520"/>
      <c r="C78" s="518"/>
      <c r="D78" s="518"/>
      <c r="E78" s="518"/>
      <c r="F78" s="521"/>
      <c r="G78" s="521"/>
      <c r="H78" s="518"/>
      <c r="I78" s="517"/>
      <c r="J78" s="518"/>
      <c r="K78" s="518"/>
      <c r="L78" s="518"/>
      <c r="M78" s="518"/>
      <c r="N78" s="518"/>
      <c r="O78" s="519"/>
      <c r="P78" s="519"/>
      <c r="Q78" s="519"/>
      <c r="R78" s="519"/>
      <c r="S78" s="519"/>
      <c r="T78" s="519"/>
    </row>
    <row r="79" spans="1:21" x14ac:dyDescent="0.25">
      <c r="A79" s="510" t="s">
        <v>229</v>
      </c>
      <c r="B79" s="520" t="s">
        <v>115</v>
      </c>
      <c r="C79" s="518"/>
      <c r="D79" s="518"/>
      <c r="E79" s="518"/>
      <c r="F79" s="521"/>
      <c r="G79" s="521"/>
      <c r="H79" s="518"/>
      <c r="I79" s="517"/>
      <c r="J79" s="518"/>
      <c r="K79" s="518"/>
      <c r="L79" s="518"/>
      <c r="M79" s="518"/>
      <c r="N79" s="518"/>
      <c r="O79" s="519"/>
      <c r="P79" s="519"/>
      <c r="Q79" s="519"/>
      <c r="R79" s="519"/>
      <c r="S79" s="519"/>
      <c r="T79" s="519"/>
    </row>
    <row r="80" spans="1:21" x14ac:dyDescent="0.25">
      <c r="A80" s="510" t="s">
        <v>230</v>
      </c>
      <c r="B80" s="520" t="s">
        <v>115</v>
      </c>
      <c r="C80" s="518"/>
      <c r="D80" s="518"/>
      <c r="E80" s="518"/>
      <c r="F80" s="521"/>
      <c r="G80" s="521"/>
      <c r="H80" s="518"/>
      <c r="I80" s="517"/>
      <c r="J80" s="518"/>
      <c r="K80" s="518"/>
      <c r="L80" s="518"/>
      <c r="M80" s="518"/>
      <c r="N80" s="518"/>
      <c r="O80" s="519"/>
      <c r="P80" s="519"/>
      <c r="Q80" s="519"/>
      <c r="R80" s="519"/>
      <c r="S80" s="519"/>
      <c r="T80" s="519"/>
    </row>
    <row r="81" spans="1:22" ht="13" x14ac:dyDescent="0.3">
      <c r="A81" s="510" t="s">
        <v>231</v>
      </c>
      <c r="B81" s="522">
        <v>0.15</v>
      </c>
      <c r="C81" s="523" t="s">
        <v>204</v>
      </c>
      <c r="D81" s="524"/>
      <c r="E81" s="525"/>
    </row>
    <row r="82" spans="1:22" ht="13" x14ac:dyDescent="0.3">
      <c r="A82" s="526"/>
      <c r="B82" s="522">
        <f>SUM(B76:B81)</f>
        <v>0.15</v>
      </c>
      <c r="C82" s="527" t="s">
        <v>205</v>
      </c>
      <c r="D82" s="528" t="s">
        <v>206</v>
      </c>
      <c r="E82" s="528"/>
      <c r="F82" s="528"/>
      <c r="G82" s="528"/>
    </row>
    <row r="83" spans="1:22" x14ac:dyDescent="0.25">
      <c r="A83" s="529"/>
    </row>
    <row r="84" spans="1:22" ht="13" x14ac:dyDescent="0.3">
      <c r="A84" s="502"/>
    </row>
    <row r="85" spans="1:22" ht="37.15" customHeight="1" x14ac:dyDescent="0.35">
      <c r="A85" s="503" t="s">
        <v>232</v>
      </c>
      <c r="B85" s="689" t="s">
        <v>233</v>
      </c>
      <c r="C85" s="690"/>
      <c r="D85" s="690"/>
      <c r="E85" s="690"/>
      <c r="F85" s="690"/>
      <c r="G85" s="690"/>
      <c r="H85" s="504"/>
      <c r="I85" s="504"/>
      <c r="J85" s="504"/>
      <c r="K85" s="505"/>
    </row>
    <row r="86" spans="1:22" ht="81.75" customHeight="1" x14ac:dyDescent="0.25">
      <c r="A86" s="506" t="s">
        <v>190</v>
      </c>
      <c r="B86" s="507" t="s">
        <v>191</v>
      </c>
      <c r="C86" s="506" t="s">
        <v>192</v>
      </c>
      <c r="D86" s="506" t="s">
        <v>0</v>
      </c>
      <c r="E86" s="507" t="s">
        <v>193</v>
      </c>
      <c r="F86" s="507" t="s">
        <v>194</v>
      </c>
      <c r="G86" s="506" t="s">
        <v>195</v>
      </c>
      <c r="H86" s="508" t="s">
        <v>209</v>
      </c>
      <c r="I86" s="509" t="s">
        <v>197</v>
      </c>
      <c r="J86" s="509" t="s">
        <v>197</v>
      </c>
      <c r="K86" s="509" t="s">
        <v>197</v>
      </c>
      <c r="L86" s="509" t="s">
        <v>197</v>
      </c>
      <c r="M86" s="509" t="s">
        <v>197</v>
      </c>
      <c r="N86" s="509" t="s">
        <v>197</v>
      </c>
    </row>
    <row r="87" spans="1:22" x14ac:dyDescent="0.25">
      <c r="A87" s="510" t="s">
        <v>234</v>
      </c>
      <c r="B87" s="511" t="s">
        <v>115</v>
      </c>
      <c r="C87" s="512"/>
      <c r="D87" s="512"/>
      <c r="E87" s="513"/>
      <c r="F87" s="514"/>
      <c r="G87" s="514"/>
      <c r="H87" s="513"/>
      <c r="I87" s="517"/>
      <c r="J87" s="518"/>
      <c r="K87" s="518"/>
      <c r="L87" s="518"/>
      <c r="M87" s="518"/>
      <c r="N87" s="518"/>
      <c r="O87" s="519"/>
      <c r="P87" s="519"/>
      <c r="Q87" s="519"/>
      <c r="R87" s="519"/>
      <c r="S87" s="519"/>
      <c r="T87" s="519"/>
      <c r="U87" s="519"/>
      <c r="V87" s="519"/>
    </row>
    <row r="88" spans="1:22" x14ac:dyDescent="0.25">
      <c r="A88" s="510" t="s">
        <v>235</v>
      </c>
      <c r="B88" s="520" t="s">
        <v>115</v>
      </c>
      <c r="C88" s="518"/>
      <c r="D88" s="518"/>
      <c r="E88" s="518"/>
      <c r="F88" s="521"/>
      <c r="G88" s="521"/>
      <c r="H88" s="518"/>
      <c r="I88" s="517"/>
      <c r="J88" s="518"/>
      <c r="K88" s="518"/>
      <c r="L88" s="518"/>
      <c r="M88" s="518"/>
      <c r="N88" s="518"/>
      <c r="O88" s="519"/>
      <c r="P88" s="519"/>
      <c r="Q88" s="519"/>
      <c r="R88" s="519"/>
      <c r="S88" s="519"/>
      <c r="T88" s="519"/>
      <c r="U88" s="519"/>
      <c r="V88" s="519"/>
    </row>
    <row r="89" spans="1:22" x14ac:dyDescent="0.25">
      <c r="A89" s="510" t="s">
        <v>236</v>
      </c>
      <c r="B89" s="520"/>
      <c r="C89" s="518"/>
      <c r="D89" s="518"/>
      <c r="E89" s="518"/>
      <c r="F89" s="521"/>
      <c r="G89" s="521"/>
      <c r="H89" s="518"/>
      <c r="I89" s="517"/>
      <c r="J89" s="518"/>
      <c r="K89" s="518"/>
      <c r="L89" s="518"/>
      <c r="M89" s="518"/>
      <c r="N89" s="518"/>
      <c r="O89" s="519"/>
      <c r="P89" s="519"/>
      <c r="Q89" s="519"/>
      <c r="R89" s="519"/>
      <c r="S89" s="519"/>
      <c r="T89" s="519"/>
      <c r="U89" s="519"/>
      <c r="V89" s="519"/>
    </row>
    <row r="90" spans="1:22" x14ac:dyDescent="0.25">
      <c r="A90" s="510" t="s">
        <v>237</v>
      </c>
      <c r="B90" s="520" t="s">
        <v>115</v>
      </c>
      <c r="C90" s="518"/>
      <c r="D90" s="518"/>
      <c r="E90" s="518"/>
      <c r="F90" s="521"/>
      <c r="G90" s="521"/>
      <c r="H90" s="518"/>
      <c r="I90" s="517"/>
      <c r="J90" s="518"/>
      <c r="K90" s="518"/>
      <c r="L90" s="518"/>
      <c r="M90" s="518"/>
      <c r="N90" s="518"/>
      <c r="O90" s="519"/>
      <c r="P90" s="519"/>
      <c r="Q90" s="519"/>
      <c r="R90" s="519"/>
      <c r="S90" s="519"/>
      <c r="T90" s="519"/>
      <c r="U90" s="519"/>
      <c r="V90" s="519"/>
    </row>
    <row r="91" spans="1:22" x14ac:dyDescent="0.25">
      <c r="A91" s="510" t="s">
        <v>238</v>
      </c>
      <c r="B91" s="520" t="s">
        <v>115</v>
      </c>
      <c r="C91" s="518"/>
      <c r="D91" s="518"/>
      <c r="E91" s="518"/>
      <c r="F91" s="521"/>
      <c r="G91" s="521"/>
      <c r="H91" s="518"/>
      <c r="I91" s="517"/>
      <c r="J91" s="518"/>
      <c r="K91" s="518"/>
      <c r="L91" s="518"/>
      <c r="M91" s="518"/>
      <c r="N91" s="518"/>
      <c r="O91" s="519"/>
      <c r="P91" s="519"/>
      <c r="Q91" s="519"/>
      <c r="R91" s="519"/>
      <c r="S91" s="519"/>
      <c r="T91" s="519"/>
      <c r="U91" s="519"/>
      <c r="V91" s="519"/>
    </row>
    <row r="92" spans="1:22" ht="13" x14ac:dyDescent="0.3">
      <c r="A92" s="510" t="s">
        <v>239</v>
      </c>
      <c r="B92" s="522">
        <v>0.15</v>
      </c>
      <c r="C92" s="523" t="s">
        <v>204</v>
      </c>
      <c r="D92" s="524"/>
      <c r="E92" s="525"/>
    </row>
    <row r="93" spans="1:22" ht="13" x14ac:dyDescent="0.3">
      <c r="A93" s="526"/>
      <c r="B93" s="522">
        <f>SUM(B87:B92)</f>
        <v>0.15</v>
      </c>
      <c r="C93" s="527" t="s">
        <v>205</v>
      </c>
      <c r="D93" s="528" t="s">
        <v>206</v>
      </c>
      <c r="E93" s="528"/>
      <c r="F93" s="528"/>
      <c r="G93" s="528"/>
    </row>
    <row r="94" spans="1:22" x14ac:dyDescent="0.25">
      <c r="A94" s="529"/>
    </row>
    <row r="95" spans="1:22" ht="13" x14ac:dyDescent="0.3">
      <c r="A95" s="502"/>
    </row>
    <row r="96" spans="1:22" ht="41.5" customHeight="1" x14ac:dyDescent="0.35">
      <c r="A96" s="503" t="s">
        <v>240</v>
      </c>
      <c r="B96" s="689" t="s">
        <v>241</v>
      </c>
      <c r="C96" s="690"/>
      <c r="D96" s="690"/>
      <c r="E96" s="690"/>
      <c r="F96" s="690"/>
      <c r="G96" s="690"/>
      <c r="H96" s="504"/>
      <c r="I96" s="504"/>
      <c r="J96" s="504"/>
      <c r="K96" s="505"/>
    </row>
    <row r="97" spans="1:21" ht="83.25" customHeight="1" x14ac:dyDescent="0.25">
      <c r="A97" s="506" t="s">
        <v>190</v>
      </c>
      <c r="B97" s="507" t="s">
        <v>191</v>
      </c>
      <c r="C97" s="506" t="s">
        <v>192</v>
      </c>
      <c r="D97" s="506" t="s">
        <v>0</v>
      </c>
      <c r="E97" s="507" t="s">
        <v>193</v>
      </c>
      <c r="F97" s="507" t="s">
        <v>194</v>
      </c>
      <c r="G97" s="506" t="s">
        <v>195</v>
      </c>
      <c r="H97" s="508" t="s">
        <v>209</v>
      </c>
      <c r="I97" s="509" t="s">
        <v>197</v>
      </c>
      <c r="J97" s="509" t="s">
        <v>197</v>
      </c>
      <c r="K97" s="509" t="s">
        <v>197</v>
      </c>
      <c r="L97" s="509" t="s">
        <v>197</v>
      </c>
      <c r="M97" s="509" t="s">
        <v>197</v>
      </c>
      <c r="N97" s="509" t="s">
        <v>197</v>
      </c>
    </row>
    <row r="98" spans="1:21" x14ac:dyDescent="0.25">
      <c r="A98" s="510" t="s">
        <v>242</v>
      </c>
      <c r="B98" s="511"/>
      <c r="C98" s="512"/>
      <c r="D98" s="512"/>
      <c r="E98" s="513"/>
      <c r="F98" s="514"/>
      <c r="G98" s="514"/>
      <c r="H98" s="513"/>
      <c r="I98" s="517"/>
      <c r="J98" s="518"/>
      <c r="K98" s="518"/>
      <c r="L98" s="518"/>
      <c r="M98" s="518"/>
      <c r="N98" s="518"/>
      <c r="O98" s="519"/>
      <c r="P98" s="519"/>
      <c r="Q98" s="519"/>
      <c r="R98" s="519"/>
      <c r="S98" s="519"/>
      <c r="T98" s="519"/>
      <c r="U98" s="519"/>
    </row>
    <row r="99" spans="1:21" x14ac:dyDescent="0.25">
      <c r="A99" s="510" t="s">
        <v>243</v>
      </c>
      <c r="B99" s="520"/>
      <c r="C99" s="518"/>
      <c r="D99" s="518"/>
      <c r="E99" s="518"/>
      <c r="F99" s="521"/>
      <c r="G99" s="521"/>
      <c r="H99" s="518"/>
      <c r="I99" s="517"/>
      <c r="J99" s="518"/>
      <c r="K99" s="518"/>
      <c r="L99" s="518"/>
      <c r="M99" s="518"/>
      <c r="N99" s="518"/>
      <c r="O99" s="519"/>
      <c r="P99" s="519"/>
      <c r="Q99" s="519"/>
      <c r="R99" s="519"/>
      <c r="S99" s="519"/>
      <c r="T99" s="519"/>
      <c r="U99" s="519"/>
    </row>
    <row r="100" spans="1:21" x14ac:dyDescent="0.25">
      <c r="A100" s="510" t="s">
        <v>244</v>
      </c>
      <c r="B100" s="520"/>
      <c r="C100" s="518"/>
      <c r="D100" s="518"/>
      <c r="E100" s="518"/>
      <c r="F100" s="521"/>
      <c r="G100" s="521"/>
      <c r="H100" s="518"/>
      <c r="I100" s="517"/>
      <c r="J100" s="518"/>
      <c r="K100" s="518"/>
      <c r="L100" s="518"/>
      <c r="M100" s="518"/>
      <c r="N100" s="518"/>
      <c r="O100" s="519"/>
      <c r="P100" s="519"/>
      <c r="Q100" s="519"/>
      <c r="R100" s="519"/>
      <c r="S100" s="519"/>
      <c r="T100" s="519"/>
      <c r="U100" s="519"/>
    </row>
    <row r="101" spans="1:21" x14ac:dyDescent="0.25">
      <c r="A101" s="510" t="s">
        <v>245</v>
      </c>
      <c r="B101" s="520"/>
      <c r="C101" s="518"/>
      <c r="D101" s="518"/>
      <c r="E101" s="518"/>
      <c r="F101" s="521"/>
      <c r="G101" s="521"/>
      <c r="H101" s="518"/>
      <c r="I101" s="517"/>
      <c r="J101" s="518"/>
      <c r="K101" s="518"/>
      <c r="L101" s="518"/>
      <c r="M101" s="518"/>
      <c r="N101" s="518"/>
      <c r="O101" s="519"/>
      <c r="P101" s="519"/>
      <c r="Q101" s="519"/>
      <c r="R101" s="519"/>
      <c r="S101" s="519"/>
      <c r="T101" s="519"/>
      <c r="U101" s="519"/>
    </row>
    <row r="102" spans="1:21" x14ac:dyDescent="0.25">
      <c r="A102" s="510" t="s">
        <v>246</v>
      </c>
      <c r="B102" s="520"/>
      <c r="C102" s="518"/>
      <c r="D102" s="518"/>
      <c r="E102" s="518"/>
      <c r="F102" s="521"/>
      <c r="G102" s="521"/>
      <c r="H102" s="518"/>
      <c r="I102" s="517"/>
      <c r="J102" s="518"/>
      <c r="K102" s="518"/>
      <c r="L102" s="518"/>
      <c r="M102" s="518"/>
      <c r="N102" s="518"/>
      <c r="O102" s="519"/>
      <c r="P102" s="519"/>
      <c r="Q102" s="519"/>
      <c r="R102" s="519"/>
      <c r="S102" s="519"/>
      <c r="T102" s="519"/>
      <c r="U102" s="519"/>
    </row>
    <row r="103" spans="1:21" ht="13" x14ac:dyDescent="0.3">
      <c r="A103" s="510" t="s">
        <v>247</v>
      </c>
      <c r="B103" s="522">
        <v>0.15</v>
      </c>
      <c r="C103" s="523" t="s">
        <v>204</v>
      </c>
      <c r="D103" s="524"/>
      <c r="E103" s="525"/>
    </row>
    <row r="104" spans="1:21" ht="13" x14ac:dyDescent="0.3">
      <c r="A104" s="526"/>
      <c r="B104" s="522">
        <f>SUM(B98:B103)</f>
        <v>0.15</v>
      </c>
      <c r="C104" s="527" t="s">
        <v>205</v>
      </c>
      <c r="D104" s="528" t="s">
        <v>206</v>
      </c>
      <c r="E104" s="528"/>
      <c r="F104" s="528"/>
      <c r="G104" s="528"/>
    </row>
    <row r="105" spans="1:21" x14ac:dyDescent="0.25">
      <c r="A105" s="529"/>
    </row>
    <row r="106" spans="1:21" ht="13" x14ac:dyDescent="0.3">
      <c r="A106" s="502"/>
    </row>
    <row r="107" spans="1:21" ht="40.15" customHeight="1" x14ac:dyDescent="0.35">
      <c r="A107" s="503" t="s">
        <v>248</v>
      </c>
      <c r="B107" s="689" t="s">
        <v>249</v>
      </c>
      <c r="C107" s="690"/>
      <c r="D107" s="690"/>
      <c r="E107" s="690"/>
      <c r="F107" s="690"/>
      <c r="G107" s="690"/>
      <c r="H107" s="504"/>
      <c r="I107" s="504"/>
      <c r="J107" s="504"/>
      <c r="K107" s="505"/>
    </row>
    <row r="108" spans="1:21" ht="79.5" customHeight="1" x14ac:dyDescent="0.25">
      <c r="A108" s="506" t="s">
        <v>190</v>
      </c>
      <c r="B108" s="507" t="s">
        <v>191</v>
      </c>
      <c r="C108" s="506" t="s">
        <v>192</v>
      </c>
      <c r="D108" s="506" t="s">
        <v>0</v>
      </c>
      <c r="E108" s="507" t="s">
        <v>193</v>
      </c>
      <c r="F108" s="507" t="s">
        <v>194</v>
      </c>
      <c r="G108" s="506" t="s">
        <v>195</v>
      </c>
      <c r="H108" s="508" t="s">
        <v>209</v>
      </c>
      <c r="I108" s="509" t="s">
        <v>197</v>
      </c>
      <c r="J108" s="509" t="s">
        <v>197</v>
      </c>
      <c r="K108" s="509" t="s">
        <v>197</v>
      </c>
      <c r="L108" s="509" t="s">
        <v>197</v>
      </c>
      <c r="M108" s="509" t="s">
        <v>197</v>
      </c>
      <c r="N108" s="509" t="s">
        <v>197</v>
      </c>
    </row>
    <row r="109" spans="1:21" x14ac:dyDescent="0.25">
      <c r="A109" s="510" t="s">
        <v>250</v>
      </c>
      <c r="B109" s="511" t="s">
        <v>115</v>
      </c>
      <c r="C109" s="512"/>
      <c r="D109" s="512"/>
      <c r="E109" s="513"/>
      <c r="F109" s="514"/>
      <c r="G109" s="514"/>
      <c r="H109" s="513"/>
      <c r="I109" s="517"/>
      <c r="J109" s="518"/>
      <c r="K109" s="518"/>
      <c r="L109" s="518"/>
      <c r="M109" s="518"/>
      <c r="N109" s="518"/>
      <c r="O109" s="519"/>
      <c r="P109" s="519"/>
      <c r="Q109" s="519"/>
      <c r="R109" s="519"/>
      <c r="S109" s="519"/>
      <c r="T109" s="519"/>
      <c r="U109" s="519"/>
    </row>
    <row r="110" spans="1:21" x14ac:dyDescent="0.25">
      <c r="A110" s="510" t="s">
        <v>251</v>
      </c>
      <c r="B110" s="520" t="s">
        <v>115</v>
      </c>
      <c r="C110" s="518"/>
      <c r="D110" s="518"/>
      <c r="E110" s="518"/>
      <c r="F110" s="521"/>
      <c r="G110" s="521"/>
      <c r="H110" s="518"/>
      <c r="I110" s="517"/>
      <c r="J110" s="518"/>
      <c r="K110" s="518"/>
      <c r="L110" s="518"/>
      <c r="M110" s="518"/>
      <c r="N110" s="518"/>
      <c r="O110" s="519"/>
      <c r="P110" s="519"/>
      <c r="Q110" s="519"/>
      <c r="R110" s="519"/>
      <c r="S110" s="519"/>
      <c r="T110" s="519"/>
      <c r="U110" s="519"/>
    </row>
    <row r="111" spans="1:21" x14ac:dyDescent="0.25">
      <c r="A111" s="510" t="s">
        <v>252</v>
      </c>
      <c r="B111" s="520" t="s">
        <v>115</v>
      </c>
      <c r="C111" s="518"/>
      <c r="D111" s="518"/>
      <c r="E111" s="518"/>
      <c r="F111" s="521"/>
      <c r="G111" s="521"/>
      <c r="H111" s="518"/>
      <c r="I111" s="517"/>
      <c r="J111" s="518"/>
      <c r="K111" s="518"/>
      <c r="L111" s="518"/>
      <c r="M111" s="518"/>
      <c r="N111" s="518"/>
      <c r="O111" s="519"/>
      <c r="P111" s="519"/>
      <c r="Q111" s="519"/>
      <c r="R111" s="519"/>
      <c r="S111" s="519"/>
      <c r="T111" s="519"/>
      <c r="U111" s="519"/>
    </row>
    <row r="112" spans="1:21" x14ac:dyDescent="0.25">
      <c r="A112" s="510" t="s">
        <v>253</v>
      </c>
      <c r="B112" s="520"/>
      <c r="C112" s="518"/>
      <c r="D112" s="518"/>
      <c r="E112" s="518"/>
      <c r="F112" s="521"/>
      <c r="G112" s="521"/>
      <c r="H112" s="518"/>
      <c r="I112" s="517"/>
      <c r="J112" s="518"/>
      <c r="K112" s="518"/>
      <c r="L112" s="518"/>
      <c r="M112" s="518"/>
      <c r="N112" s="518"/>
      <c r="O112" s="519"/>
      <c r="P112" s="519"/>
      <c r="Q112" s="519"/>
      <c r="R112" s="519"/>
      <c r="S112" s="519"/>
      <c r="T112" s="519"/>
      <c r="U112" s="519"/>
    </row>
    <row r="113" spans="1:22" x14ac:dyDescent="0.25">
      <c r="A113" s="510" t="s">
        <v>254</v>
      </c>
      <c r="B113" s="520" t="s">
        <v>115</v>
      </c>
      <c r="C113" s="518"/>
      <c r="D113" s="518"/>
      <c r="E113" s="518"/>
      <c r="F113" s="521"/>
      <c r="G113" s="521"/>
      <c r="H113" s="518"/>
      <c r="I113" s="517"/>
      <c r="J113" s="518"/>
      <c r="K113" s="518"/>
      <c r="L113" s="518"/>
      <c r="M113" s="518"/>
      <c r="N113" s="518"/>
      <c r="O113" s="519"/>
      <c r="P113" s="519"/>
      <c r="Q113" s="519"/>
      <c r="R113" s="519"/>
      <c r="S113" s="519"/>
      <c r="T113" s="519"/>
      <c r="U113" s="519"/>
    </row>
    <row r="114" spans="1:22" ht="13" x14ac:dyDescent="0.3">
      <c r="A114" s="510" t="s">
        <v>255</v>
      </c>
      <c r="B114" s="522">
        <v>0.15</v>
      </c>
      <c r="C114" s="523" t="s">
        <v>204</v>
      </c>
      <c r="D114" s="524"/>
      <c r="E114" s="525"/>
    </row>
    <row r="115" spans="1:22" ht="13" x14ac:dyDescent="0.3">
      <c r="A115" s="526"/>
      <c r="B115" s="522">
        <f>SUM(B109:B114)</f>
        <v>0.15</v>
      </c>
      <c r="C115" s="527" t="s">
        <v>205</v>
      </c>
      <c r="D115" s="528" t="s">
        <v>206</v>
      </c>
      <c r="E115" s="528"/>
      <c r="F115" s="528"/>
      <c r="G115" s="528"/>
    </row>
    <row r="116" spans="1:22" x14ac:dyDescent="0.25">
      <c r="A116" s="529"/>
    </row>
    <row r="117" spans="1:22" ht="13" x14ac:dyDescent="0.3">
      <c r="A117" s="502"/>
    </row>
    <row r="118" spans="1:22" ht="34.9" customHeight="1" x14ac:dyDescent="0.35">
      <c r="A118" s="503" t="s">
        <v>256</v>
      </c>
      <c r="B118" s="689" t="s">
        <v>257</v>
      </c>
      <c r="C118" s="690"/>
      <c r="D118" s="690"/>
      <c r="E118" s="690"/>
      <c r="F118" s="690"/>
      <c r="G118" s="690"/>
      <c r="H118" s="504"/>
      <c r="I118" s="504"/>
      <c r="J118" s="504"/>
      <c r="K118" s="505"/>
    </row>
    <row r="119" spans="1:22" ht="78" customHeight="1" x14ac:dyDescent="0.25">
      <c r="A119" s="506" t="s">
        <v>190</v>
      </c>
      <c r="B119" s="507" t="s">
        <v>191</v>
      </c>
      <c r="C119" s="506" t="s">
        <v>192</v>
      </c>
      <c r="D119" s="506" t="s">
        <v>0</v>
      </c>
      <c r="E119" s="507" t="s">
        <v>193</v>
      </c>
      <c r="F119" s="507" t="s">
        <v>194</v>
      </c>
      <c r="G119" s="506" t="s">
        <v>195</v>
      </c>
      <c r="H119" s="508" t="s">
        <v>209</v>
      </c>
      <c r="I119" s="509" t="s">
        <v>197</v>
      </c>
      <c r="J119" s="509" t="s">
        <v>197</v>
      </c>
      <c r="K119" s="509" t="s">
        <v>197</v>
      </c>
      <c r="L119" s="509" t="s">
        <v>197</v>
      </c>
      <c r="M119" s="509" t="s">
        <v>197</v>
      </c>
      <c r="N119" s="509" t="s">
        <v>197</v>
      </c>
    </row>
    <row r="120" spans="1:22" x14ac:dyDescent="0.25">
      <c r="A120" s="510" t="s">
        <v>258</v>
      </c>
      <c r="B120" s="511" t="s">
        <v>115</v>
      </c>
      <c r="C120" s="512"/>
      <c r="D120" s="512"/>
      <c r="E120" s="513"/>
      <c r="F120" s="514"/>
      <c r="G120" s="514"/>
      <c r="H120" s="513"/>
      <c r="I120" s="517"/>
      <c r="J120" s="518"/>
      <c r="K120" s="518"/>
      <c r="L120" s="518"/>
      <c r="M120" s="518"/>
      <c r="N120" s="518"/>
      <c r="O120" s="519"/>
      <c r="P120" s="519"/>
      <c r="Q120" s="519"/>
      <c r="R120" s="519"/>
      <c r="S120" s="519"/>
      <c r="T120" s="519"/>
      <c r="U120" s="519"/>
      <c r="V120" s="519"/>
    </row>
    <row r="121" spans="1:22" x14ac:dyDescent="0.25">
      <c r="A121" s="510" t="s">
        <v>259</v>
      </c>
      <c r="B121" s="520" t="s">
        <v>115</v>
      </c>
      <c r="C121" s="518"/>
      <c r="D121" s="518"/>
      <c r="E121" s="518"/>
      <c r="F121" s="521"/>
      <c r="G121" s="521"/>
      <c r="H121" s="518"/>
      <c r="I121" s="517"/>
      <c r="J121" s="518"/>
      <c r="K121" s="518"/>
      <c r="L121" s="518"/>
      <c r="M121" s="518"/>
      <c r="N121" s="518"/>
      <c r="O121" s="519"/>
      <c r="P121" s="519"/>
      <c r="Q121" s="519"/>
      <c r="R121" s="519"/>
      <c r="S121" s="519"/>
      <c r="T121" s="519"/>
      <c r="U121" s="519"/>
      <c r="V121" s="519"/>
    </row>
    <row r="122" spans="1:22" x14ac:dyDescent="0.25">
      <c r="A122" s="510" t="s">
        <v>260</v>
      </c>
      <c r="B122" s="520" t="s">
        <v>115</v>
      </c>
      <c r="C122" s="518"/>
      <c r="D122" s="518"/>
      <c r="E122" s="518"/>
      <c r="F122" s="521"/>
      <c r="G122" s="521"/>
      <c r="H122" s="518"/>
      <c r="I122" s="517"/>
      <c r="J122" s="518"/>
      <c r="K122" s="518"/>
      <c r="L122" s="518"/>
      <c r="M122" s="518"/>
      <c r="N122" s="518"/>
      <c r="O122" s="519"/>
      <c r="P122" s="519"/>
      <c r="Q122" s="519"/>
      <c r="R122" s="519"/>
      <c r="S122" s="519"/>
      <c r="T122" s="519"/>
      <c r="U122" s="519"/>
      <c r="V122" s="519"/>
    </row>
    <row r="123" spans="1:22" x14ac:dyDescent="0.25">
      <c r="A123" s="510" t="s">
        <v>261</v>
      </c>
      <c r="B123" s="520" t="s">
        <v>115</v>
      </c>
      <c r="C123" s="518"/>
      <c r="D123" s="518"/>
      <c r="E123" s="518"/>
      <c r="F123" s="521"/>
      <c r="G123" s="521"/>
      <c r="H123" s="518"/>
      <c r="I123" s="517"/>
      <c r="J123" s="518"/>
      <c r="K123" s="518"/>
      <c r="L123" s="518"/>
      <c r="M123" s="518"/>
      <c r="N123" s="518"/>
      <c r="O123" s="519"/>
      <c r="P123" s="519"/>
      <c r="Q123" s="519"/>
      <c r="R123" s="519"/>
      <c r="S123" s="519"/>
      <c r="T123" s="519"/>
      <c r="U123" s="519"/>
      <c r="V123" s="519"/>
    </row>
    <row r="124" spans="1:22" x14ac:dyDescent="0.25">
      <c r="A124" s="510" t="s">
        <v>262</v>
      </c>
      <c r="B124" s="520" t="s">
        <v>115</v>
      </c>
      <c r="C124" s="518"/>
      <c r="D124" s="518"/>
      <c r="E124" s="518"/>
      <c r="F124" s="521"/>
      <c r="G124" s="521"/>
      <c r="H124" s="518"/>
      <c r="I124" s="517"/>
      <c r="J124" s="518"/>
      <c r="K124" s="518"/>
      <c r="L124" s="518"/>
      <c r="M124" s="518"/>
      <c r="N124" s="518"/>
      <c r="O124" s="519"/>
      <c r="P124" s="519"/>
      <c r="Q124" s="519"/>
      <c r="R124" s="519"/>
      <c r="S124" s="519"/>
      <c r="T124" s="519"/>
      <c r="U124" s="519"/>
      <c r="V124" s="519"/>
    </row>
    <row r="125" spans="1:22" ht="13" x14ac:dyDescent="0.3">
      <c r="A125" s="510" t="s">
        <v>263</v>
      </c>
      <c r="B125" s="522">
        <v>0.15</v>
      </c>
      <c r="C125" s="523" t="s">
        <v>204</v>
      </c>
      <c r="D125" s="524"/>
      <c r="E125" s="525"/>
    </row>
    <row r="126" spans="1:22" ht="13" x14ac:dyDescent="0.3">
      <c r="A126" s="526"/>
      <c r="B126" s="522">
        <f>SUM(B120:B125)</f>
        <v>0.15</v>
      </c>
      <c r="C126" s="527" t="s">
        <v>205</v>
      </c>
      <c r="D126" s="528" t="s">
        <v>206</v>
      </c>
      <c r="E126" s="528"/>
      <c r="F126" s="528"/>
      <c r="G126" s="528"/>
    </row>
    <row r="127" spans="1:22" x14ac:dyDescent="0.25">
      <c r="A127" s="529"/>
    </row>
    <row r="128" spans="1:22" ht="13" x14ac:dyDescent="0.3">
      <c r="A128" s="502"/>
    </row>
    <row r="129" spans="1:21" ht="29.5" customHeight="1" x14ac:dyDescent="0.35">
      <c r="A129" s="503" t="s">
        <v>264</v>
      </c>
      <c r="B129" s="689" t="s">
        <v>265</v>
      </c>
      <c r="C129" s="690"/>
      <c r="D129" s="690"/>
      <c r="E129" s="690"/>
      <c r="F129" s="690"/>
      <c r="G129" s="690"/>
      <c r="H129" s="504"/>
      <c r="I129" s="504"/>
      <c r="J129" s="504"/>
      <c r="K129" s="505"/>
    </row>
    <row r="130" spans="1:21" ht="78" customHeight="1" x14ac:dyDescent="0.25">
      <c r="A130" s="506" t="s">
        <v>190</v>
      </c>
      <c r="B130" s="507" t="s">
        <v>191</v>
      </c>
      <c r="C130" s="506" t="s">
        <v>192</v>
      </c>
      <c r="D130" s="506" t="s">
        <v>0</v>
      </c>
      <c r="E130" s="507" t="s">
        <v>193</v>
      </c>
      <c r="F130" s="507" t="s">
        <v>194</v>
      </c>
      <c r="G130" s="506" t="s">
        <v>195</v>
      </c>
      <c r="H130" s="508" t="s">
        <v>209</v>
      </c>
      <c r="I130" s="509" t="s">
        <v>197</v>
      </c>
      <c r="J130" s="509" t="s">
        <v>197</v>
      </c>
      <c r="K130" s="509" t="s">
        <v>197</v>
      </c>
      <c r="L130" s="509" t="s">
        <v>197</v>
      </c>
      <c r="M130" s="509" t="s">
        <v>197</v>
      </c>
      <c r="N130" s="509" t="s">
        <v>197</v>
      </c>
    </row>
    <row r="131" spans="1:21" x14ac:dyDescent="0.25">
      <c r="A131" s="510" t="s">
        <v>266</v>
      </c>
      <c r="B131" s="511" t="s">
        <v>115</v>
      </c>
      <c r="C131" s="512"/>
      <c r="D131" s="512"/>
      <c r="E131" s="513"/>
      <c r="F131" s="514"/>
      <c r="G131" s="514"/>
      <c r="H131" s="513"/>
      <c r="I131" s="517"/>
      <c r="J131" s="518"/>
      <c r="K131" s="518"/>
      <c r="L131" s="518"/>
      <c r="M131" s="518"/>
      <c r="N131" s="518"/>
      <c r="O131" s="519"/>
      <c r="P131" s="519"/>
      <c r="Q131" s="519"/>
      <c r="R131" s="519"/>
      <c r="S131" s="519"/>
      <c r="T131" s="519"/>
      <c r="U131" s="519"/>
    </row>
    <row r="132" spans="1:21" x14ac:dyDescent="0.25">
      <c r="A132" s="510" t="s">
        <v>267</v>
      </c>
      <c r="B132" s="520" t="s">
        <v>115</v>
      </c>
      <c r="C132" s="518"/>
      <c r="D132" s="518"/>
      <c r="E132" s="518"/>
      <c r="F132" s="521"/>
      <c r="G132" s="521"/>
      <c r="H132" s="518"/>
      <c r="I132" s="517"/>
      <c r="J132" s="518"/>
      <c r="K132" s="518"/>
      <c r="L132" s="518"/>
      <c r="M132" s="518"/>
      <c r="N132" s="518"/>
      <c r="O132" s="519"/>
      <c r="P132" s="519"/>
      <c r="Q132" s="519"/>
      <c r="R132" s="519"/>
      <c r="S132" s="519"/>
      <c r="T132" s="519"/>
      <c r="U132" s="519"/>
    </row>
    <row r="133" spans="1:21" x14ac:dyDescent="0.25">
      <c r="A133" s="510" t="s">
        <v>268</v>
      </c>
      <c r="B133" s="520" t="s">
        <v>115</v>
      </c>
      <c r="C133" s="518"/>
      <c r="D133" s="518"/>
      <c r="E133" s="518"/>
      <c r="F133" s="521"/>
      <c r="G133" s="521"/>
      <c r="H133" s="518"/>
      <c r="I133" s="517"/>
      <c r="J133" s="518"/>
      <c r="K133" s="518"/>
      <c r="L133" s="518"/>
      <c r="M133" s="518"/>
      <c r="N133" s="518"/>
      <c r="O133" s="519"/>
      <c r="P133" s="519"/>
      <c r="Q133" s="519"/>
      <c r="R133" s="519"/>
      <c r="S133" s="519"/>
      <c r="T133" s="519"/>
      <c r="U133" s="519"/>
    </row>
    <row r="134" spans="1:21" x14ac:dyDescent="0.25">
      <c r="A134" s="510" t="s">
        <v>269</v>
      </c>
      <c r="B134" s="520"/>
      <c r="C134" s="518"/>
      <c r="D134" s="518"/>
      <c r="E134" s="518"/>
      <c r="F134" s="521"/>
      <c r="G134" s="521"/>
      <c r="H134" s="518"/>
      <c r="I134" s="517"/>
      <c r="J134" s="518"/>
      <c r="K134" s="518"/>
      <c r="L134" s="518"/>
      <c r="M134" s="518"/>
      <c r="N134" s="518"/>
      <c r="O134" s="519"/>
      <c r="P134" s="519"/>
      <c r="Q134" s="519"/>
      <c r="R134" s="519"/>
      <c r="S134" s="519"/>
      <c r="T134" s="519"/>
      <c r="U134" s="519"/>
    </row>
    <row r="135" spans="1:21" x14ac:dyDescent="0.25">
      <c r="A135" s="510" t="s">
        <v>270</v>
      </c>
      <c r="B135" s="520" t="s">
        <v>115</v>
      </c>
      <c r="C135" s="518"/>
      <c r="D135" s="518"/>
      <c r="E135" s="518"/>
      <c r="F135" s="521"/>
      <c r="G135" s="521"/>
      <c r="H135" s="518"/>
      <c r="I135" s="517"/>
      <c r="J135" s="518"/>
      <c r="K135" s="518"/>
      <c r="L135" s="518"/>
      <c r="M135" s="518"/>
      <c r="N135" s="518"/>
      <c r="O135" s="519"/>
      <c r="P135" s="519"/>
      <c r="Q135" s="519"/>
      <c r="R135" s="519"/>
      <c r="S135" s="519"/>
      <c r="T135" s="519"/>
      <c r="U135" s="519"/>
    </row>
    <row r="136" spans="1:21" ht="13" x14ac:dyDescent="0.3">
      <c r="A136" s="510" t="s">
        <v>271</v>
      </c>
      <c r="B136" s="522">
        <v>0.15</v>
      </c>
      <c r="C136" s="523" t="s">
        <v>204</v>
      </c>
      <c r="D136" s="524"/>
      <c r="E136" s="525"/>
    </row>
    <row r="137" spans="1:21" ht="13" x14ac:dyDescent="0.3">
      <c r="A137" s="526"/>
      <c r="B137" s="522">
        <f>SUM(B131:B136)</f>
        <v>0.15</v>
      </c>
      <c r="C137" s="527" t="s">
        <v>205</v>
      </c>
      <c r="D137" s="528" t="s">
        <v>206</v>
      </c>
      <c r="E137" s="528"/>
      <c r="F137" s="528"/>
      <c r="G137" s="528"/>
    </row>
    <row r="138" spans="1:21" x14ac:dyDescent="0.25">
      <c r="A138" s="529"/>
    </row>
    <row r="139" spans="1:21" ht="13" x14ac:dyDescent="0.3">
      <c r="A139" s="502"/>
    </row>
    <row r="140" spans="1:21" ht="30" customHeight="1" x14ac:dyDescent="0.35">
      <c r="A140" s="503" t="s">
        <v>272</v>
      </c>
      <c r="B140" s="689" t="s">
        <v>273</v>
      </c>
      <c r="C140" s="690"/>
      <c r="D140" s="690"/>
      <c r="E140" s="690"/>
      <c r="F140" s="690"/>
      <c r="G140" s="690"/>
      <c r="H140" s="504"/>
      <c r="I140" s="504"/>
      <c r="J140" s="504"/>
      <c r="K140" s="505"/>
    </row>
    <row r="141" spans="1:21" ht="79.5" customHeight="1" x14ac:dyDescent="0.25">
      <c r="A141" s="506" t="s">
        <v>190</v>
      </c>
      <c r="B141" s="507" t="s">
        <v>191</v>
      </c>
      <c r="C141" s="506" t="s">
        <v>192</v>
      </c>
      <c r="D141" s="506" t="s">
        <v>0</v>
      </c>
      <c r="E141" s="507" t="s">
        <v>193</v>
      </c>
      <c r="F141" s="507" t="s">
        <v>194</v>
      </c>
      <c r="G141" s="506" t="s">
        <v>195</v>
      </c>
      <c r="H141" s="508" t="s">
        <v>209</v>
      </c>
      <c r="I141" s="509" t="s">
        <v>197</v>
      </c>
      <c r="J141" s="509" t="s">
        <v>197</v>
      </c>
      <c r="K141" s="509" t="s">
        <v>197</v>
      </c>
      <c r="L141" s="509" t="s">
        <v>197</v>
      </c>
      <c r="M141" s="509" t="s">
        <v>197</v>
      </c>
      <c r="N141" s="509" t="s">
        <v>197</v>
      </c>
    </row>
    <row r="142" spans="1:21" x14ac:dyDescent="0.25">
      <c r="A142" s="510" t="s">
        <v>274</v>
      </c>
      <c r="B142" s="511" t="s">
        <v>115</v>
      </c>
      <c r="C142" s="512"/>
      <c r="D142" s="512"/>
      <c r="E142" s="513"/>
      <c r="F142" s="514"/>
      <c r="G142" s="514"/>
      <c r="H142" s="513"/>
      <c r="I142" s="517"/>
      <c r="J142" s="518"/>
      <c r="K142" s="518"/>
      <c r="L142" s="518"/>
      <c r="M142" s="518"/>
      <c r="N142" s="518"/>
      <c r="O142" s="519"/>
      <c r="P142" s="519"/>
      <c r="Q142" s="519"/>
      <c r="R142" s="519"/>
      <c r="S142" s="519"/>
      <c r="T142" s="519"/>
      <c r="U142" s="519"/>
    </row>
    <row r="143" spans="1:21" x14ac:dyDescent="0.25">
      <c r="A143" s="510" t="s">
        <v>275</v>
      </c>
      <c r="B143" s="520"/>
      <c r="C143" s="518"/>
      <c r="D143" s="518"/>
      <c r="E143" s="518"/>
      <c r="F143" s="521"/>
      <c r="G143" s="521"/>
      <c r="H143" s="518"/>
      <c r="I143" s="517"/>
      <c r="J143" s="518"/>
      <c r="K143" s="518"/>
      <c r="L143" s="518"/>
      <c r="M143" s="518"/>
      <c r="N143" s="518"/>
      <c r="O143" s="519"/>
      <c r="P143" s="519"/>
      <c r="Q143" s="519"/>
      <c r="R143" s="519"/>
      <c r="S143" s="519"/>
      <c r="T143" s="519"/>
      <c r="U143" s="519"/>
    </row>
    <row r="144" spans="1:21" x14ac:dyDescent="0.25">
      <c r="A144" s="510" t="s">
        <v>276</v>
      </c>
      <c r="B144" s="520" t="s">
        <v>115</v>
      </c>
      <c r="C144" s="518"/>
      <c r="D144" s="518"/>
      <c r="E144" s="518"/>
      <c r="F144" s="521"/>
      <c r="G144" s="521"/>
      <c r="H144" s="518"/>
      <c r="I144" s="517"/>
      <c r="J144" s="518"/>
      <c r="K144" s="518"/>
      <c r="L144" s="518"/>
      <c r="M144" s="518"/>
      <c r="N144" s="518"/>
      <c r="O144" s="519"/>
      <c r="P144" s="519"/>
      <c r="Q144" s="519"/>
      <c r="R144" s="519"/>
      <c r="S144" s="519"/>
      <c r="T144" s="519"/>
      <c r="U144" s="519"/>
    </row>
    <row r="145" spans="1:21" x14ac:dyDescent="0.25">
      <c r="A145" s="510" t="s">
        <v>277</v>
      </c>
      <c r="B145" s="520" t="s">
        <v>115</v>
      </c>
      <c r="C145" s="518"/>
      <c r="D145" s="518"/>
      <c r="E145" s="518"/>
      <c r="F145" s="521"/>
      <c r="G145" s="521"/>
      <c r="H145" s="518"/>
      <c r="I145" s="517"/>
      <c r="J145" s="518"/>
      <c r="K145" s="518"/>
      <c r="L145" s="518"/>
      <c r="M145" s="518"/>
      <c r="N145" s="518"/>
      <c r="O145" s="519"/>
      <c r="P145" s="519"/>
      <c r="Q145" s="519"/>
      <c r="R145" s="519"/>
      <c r="S145" s="519"/>
      <c r="T145" s="519"/>
      <c r="U145" s="519"/>
    </row>
    <row r="146" spans="1:21" x14ac:dyDescent="0.25">
      <c r="A146" s="510" t="s">
        <v>278</v>
      </c>
      <c r="B146" s="520" t="s">
        <v>115</v>
      </c>
      <c r="C146" s="518"/>
      <c r="D146" s="518"/>
      <c r="E146" s="518"/>
      <c r="F146" s="521"/>
      <c r="G146" s="521"/>
      <c r="H146" s="518"/>
      <c r="I146" s="517"/>
      <c r="J146" s="518"/>
      <c r="K146" s="518"/>
      <c r="L146" s="518"/>
      <c r="M146" s="518"/>
      <c r="N146" s="518"/>
      <c r="O146" s="519"/>
      <c r="P146" s="519"/>
      <c r="Q146" s="519"/>
      <c r="R146" s="519"/>
      <c r="S146" s="519"/>
      <c r="T146" s="519"/>
      <c r="U146" s="519"/>
    </row>
    <row r="147" spans="1:21" ht="13" x14ac:dyDescent="0.3">
      <c r="A147" s="510" t="s">
        <v>279</v>
      </c>
      <c r="B147" s="522">
        <v>0.15</v>
      </c>
      <c r="C147" s="523" t="s">
        <v>204</v>
      </c>
      <c r="D147" s="524"/>
      <c r="E147" s="525"/>
    </row>
    <row r="148" spans="1:21" ht="13" x14ac:dyDescent="0.3">
      <c r="A148" s="526"/>
      <c r="B148" s="522">
        <f>SUM(B142:B147)</f>
        <v>0.15</v>
      </c>
      <c r="C148" s="527" t="s">
        <v>205</v>
      </c>
      <c r="D148" s="528" t="s">
        <v>206</v>
      </c>
      <c r="E148" s="528"/>
      <c r="F148" s="528"/>
      <c r="G148" s="528"/>
    </row>
    <row r="149" spans="1:21" x14ac:dyDescent="0.25">
      <c r="A149" s="529"/>
    </row>
  </sheetData>
  <mergeCells count="41">
    <mergeCell ref="C16:E16"/>
    <mergeCell ref="A1:B1"/>
    <mergeCell ref="A2:B2"/>
    <mergeCell ref="A3:B3"/>
    <mergeCell ref="A4:B4"/>
    <mergeCell ref="A6:E6"/>
    <mergeCell ref="C17:E17"/>
    <mergeCell ref="B27:G27"/>
    <mergeCell ref="C9:D9"/>
    <mergeCell ref="C18:E18"/>
    <mergeCell ref="C19:E19"/>
    <mergeCell ref="B26:G26"/>
    <mergeCell ref="B22:G22"/>
    <mergeCell ref="B23:G23"/>
    <mergeCell ref="F9:H9"/>
    <mergeCell ref="C10:E10"/>
    <mergeCell ref="F10:H19"/>
    <mergeCell ref="C11:E11"/>
    <mergeCell ref="C12:E12"/>
    <mergeCell ref="C13:E13"/>
    <mergeCell ref="C14:E14"/>
    <mergeCell ref="C15:E15"/>
    <mergeCell ref="B140:G140"/>
    <mergeCell ref="B74:G74"/>
    <mergeCell ref="B85:G85"/>
    <mergeCell ref="B96:G96"/>
    <mergeCell ref="B107:G107"/>
    <mergeCell ref="B118:G118"/>
    <mergeCell ref="B129:G129"/>
    <mergeCell ref="B63:G63"/>
    <mergeCell ref="B28:G28"/>
    <mergeCell ref="B29:G29"/>
    <mergeCell ref="B30:G30"/>
    <mergeCell ref="B31:G31"/>
    <mergeCell ref="B33:G33"/>
    <mergeCell ref="B34:G34"/>
    <mergeCell ref="B35:G35"/>
    <mergeCell ref="B36:G36"/>
    <mergeCell ref="B37:G37"/>
    <mergeCell ref="B41:G41"/>
    <mergeCell ref="B52:G52"/>
  </mergeCells>
  <pageMargins left="0.70866141732283472" right="0.70866141732283472" top="0.74803149606299213" bottom="0.74803149606299213" header="0.31496062992125984" footer="0.31496062992125984"/>
  <pageSetup paperSize="8" scale="41" orientation="portrait" r:id="rId1"/>
  <headerFooter>
    <oddFooter>&amp;F&amp;RPage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Y38"/>
  <sheetViews>
    <sheetView view="pageBreakPreview" topLeftCell="A18" zoomScale="70" zoomScaleNormal="100" zoomScaleSheetLayoutView="70" workbookViewId="0">
      <selection activeCell="F3" sqref="F3"/>
    </sheetView>
  </sheetViews>
  <sheetFormatPr defaultRowHeight="14.5" x14ac:dyDescent="0.35"/>
  <cols>
    <col min="1" max="1" width="11.453125" style="1" customWidth="1"/>
    <col min="2" max="2" width="30.1796875" style="1" customWidth="1"/>
    <col min="3" max="3" width="20.81640625" style="1" customWidth="1"/>
    <col min="4" max="5" width="18.54296875" style="1" customWidth="1"/>
    <col min="6" max="6" width="29.26953125" style="1" customWidth="1"/>
    <col min="7" max="7" width="18.54296875" style="1" customWidth="1"/>
    <col min="8" max="8" width="19.26953125" style="1" customWidth="1"/>
    <col min="9" max="16384" width="8.7265625" style="1"/>
  </cols>
  <sheetData>
    <row r="1" spans="1:103" ht="15.65" customHeight="1" x14ac:dyDescent="0.35">
      <c r="A1" s="721" t="s">
        <v>102</v>
      </c>
      <c r="B1" s="722"/>
      <c r="C1" s="723">
        <f>Cover!B15</f>
        <v>0</v>
      </c>
      <c r="D1" s="724"/>
      <c r="E1" s="725"/>
      <c r="F1" s="9"/>
      <c r="G1" s="10"/>
      <c r="H1" s="10"/>
      <c r="I1" s="11"/>
      <c r="J1" s="12"/>
      <c r="K1" s="13"/>
      <c r="L1" s="14"/>
      <c r="M1" s="10"/>
      <c r="N1" s="15"/>
      <c r="O1" s="14"/>
      <c r="P1" s="16"/>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row>
    <row r="2" spans="1:103" ht="57" customHeight="1" x14ac:dyDescent="0.35">
      <c r="A2" s="721" t="s">
        <v>103</v>
      </c>
      <c r="B2" s="722"/>
      <c r="C2" s="726">
        <f>Cover!B17</f>
        <v>0</v>
      </c>
      <c r="D2" s="727"/>
      <c r="E2" s="728"/>
      <c r="F2" s="9"/>
      <c r="G2" s="10"/>
      <c r="H2" s="17"/>
      <c r="I2" s="18"/>
      <c r="J2" s="19"/>
      <c r="K2" s="13"/>
      <c r="L2" s="14"/>
      <c r="M2" s="10"/>
      <c r="N2" s="15"/>
      <c r="O2" s="14"/>
      <c r="P2" s="16"/>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row>
    <row r="3" spans="1:103" ht="15.65" customHeight="1" x14ac:dyDescent="0.35">
      <c r="A3" s="721" t="s">
        <v>104</v>
      </c>
      <c r="B3" s="722"/>
      <c r="C3" s="723">
        <f>Cover!B21</f>
        <v>0</v>
      </c>
      <c r="D3" s="724"/>
      <c r="E3" s="725"/>
      <c r="F3" s="9"/>
      <c r="G3" s="10"/>
      <c r="H3" s="17"/>
      <c r="I3" s="18"/>
      <c r="J3" s="19"/>
      <c r="K3" s="13"/>
      <c r="L3" s="14"/>
      <c r="M3" s="10"/>
      <c r="N3" s="15"/>
      <c r="O3" s="14"/>
      <c r="P3" s="16"/>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row>
    <row r="4" spans="1:103" ht="18" x14ac:dyDescent="0.4">
      <c r="A4" s="20"/>
      <c r="B4" s="21"/>
      <c r="C4" s="22"/>
      <c r="D4" s="22"/>
      <c r="E4" s="22"/>
      <c r="F4" s="22"/>
      <c r="G4" s="22"/>
      <c r="H4" s="23"/>
      <c r="I4" s="23"/>
      <c r="J4" s="23"/>
      <c r="K4" s="23"/>
      <c r="L4" s="23"/>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row>
    <row r="5" spans="1:103" ht="18" x14ac:dyDescent="0.35">
      <c r="A5" s="25" t="s">
        <v>286</v>
      </c>
      <c r="B5" s="26"/>
      <c r="C5" s="27"/>
      <c r="D5" s="27"/>
      <c r="E5" s="27"/>
      <c r="F5" s="27"/>
      <c r="G5" s="27"/>
      <c r="H5" s="27"/>
      <c r="I5" s="27"/>
      <c r="J5" s="27"/>
      <c r="K5" s="27"/>
      <c r="L5" s="27"/>
      <c r="M5" s="27"/>
      <c r="N5" s="27"/>
      <c r="O5" s="27"/>
      <c r="P5" s="27"/>
      <c r="Q5" s="27"/>
      <c r="R5" s="27"/>
      <c r="S5" s="27"/>
      <c r="T5" s="28"/>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row>
    <row r="6" spans="1:103" ht="15.5" x14ac:dyDescent="0.35">
      <c r="A6" s="29"/>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row>
    <row r="7" spans="1:103" ht="18.5" thickBot="1" x14ac:dyDescent="0.4">
      <c r="A7" s="30" t="s">
        <v>105</v>
      </c>
    </row>
    <row r="8" spans="1:103" ht="87" customHeight="1" x14ac:dyDescent="0.35">
      <c r="A8" s="31">
        <v>1</v>
      </c>
      <c r="B8" s="729" t="s">
        <v>106</v>
      </c>
      <c r="C8" s="730"/>
      <c r="D8" s="730"/>
      <c r="E8" s="730"/>
      <c r="F8" s="730"/>
      <c r="G8" s="731"/>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row>
    <row r="9" spans="1:103" ht="27" customHeight="1" x14ac:dyDescent="0.35">
      <c r="A9" s="732">
        <v>2</v>
      </c>
      <c r="B9" s="733" t="s">
        <v>107</v>
      </c>
      <c r="C9" s="734"/>
      <c r="D9" s="734"/>
      <c r="E9" s="734"/>
      <c r="F9" s="734"/>
      <c r="G9" s="735"/>
      <c r="H9" s="32"/>
      <c r="I9" s="32"/>
      <c r="J9" s="33"/>
      <c r="K9" s="32"/>
      <c r="L9" s="32"/>
      <c r="M9" s="32"/>
      <c r="N9" s="32"/>
      <c r="O9" s="736"/>
      <c r="P9" s="737"/>
      <c r="Q9" s="737"/>
      <c r="R9" s="737"/>
      <c r="S9" s="737"/>
      <c r="T9" s="737"/>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row>
    <row r="10" spans="1:103" ht="15.5" x14ac:dyDescent="0.35">
      <c r="A10" s="732"/>
      <c r="B10" s="738" t="s">
        <v>108</v>
      </c>
      <c r="C10" s="737"/>
      <c r="D10" s="737"/>
      <c r="E10" s="737"/>
      <c r="F10" s="737"/>
      <c r="G10" s="739"/>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row>
    <row r="11" spans="1:103" ht="110.25" customHeight="1" x14ac:dyDescent="0.35">
      <c r="A11" s="732"/>
      <c r="B11" s="740" t="s">
        <v>109</v>
      </c>
      <c r="C11" s="741"/>
      <c r="D11" s="741"/>
      <c r="E11" s="741"/>
      <c r="F11" s="741"/>
      <c r="G11" s="74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row>
    <row r="12" spans="1:103" ht="68.25" customHeight="1" x14ac:dyDescent="0.35">
      <c r="A12" s="34">
        <v>3</v>
      </c>
      <c r="B12" s="745" t="s">
        <v>110</v>
      </c>
      <c r="C12" s="746"/>
      <c r="D12" s="746"/>
      <c r="E12" s="746"/>
      <c r="F12" s="746"/>
      <c r="G12" s="747"/>
      <c r="H12" s="32"/>
      <c r="I12" s="32"/>
      <c r="J12" s="32"/>
      <c r="K12" s="32"/>
      <c r="L12" s="32"/>
      <c r="M12" s="35"/>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row>
    <row r="13" spans="1:103" ht="84.75" customHeight="1" x14ac:dyDescent="0.35">
      <c r="A13" s="34">
        <v>4</v>
      </c>
      <c r="B13" s="748" t="s">
        <v>111</v>
      </c>
      <c r="C13" s="749"/>
      <c r="D13" s="749"/>
      <c r="E13" s="749"/>
      <c r="F13" s="749"/>
      <c r="G13" s="750"/>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row>
    <row r="14" spans="1:103" ht="15.5" x14ac:dyDescent="0.35">
      <c r="A14" s="751">
        <v>5</v>
      </c>
      <c r="B14" s="752" t="s">
        <v>112</v>
      </c>
      <c r="C14" s="753"/>
      <c r="D14" s="753"/>
      <c r="E14" s="753"/>
      <c r="F14" s="753"/>
      <c r="G14" s="754"/>
      <c r="H14" s="36"/>
      <c r="I14" s="36"/>
      <c r="J14" s="36"/>
      <c r="K14" s="23"/>
      <c r="L14" s="23"/>
      <c r="M14" s="23"/>
      <c r="N14" s="23"/>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row>
    <row r="15" spans="1:103" ht="64.5" customHeight="1" x14ac:dyDescent="0.35">
      <c r="A15" s="751"/>
      <c r="B15" s="752" t="s">
        <v>113</v>
      </c>
      <c r="C15" s="753"/>
      <c r="D15" s="753"/>
      <c r="E15" s="753"/>
      <c r="F15" s="753"/>
      <c r="G15" s="754"/>
      <c r="H15" s="37"/>
      <c r="I15" s="38"/>
      <c r="J15" s="38"/>
      <c r="K15" s="38"/>
      <c r="L15" s="38"/>
      <c r="M15" s="39"/>
      <c r="N15" s="38"/>
    </row>
    <row r="16" spans="1:103" ht="34.9" customHeight="1" thickBot="1" x14ac:dyDescent="0.4">
      <c r="A16" s="751"/>
      <c r="B16" s="755" t="s">
        <v>114</v>
      </c>
      <c r="C16" s="756"/>
      <c r="D16" s="756"/>
      <c r="E16" s="756"/>
      <c r="F16" s="756"/>
      <c r="G16" s="757"/>
      <c r="H16" s="40"/>
      <c r="I16" s="40"/>
      <c r="J16" s="40"/>
      <c r="K16" s="24"/>
      <c r="L16" s="24"/>
      <c r="M16" s="24"/>
      <c r="N16" s="24"/>
    </row>
    <row r="17" spans="1:14" ht="15.5" x14ac:dyDescent="0.35">
      <c r="A17" s="41" t="s">
        <v>115</v>
      </c>
      <c r="B17" s="42"/>
      <c r="C17" s="40"/>
      <c r="D17" s="40"/>
      <c r="E17" s="40"/>
      <c r="F17" s="40"/>
      <c r="G17" s="40"/>
      <c r="H17" s="40"/>
      <c r="I17" s="40"/>
      <c r="J17" s="40"/>
      <c r="K17" s="24"/>
      <c r="L17" s="24"/>
      <c r="M17" s="24"/>
      <c r="N17" s="24"/>
    </row>
    <row r="18" spans="1:14" ht="15.5" x14ac:dyDescent="0.35">
      <c r="A18" s="41" t="s">
        <v>115</v>
      </c>
      <c r="B18" s="43"/>
      <c r="C18" s="40"/>
      <c r="D18" s="40"/>
      <c r="E18" s="40"/>
      <c r="F18" s="40"/>
      <c r="G18" s="40"/>
      <c r="H18" s="40"/>
      <c r="I18" s="40"/>
      <c r="J18" s="40"/>
      <c r="K18" s="24"/>
      <c r="L18" s="24"/>
      <c r="M18" s="24"/>
      <c r="N18" s="24"/>
    </row>
    <row r="19" spans="1:14" ht="20" x14ac:dyDescent="0.4">
      <c r="A19" s="39" t="s">
        <v>116</v>
      </c>
      <c r="B19" s="44"/>
      <c r="C19" s="45"/>
      <c r="D19" s="46"/>
      <c r="E19" s="46"/>
      <c r="F19" s="46"/>
      <c r="G19" s="46"/>
      <c r="H19" s="47"/>
      <c r="I19" s="47"/>
      <c r="J19" s="47"/>
      <c r="K19" s="47"/>
      <c r="L19" s="47"/>
      <c r="M19" s="47"/>
      <c r="N19" s="47"/>
    </row>
    <row r="20" spans="1:14" ht="18.5" thickBot="1" x14ac:dyDescent="0.4">
      <c r="A20" s="48" t="s">
        <v>117</v>
      </c>
      <c r="B20" s="49"/>
      <c r="C20" s="48"/>
      <c r="D20" s="50"/>
      <c r="E20" s="50"/>
      <c r="F20" s="50"/>
      <c r="G20" s="50"/>
      <c r="H20" s="51"/>
      <c r="I20" s="51"/>
      <c r="J20" s="51"/>
      <c r="K20" s="51"/>
      <c r="L20" s="51"/>
      <c r="M20" s="51"/>
      <c r="N20" s="51"/>
    </row>
    <row r="21" spans="1:14" ht="46.15" customHeight="1" thickBot="1" x14ac:dyDescent="0.4">
      <c r="A21" s="52"/>
      <c r="B21" s="53"/>
      <c r="C21" s="54"/>
      <c r="D21" s="55"/>
      <c r="E21" s="56" t="s">
        <v>118</v>
      </c>
      <c r="F21" s="57"/>
      <c r="H21" s="743" t="s">
        <v>119</v>
      </c>
      <c r="I21" s="744"/>
      <c r="J21" s="744"/>
      <c r="K21" s="744"/>
      <c r="L21" s="744"/>
      <c r="M21" s="744"/>
      <c r="N21" s="24"/>
    </row>
    <row r="22" spans="1:14" ht="46.15" customHeight="1" thickBot="1" x14ac:dyDescent="0.4">
      <c r="A22" s="58" t="s">
        <v>120</v>
      </c>
      <c r="B22" s="59" t="s">
        <v>121</v>
      </c>
      <c r="C22" s="60" t="s">
        <v>122</v>
      </c>
      <c r="D22" s="61" t="s">
        <v>123</v>
      </c>
      <c r="E22" s="62" t="s">
        <v>124</v>
      </c>
      <c r="F22" s="63" t="s">
        <v>125</v>
      </c>
      <c r="G22" s="64"/>
      <c r="H22" s="64"/>
      <c r="I22" s="64"/>
      <c r="J22" s="64"/>
      <c r="K22" s="64"/>
      <c r="L22" s="24"/>
    </row>
    <row r="23" spans="1:14" ht="15.5" x14ac:dyDescent="0.35">
      <c r="A23" s="65">
        <v>1</v>
      </c>
      <c r="B23" s="66" t="s">
        <v>126</v>
      </c>
      <c r="C23" s="67" t="s">
        <v>15</v>
      </c>
      <c r="D23" s="68">
        <v>1</v>
      </c>
      <c r="E23" s="69"/>
      <c r="F23" s="70"/>
      <c r="G23" s="64"/>
      <c r="H23" s="64"/>
      <c r="I23" s="64"/>
      <c r="J23" s="64"/>
      <c r="K23" s="64"/>
      <c r="L23" s="24"/>
    </row>
    <row r="24" spans="1:14" ht="15.5" x14ac:dyDescent="0.35">
      <c r="A24" s="65">
        <v>2</v>
      </c>
      <c r="B24" s="71" t="s">
        <v>127</v>
      </c>
      <c r="C24" s="72" t="s">
        <v>128</v>
      </c>
      <c r="D24" s="73">
        <v>0</v>
      </c>
      <c r="E24" s="74"/>
      <c r="F24" s="70"/>
      <c r="G24" s="40"/>
      <c r="H24" s="40"/>
      <c r="I24" s="24"/>
      <c r="J24" s="24"/>
      <c r="K24" s="24"/>
      <c r="L24" s="24"/>
    </row>
    <row r="25" spans="1:14" ht="15.5" x14ac:dyDescent="0.35">
      <c r="A25" s="65">
        <v>3</v>
      </c>
      <c r="B25" s="71" t="s">
        <v>129</v>
      </c>
      <c r="C25" s="72" t="s">
        <v>130</v>
      </c>
      <c r="D25" s="73">
        <v>0</v>
      </c>
      <c r="E25" s="74"/>
      <c r="F25" s="70"/>
      <c r="G25" s="40"/>
      <c r="H25" s="40"/>
      <c r="I25" s="24"/>
      <c r="J25" s="24"/>
      <c r="K25" s="24"/>
      <c r="L25" s="24"/>
    </row>
    <row r="26" spans="1:14" ht="15.5" x14ac:dyDescent="0.35">
      <c r="A26" s="65">
        <v>4</v>
      </c>
      <c r="B26" s="71" t="s">
        <v>131</v>
      </c>
      <c r="C26" s="72" t="s">
        <v>132</v>
      </c>
      <c r="D26" s="73">
        <v>0</v>
      </c>
      <c r="E26" s="74"/>
      <c r="F26" s="70"/>
      <c r="G26" s="40"/>
      <c r="H26" s="40"/>
      <c r="I26" s="24"/>
      <c r="J26" s="24"/>
      <c r="K26" s="24"/>
      <c r="L26" s="24"/>
    </row>
    <row r="27" spans="1:14" ht="15.5" x14ac:dyDescent="0.35">
      <c r="A27" s="65">
        <v>5</v>
      </c>
      <c r="B27" s="71" t="s">
        <v>133</v>
      </c>
      <c r="C27" s="72" t="s">
        <v>134</v>
      </c>
      <c r="D27" s="73">
        <v>0</v>
      </c>
      <c r="E27" s="74"/>
      <c r="F27" s="70"/>
      <c r="G27" s="40"/>
      <c r="H27" s="40"/>
      <c r="I27" s="24"/>
      <c r="J27" s="24"/>
      <c r="K27" s="24"/>
      <c r="L27" s="24"/>
    </row>
    <row r="28" spans="1:14" ht="15.5" x14ac:dyDescent="0.35">
      <c r="A28" s="65">
        <v>6</v>
      </c>
      <c r="B28" s="71" t="s">
        <v>135</v>
      </c>
      <c r="C28" s="72" t="s">
        <v>136</v>
      </c>
      <c r="D28" s="73">
        <v>0</v>
      </c>
      <c r="E28" s="74"/>
      <c r="F28" s="70"/>
      <c r="G28" s="40"/>
      <c r="H28" s="40"/>
      <c r="I28" s="24"/>
      <c r="J28" s="24"/>
      <c r="K28" s="24"/>
      <c r="L28" s="24"/>
    </row>
    <row r="29" spans="1:14" ht="15.5" x14ac:dyDescent="0.35">
      <c r="A29" s="65">
        <v>7</v>
      </c>
      <c r="B29" s="71" t="s">
        <v>137</v>
      </c>
      <c r="C29" s="72" t="s">
        <v>138</v>
      </c>
      <c r="D29" s="73">
        <v>0</v>
      </c>
      <c r="E29" s="74"/>
      <c r="F29" s="70"/>
      <c r="G29" s="40"/>
      <c r="H29" s="40"/>
      <c r="I29" s="24"/>
      <c r="J29" s="24"/>
      <c r="K29" s="24"/>
      <c r="L29" s="24"/>
    </row>
    <row r="30" spans="1:14" ht="15.5" x14ac:dyDescent="0.35">
      <c r="A30" s="65">
        <v>8</v>
      </c>
      <c r="B30" s="71" t="s">
        <v>139</v>
      </c>
      <c r="C30" s="72" t="s">
        <v>140</v>
      </c>
      <c r="D30" s="73">
        <v>0</v>
      </c>
      <c r="E30" s="74"/>
      <c r="F30" s="70"/>
      <c r="G30" s="40"/>
      <c r="H30" s="40"/>
      <c r="I30" s="24"/>
      <c r="J30" s="24"/>
      <c r="K30" s="24"/>
      <c r="L30" s="24"/>
    </row>
    <row r="31" spans="1:14" ht="15.5" x14ac:dyDescent="0.35">
      <c r="A31" s="65">
        <v>9</v>
      </c>
      <c r="B31" s="71" t="s">
        <v>141</v>
      </c>
      <c r="C31" s="72" t="s">
        <v>142</v>
      </c>
      <c r="D31" s="73">
        <v>0</v>
      </c>
      <c r="E31" s="74"/>
      <c r="F31" s="70"/>
      <c r="G31" s="40"/>
      <c r="H31" s="40"/>
    </row>
    <row r="32" spans="1:14" ht="15.5" x14ac:dyDescent="0.35">
      <c r="A32" s="65">
        <v>10</v>
      </c>
      <c r="B32" s="71" t="s">
        <v>143</v>
      </c>
      <c r="C32" s="72" t="s">
        <v>144</v>
      </c>
      <c r="D32" s="73">
        <v>0</v>
      </c>
      <c r="E32" s="74"/>
      <c r="F32" s="70"/>
      <c r="G32" s="40"/>
      <c r="H32" s="40"/>
    </row>
    <row r="33" spans="1:10" ht="15.5" x14ac:dyDescent="0.35">
      <c r="A33" s="65">
        <v>11</v>
      </c>
      <c r="B33" s="71" t="s">
        <v>145</v>
      </c>
      <c r="C33" s="72" t="s">
        <v>146</v>
      </c>
      <c r="D33" s="73">
        <v>0</v>
      </c>
      <c r="E33" s="74"/>
      <c r="F33" s="70"/>
      <c r="G33" s="40"/>
      <c r="H33" s="40"/>
    </row>
    <row r="34" spans="1:10" ht="15.5" x14ac:dyDescent="0.35">
      <c r="A34" s="65">
        <v>12</v>
      </c>
      <c r="B34" s="71" t="s">
        <v>147</v>
      </c>
      <c r="C34" s="72" t="s">
        <v>148</v>
      </c>
      <c r="D34" s="73">
        <v>0</v>
      </c>
      <c r="E34" s="74"/>
      <c r="F34" s="70"/>
      <c r="G34" s="40"/>
      <c r="H34" s="40"/>
    </row>
    <row r="35" spans="1:10" ht="15.5" x14ac:dyDescent="0.35">
      <c r="A35" s="65">
        <v>13</v>
      </c>
      <c r="B35" s="71" t="s">
        <v>149</v>
      </c>
      <c r="C35" s="72" t="s">
        <v>150</v>
      </c>
      <c r="D35" s="73">
        <v>0</v>
      </c>
      <c r="E35" s="74"/>
      <c r="F35" s="70"/>
      <c r="G35" s="40"/>
      <c r="H35" s="40"/>
    </row>
    <row r="36" spans="1:10" ht="15.5" x14ac:dyDescent="0.35">
      <c r="A36" s="65">
        <v>14</v>
      </c>
      <c r="B36" s="71" t="s">
        <v>151</v>
      </c>
      <c r="C36" s="72" t="s">
        <v>152</v>
      </c>
      <c r="D36" s="73">
        <v>0</v>
      </c>
      <c r="E36" s="74"/>
      <c r="F36" s="70"/>
      <c r="G36" s="40"/>
      <c r="H36" s="40"/>
    </row>
    <row r="37" spans="1:10" ht="15.5" x14ac:dyDescent="0.35">
      <c r="A37" s="24"/>
      <c r="B37" s="75"/>
      <c r="C37" s="40"/>
      <c r="D37" s="40"/>
      <c r="E37" s="76"/>
      <c r="F37" s="76"/>
      <c r="G37" s="76"/>
      <c r="H37" s="76"/>
    </row>
    <row r="38" spans="1:10" x14ac:dyDescent="0.35">
      <c r="A38" s="24"/>
      <c r="B38" s="24"/>
      <c r="C38" s="24"/>
      <c r="D38" s="24"/>
      <c r="E38" s="24"/>
      <c r="F38" s="24"/>
      <c r="G38" s="24"/>
      <c r="H38" s="24"/>
      <c r="I38" s="24"/>
      <c r="J38" s="24"/>
    </row>
  </sheetData>
  <mergeCells count="19">
    <mergeCell ref="H21:M21"/>
    <mergeCell ref="B12:G12"/>
    <mergeCell ref="B13:G13"/>
    <mergeCell ref="A14:A16"/>
    <mergeCell ref="B14:G14"/>
    <mergeCell ref="B15:G15"/>
    <mergeCell ref="B16:G16"/>
    <mergeCell ref="B8:G8"/>
    <mergeCell ref="A9:A11"/>
    <mergeCell ref="B9:G9"/>
    <mergeCell ref="O9:T9"/>
    <mergeCell ref="B10:G10"/>
    <mergeCell ref="B11:G11"/>
    <mergeCell ref="A1:B1"/>
    <mergeCell ref="C1:E1"/>
    <mergeCell ref="A2:B2"/>
    <mergeCell ref="C2:E2"/>
    <mergeCell ref="A3:B3"/>
    <mergeCell ref="C3:E3"/>
  </mergeCells>
  <hyperlinks>
    <hyperlink ref="B10" r:id="rId1" display="WWW.resbank.co.za" xr:uid="{00000000-0004-0000-0500-000000000000}"/>
  </hyperlinks>
  <pageMargins left="0.23622047244094491" right="0.23622047244094491" top="0.74803149606299213" bottom="0.74803149606299213" header="0.31496062992125984" footer="0.31496062992125984"/>
  <pageSetup scale="47" orientation="landscape" r:id="rId2"/>
  <headerFooter>
    <oddFooter>&amp;F&amp;RPage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vt:lpstr>
      <vt:lpstr>PS5_Supply</vt:lpstr>
      <vt:lpstr>BoQ_Equipment</vt:lpstr>
      <vt:lpstr>BoQ - Services</vt:lpstr>
      <vt:lpstr>Summary</vt:lpstr>
      <vt:lpstr>Transport and Offloading Matrix</vt:lpstr>
      <vt:lpstr>Installation &amp; Commissioning</vt:lpstr>
      <vt:lpstr>CPA Formula</vt:lpstr>
      <vt:lpstr>Exchange Rates</vt:lpstr>
      <vt:lpstr>BoQ_Equipment!Print_Area</vt:lpstr>
      <vt:lpstr>'CPA Formula'!Print_Area</vt:lpstr>
      <vt:lpstr>'Installation &amp; Commissioning'!Print_Area</vt:lpstr>
      <vt:lpstr>PS5_Supply!Print_Area</vt:lpstr>
      <vt:lpstr>Summary!Print_Area</vt:lpstr>
      <vt:lpstr>BoQ_Equipment!Print_Titles</vt:lpstr>
      <vt:lpstr>PS5_Supply!Print_Titles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Bathathu Jonga</dc:creator>
  <cp:lastModifiedBy>Mlunghisi Maluleke</cp:lastModifiedBy>
  <cp:lastPrinted>2023-12-01T12:47:06Z</cp:lastPrinted>
  <dcterms:created xsi:type="dcterms:W3CDTF">2015-08-24T12:45:17Z</dcterms:created>
  <dcterms:modified xsi:type="dcterms:W3CDTF">2023-12-01T12:47:48Z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