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nhlsdotacdotza-my.sharepoint.com/personal/phillip_serage_nhls_ac_za/Documents/Documents/RFB231_25_26 HLA TYPING AND ANTIBODIES/SPEICIFICATION/"/>
    </mc:Choice>
  </mc:AlternateContent>
  <xr:revisionPtr revIDLastSave="318" documentId="8_{30EC7F1F-91CF-4820-856E-574EFF36DA27}" xr6:coauthVersionLast="47" xr6:coauthVersionMax="47" xr10:uidLastSave="{A7C40171-FFAB-4512-862D-28D8E7F5983F}"/>
  <bookViews>
    <workbookView xWindow="-110" yWindow="-110" windowWidth="19420" windowHeight="10300" xr2:uid="{00000000-000D-0000-FFFF-FFFF00000000}"/>
  </bookViews>
  <sheets>
    <sheet name="Proposed Pricing schedule" sheetId="6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9" i="2" l="1"/>
  <c r="R19" i="2"/>
  <c r="N15" i="2"/>
  <c r="N16" i="2" s="1"/>
  <c r="R12" i="2"/>
  <c r="R14" i="2" s="1"/>
  <c r="M8" i="2"/>
  <c r="M10" i="2" s="1"/>
  <c r="N6" i="2"/>
  <c r="C28" i="2"/>
  <c r="C27" i="2"/>
  <c r="L21" i="2"/>
  <c r="J22" i="2"/>
  <c r="K22" i="2" s="1"/>
  <c r="L22" i="2" s="1"/>
  <c r="J21" i="2"/>
  <c r="K21" i="2" s="1"/>
  <c r="J20" i="2"/>
  <c r="K20" i="2" s="1"/>
  <c r="L20" i="2" s="1"/>
  <c r="J19" i="2"/>
  <c r="K19" i="2" s="1"/>
  <c r="L19" i="2" s="1"/>
  <c r="J18" i="2"/>
  <c r="K18" i="2" s="1"/>
  <c r="L18" i="2" s="1"/>
  <c r="H22" i="2"/>
  <c r="H21" i="2"/>
  <c r="H20" i="2"/>
  <c r="H19" i="2"/>
  <c r="F22" i="2"/>
  <c r="F21" i="2"/>
  <c r="F20" i="2"/>
  <c r="F19" i="2"/>
  <c r="E18" i="2"/>
  <c r="B22" i="2"/>
  <c r="B21" i="2"/>
  <c r="B20" i="2"/>
  <c r="B19" i="2"/>
  <c r="D22" i="2"/>
  <c r="D20" i="2"/>
  <c r="D21" i="2"/>
  <c r="D19" i="2"/>
  <c r="D16" i="2"/>
  <c r="E16" i="2" s="1"/>
  <c r="F16" i="2" s="1"/>
  <c r="E14" i="2"/>
  <c r="F14" i="2" s="1"/>
  <c r="G10" i="2"/>
  <c r="E9" i="2"/>
  <c r="G9" i="2" s="1"/>
  <c r="I9" i="2" s="1"/>
  <c r="C5" i="2"/>
  <c r="C24" i="2" l="1"/>
  <c r="D24" i="2" s="1"/>
  <c r="C26" i="2"/>
  <c r="D26" i="2" s="1"/>
  <c r="D27" i="2"/>
  <c r="D28" i="2"/>
  <c r="G11" i="2"/>
  <c r="I11" i="2" s="1"/>
  <c r="M11" i="2"/>
  <c r="O11" i="2" s="1"/>
  <c r="P11" i="2" s="1"/>
  <c r="E28" i="2"/>
  <c r="C25" i="2"/>
  <c r="D25" i="2" s="1"/>
  <c r="E25" i="2" s="1"/>
  <c r="E27" i="2" l="1"/>
  <c r="E26" i="2"/>
</calcChain>
</file>

<file path=xl/sharedStrings.xml><?xml version="1.0" encoding="utf-8"?>
<sst xmlns="http://schemas.openxmlformats.org/spreadsheetml/2006/main" count="541" uniqueCount="106">
  <si>
    <t>Year 2</t>
  </si>
  <si>
    <t>Year 3</t>
  </si>
  <si>
    <t>Total Price (VAT Incl.)</t>
  </si>
  <si>
    <t>(VAT Excl.)</t>
  </si>
  <si>
    <t xml:space="preserve">Year 1 </t>
  </si>
  <si>
    <t>Year 4</t>
  </si>
  <si>
    <t>Year 5</t>
  </si>
  <si>
    <t>Subtotal (VAT Excl.)</t>
  </si>
  <si>
    <t>VAT (15%)</t>
  </si>
  <si>
    <t>Training</t>
  </si>
  <si>
    <t>Year 1</t>
  </si>
  <si>
    <t xml:space="preserve">Total Annual Cost </t>
  </si>
  <si>
    <t>Bidders must provide the NHLS with costing information for a 5 years’ contract duration.  The bid price quoted must be inclusive as per the scope of work.</t>
  </si>
  <si>
    <t>in</t>
  </si>
  <si>
    <t>Year 1 - 5</t>
  </si>
  <si>
    <t>Unit of measure</t>
  </si>
  <si>
    <t>Each</t>
  </si>
  <si>
    <t>Estimated Quantity Year 1</t>
  </si>
  <si>
    <t>Unit Rate</t>
  </si>
  <si>
    <t xml:space="preserve">Total Cost </t>
  </si>
  <si>
    <t>Estimated Quantity Year 2</t>
  </si>
  <si>
    <t>Estimated Quantity Year 3</t>
  </si>
  <si>
    <t>Estimated Quantity Year 4</t>
  </si>
  <si>
    <t>Estimated Quantity Year 5</t>
  </si>
  <si>
    <t>Summary of the pricing scehdule</t>
  </si>
  <si>
    <t>Pricing Schedule A</t>
  </si>
  <si>
    <t>Bid Amount</t>
  </si>
  <si>
    <t>Item Description</t>
  </si>
  <si>
    <t>Estimated Officials Year 1</t>
  </si>
  <si>
    <t>Estimated OfficialsYear 2</t>
  </si>
  <si>
    <t>Estimated OfficialsYear 3</t>
  </si>
  <si>
    <t>Estimated Officials Year 4</t>
  </si>
  <si>
    <t>Estimated Officials Year 5</t>
  </si>
  <si>
    <t>Pricing Schedule C</t>
  </si>
  <si>
    <t>c) Line Prices are all VAT EXCLUSIVE and TOTAL PRICE is VAT INCLUSIVE.</t>
  </si>
  <si>
    <t>b) Prices must be provided in South African Rand (R).</t>
  </si>
  <si>
    <t>a) Bidder must complete the pricing as per tables below.</t>
  </si>
  <si>
    <t>Total Bid Offer for 5 years (All inclusive)</t>
  </si>
  <si>
    <t>Terms and Conditions of pricing are as follows:</t>
  </si>
  <si>
    <t>Monthly Rate</t>
  </si>
  <si>
    <t>Monthly  Rate</t>
  </si>
  <si>
    <t>Monthly Unit Rate</t>
  </si>
  <si>
    <t>Quantity Year 3</t>
  </si>
  <si>
    <t>Quantity Year 4</t>
  </si>
  <si>
    <t>Quantity Year 5</t>
  </si>
  <si>
    <t>Quantity Year 2</t>
  </si>
  <si>
    <t>PRICING SCHEDULE SECTION A: ANALYSER PLACEMENT COSTS</t>
  </si>
  <si>
    <t>Per test</t>
  </si>
  <si>
    <t>Analyzer Placement</t>
  </si>
  <si>
    <t>Reagents</t>
  </si>
  <si>
    <t>Quality Control Materials</t>
  </si>
  <si>
    <t>Calibrators</t>
  </si>
  <si>
    <t>Consumables</t>
  </si>
  <si>
    <t>Quantity Year 1</t>
  </si>
  <si>
    <t>Reagent Description</t>
  </si>
  <si>
    <t>Catalogue No.</t>
  </si>
  <si>
    <t>Pack Size</t>
  </si>
  <si>
    <t>Tests per Pack</t>
  </si>
  <si>
    <t>Unit Price</t>
  </si>
  <si>
    <t>Cost per Test</t>
  </si>
  <si>
    <t>R</t>
  </si>
  <si>
    <t>Pricing Schedule B2: Quality Control Materials (List of all QC)</t>
  </si>
  <si>
    <t>Pricing Schedule B3: Calibrators (List of all calibrators)</t>
  </si>
  <si>
    <t>Pricing Schedule B4: Consumables (List of all consumables)</t>
  </si>
  <si>
    <r>
      <t>B1. Reagents (</t>
    </r>
    <r>
      <rPr>
        <b/>
        <sz val="11"/>
        <color rgb="FFFF0000"/>
        <rFont val="Calibri"/>
        <family val="2"/>
        <scheme val="minor"/>
      </rPr>
      <t>Cost of reagents for each test</t>
    </r>
    <r>
      <rPr>
        <b/>
        <sz val="11"/>
        <color theme="1"/>
        <rFont val="Calibri"/>
        <family val="2"/>
        <scheme val="minor"/>
      </rPr>
      <t>)</t>
    </r>
  </si>
  <si>
    <t>VAT</t>
  </si>
  <si>
    <t>Subtotal (VAT Incl.)</t>
  </si>
  <si>
    <t>Per result</t>
  </si>
  <si>
    <t>Pricing Schedule B1</t>
  </si>
  <si>
    <t>Pricing Schedule B2</t>
  </si>
  <si>
    <t>Pricing Schedule B3</t>
  </si>
  <si>
    <t>Pricing Schedule B4</t>
  </si>
  <si>
    <t>Pricing Schedule B5</t>
  </si>
  <si>
    <r>
      <t xml:space="preserve">SECTION C: TRAINING </t>
    </r>
    <r>
      <rPr>
        <b/>
        <sz val="11"/>
        <color rgb="FFFF0000"/>
        <rFont val="Calibri"/>
        <family val="2"/>
      </rPr>
      <t xml:space="preserve">AND APPLICATION SUPPORT </t>
    </r>
  </si>
  <si>
    <t>B1.a) Reagents (List of all reagents) - If BSC know them, please list. If don't know, the bidder must list and price</t>
  </si>
  <si>
    <t>d) Bidders who fail to price according to the costing template provided will be disqualified.</t>
  </si>
  <si>
    <t>e) NHLS is not bound by the below quantities as this contract is for procurement of the consumables on an as and when required basis.</t>
  </si>
  <si>
    <t xml:space="preserve">f) NHLS will appoint based on the rates therefore the total bid offer is for comparison purposes only. </t>
  </si>
  <si>
    <t xml:space="preserve"> </t>
  </si>
  <si>
    <t xml:space="preserve">Placement of HLA (Human Leucocyte Antigen) Typing and Antibodies Analysers </t>
  </si>
  <si>
    <t>Per Test</t>
  </si>
  <si>
    <t>Negative Control</t>
  </si>
  <si>
    <t xml:space="preserve">Pricing Schedule B5: List Individual tests </t>
  </si>
  <si>
    <t>HLA Class I</t>
  </si>
  <si>
    <t>HLA Class II</t>
  </si>
  <si>
    <t>HLA A</t>
  </si>
  <si>
    <t>HLA B</t>
  </si>
  <si>
    <t>HLA C</t>
  </si>
  <si>
    <t>HLA DRB1</t>
  </si>
  <si>
    <t>HLA DQA/B</t>
  </si>
  <si>
    <t>HLA DPA/B</t>
  </si>
  <si>
    <t>HLA DRB345</t>
  </si>
  <si>
    <r>
      <t>Initial Operator Training (</t>
    </r>
    <r>
      <rPr>
        <sz val="10"/>
        <color rgb="FFFF0000"/>
        <rFont val="Calibri"/>
        <family val="2"/>
        <scheme val="minor"/>
      </rPr>
      <t>per session</t>
    </r>
    <r>
      <rPr>
        <sz val="10"/>
        <rFont val="Calibri"/>
        <family val="2"/>
        <scheme val="minor"/>
      </rPr>
      <t>)</t>
    </r>
  </si>
  <si>
    <t>Per session</t>
  </si>
  <si>
    <t xml:space="preserve">Refresher Training (per session; for any analysis software upgrade) </t>
  </si>
  <si>
    <t xml:space="preserve">VAT Excl.) </t>
  </si>
  <si>
    <t>Application Specialist support</t>
  </si>
  <si>
    <t>Per visit</t>
  </si>
  <si>
    <t>List of individual tests</t>
  </si>
  <si>
    <t>Total Cost (vat Incl)</t>
  </si>
  <si>
    <t>ANNEXURE 1 - PRICING SCHEDULE - RFB231/25/26</t>
  </si>
  <si>
    <t>HLA tissue typing</t>
  </si>
  <si>
    <t>VOLUMES</t>
  </si>
  <si>
    <t>HLA Single Antigen class 1</t>
  </si>
  <si>
    <t>HLA Single Antigen class 2</t>
  </si>
  <si>
    <t>SECTION B: BRAAMFONTEIN IMMUNOLOGY LABORATORY COSTING (1 ANALYSER)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</si>
</sst>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[$R-1C09]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rgb="FFFF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0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5">
    <xf numFmtId="0" fontId="0" fillId="0" borderId="0" xfId="0"/>
    <xf numFmtId="164" fontId="0" fillId="0" borderId="0" xfId="1" applyFont="1"/>
    <xf numFmtId="9" fontId="0" fillId="0" borderId="0" xfId="2" applyFont="1"/>
    <xf numFmtId="165" fontId="0" fillId="0" borderId="0" xfId="2" applyNumberFormat="1" applyFont="1"/>
    <xf numFmtId="10" fontId="0" fillId="0" borderId="0" xfId="0" applyNumberFormat="1"/>
    <xf numFmtId="0" fontId="3" fillId="0" borderId="0" xfId="0" applyFont="1"/>
    <xf numFmtId="164" fontId="2" fillId="3" borderId="6" xfId="1" applyFont="1" applyFill="1" applyBorder="1" applyAlignment="1">
      <alignment horizontal="center" vertical="center" wrapText="1"/>
    </xf>
    <xf numFmtId="164" fontId="2" fillId="5" borderId="6" xfId="1" applyFont="1" applyFill="1" applyBorder="1" applyAlignment="1">
      <alignment horizontal="center" vertical="center" wrapText="1"/>
    </xf>
    <xf numFmtId="164" fontId="2" fillId="6" borderId="6" xfId="1" applyFont="1" applyFill="1" applyBorder="1" applyAlignment="1">
      <alignment horizontal="center" vertical="center" wrapText="1"/>
    </xf>
    <xf numFmtId="164" fontId="2" fillId="7" borderId="6" xfId="1" applyFont="1" applyFill="1" applyBorder="1" applyAlignment="1">
      <alignment horizontal="center" vertical="center" wrapText="1"/>
    </xf>
    <xf numFmtId="164" fontId="2" fillId="2" borderId="7" xfId="1" applyFont="1" applyFill="1" applyBorder="1" applyAlignment="1">
      <alignment horizontal="center" vertical="center" wrapText="1"/>
    </xf>
    <xf numFmtId="164" fontId="2" fillId="3" borderId="9" xfId="1" applyFont="1" applyFill="1" applyBorder="1" applyAlignment="1">
      <alignment horizontal="center" vertical="center" wrapText="1"/>
    </xf>
    <xf numFmtId="164" fontId="2" fillId="4" borderId="9" xfId="1" applyFont="1" applyFill="1" applyBorder="1" applyAlignment="1">
      <alignment horizontal="center" vertical="center" wrapText="1"/>
    </xf>
    <xf numFmtId="164" fontId="2" fillId="5" borderId="9" xfId="1" applyFont="1" applyFill="1" applyBorder="1" applyAlignment="1">
      <alignment horizontal="center" vertical="center" wrapText="1"/>
    </xf>
    <xf numFmtId="164" fontId="2" fillId="6" borderId="9" xfId="1" applyFont="1" applyFill="1" applyBorder="1" applyAlignment="1">
      <alignment horizontal="center" vertical="center" wrapText="1"/>
    </xf>
    <xf numFmtId="164" fontId="2" fillId="7" borderId="9" xfId="1" applyFont="1" applyFill="1" applyBorder="1" applyAlignment="1">
      <alignment horizontal="center" vertical="center" wrapText="1"/>
    </xf>
    <xf numFmtId="164" fontId="2" fillId="2" borderId="10" xfId="1" applyFont="1" applyFill="1" applyBorder="1" applyAlignment="1">
      <alignment horizontal="center" vertical="center" wrapText="1"/>
    </xf>
    <xf numFmtId="164" fontId="2" fillId="7" borderId="11" xfId="1" applyFont="1" applyFill="1" applyBorder="1" applyAlignment="1">
      <alignment horizontal="center" vertical="center" wrapText="1"/>
    </xf>
    <xf numFmtId="164" fontId="2" fillId="2" borderId="12" xfId="1" applyFont="1" applyFill="1" applyBorder="1" applyAlignment="1">
      <alignment horizontal="center" vertical="center" wrapText="1"/>
    </xf>
    <xf numFmtId="164" fontId="3" fillId="3" borderId="11" xfId="1" applyFont="1" applyFill="1" applyBorder="1" applyAlignment="1">
      <alignment vertical="center" wrapText="1"/>
    </xf>
    <xf numFmtId="164" fontId="3" fillId="4" borderId="11" xfId="1" applyFont="1" applyFill="1" applyBorder="1" applyAlignment="1">
      <alignment vertical="center" wrapText="1"/>
    </xf>
    <xf numFmtId="164" fontId="3" fillId="5" borderId="11" xfId="1" applyFont="1" applyFill="1" applyBorder="1" applyAlignment="1">
      <alignment vertical="center" wrapText="1"/>
    </xf>
    <xf numFmtId="164" fontId="3" fillId="6" borderId="11" xfId="1" applyFont="1" applyFill="1" applyBorder="1" applyAlignment="1">
      <alignment vertical="center" wrapText="1"/>
    </xf>
    <xf numFmtId="164" fontId="2" fillId="2" borderId="14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2" fillId="0" borderId="0" xfId="1" applyFont="1" applyBorder="1" applyAlignment="1">
      <alignment vertical="center"/>
    </xf>
    <xf numFmtId="164" fontId="2" fillId="0" borderId="0" xfId="1" applyFont="1" applyBorder="1" applyAlignment="1">
      <alignment vertical="center" wrapText="1"/>
    </xf>
    <xf numFmtId="0" fontId="0" fillId="0" borderId="9" xfId="0" applyBorder="1"/>
    <xf numFmtId="0" fontId="0" fillId="0" borderId="0" xfId="0" applyAlignment="1">
      <alignment horizontal="left"/>
    </xf>
    <xf numFmtId="164" fontId="2" fillId="3" borderId="11" xfId="1" applyFont="1" applyFill="1" applyBorder="1" applyAlignment="1">
      <alignment horizontal="center" vertical="center" wrapText="1"/>
    </xf>
    <xf numFmtId="164" fontId="2" fillId="4" borderId="11" xfId="1" applyFont="1" applyFill="1" applyBorder="1" applyAlignment="1">
      <alignment horizontal="center" vertical="center" wrapText="1"/>
    </xf>
    <xf numFmtId="164" fontId="2" fillId="5" borderId="11" xfId="1" applyFont="1" applyFill="1" applyBorder="1" applyAlignment="1">
      <alignment horizontal="center" vertical="center" wrapText="1"/>
    </xf>
    <xf numFmtId="164" fontId="2" fillId="6" borderId="11" xfId="1" applyFont="1" applyFill="1" applyBorder="1" applyAlignment="1">
      <alignment horizontal="center" vertical="center" wrapText="1"/>
    </xf>
    <xf numFmtId="0" fontId="4" fillId="0" borderId="0" xfId="0" applyFont="1"/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3" fontId="3" fillId="8" borderId="21" xfId="1" applyNumberFormat="1" applyFont="1" applyFill="1" applyBorder="1" applyAlignment="1">
      <alignment horizontal="center" vertical="center" wrapText="1"/>
    </xf>
    <xf numFmtId="166" fontId="3" fillId="0" borderId="22" xfId="1" applyNumberFormat="1" applyFont="1" applyBorder="1" applyAlignment="1">
      <alignment horizontal="center" vertical="center"/>
    </xf>
    <xf numFmtId="3" fontId="3" fillId="8" borderId="9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66" fontId="8" fillId="0" borderId="9" xfId="1" applyNumberFormat="1" applyFont="1" applyBorder="1" applyAlignment="1">
      <alignment horizontal="center" vertical="center" wrapText="1"/>
    </xf>
    <xf numFmtId="0" fontId="4" fillId="0" borderId="9" xfId="0" applyFont="1" applyBorder="1"/>
    <xf numFmtId="166" fontId="2" fillId="0" borderId="9" xfId="1" applyNumberFormat="1" applyFont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vertical="center" wrapText="1"/>
    </xf>
    <xf numFmtId="164" fontId="2" fillId="3" borderId="16" xfId="1" applyFont="1" applyFill="1" applyBorder="1" applyAlignment="1">
      <alignment horizontal="center" vertical="center" wrapText="1"/>
    </xf>
    <xf numFmtId="164" fontId="3" fillId="3" borderId="18" xfId="1" applyFont="1" applyFill="1" applyBorder="1" applyAlignment="1">
      <alignment vertical="center" wrapText="1"/>
    </xf>
    <xf numFmtId="164" fontId="2" fillId="4" borderId="15" xfId="1" applyFont="1" applyFill="1" applyBorder="1" applyAlignment="1">
      <alignment horizontal="center" vertical="center" wrapText="1"/>
    </xf>
    <xf numFmtId="164" fontId="2" fillId="4" borderId="17" xfId="1" applyFont="1" applyFill="1" applyBorder="1" applyAlignment="1">
      <alignment horizontal="center" vertical="center" wrapText="1"/>
    </xf>
    <xf numFmtId="0" fontId="10" fillId="0" borderId="0" xfId="0" applyFont="1"/>
    <xf numFmtId="0" fontId="8" fillId="0" borderId="5" xfId="0" applyFont="1" applyBorder="1" applyAlignment="1">
      <alignment vertical="center" wrapText="1"/>
    </xf>
    <xf numFmtId="166" fontId="8" fillId="0" borderId="9" xfId="1" applyNumberFormat="1" applyFont="1" applyBorder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6" fillId="0" borderId="0" xfId="0" applyFont="1"/>
    <xf numFmtId="0" fontId="2" fillId="0" borderId="0" xfId="0" applyFont="1" applyAlignment="1">
      <alignment horizontal="right" vertical="center"/>
    </xf>
    <xf numFmtId="3" fontId="8" fillId="8" borderId="9" xfId="1" applyNumberFormat="1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166" fontId="13" fillId="0" borderId="9" xfId="1" applyNumberFormat="1" applyFont="1" applyBorder="1" applyAlignment="1">
      <alignment horizontal="center" vertical="center" wrapText="1"/>
    </xf>
    <xf numFmtId="166" fontId="13" fillId="0" borderId="0" xfId="1" applyNumberFormat="1" applyFont="1" applyBorder="1" applyAlignment="1">
      <alignment horizontal="center" vertical="center" wrapText="1"/>
    </xf>
    <xf numFmtId="3" fontId="3" fillId="8" borderId="0" xfId="1" applyNumberFormat="1" applyFont="1" applyFill="1" applyBorder="1" applyAlignment="1">
      <alignment horizontal="center" vertical="center" wrapText="1"/>
    </xf>
    <xf numFmtId="166" fontId="3" fillId="0" borderId="0" xfId="1" applyNumberFormat="1" applyFont="1" applyBorder="1" applyAlignment="1">
      <alignment horizontal="center" vertical="center"/>
    </xf>
    <xf numFmtId="166" fontId="8" fillId="0" borderId="0" xfId="1" applyNumberFormat="1" applyFont="1" applyBorder="1" applyAlignment="1">
      <alignment horizontal="center" vertical="center"/>
    </xf>
    <xf numFmtId="164" fontId="2" fillId="2" borderId="29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164" fontId="3" fillId="0" borderId="9" xfId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3" fillId="0" borderId="23" xfId="0" applyFont="1" applyBorder="1"/>
    <xf numFmtId="0" fontId="0" fillId="0" borderId="23" xfId="0" applyBorder="1"/>
    <xf numFmtId="3" fontId="8" fillId="8" borderId="0" xfId="1" applyNumberFormat="1" applyFont="1" applyFill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166" fontId="13" fillId="0" borderId="23" xfId="1" applyNumberFormat="1" applyFont="1" applyBorder="1" applyAlignment="1">
      <alignment horizontal="center" vertical="center" wrapText="1"/>
    </xf>
    <xf numFmtId="3" fontId="8" fillId="8" borderId="23" xfId="1" applyNumberFormat="1" applyFont="1" applyFill="1" applyBorder="1" applyAlignment="1">
      <alignment horizontal="center" vertical="center" wrapText="1"/>
    </xf>
    <xf numFmtId="166" fontId="3" fillId="0" borderId="23" xfId="1" applyNumberFormat="1" applyFont="1" applyBorder="1" applyAlignment="1">
      <alignment horizontal="center" vertical="center"/>
    </xf>
    <xf numFmtId="166" fontId="8" fillId="0" borderId="23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26" xfId="0" applyFont="1" applyBorder="1" applyAlignment="1">
      <alignment horizontal="right" vertical="center"/>
    </xf>
    <xf numFmtId="0" fontId="15" fillId="4" borderId="3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6" fillId="0" borderId="0" xfId="0" applyFont="1"/>
    <xf numFmtId="0" fontId="17" fillId="0" borderId="9" xfId="0" applyFont="1" applyBorder="1" applyAlignment="1">
      <alignment vertical="center" wrapText="1"/>
    </xf>
    <xf numFmtId="0" fontId="18" fillId="4" borderId="31" xfId="0" applyFont="1" applyFill="1" applyBorder="1" applyAlignment="1">
      <alignment vertical="center" wrapText="1"/>
    </xf>
    <xf numFmtId="166" fontId="3" fillId="0" borderId="6" xfId="1" applyNumberFormat="1" applyFont="1" applyBorder="1" applyAlignment="1">
      <alignment horizontal="center" vertical="center"/>
    </xf>
    <xf numFmtId="166" fontId="3" fillId="0" borderId="33" xfId="1" applyNumberFormat="1" applyFont="1" applyBorder="1" applyAlignment="1">
      <alignment horizontal="center" vertical="center"/>
    </xf>
    <xf numFmtId="166" fontId="3" fillId="0" borderId="15" xfId="1" applyNumberFormat="1" applyFont="1" applyBorder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3" fillId="0" borderId="9" xfId="0" applyFont="1" applyBorder="1" applyAlignment="1">
      <alignment vertical="center"/>
    </xf>
    <xf numFmtId="3" fontId="13" fillId="8" borderId="9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0" fontId="2" fillId="0" borderId="24" xfId="0" applyFont="1" applyBorder="1" applyAlignment="1">
      <alignment horizontal="right" vertical="center"/>
    </xf>
    <xf numFmtId="0" fontId="0" fillId="0" borderId="16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2" fillId="0" borderId="9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4" fillId="0" borderId="9" xfId="0" applyFont="1" applyBorder="1" applyAlignment="1">
      <alignment horizontal="left"/>
    </xf>
    <xf numFmtId="164" fontId="2" fillId="7" borderId="19" xfId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right"/>
    </xf>
    <xf numFmtId="164" fontId="2" fillId="4" borderId="2" xfId="1" applyFont="1" applyFill="1" applyBorder="1" applyAlignment="1">
      <alignment horizontal="center" vertical="center" wrapText="1"/>
    </xf>
    <xf numFmtId="164" fontId="2" fillId="5" borderId="19" xfId="1" applyFont="1" applyFill="1" applyBorder="1" applyAlignment="1">
      <alignment horizontal="center" vertical="center" wrapText="1"/>
    </xf>
    <xf numFmtId="164" fontId="2" fillId="6" borderId="19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11" fillId="0" borderId="16" xfId="0" applyFont="1" applyBorder="1" applyAlignment="1">
      <alignment horizontal="left"/>
    </xf>
    <xf numFmtId="0" fontId="11" fillId="0" borderId="25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164" fontId="2" fillId="3" borderId="21" xfId="1" applyFont="1" applyFill="1" applyBorder="1" applyAlignment="1">
      <alignment horizontal="center" vertical="center" wrapText="1"/>
    </xf>
    <xf numFmtId="164" fontId="2" fillId="3" borderId="19" xfId="1" applyFont="1" applyFill="1" applyBorder="1" applyAlignment="1">
      <alignment horizontal="center" vertical="center" wrapText="1"/>
    </xf>
    <xf numFmtId="164" fontId="2" fillId="4" borderId="11" xfId="1" applyFont="1" applyFill="1" applyBorder="1" applyAlignment="1">
      <alignment horizontal="center" vertical="center" wrapText="1"/>
    </xf>
    <xf numFmtId="164" fontId="2" fillId="4" borderId="19" xfId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164" fontId="2" fillId="5" borderId="21" xfId="1" applyFont="1" applyFill="1" applyBorder="1" applyAlignment="1">
      <alignment horizontal="center" vertical="center" wrapText="1"/>
    </xf>
    <xf numFmtId="164" fontId="2" fillId="6" borderId="11" xfId="1" applyFont="1" applyFill="1" applyBorder="1" applyAlignment="1">
      <alignment horizontal="center" vertical="center" wrapText="1"/>
    </xf>
    <xf numFmtId="164" fontId="2" fillId="7" borderId="11" xfId="1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0" xfId="0"/>
    <xf numFmtId="0" fontId="4" fillId="0" borderId="0" xfId="0" applyFont="1"/>
    <xf numFmtId="0" fontId="0" fillId="0" borderId="0" xfId="0" applyAlignment="1">
      <alignment horizontal="left"/>
    </xf>
    <xf numFmtId="164" fontId="2" fillId="7" borderId="20" xfId="1" applyFont="1" applyFill="1" applyBorder="1" applyAlignment="1">
      <alignment horizontal="center" vertical="center" wrapText="1"/>
    </xf>
    <xf numFmtId="164" fontId="2" fillId="3" borderId="20" xfId="1" applyFont="1" applyFill="1" applyBorder="1" applyAlignment="1">
      <alignment horizontal="center" vertical="center" wrapText="1"/>
    </xf>
    <xf numFmtId="164" fontId="2" fillId="4" borderId="20" xfId="1" applyFont="1" applyFill="1" applyBorder="1" applyAlignment="1">
      <alignment horizontal="center" vertical="center" wrapText="1"/>
    </xf>
    <xf numFmtId="164" fontId="2" fillId="5" borderId="20" xfId="1" applyFont="1" applyFill="1" applyBorder="1" applyAlignment="1">
      <alignment horizontal="center" vertical="center" wrapText="1"/>
    </xf>
    <xf numFmtId="164" fontId="2" fillId="6" borderId="20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5" fillId="0" borderId="35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9" xfId="0" applyFont="1" applyBorder="1"/>
    <xf numFmtId="0" fontId="3" fillId="0" borderId="11" xfId="0" applyFont="1" applyBorder="1"/>
    <xf numFmtId="166" fontId="3" fillId="0" borderId="11" xfId="1" applyNumberFormat="1" applyFont="1" applyBorder="1" applyAlignment="1">
      <alignment horizontal="center" vertical="center"/>
    </xf>
    <xf numFmtId="166" fontId="8" fillId="0" borderId="11" xfId="1" applyNumberFormat="1" applyFont="1" applyBorder="1" applyAlignment="1">
      <alignment horizontal="center" vertical="center"/>
    </xf>
    <xf numFmtId="0" fontId="12" fillId="0" borderId="9" xfId="0" applyFont="1" applyBorder="1" applyAlignment="1">
      <alignment vertical="center" wrapText="1"/>
    </xf>
    <xf numFmtId="0" fontId="20" fillId="4" borderId="34" xfId="0" applyFont="1" applyFill="1" applyBorder="1" applyAlignment="1">
      <alignment vertical="center" wrapText="1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S156"/>
  <sheetViews>
    <sheetView tabSelected="1" topLeftCell="A37" zoomScaleNormal="100" workbookViewId="0">
      <selection activeCell="B48" sqref="B48"/>
    </sheetView>
  </sheetViews>
  <sheetFormatPr defaultRowHeight="14.5" x14ac:dyDescent="0.35"/>
  <cols>
    <col min="1" max="1" width="30.36328125" customWidth="1"/>
    <col min="2" max="2" width="14.1796875" customWidth="1"/>
    <col min="3" max="3" width="13.1796875" customWidth="1"/>
    <col min="4" max="4" width="15" customWidth="1"/>
    <col min="5" max="5" width="16.54296875" customWidth="1"/>
    <col min="6" max="6" width="14.81640625" customWidth="1"/>
    <col min="7" max="7" width="13.453125" customWidth="1"/>
    <col min="8" max="8" width="13.1796875" customWidth="1"/>
    <col min="9" max="9" width="14" customWidth="1"/>
    <col min="10" max="10" width="14.81640625" customWidth="1"/>
    <col min="11" max="11" width="16.54296875" customWidth="1"/>
    <col min="12" max="13" width="13.81640625" customWidth="1"/>
    <col min="14" max="14" width="17.453125" customWidth="1"/>
    <col min="15" max="15" width="12.54296875" customWidth="1"/>
    <col min="16" max="16" width="14.54296875" customWidth="1"/>
    <col min="17" max="17" width="14.1796875" customWidth="1"/>
    <col min="18" max="18" width="19.54296875" customWidth="1"/>
  </cols>
  <sheetData>
    <row r="1" spans="1:19" x14ac:dyDescent="0.35">
      <c r="A1" s="33" t="s">
        <v>100</v>
      </c>
    </row>
    <row r="2" spans="1:19" x14ac:dyDescent="0.35">
      <c r="A2" s="33"/>
    </row>
    <row r="3" spans="1:19" x14ac:dyDescent="0.35">
      <c r="A3" s="135" t="s">
        <v>12</v>
      </c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9" x14ac:dyDescent="0.35">
      <c r="A4" s="33" t="s">
        <v>38</v>
      </c>
      <c r="B4" s="33"/>
    </row>
    <row r="5" spans="1:19" x14ac:dyDescent="0.35">
      <c r="A5" s="136" t="s">
        <v>36</v>
      </c>
      <c r="B5" s="136"/>
      <c r="C5" s="136"/>
      <c r="D5" s="136"/>
      <c r="E5" s="136"/>
      <c r="F5" s="28"/>
      <c r="G5" s="28"/>
      <c r="I5" s="33"/>
      <c r="J5" s="33"/>
      <c r="K5" s="33"/>
    </row>
    <row r="6" spans="1:19" x14ac:dyDescent="0.35">
      <c r="A6" t="s">
        <v>35</v>
      </c>
      <c r="F6" s="44"/>
    </row>
    <row r="7" spans="1:19" x14ac:dyDescent="0.35">
      <c r="A7" t="s">
        <v>34</v>
      </c>
      <c r="F7" s="33"/>
      <c r="G7" s="45"/>
    </row>
    <row r="8" spans="1:19" x14ac:dyDescent="0.35">
      <c r="A8" s="134" t="s">
        <v>75</v>
      </c>
      <c r="B8" s="134"/>
      <c r="C8" s="134"/>
      <c r="D8" s="134"/>
      <c r="E8" s="134"/>
      <c r="F8" s="134"/>
      <c r="G8" s="134"/>
      <c r="H8" s="134"/>
    </row>
    <row r="9" spans="1:19" x14ac:dyDescent="0.35">
      <c r="A9" s="55" t="s">
        <v>76</v>
      </c>
    </row>
    <row r="10" spans="1:19" x14ac:dyDescent="0.35">
      <c r="A10" s="55" t="s">
        <v>77</v>
      </c>
    </row>
    <row r="11" spans="1:19" x14ac:dyDescent="0.35">
      <c r="A11" s="24"/>
      <c r="B11" s="24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6"/>
      <c r="S11" s="5"/>
    </row>
    <row r="12" spans="1:19" x14ac:dyDescent="0.35">
      <c r="A12" s="40" t="s">
        <v>46</v>
      </c>
      <c r="B12" s="24"/>
      <c r="C12" s="2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6"/>
      <c r="S12" s="5"/>
    </row>
    <row r="13" spans="1:19" ht="15" thickBot="1" x14ac:dyDescent="0.4">
      <c r="A13" s="24"/>
      <c r="B13" s="24"/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6"/>
      <c r="S13" s="5"/>
    </row>
    <row r="14" spans="1:19" ht="22" customHeight="1" x14ac:dyDescent="0.35">
      <c r="A14" s="118" t="s">
        <v>27</v>
      </c>
      <c r="B14" s="34"/>
      <c r="C14" s="121" t="s">
        <v>53</v>
      </c>
      <c r="D14" s="6" t="s">
        <v>39</v>
      </c>
      <c r="E14" s="6" t="s">
        <v>19</v>
      </c>
      <c r="F14" s="123" t="s">
        <v>45</v>
      </c>
      <c r="G14" s="12" t="s">
        <v>40</v>
      </c>
      <c r="H14" s="12" t="s">
        <v>19</v>
      </c>
      <c r="I14" s="127" t="s">
        <v>42</v>
      </c>
      <c r="J14" s="7" t="s">
        <v>41</v>
      </c>
      <c r="K14" s="7" t="s">
        <v>19</v>
      </c>
      <c r="L14" s="128" t="s">
        <v>43</v>
      </c>
      <c r="M14" s="8" t="s">
        <v>40</v>
      </c>
      <c r="N14" s="8" t="s">
        <v>19</v>
      </c>
      <c r="O14" s="129" t="s">
        <v>44</v>
      </c>
      <c r="P14" s="9" t="s">
        <v>40</v>
      </c>
      <c r="Q14" s="9" t="s">
        <v>19</v>
      </c>
      <c r="R14" s="10" t="s">
        <v>11</v>
      </c>
      <c r="S14" s="5"/>
    </row>
    <row r="15" spans="1:19" x14ac:dyDescent="0.35">
      <c r="A15" s="119"/>
      <c r="B15" s="35"/>
      <c r="C15" s="122"/>
      <c r="D15" s="11" t="s">
        <v>13</v>
      </c>
      <c r="E15" s="11" t="s">
        <v>4</v>
      </c>
      <c r="F15" s="124"/>
      <c r="G15" s="12" t="s">
        <v>13</v>
      </c>
      <c r="H15" s="12" t="s">
        <v>0</v>
      </c>
      <c r="I15" s="110"/>
      <c r="J15" s="13" t="s">
        <v>13</v>
      </c>
      <c r="K15" s="13" t="s">
        <v>1</v>
      </c>
      <c r="L15" s="111"/>
      <c r="M15" s="14" t="s">
        <v>13</v>
      </c>
      <c r="N15" s="14" t="s">
        <v>5</v>
      </c>
      <c r="O15" s="107"/>
      <c r="P15" s="15" t="s">
        <v>6</v>
      </c>
      <c r="Q15" s="15" t="s">
        <v>6</v>
      </c>
      <c r="R15" s="16" t="s">
        <v>14</v>
      </c>
      <c r="S15" s="5"/>
    </row>
    <row r="16" spans="1:19" x14ac:dyDescent="0.35">
      <c r="A16" s="119"/>
      <c r="B16" s="35" t="s">
        <v>15</v>
      </c>
      <c r="C16" s="122"/>
      <c r="D16" s="11" t="s">
        <v>10</v>
      </c>
      <c r="E16" s="11" t="s">
        <v>3</v>
      </c>
      <c r="F16" s="124"/>
      <c r="G16" s="12" t="s">
        <v>0</v>
      </c>
      <c r="H16" s="12" t="s">
        <v>3</v>
      </c>
      <c r="I16" s="110"/>
      <c r="J16" s="13" t="s">
        <v>1</v>
      </c>
      <c r="K16" s="13" t="s">
        <v>3</v>
      </c>
      <c r="L16" s="111"/>
      <c r="M16" s="14" t="s">
        <v>5</v>
      </c>
      <c r="N16" s="14" t="s">
        <v>3</v>
      </c>
      <c r="O16" s="107"/>
      <c r="P16" s="17" t="s">
        <v>13</v>
      </c>
      <c r="Q16" s="17" t="s">
        <v>3</v>
      </c>
      <c r="R16" s="18" t="s">
        <v>3</v>
      </c>
      <c r="S16" s="5"/>
    </row>
    <row r="17" spans="1:19" ht="15" thickBot="1" x14ac:dyDescent="0.4">
      <c r="A17" s="126"/>
      <c r="B17" s="35"/>
      <c r="C17" s="138"/>
      <c r="D17" s="29" t="s">
        <v>3</v>
      </c>
      <c r="E17" s="19"/>
      <c r="F17" s="139"/>
      <c r="G17" s="30" t="s">
        <v>3</v>
      </c>
      <c r="H17" s="20"/>
      <c r="I17" s="140"/>
      <c r="J17" s="31" t="s">
        <v>3</v>
      </c>
      <c r="K17" s="21"/>
      <c r="L17" s="141"/>
      <c r="M17" s="32" t="s">
        <v>3</v>
      </c>
      <c r="N17" s="22"/>
      <c r="O17" s="137"/>
      <c r="P17" s="17" t="s">
        <v>3</v>
      </c>
      <c r="Q17" s="17"/>
      <c r="R17" s="23"/>
      <c r="S17" s="5"/>
    </row>
    <row r="18" spans="1:19" ht="39.5" x14ac:dyDescent="0.35">
      <c r="A18" s="93" t="s">
        <v>79</v>
      </c>
      <c r="B18" s="41" t="s">
        <v>16</v>
      </c>
      <c r="C18" s="36">
        <v>1</v>
      </c>
      <c r="D18" s="37"/>
      <c r="E18" s="87" t="s">
        <v>78</v>
      </c>
      <c r="F18" s="36">
        <v>1</v>
      </c>
      <c r="G18" s="37"/>
      <c r="H18" s="37" t="s">
        <v>78</v>
      </c>
      <c r="I18" s="36">
        <v>1</v>
      </c>
      <c r="J18" s="37"/>
      <c r="K18" s="37" t="s">
        <v>78</v>
      </c>
      <c r="L18" s="36">
        <v>1</v>
      </c>
      <c r="M18" s="37"/>
      <c r="N18" s="37" t="s">
        <v>78</v>
      </c>
      <c r="O18" s="36">
        <v>1</v>
      </c>
      <c r="P18" s="37"/>
      <c r="Q18" s="37" t="s">
        <v>78</v>
      </c>
      <c r="R18" s="37" t="s">
        <v>78</v>
      </c>
      <c r="S18" s="5"/>
    </row>
    <row r="19" spans="1:19" x14ac:dyDescent="0.35">
      <c r="A19" s="101" t="s">
        <v>7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30"/>
      <c r="R19" s="39" t="s">
        <v>78</v>
      </c>
      <c r="S19" s="5"/>
    </row>
    <row r="20" spans="1:19" x14ac:dyDescent="0.3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 t="s">
        <v>65</v>
      </c>
      <c r="R20" s="39"/>
      <c r="S20" s="5"/>
    </row>
    <row r="21" spans="1:19" x14ac:dyDescent="0.3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 t="s">
        <v>99</v>
      </c>
      <c r="R21" s="39"/>
      <c r="S21" s="5"/>
    </row>
    <row r="22" spans="1:19" x14ac:dyDescent="0.3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63"/>
      <c r="S22" s="5"/>
    </row>
    <row r="23" spans="1:19" x14ac:dyDescent="0.3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63"/>
      <c r="S23" s="5"/>
    </row>
    <row r="24" spans="1:19" x14ac:dyDescent="0.3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63"/>
      <c r="S24" s="5"/>
    </row>
    <row r="25" spans="1:19" x14ac:dyDescent="0.35">
      <c r="A25" s="33" t="s">
        <v>105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63"/>
      <c r="S25" s="5"/>
    </row>
    <row r="26" spans="1:19" ht="15" thickBot="1" x14ac:dyDescent="0.4">
      <c r="A26" s="33" t="s">
        <v>64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88"/>
      <c r="S26" s="5"/>
    </row>
    <row r="27" spans="1:19" ht="14.5" customHeight="1" x14ac:dyDescent="0.35">
      <c r="A27" s="118" t="s">
        <v>27</v>
      </c>
      <c r="B27" s="34"/>
      <c r="C27" s="121" t="s">
        <v>17</v>
      </c>
      <c r="D27" s="6" t="s">
        <v>18</v>
      </c>
      <c r="E27" s="6" t="s">
        <v>19</v>
      </c>
      <c r="F27" s="123" t="s">
        <v>20</v>
      </c>
      <c r="G27" s="12" t="s">
        <v>18</v>
      </c>
      <c r="H27" s="12" t="s">
        <v>19</v>
      </c>
      <c r="I27" s="127" t="s">
        <v>21</v>
      </c>
      <c r="J27" s="7" t="s">
        <v>18</v>
      </c>
      <c r="K27" s="7" t="s">
        <v>19</v>
      </c>
      <c r="L27" s="128" t="s">
        <v>22</v>
      </c>
      <c r="M27" s="8" t="s">
        <v>18</v>
      </c>
      <c r="N27" s="8" t="s">
        <v>19</v>
      </c>
      <c r="O27" s="129" t="s">
        <v>23</v>
      </c>
      <c r="P27" s="9" t="s">
        <v>18</v>
      </c>
      <c r="Q27" s="9" t="s">
        <v>19</v>
      </c>
      <c r="R27" s="65" t="s">
        <v>11</v>
      </c>
      <c r="S27" s="5"/>
    </row>
    <row r="28" spans="1:19" x14ac:dyDescent="0.35">
      <c r="A28" s="119"/>
      <c r="B28" s="35"/>
      <c r="C28" s="122"/>
      <c r="D28" s="11" t="s">
        <v>13</v>
      </c>
      <c r="E28" s="11" t="s">
        <v>4</v>
      </c>
      <c r="F28" s="124"/>
      <c r="G28" s="12" t="s">
        <v>13</v>
      </c>
      <c r="H28" s="12" t="s">
        <v>0</v>
      </c>
      <c r="I28" s="110"/>
      <c r="J28" s="13" t="s">
        <v>13</v>
      </c>
      <c r="K28" s="13" t="s">
        <v>1</v>
      </c>
      <c r="L28" s="111"/>
      <c r="M28" s="14" t="s">
        <v>13</v>
      </c>
      <c r="N28" s="14" t="s">
        <v>5</v>
      </c>
      <c r="O28" s="107"/>
      <c r="P28" s="15" t="s">
        <v>6</v>
      </c>
      <c r="Q28" s="15" t="s">
        <v>6</v>
      </c>
      <c r="R28" s="16" t="s">
        <v>14</v>
      </c>
      <c r="S28" s="5"/>
    </row>
    <row r="29" spans="1:19" x14ac:dyDescent="0.35">
      <c r="A29" s="119"/>
      <c r="B29" s="35" t="s">
        <v>15</v>
      </c>
      <c r="C29" s="122"/>
      <c r="D29" s="11" t="s">
        <v>10</v>
      </c>
      <c r="E29" s="11" t="s">
        <v>3</v>
      </c>
      <c r="F29" s="124"/>
      <c r="G29" s="12" t="s">
        <v>0</v>
      </c>
      <c r="H29" s="12" t="s">
        <v>3</v>
      </c>
      <c r="I29" s="110"/>
      <c r="J29" s="13" t="s">
        <v>1</v>
      </c>
      <c r="K29" s="13" t="s">
        <v>3</v>
      </c>
      <c r="L29" s="111"/>
      <c r="M29" s="14" t="s">
        <v>5</v>
      </c>
      <c r="N29" s="14" t="s">
        <v>3</v>
      </c>
      <c r="O29" s="107"/>
      <c r="P29" s="17" t="s">
        <v>13</v>
      </c>
      <c r="Q29" s="17" t="s">
        <v>3</v>
      </c>
      <c r="R29" s="18" t="s">
        <v>3</v>
      </c>
      <c r="S29" s="5"/>
    </row>
    <row r="30" spans="1:19" x14ac:dyDescent="0.35">
      <c r="A30" s="120"/>
      <c r="B30" s="35"/>
      <c r="C30" s="122"/>
      <c r="D30" s="29" t="s">
        <v>3</v>
      </c>
      <c r="E30" s="19"/>
      <c r="F30" s="124"/>
      <c r="G30" s="30" t="s">
        <v>3</v>
      </c>
      <c r="H30" s="20"/>
      <c r="I30" s="110"/>
      <c r="J30" s="31" t="s">
        <v>3</v>
      </c>
      <c r="K30" s="21"/>
      <c r="L30" s="111"/>
      <c r="M30" s="32" t="s">
        <v>3</v>
      </c>
      <c r="N30" s="22"/>
      <c r="O30" s="107"/>
      <c r="P30" s="17" t="s">
        <v>3</v>
      </c>
      <c r="Q30" s="17"/>
      <c r="R30" s="18"/>
      <c r="S30" s="5"/>
    </row>
    <row r="31" spans="1:19" ht="17.5" customHeight="1" x14ac:dyDescent="0.35">
      <c r="A31" s="5" t="s">
        <v>101</v>
      </c>
      <c r="B31" s="60" t="s">
        <v>80</v>
      </c>
      <c r="C31" s="149">
        <v>1060</v>
      </c>
      <c r="D31" s="39"/>
      <c r="E31" s="52" t="s">
        <v>78</v>
      </c>
      <c r="F31" s="149">
        <v>1060</v>
      </c>
      <c r="G31" s="52"/>
      <c r="H31" s="52" t="s">
        <v>78</v>
      </c>
      <c r="I31" s="149">
        <v>1060</v>
      </c>
      <c r="J31" s="52"/>
      <c r="K31" s="52" t="s">
        <v>78</v>
      </c>
      <c r="L31" s="149">
        <v>1060</v>
      </c>
      <c r="M31" s="52"/>
      <c r="N31" s="39" t="s">
        <v>78</v>
      </c>
      <c r="O31" s="149">
        <v>1060</v>
      </c>
      <c r="P31" s="39"/>
      <c r="Q31" s="39" t="s">
        <v>78</v>
      </c>
      <c r="R31" s="39" t="s">
        <v>78</v>
      </c>
      <c r="S31" s="5"/>
    </row>
    <row r="32" spans="1:19" ht="17.5" customHeight="1" x14ac:dyDescent="0.35">
      <c r="A32" s="5" t="s">
        <v>103</v>
      </c>
      <c r="B32" s="60" t="s">
        <v>80</v>
      </c>
      <c r="C32" s="150">
        <v>467</v>
      </c>
      <c r="D32" s="151"/>
      <c r="E32" s="152"/>
      <c r="F32" s="150">
        <v>467</v>
      </c>
      <c r="G32" s="152"/>
      <c r="H32" s="152"/>
      <c r="I32" s="150">
        <v>467</v>
      </c>
      <c r="J32" s="152"/>
      <c r="K32" s="152"/>
      <c r="L32" s="150">
        <v>467</v>
      </c>
      <c r="M32" s="152"/>
      <c r="N32" s="151"/>
      <c r="O32" s="150">
        <v>467</v>
      </c>
      <c r="P32" s="151"/>
      <c r="Q32" s="151"/>
      <c r="R32" s="151"/>
      <c r="S32" s="5"/>
    </row>
    <row r="33" spans="1:19" ht="17.5" customHeight="1" x14ac:dyDescent="0.35">
      <c r="A33" s="5" t="s">
        <v>104</v>
      </c>
      <c r="B33" s="60" t="s">
        <v>80</v>
      </c>
      <c r="C33" s="150">
        <v>467</v>
      </c>
      <c r="D33" s="39"/>
      <c r="E33" s="52"/>
      <c r="F33" s="150">
        <v>467</v>
      </c>
      <c r="G33" s="52"/>
      <c r="H33" s="52"/>
      <c r="I33" s="150">
        <v>467</v>
      </c>
      <c r="J33" s="52"/>
      <c r="K33" s="52"/>
      <c r="L33" s="150">
        <v>467</v>
      </c>
      <c r="M33" s="52"/>
      <c r="N33" s="39"/>
      <c r="O33" s="150">
        <v>467</v>
      </c>
      <c r="P33" s="39"/>
      <c r="Q33" s="39"/>
      <c r="R33" s="39"/>
      <c r="S33" s="5"/>
    </row>
    <row r="34" spans="1:19" x14ac:dyDescent="0.35">
      <c r="A34" s="101" t="s">
        <v>7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30"/>
      <c r="R34" s="39" t="s">
        <v>78</v>
      </c>
      <c r="S34" s="5"/>
    </row>
    <row r="35" spans="1:19" x14ac:dyDescent="0.3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80" t="s">
        <v>65</v>
      </c>
      <c r="R35" s="89" t="s">
        <v>78</v>
      </c>
      <c r="S35" s="5"/>
    </row>
    <row r="36" spans="1:19" x14ac:dyDescent="0.35">
      <c r="A36" s="103" t="s">
        <v>66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5"/>
      <c r="R36" s="39" t="s">
        <v>78</v>
      </c>
      <c r="S36" s="5"/>
    </row>
    <row r="37" spans="1:19" ht="14" customHeight="1" thickBot="1" x14ac:dyDescent="0.4">
      <c r="A37" s="90" t="s">
        <v>74</v>
      </c>
      <c r="B37" s="61"/>
      <c r="C37" s="73"/>
      <c r="D37" s="63"/>
      <c r="E37" s="64"/>
      <c r="F37" s="73"/>
      <c r="G37" s="64"/>
      <c r="H37" s="64"/>
      <c r="I37" s="73"/>
      <c r="J37" s="64"/>
      <c r="K37" s="64"/>
      <c r="L37" s="73"/>
      <c r="M37" s="64"/>
      <c r="N37" s="63"/>
      <c r="O37" s="73"/>
      <c r="P37" s="63"/>
      <c r="Q37" s="63"/>
      <c r="R37" s="63"/>
      <c r="S37" s="5"/>
    </row>
    <row r="38" spans="1:19" ht="14" customHeight="1" thickBot="1" x14ac:dyDescent="0.4">
      <c r="A38" s="154" t="s">
        <v>54</v>
      </c>
      <c r="B38" s="81" t="s">
        <v>55</v>
      </c>
      <c r="C38" s="81" t="s">
        <v>56</v>
      </c>
      <c r="D38" s="86" t="s">
        <v>57</v>
      </c>
      <c r="E38" s="81" t="s">
        <v>58</v>
      </c>
      <c r="F38" s="86" t="s">
        <v>59</v>
      </c>
      <c r="G38" s="64"/>
      <c r="H38" s="64"/>
      <c r="I38" s="73"/>
      <c r="J38" s="64"/>
      <c r="K38" s="64"/>
      <c r="L38" s="73"/>
      <c r="M38" s="64"/>
      <c r="N38" s="63"/>
      <c r="O38" s="73"/>
      <c r="P38" s="63"/>
      <c r="Q38" s="63"/>
      <c r="R38" s="63"/>
      <c r="S38" s="5"/>
    </row>
    <row r="39" spans="1:19" ht="14" customHeight="1" thickBot="1" x14ac:dyDescent="0.4">
      <c r="A39" s="149" t="s">
        <v>101</v>
      </c>
      <c r="B39" s="83"/>
      <c r="C39" s="83"/>
      <c r="D39" s="83"/>
      <c r="E39" s="83" t="s">
        <v>60</v>
      </c>
      <c r="F39" s="83" t="s">
        <v>60</v>
      </c>
      <c r="G39" s="64"/>
      <c r="H39" s="64"/>
      <c r="I39" s="73"/>
      <c r="J39" s="64"/>
      <c r="K39" s="64"/>
      <c r="L39" s="73"/>
      <c r="M39" s="64"/>
      <c r="N39" s="63"/>
      <c r="O39" s="73"/>
      <c r="P39" s="63"/>
      <c r="Q39" s="63"/>
      <c r="R39" s="63"/>
      <c r="S39" s="5"/>
    </row>
    <row r="40" spans="1:19" ht="14" customHeight="1" thickBot="1" x14ac:dyDescent="0.4">
      <c r="A40" s="149" t="s">
        <v>103</v>
      </c>
      <c r="B40" s="83"/>
      <c r="C40" s="83"/>
      <c r="D40" s="83"/>
      <c r="E40" s="83" t="s">
        <v>60</v>
      </c>
      <c r="F40" s="83" t="s">
        <v>60</v>
      </c>
      <c r="G40" s="64"/>
      <c r="H40" s="64"/>
      <c r="I40" s="73"/>
      <c r="J40" s="64"/>
      <c r="K40" s="64"/>
      <c r="L40" s="73"/>
      <c r="M40" s="64"/>
      <c r="N40" s="63"/>
      <c r="O40" s="73"/>
      <c r="P40" s="63"/>
      <c r="Q40" s="63"/>
      <c r="R40" s="63"/>
      <c r="S40" s="5"/>
    </row>
    <row r="41" spans="1:19" ht="14" customHeight="1" thickBot="1" x14ac:dyDescent="0.4">
      <c r="A41" s="149" t="s">
        <v>104</v>
      </c>
      <c r="B41" s="83"/>
      <c r="C41" s="83"/>
      <c r="D41" s="83"/>
      <c r="E41" s="83" t="s">
        <v>60</v>
      </c>
      <c r="F41" s="83" t="s">
        <v>60</v>
      </c>
      <c r="G41" s="64"/>
      <c r="H41" s="64"/>
      <c r="I41" s="73"/>
      <c r="J41" s="64"/>
      <c r="K41" s="64"/>
      <c r="L41" s="73"/>
      <c r="M41" s="64"/>
      <c r="N41" s="63"/>
      <c r="O41" s="73"/>
      <c r="P41" s="63"/>
      <c r="Q41" s="63"/>
      <c r="R41" s="63"/>
      <c r="S41" s="5"/>
    </row>
    <row r="42" spans="1:19" ht="14" customHeight="1" thickBot="1" x14ac:dyDescent="0.4">
      <c r="A42" s="153"/>
      <c r="B42" s="83"/>
      <c r="C42" s="83"/>
      <c r="D42" s="83"/>
      <c r="E42" s="83" t="s">
        <v>60</v>
      </c>
      <c r="F42" s="83" t="s">
        <v>60</v>
      </c>
      <c r="G42" s="64"/>
      <c r="H42" s="64"/>
      <c r="I42" s="73"/>
      <c r="J42" s="64"/>
      <c r="K42" s="64"/>
      <c r="L42" s="73"/>
      <c r="M42" s="64"/>
      <c r="N42" s="63"/>
      <c r="O42" s="73"/>
      <c r="P42" s="63"/>
      <c r="Q42" s="63"/>
      <c r="R42" s="63"/>
      <c r="S42" s="5"/>
    </row>
    <row r="43" spans="1:19" ht="14" customHeight="1" thickBot="1" x14ac:dyDescent="0.4">
      <c r="A43" s="82"/>
      <c r="B43" s="83"/>
      <c r="C43" s="83"/>
      <c r="D43" s="83"/>
      <c r="E43" s="83" t="s">
        <v>60</v>
      </c>
      <c r="F43" s="83" t="s">
        <v>60</v>
      </c>
      <c r="G43" s="64"/>
      <c r="H43" s="64"/>
      <c r="I43" s="73"/>
      <c r="J43" s="64"/>
      <c r="K43" s="64"/>
      <c r="L43" s="73"/>
      <c r="M43" s="64"/>
      <c r="N43" s="63"/>
      <c r="O43" s="73"/>
      <c r="P43" s="63"/>
      <c r="Q43" s="63"/>
      <c r="R43" s="63"/>
      <c r="S43" s="5"/>
    </row>
    <row r="44" spans="1:19" ht="14" customHeight="1" thickBot="1" x14ac:dyDescent="0.4">
      <c r="A44" s="82"/>
      <c r="B44" s="83"/>
      <c r="C44" s="83"/>
      <c r="D44" s="83"/>
      <c r="E44" s="83" t="s">
        <v>60</v>
      </c>
      <c r="F44" s="83" t="s">
        <v>60</v>
      </c>
      <c r="G44" s="64"/>
      <c r="H44" s="64"/>
      <c r="I44" s="73"/>
      <c r="J44" s="64"/>
      <c r="K44" s="64"/>
      <c r="L44" s="73"/>
      <c r="M44" s="64"/>
      <c r="N44" s="63"/>
      <c r="O44" s="73"/>
      <c r="P44" s="63"/>
      <c r="Q44" s="63"/>
      <c r="R44" s="63"/>
      <c r="S44" s="5"/>
    </row>
    <row r="45" spans="1:19" ht="14" customHeight="1" thickBot="1" x14ac:dyDescent="0.4">
      <c r="A45" s="82"/>
      <c r="B45" s="83"/>
      <c r="C45" s="83"/>
      <c r="D45" s="83"/>
      <c r="E45" s="83" t="s">
        <v>60</v>
      </c>
      <c r="F45" s="83" t="s">
        <v>60</v>
      </c>
      <c r="G45" s="64"/>
      <c r="H45" s="64"/>
      <c r="I45" s="73"/>
      <c r="J45" s="64"/>
      <c r="K45" s="64"/>
      <c r="L45" s="73"/>
      <c r="M45" s="64"/>
      <c r="N45" s="63"/>
      <c r="O45" s="73"/>
      <c r="P45" s="63"/>
      <c r="Q45" s="63"/>
      <c r="R45" s="63"/>
      <c r="S45" s="5"/>
    </row>
    <row r="46" spans="1:19" ht="14" customHeight="1" thickBot="1" x14ac:dyDescent="0.4">
      <c r="A46" s="82"/>
      <c r="B46" s="83"/>
      <c r="C46" s="83"/>
      <c r="D46" s="83"/>
      <c r="E46" s="83" t="s">
        <v>60</v>
      </c>
      <c r="F46" s="83" t="s">
        <v>60</v>
      </c>
      <c r="G46" s="64"/>
      <c r="H46" s="64"/>
      <c r="I46" s="73"/>
      <c r="J46" s="64"/>
      <c r="K46" s="64"/>
      <c r="L46" s="73"/>
      <c r="M46" s="64"/>
      <c r="N46" s="63"/>
      <c r="O46" s="73"/>
      <c r="P46" s="63"/>
      <c r="Q46" s="63"/>
      <c r="R46" s="63"/>
      <c r="S46" s="5"/>
    </row>
    <row r="47" spans="1:19" ht="14" customHeight="1" thickBot="1" x14ac:dyDescent="0.4">
      <c r="A47" s="82"/>
      <c r="B47" s="83"/>
      <c r="C47" s="83"/>
      <c r="D47" s="83"/>
      <c r="E47" s="83" t="s">
        <v>60</v>
      </c>
      <c r="F47" s="83" t="s">
        <v>60</v>
      </c>
      <c r="G47" s="64"/>
      <c r="H47" s="64"/>
      <c r="I47" s="73"/>
      <c r="J47" s="64"/>
      <c r="K47" s="64"/>
      <c r="L47" s="73"/>
      <c r="M47" s="64"/>
      <c r="N47" s="63"/>
      <c r="O47" s="73"/>
      <c r="P47" s="63"/>
      <c r="Q47" s="63"/>
      <c r="R47" s="63"/>
      <c r="S47" s="5"/>
    </row>
    <row r="48" spans="1:19" ht="14" customHeight="1" thickBot="1" x14ac:dyDescent="0.4">
      <c r="A48" s="82"/>
      <c r="B48" s="83"/>
      <c r="C48" s="83"/>
      <c r="D48" s="83"/>
      <c r="E48" s="83" t="s">
        <v>60</v>
      </c>
      <c r="F48" s="83" t="s">
        <v>60</v>
      </c>
      <c r="G48" s="64"/>
      <c r="H48" s="64"/>
      <c r="I48" s="73"/>
      <c r="J48" s="64"/>
      <c r="K48" s="64"/>
      <c r="L48" s="73"/>
      <c r="M48" s="64"/>
      <c r="N48" s="63"/>
      <c r="O48" s="73"/>
      <c r="P48" s="63"/>
      <c r="Q48" s="63"/>
      <c r="R48" s="63"/>
      <c r="S48" s="5"/>
    </row>
    <row r="49" spans="1:19" ht="14" customHeight="1" thickBot="1" x14ac:dyDescent="0.4">
      <c r="A49" s="82"/>
      <c r="B49" s="83"/>
      <c r="C49" s="83"/>
      <c r="D49" s="83"/>
      <c r="E49" s="83" t="s">
        <v>60</v>
      </c>
      <c r="F49" s="83" t="s">
        <v>60</v>
      </c>
      <c r="G49" s="64"/>
      <c r="H49" s="64"/>
      <c r="I49" s="73"/>
      <c r="J49" s="64"/>
      <c r="K49" s="64"/>
      <c r="L49" s="73"/>
      <c r="M49" s="64"/>
      <c r="N49" s="63"/>
      <c r="O49" s="73"/>
      <c r="P49" s="63"/>
      <c r="Q49" s="63"/>
      <c r="R49" s="63"/>
      <c r="S49" s="5"/>
    </row>
    <row r="50" spans="1:19" x14ac:dyDescent="0.35">
      <c r="A50" s="70"/>
      <c r="B50" s="61"/>
      <c r="C50" s="62"/>
      <c r="D50" s="63"/>
      <c r="E50" s="64"/>
      <c r="F50" s="62"/>
      <c r="G50" s="63"/>
      <c r="H50" s="64"/>
      <c r="I50" s="62"/>
      <c r="J50" s="63"/>
      <c r="K50" s="64"/>
      <c r="L50" s="62"/>
      <c r="M50" s="63"/>
      <c r="N50" s="63"/>
      <c r="O50" s="62"/>
      <c r="P50" s="63"/>
      <c r="Q50" s="63"/>
      <c r="R50" s="63"/>
      <c r="S50" s="5"/>
    </row>
    <row r="51" spans="1:19" x14ac:dyDescent="0.35">
      <c r="A51" s="70"/>
      <c r="B51" s="61"/>
      <c r="C51" s="62"/>
      <c r="D51" s="63"/>
      <c r="E51" s="64"/>
      <c r="F51" s="62"/>
      <c r="G51" s="63"/>
      <c r="H51" s="64"/>
      <c r="I51" s="62"/>
      <c r="J51" s="63"/>
      <c r="K51" s="64"/>
      <c r="L51" s="62"/>
      <c r="M51" s="63"/>
      <c r="N51" s="63"/>
      <c r="O51" s="62"/>
      <c r="P51" s="63"/>
      <c r="Q51" s="63"/>
      <c r="R51" s="63"/>
      <c r="S51" s="5"/>
    </row>
    <row r="52" spans="1:19" ht="15" thickBot="1" x14ac:dyDescent="0.4">
      <c r="A52" s="33" t="s">
        <v>61</v>
      </c>
      <c r="L52" s="50"/>
    </row>
    <row r="53" spans="1:19" ht="14.5" customHeight="1" x14ac:dyDescent="0.35">
      <c r="A53" s="118" t="s">
        <v>27</v>
      </c>
      <c r="B53" s="34"/>
      <c r="C53" s="121" t="s">
        <v>17</v>
      </c>
      <c r="D53" s="6" t="s">
        <v>18</v>
      </c>
      <c r="E53" s="6" t="s">
        <v>19</v>
      </c>
      <c r="F53" s="123" t="s">
        <v>20</v>
      </c>
      <c r="G53" s="12" t="s">
        <v>18</v>
      </c>
      <c r="H53" s="12" t="s">
        <v>19</v>
      </c>
      <c r="I53" s="127" t="s">
        <v>21</v>
      </c>
      <c r="J53" s="7" t="s">
        <v>18</v>
      </c>
      <c r="K53" s="7" t="s">
        <v>19</v>
      </c>
      <c r="L53" s="128" t="s">
        <v>22</v>
      </c>
      <c r="M53" s="8" t="s">
        <v>18</v>
      </c>
      <c r="N53" s="8" t="s">
        <v>19</v>
      </c>
      <c r="O53" s="129" t="s">
        <v>23</v>
      </c>
      <c r="P53" s="9" t="s">
        <v>18</v>
      </c>
      <c r="Q53" s="9" t="s">
        <v>19</v>
      </c>
      <c r="R53" s="10" t="s">
        <v>11</v>
      </c>
      <c r="S53" s="5"/>
    </row>
    <row r="54" spans="1:19" x14ac:dyDescent="0.35">
      <c r="A54" s="119"/>
      <c r="B54" s="35"/>
      <c r="C54" s="122"/>
      <c r="D54" s="11" t="s">
        <v>13</v>
      </c>
      <c r="E54" s="11" t="s">
        <v>4</v>
      </c>
      <c r="F54" s="124"/>
      <c r="G54" s="12" t="s">
        <v>13</v>
      </c>
      <c r="H54" s="12" t="s">
        <v>0</v>
      </c>
      <c r="I54" s="110"/>
      <c r="J54" s="13" t="s">
        <v>13</v>
      </c>
      <c r="K54" s="13" t="s">
        <v>1</v>
      </c>
      <c r="L54" s="111"/>
      <c r="M54" s="14" t="s">
        <v>13</v>
      </c>
      <c r="N54" s="14" t="s">
        <v>5</v>
      </c>
      <c r="O54" s="107"/>
      <c r="P54" s="15" t="s">
        <v>6</v>
      </c>
      <c r="Q54" s="15" t="s">
        <v>6</v>
      </c>
      <c r="R54" s="16" t="s">
        <v>14</v>
      </c>
      <c r="S54" s="5"/>
    </row>
    <row r="55" spans="1:19" x14ac:dyDescent="0.35">
      <c r="A55" s="119"/>
      <c r="B55" s="35" t="s">
        <v>15</v>
      </c>
      <c r="C55" s="122"/>
      <c r="D55" s="11" t="s">
        <v>10</v>
      </c>
      <c r="E55" s="11" t="s">
        <v>3</v>
      </c>
      <c r="F55" s="124"/>
      <c r="G55" s="12" t="s">
        <v>0</v>
      </c>
      <c r="H55" s="12" t="s">
        <v>3</v>
      </c>
      <c r="I55" s="110"/>
      <c r="J55" s="13" t="s">
        <v>1</v>
      </c>
      <c r="K55" s="13" t="s">
        <v>3</v>
      </c>
      <c r="L55" s="111"/>
      <c r="M55" s="14" t="s">
        <v>5</v>
      </c>
      <c r="N55" s="14" t="s">
        <v>3</v>
      </c>
      <c r="O55" s="107"/>
      <c r="P55" s="17" t="s">
        <v>13</v>
      </c>
      <c r="Q55" s="17" t="s">
        <v>3</v>
      </c>
      <c r="R55" s="18" t="s">
        <v>3</v>
      </c>
      <c r="S55" s="5"/>
    </row>
    <row r="56" spans="1:19" x14ac:dyDescent="0.35">
      <c r="A56" s="120"/>
      <c r="B56" s="35"/>
      <c r="C56" s="122"/>
      <c r="D56" s="29" t="s">
        <v>3</v>
      </c>
      <c r="E56" s="19"/>
      <c r="F56" s="124"/>
      <c r="G56" s="30" t="s">
        <v>3</v>
      </c>
      <c r="H56" s="20"/>
      <c r="I56" s="110"/>
      <c r="J56" s="31" t="s">
        <v>3</v>
      </c>
      <c r="K56" s="21"/>
      <c r="L56" s="111"/>
      <c r="M56" s="32" t="s">
        <v>3</v>
      </c>
      <c r="N56" s="22"/>
      <c r="O56" s="107"/>
      <c r="P56" s="17" t="s">
        <v>3</v>
      </c>
      <c r="Q56" s="17"/>
      <c r="R56" s="18"/>
      <c r="S56" s="5"/>
    </row>
    <row r="57" spans="1:19" x14ac:dyDescent="0.35">
      <c r="A57" s="59" t="s">
        <v>81</v>
      </c>
      <c r="B57" s="60" t="s">
        <v>16</v>
      </c>
      <c r="C57" s="57"/>
      <c r="D57" s="39"/>
      <c r="E57" s="52" t="s">
        <v>78</v>
      </c>
      <c r="F57" s="57"/>
      <c r="G57" s="52"/>
      <c r="H57" s="52" t="s">
        <v>78</v>
      </c>
      <c r="I57" s="57"/>
      <c r="J57" s="52"/>
      <c r="K57" s="52" t="s">
        <v>78</v>
      </c>
      <c r="L57" s="57"/>
      <c r="M57" s="52"/>
      <c r="N57" s="39" t="s">
        <v>78</v>
      </c>
      <c r="O57" s="57"/>
      <c r="P57" s="39"/>
      <c r="Q57" s="39" t="s">
        <v>78</v>
      </c>
      <c r="R57" s="39" t="s">
        <v>78</v>
      </c>
      <c r="S57" s="5"/>
    </row>
    <row r="58" spans="1:19" x14ac:dyDescent="0.35">
      <c r="A58" s="59"/>
      <c r="B58" s="60" t="s">
        <v>78</v>
      </c>
      <c r="C58" s="57"/>
      <c r="D58" s="39"/>
      <c r="E58" s="52"/>
      <c r="F58" s="57"/>
      <c r="G58" s="52"/>
      <c r="H58" s="52"/>
      <c r="I58" s="57"/>
      <c r="J58" s="52"/>
      <c r="K58" s="52"/>
      <c r="L58" s="57"/>
      <c r="M58" s="52"/>
      <c r="N58" s="39"/>
      <c r="O58" s="57"/>
      <c r="P58" s="39"/>
      <c r="Q58" s="39"/>
      <c r="R58" s="39"/>
      <c r="S58" s="5"/>
    </row>
    <row r="59" spans="1:19" x14ac:dyDescent="0.35">
      <c r="A59" s="59" t="s">
        <v>78</v>
      </c>
      <c r="B59" s="60" t="s">
        <v>78</v>
      </c>
      <c r="C59" s="57"/>
      <c r="D59" s="39"/>
      <c r="E59" s="52"/>
      <c r="F59" s="57"/>
      <c r="G59" s="52"/>
      <c r="H59" s="52"/>
      <c r="I59" s="57"/>
      <c r="J59" s="52"/>
      <c r="K59" s="52"/>
      <c r="L59" s="57"/>
      <c r="M59" s="52"/>
      <c r="N59" s="39"/>
      <c r="O59" s="57"/>
      <c r="P59" s="39"/>
      <c r="Q59" s="39"/>
      <c r="R59" s="39"/>
      <c r="S59" s="5"/>
    </row>
    <row r="60" spans="1:19" x14ac:dyDescent="0.35">
      <c r="A60" s="100" t="s">
        <v>7</v>
      </c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39" t="s">
        <v>78</v>
      </c>
      <c r="S60" s="5"/>
    </row>
    <row r="61" spans="1:19" x14ac:dyDescent="0.35">
      <c r="A61" s="131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3"/>
      <c r="Q61" s="94" t="s">
        <v>65</v>
      </c>
      <c r="R61" s="39" t="s">
        <v>78</v>
      </c>
      <c r="S61" s="5"/>
    </row>
    <row r="62" spans="1:19" x14ac:dyDescent="0.35">
      <c r="A62" s="100" t="s">
        <v>66</v>
      </c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39" t="s">
        <v>78</v>
      </c>
      <c r="S62" s="5"/>
    </row>
    <row r="63" spans="1:19" x14ac:dyDescent="0.35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63"/>
      <c r="S63" s="5"/>
    </row>
    <row r="64" spans="1:19" x14ac:dyDescent="0.35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63"/>
      <c r="S64" s="5"/>
    </row>
    <row r="65" spans="1:19" ht="15" thickBot="1" x14ac:dyDescent="0.4">
      <c r="A65" s="84" t="s">
        <v>62</v>
      </c>
      <c r="L65" s="50"/>
    </row>
    <row r="66" spans="1:19" ht="14.5" customHeight="1" x14ac:dyDescent="0.35">
      <c r="A66" s="118" t="s">
        <v>27</v>
      </c>
      <c r="B66" s="34"/>
      <c r="C66" s="121" t="s">
        <v>17</v>
      </c>
      <c r="D66" s="6" t="s">
        <v>18</v>
      </c>
      <c r="E66" s="6" t="s">
        <v>19</v>
      </c>
      <c r="F66" s="123" t="s">
        <v>20</v>
      </c>
      <c r="G66" s="12" t="s">
        <v>18</v>
      </c>
      <c r="H66" s="12" t="s">
        <v>19</v>
      </c>
      <c r="I66" s="127" t="s">
        <v>21</v>
      </c>
      <c r="J66" s="7" t="s">
        <v>18</v>
      </c>
      <c r="K66" s="7" t="s">
        <v>19</v>
      </c>
      <c r="L66" s="128" t="s">
        <v>22</v>
      </c>
      <c r="M66" s="8" t="s">
        <v>18</v>
      </c>
      <c r="N66" s="8" t="s">
        <v>19</v>
      </c>
      <c r="O66" s="129" t="s">
        <v>23</v>
      </c>
      <c r="P66" s="9" t="s">
        <v>18</v>
      </c>
      <c r="Q66" s="9" t="s">
        <v>19</v>
      </c>
      <c r="R66" s="10" t="s">
        <v>11</v>
      </c>
      <c r="S66" s="5"/>
    </row>
    <row r="67" spans="1:19" x14ac:dyDescent="0.35">
      <c r="A67" s="119"/>
      <c r="B67" s="35"/>
      <c r="C67" s="122"/>
      <c r="D67" s="11" t="s">
        <v>13</v>
      </c>
      <c r="E67" s="11" t="s">
        <v>4</v>
      </c>
      <c r="F67" s="124"/>
      <c r="G67" s="12" t="s">
        <v>13</v>
      </c>
      <c r="H67" s="12" t="s">
        <v>0</v>
      </c>
      <c r="I67" s="110"/>
      <c r="J67" s="13" t="s">
        <v>13</v>
      </c>
      <c r="K67" s="13" t="s">
        <v>1</v>
      </c>
      <c r="L67" s="111"/>
      <c r="M67" s="14" t="s">
        <v>13</v>
      </c>
      <c r="N67" s="14" t="s">
        <v>5</v>
      </c>
      <c r="O67" s="107"/>
      <c r="P67" s="15" t="s">
        <v>6</v>
      </c>
      <c r="Q67" s="15" t="s">
        <v>6</v>
      </c>
      <c r="R67" s="16" t="s">
        <v>14</v>
      </c>
      <c r="S67" s="5"/>
    </row>
    <row r="68" spans="1:19" x14ac:dyDescent="0.35">
      <c r="A68" s="119"/>
      <c r="B68" s="35" t="s">
        <v>15</v>
      </c>
      <c r="C68" s="122"/>
      <c r="D68" s="11" t="s">
        <v>10</v>
      </c>
      <c r="E68" s="11" t="s">
        <v>3</v>
      </c>
      <c r="F68" s="124"/>
      <c r="G68" s="12" t="s">
        <v>0</v>
      </c>
      <c r="H68" s="12" t="s">
        <v>3</v>
      </c>
      <c r="I68" s="110"/>
      <c r="J68" s="13" t="s">
        <v>1</v>
      </c>
      <c r="K68" s="13" t="s">
        <v>3</v>
      </c>
      <c r="L68" s="111"/>
      <c r="M68" s="14" t="s">
        <v>5</v>
      </c>
      <c r="N68" s="14" t="s">
        <v>3</v>
      </c>
      <c r="O68" s="107"/>
      <c r="P68" s="17" t="s">
        <v>13</v>
      </c>
      <c r="Q68" s="17" t="s">
        <v>3</v>
      </c>
      <c r="R68" s="18" t="s">
        <v>3</v>
      </c>
      <c r="S68" s="5"/>
    </row>
    <row r="69" spans="1:19" x14ac:dyDescent="0.35">
      <c r="A69" s="120"/>
      <c r="B69" s="35"/>
      <c r="C69" s="122"/>
      <c r="D69" s="29" t="s">
        <v>3</v>
      </c>
      <c r="E69" s="19"/>
      <c r="F69" s="124"/>
      <c r="G69" s="30" t="s">
        <v>3</v>
      </c>
      <c r="H69" s="20"/>
      <c r="I69" s="110"/>
      <c r="J69" s="31" t="s">
        <v>3</v>
      </c>
      <c r="K69" s="21"/>
      <c r="L69" s="111"/>
      <c r="M69" s="32" t="s">
        <v>3</v>
      </c>
      <c r="N69" s="22"/>
      <c r="O69" s="107"/>
      <c r="P69" s="17" t="s">
        <v>3</v>
      </c>
      <c r="Q69" s="17"/>
      <c r="R69" s="18"/>
      <c r="S69" s="5"/>
    </row>
    <row r="70" spans="1:19" x14ac:dyDescent="0.35">
      <c r="A70" s="59"/>
      <c r="B70" s="60" t="s">
        <v>16</v>
      </c>
      <c r="C70" s="57"/>
      <c r="D70" s="39"/>
      <c r="E70" s="52" t="s">
        <v>78</v>
      </c>
      <c r="F70" s="57"/>
      <c r="G70" s="52"/>
      <c r="H70" s="52" t="s">
        <v>78</v>
      </c>
      <c r="I70" s="57"/>
      <c r="J70" s="52"/>
      <c r="K70" s="52" t="s">
        <v>78</v>
      </c>
      <c r="L70" s="57"/>
      <c r="M70" s="52"/>
      <c r="N70" s="39" t="s">
        <v>78</v>
      </c>
      <c r="O70" s="57"/>
      <c r="P70" s="39"/>
      <c r="Q70" s="39" t="s">
        <v>78</v>
      </c>
      <c r="R70" s="39" t="s">
        <v>78</v>
      </c>
      <c r="S70" s="5"/>
    </row>
    <row r="71" spans="1:19" x14ac:dyDescent="0.35">
      <c r="A71" s="59"/>
      <c r="B71" s="60" t="s">
        <v>16</v>
      </c>
      <c r="C71" s="57"/>
      <c r="D71" s="39"/>
      <c r="E71" s="52"/>
      <c r="F71" s="57"/>
      <c r="G71" s="52"/>
      <c r="H71" s="52"/>
      <c r="I71" s="57"/>
      <c r="J71" s="52"/>
      <c r="K71" s="52"/>
      <c r="L71" s="57"/>
      <c r="M71" s="52"/>
      <c r="N71" s="39"/>
      <c r="O71" s="57"/>
      <c r="P71" s="39"/>
      <c r="Q71" s="39"/>
      <c r="R71" s="39"/>
      <c r="S71" s="5"/>
    </row>
    <row r="72" spans="1:19" x14ac:dyDescent="0.35">
      <c r="A72" s="59"/>
      <c r="B72" s="60" t="s">
        <v>16</v>
      </c>
      <c r="C72" s="57"/>
      <c r="D72" s="39"/>
      <c r="E72" s="52"/>
      <c r="F72" s="57"/>
      <c r="G72" s="52"/>
      <c r="H72" s="52"/>
      <c r="I72" s="57"/>
      <c r="J72" s="52"/>
      <c r="K72" s="52"/>
      <c r="L72" s="57"/>
      <c r="M72" s="52"/>
      <c r="N72" s="39"/>
      <c r="O72" s="57"/>
      <c r="P72" s="39"/>
      <c r="Q72" s="39"/>
      <c r="R72" s="39"/>
      <c r="S72" s="5"/>
    </row>
    <row r="73" spans="1:19" x14ac:dyDescent="0.35">
      <c r="A73" s="59"/>
      <c r="B73" s="60" t="s">
        <v>16</v>
      </c>
      <c r="C73" s="57"/>
      <c r="D73" s="39"/>
      <c r="E73" s="52" t="s">
        <v>78</v>
      </c>
      <c r="F73" s="57"/>
      <c r="G73" s="52"/>
      <c r="H73" s="52" t="s">
        <v>78</v>
      </c>
      <c r="I73" s="57"/>
      <c r="J73" s="52"/>
      <c r="K73" s="52" t="s">
        <v>78</v>
      </c>
      <c r="L73" s="57"/>
      <c r="M73" s="52"/>
      <c r="N73" s="39" t="s">
        <v>78</v>
      </c>
      <c r="O73" s="57"/>
      <c r="P73" s="39"/>
      <c r="Q73" s="39" t="s">
        <v>78</v>
      </c>
      <c r="R73" s="39" t="s">
        <v>78</v>
      </c>
      <c r="S73" s="5"/>
    </row>
    <row r="74" spans="1:19" x14ac:dyDescent="0.35">
      <c r="A74" s="59"/>
      <c r="B74" s="60" t="s">
        <v>16</v>
      </c>
      <c r="C74" s="38"/>
      <c r="D74" s="39"/>
      <c r="E74" s="52" t="s">
        <v>78</v>
      </c>
      <c r="F74" s="38"/>
      <c r="G74" s="39"/>
      <c r="H74" s="52" t="s">
        <v>78</v>
      </c>
      <c r="I74" s="38"/>
      <c r="J74" s="39"/>
      <c r="K74" s="52" t="s">
        <v>78</v>
      </c>
      <c r="L74" s="38"/>
      <c r="M74" s="39"/>
      <c r="N74" s="39" t="s">
        <v>78</v>
      </c>
      <c r="O74" s="38"/>
      <c r="P74" s="39"/>
      <c r="Q74" s="39" t="s">
        <v>78</v>
      </c>
      <c r="R74" s="39" t="s">
        <v>78</v>
      </c>
      <c r="S74" s="5"/>
    </row>
    <row r="75" spans="1:19" x14ac:dyDescent="0.35">
      <c r="A75" s="101" t="s">
        <v>7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39" t="s">
        <v>78</v>
      </c>
      <c r="S75" s="5"/>
    </row>
    <row r="76" spans="1:19" x14ac:dyDescent="0.35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80" t="s">
        <v>65</v>
      </c>
      <c r="R76" s="39" t="s">
        <v>78</v>
      </c>
      <c r="S76" s="5"/>
    </row>
    <row r="77" spans="1:19" x14ac:dyDescent="0.35">
      <c r="A77" s="103" t="s">
        <v>66</v>
      </c>
      <c r="B77" s="104"/>
      <c r="C77" s="104"/>
      <c r="D77" s="104"/>
      <c r="E77" s="104"/>
      <c r="F77" s="104"/>
      <c r="G77" s="104"/>
      <c r="H77" s="104"/>
      <c r="I77" s="104"/>
      <c r="J77" s="104"/>
      <c r="K77" s="104"/>
      <c r="L77" s="104"/>
      <c r="M77" s="104"/>
      <c r="N77" s="104"/>
      <c r="O77" s="104"/>
      <c r="P77" s="104"/>
      <c r="Q77" s="105"/>
      <c r="R77" s="39" t="s">
        <v>78</v>
      </c>
      <c r="S77" s="5"/>
    </row>
    <row r="78" spans="1:19" ht="15" thickBot="1" x14ac:dyDescent="0.4">
      <c r="A78" s="33" t="s">
        <v>63</v>
      </c>
      <c r="L78" s="50"/>
    </row>
    <row r="79" spans="1:19" ht="14.5" customHeight="1" x14ac:dyDescent="0.35">
      <c r="A79" s="118" t="s">
        <v>27</v>
      </c>
      <c r="B79" s="34"/>
      <c r="C79" s="121" t="s">
        <v>17</v>
      </c>
      <c r="D79" s="6" t="s">
        <v>18</v>
      </c>
      <c r="E79" s="6" t="s">
        <v>19</v>
      </c>
      <c r="F79" s="123" t="s">
        <v>20</v>
      </c>
      <c r="G79" s="12" t="s">
        <v>18</v>
      </c>
      <c r="H79" s="12" t="s">
        <v>19</v>
      </c>
      <c r="I79" s="127" t="s">
        <v>21</v>
      </c>
      <c r="J79" s="7" t="s">
        <v>18</v>
      </c>
      <c r="K79" s="7" t="s">
        <v>19</v>
      </c>
      <c r="L79" s="128" t="s">
        <v>22</v>
      </c>
      <c r="M79" s="8" t="s">
        <v>18</v>
      </c>
      <c r="N79" s="8" t="s">
        <v>19</v>
      </c>
      <c r="O79" s="129" t="s">
        <v>23</v>
      </c>
      <c r="P79" s="9" t="s">
        <v>18</v>
      </c>
      <c r="Q79" s="9" t="s">
        <v>19</v>
      </c>
      <c r="R79" s="10" t="s">
        <v>11</v>
      </c>
      <c r="S79" s="5"/>
    </row>
    <row r="80" spans="1:19" x14ac:dyDescent="0.35">
      <c r="A80" s="119"/>
      <c r="B80" s="35"/>
      <c r="C80" s="122"/>
      <c r="D80" s="11" t="s">
        <v>13</v>
      </c>
      <c r="E80" s="11" t="s">
        <v>4</v>
      </c>
      <c r="F80" s="124"/>
      <c r="G80" s="12" t="s">
        <v>13</v>
      </c>
      <c r="H80" s="12" t="s">
        <v>0</v>
      </c>
      <c r="I80" s="110"/>
      <c r="J80" s="13" t="s">
        <v>13</v>
      </c>
      <c r="K80" s="13" t="s">
        <v>1</v>
      </c>
      <c r="L80" s="111"/>
      <c r="M80" s="14" t="s">
        <v>13</v>
      </c>
      <c r="N80" s="14" t="s">
        <v>5</v>
      </c>
      <c r="O80" s="107"/>
      <c r="P80" s="15" t="s">
        <v>6</v>
      </c>
      <c r="Q80" s="15" t="s">
        <v>6</v>
      </c>
      <c r="R80" s="16" t="s">
        <v>14</v>
      </c>
      <c r="S80" s="5"/>
    </row>
    <row r="81" spans="1:19" x14ac:dyDescent="0.35">
      <c r="A81" s="119"/>
      <c r="B81" s="35" t="s">
        <v>15</v>
      </c>
      <c r="C81" s="122"/>
      <c r="D81" s="11" t="s">
        <v>10</v>
      </c>
      <c r="E81" s="11" t="s">
        <v>3</v>
      </c>
      <c r="F81" s="124"/>
      <c r="G81" s="12" t="s">
        <v>0</v>
      </c>
      <c r="H81" s="12" t="s">
        <v>3</v>
      </c>
      <c r="I81" s="110"/>
      <c r="J81" s="13" t="s">
        <v>1</v>
      </c>
      <c r="K81" s="13" t="s">
        <v>3</v>
      </c>
      <c r="L81" s="111"/>
      <c r="M81" s="14" t="s">
        <v>5</v>
      </c>
      <c r="N81" s="14" t="s">
        <v>3</v>
      </c>
      <c r="O81" s="107"/>
      <c r="P81" s="17" t="s">
        <v>13</v>
      </c>
      <c r="Q81" s="17" t="s">
        <v>3</v>
      </c>
      <c r="R81" s="18" t="s">
        <v>3</v>
      </c>
      <c r="S81" s="5"/>
    </row>
    <row r="82" spans="1:19" x14ac:dyDescent="0.35">
      <c r="A82" s="120"/>
      <c r="B82" s="35"/>
      <c r="C82" s="122"/>
      <c r="D82" s="29" t="s">
        <v>3</v>
      </c>
      <c r="E82" s="19"/>
      <c r="F82" s="124"/>
      <c r="G82" s="30" t="s">
        <v>3</v>
      </c>
      <c r="H82" s="20"/>
      <c r="I82" s="110"/>
      <c r="J82" s="31" t="s">
        <v>3</v>
      </c>
      <c r="K82" s="21"/>
      <c r="L82" s="111"/>
      <c r="M82" s="32" t="s">
        <v>3</v>
      </c>
      <c r="N82" s="22"/>
      <c r="O82" s="107"/>
      <c r="P82" s="17" t="s">
        <v>3</v>
      </c>
      <c r="Q82" s="17"/>
      <c r="R82" s="18"/>
      <c r="S82" s="5"/>
    </row>
    <row r="83" spans="1:19" x14ac:dyDescent="0.35">
      <c r="A83" s="85" t="s">
        <v>78</v>
      </c>
      <c r="B83" s="60" t="s">
        <v>47</v>
      </c>
      <c r="C83" s="57"/>
      <c r="D83" s="39"/>
      <c r="E83" s="52" t="s">
        <v>78</v>
      </c>
      <c r="F83" s="57"/>
      <c r="G83" s="52"/>
      <c r="H83" s="52" t="s">
        <v>78</v>
      </c>
      <c r="I83" s="57"/>
      <c r="J83" s="52"/>
      <c r="K83" s="52" t="s">
        <v>78</v>
      </c>
      <c r="L83" s="57"/>
      <c r="M83" s="52"/>
      <c r="N83" s="39" t="s">
        <v>78</v>
      </c>
      <c r="O83" s="57"/>
      <c r="P83" s="39"/>
      <c r="Q83" s="39" t="s">
        <v>78</v>
      </c>
      <c r="R83" s="39" t="s">
        <v>78</v>
      </c>
      <c r="S83" s="5"/>
    </row>
    <row r="84" spans="1:19" x14ac:dyDescent="0.35">
      <c r="A84" s="59"/>
      <c r="B84" s="60" t="s">
        <v>47</v>
      </c>
      <c r="C84" s="57"/>
      <c r="D84" s="39"/>
      <c r="E84" s="52" t="s">
        <v>78</v>
      </c>
      <c r="F84" s="57"/>
      <c r="G84" s="52"/>
      <c r="H84" s="52" t="s">
        <v>78</v>
      </c>
      <c r="I84" s="57"/>
      <c r="J84" s="52"/>
      <c r="K84" s="52" t="s">
        <v>78</v>
      </c>
      <c r="L84" s="57"/>
      <c r="M84" s="52"/>
      <c r="N84" s="39" t="s">
        <v>78</v>
      </c>
      <c r="O84" s="57"/>
      <c r="P84" s="39"/>
      <c r="Q84" s="39" t="s">
        <v>78</v>
      </c>
      <c r="R84" s="39" t="s">
        <v>78</v>
      </c>
      <c r="S84" s="5"/>
    </row>
    <row r="85" spans="1:19" x14ac:dyDescent="0.35">
      <c r="A85" s="59"/>
      <c r="B85" s="60" t="s">
        <v>47</v>
      </c>
      <c r="C85" s="57"/>
      <c r="D85" s="39"/>
      <c r="E85" s="52"/>
      <c r="F85" s="57"/>
      <c r="G85" s="52"/>
      <c r="H85" s="52"/>
      <c r="I85" s="57"/>
      <c r="J85" s="52"/>
      <c r="K85" s="52"/>
      <c r="L85" s="57"/>
      <c r="M85" s="52"/>
      <c r="N85" s="39"/>
      <c r="O85" s="57"/>
      <c r="P85" s="39"/>
      <c r="Q85" s="39"/>
      <c r="R85" s="39"/>
      <c r="S85" s="5"/>
    </row>
    <row r="86" spans="1:19" x14ac:dyDescent="0.35">
      <c r="A86" s="59"/>
      <c r="B86" s="60" t="s">
        <v>47</v>
      </c>
      <c r="C86" s="57"/>
      <c r="D86" s="39"/>
      <c r="E86" s="52"/>
      <c r="F86" s="57"/>
      <c r="G86" s="52"/>
      <c r="H86" s="52"/>
      <c r="I86" s="57"/>
      <c r="J86" s="52"/>
      <c r="K86" s="52"/>
      <c r="L86" s="57"/>
      <c r="M86" s="52"/>
      <c r="N86" s="39"/>
      <c r="O86" s="57"/>
      <c r="P86" s="39"/>
      <c r="Q86" s="39"/>
      <c r="R86" s="39"/>
      <c r="S86" s="5"/>
    </row>
    <row r="87" spans="1:19" x14ac:dyDescent="0.35">
      <c r="A87" s="59"/>
      <c r="B87" s="60" t="s">
        <v>47</v>
      </c>
      <c r="C87" s="57"/>
      <c r="D87" s="39"/>
      <c r="E87" s="52"/>
      <c r="F87" s="57"/>
      <c r="G87" s="52"/>
      <c r="H87" s="52"/>
      <c r="I87" s="57"/>
      <c r="J87" s="52"/>
      <c r="K87" s="52"/>
      <c r="L87" s="57"/>
      <c r="M87" s="52"/>
      <c r="N87" s="39"/>
      <c r="O87" s="57"/>
      <c r="P87" s="39"/>
      <c r="Q87" s="39"/>
      <c r="R87" s="39"/>
      <c r="S87" s="5"/>
    </row>
    <row r="88" spans="1:19" x14ac:dyDescent="0.35">
      <c r="A88" s="59"/>
      <c r="B88" s="60" t="s">
        <v>47</v>
      </c>
      <c r="C88" s="57"/>
      <c r="D88" s="39"/>
      <c r="E88" s="52"/>
      <c r="F88" s="57"/>
      <c r="G88" s="52"/>
      <c r="H88" s="52"/>
      <c r="I88" s="57"/>
      <c r="J88" s="52"/>
      <c r="K88" s="52"/>
      <c r="L88" s="57"/>
      <c r="M88" s="52"/>
      <c r="N88" s="39"/>
      <c r="O88" s="57"/>
      <c r="P88" s="39"/>
      <c r="Q88" s="39"/>
      <c r="R88" s="39"/>
      <c r="S88" s="5"/>
    </row>
    <row r="89" spans="1:19" x14ac:dyDescent="0.35">
      <c r="A89" s="59"/>
      <c r="B89" s="60" t="s">
        <v>47</v>
      </c>
      <c r="C89" s="57"/>
      <c r="D89" s="39"/>
      <c r="E89" s="52"/>
      <c r="F89" s="57"/>
      <c r="G89" s="52"/>
      <c r="H89" s="52"/>
      <c r="I89" s="57"/>
      <c r="J89" s="52"/>
      <c r="K89" s="52"/>
      <c r="L89" s="57"/>
      <c r="M89" s="52"/>
      <c r="N89" s="39"/>
      <c r="O89" s="57"/>
      <c r="P89" s="39"/>
      <c r="Q89" s="39"/>
      <c r="R89" s="39"/>
      <c r="S89" s="5"/>
    </row>
    <row r="90" spans="1:19" x14ac:dyDescent="0.35">
      <c r="A90" s="59"/>
      <c r="B90" s="60" t="s">
        <v>47</v>
      </c>
      <c r="C90" s="38"/>
      <c r="D90" s="39"/>
      <c r="E90" s="52"/>
      <c r="F90" s="38"/>
      <c r="G90" s="39"/>
      <c r="H90" s="52"/>
      <c r="I90" s="38"/>
      <c r="J90" s="39"/>
      <c r="K90" s="52"/>
      <c r="L90" s="38"/>
      <c r="M90" s="39"/>
      <c r="N90" s="39"/>
      <c r="O90" s="38"/>
      <c r="P90" s="39"/>
      <c r="Q90" s="39"/>
      <c r="R90" s="39"/>
      <c r="S90" s="5"/>
    </row>
    <row r="91" spans="1:19" x14ac:dyDescent="0.35">
      <c r="A91" s="101" t="s">
        <v>7</v>
      </c>
      <c r="B91" s="102"/>
      <c r="C91" s="102"/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39" t="s">
        <v>78</v>
      </c>
      <c r="S91" s="5"/>
    </row>
    <row r="92" spans="1:19" x14ac:dyDescent="0.35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80" t="s">
        <v>65</v>
      </c>
      <c r="R92" s="39" t="s">
        <v>78</v>
      </c>
      <c r="S92" s="5"/>
    </row>
    <row r="93" spans="1:19" x14ac:dyDescent="0.35">
      <c r="A93" s="103" t="s">
        <v>66</v>
      </c>
      <c r="B93" s="104"/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5"/>
      <c r="R93" s="39" t="s">
        <v>78</v>
      </c>
      <c r="S93" s="5"/>
    </row>
    <row r="94" spans="1:19" ht="15" thickBot="1" x14ac:dyDescent="0.4">
      <c r="A94" s="33" t="s">
        <v>82</v>
      </c>
      <c r="L94" s="50"/>
    </row>
    <row r="95" spans="1:19" ht="14.5" customHeight="1" x14ac:dyDescent="0.35">
      <c r="A95" s="118" t="s">
        <v>27</v>
      </c>
      <c r="B95" s="34"/>
      <c r="C95" s="121" t="s">
        <v>17</v>
      </c>
      <c r="D95" s="6" t="s">
        <v>18</v>
      </c>
      <c r="E95" s="6" t="s">
        <v>19</v>
      </c>
      <c r="F95" s="123" t="s">
        <v>20</v>
      </c>
      <c r="G95" s="12" t="s">
        <v>18</v>
      </c>
      <c r="H95" s="12" t="s">
        <v>19</v>
      </c>
      <c r="I95" s="127" t="s">
        <v>21</v>
      </c>
      <c r="J95" s="7" t="s">
        <v>18</v>
      </c>
      <c r="K95" s="7" t="s">
        <v>19</v>
      </c>
      <c r="L95" s="128" t="s">
        <v>22</v>
      </c>
      <c r="M95" s="8" t="s">
        <v>18</v>
      </c>
      <c r="N95" s="8" t="s">
        <v>19</v>
      </c>
      <c r="O95" s="129" t="s">
        <v>23</v>
      </c>
      <c r="P95" s="9" t="s">
        <v>18</v>
      </c>
      <c r="Q95" s="9" t="s">
        <v>19</v>
      </c>
      <c r="R95" s="10" t="s">
        <v>11</v>
      </c>
      <c r="S95" s="5"/>
    </row>
    <row r="96" spans="1:19" x14ac:dyDescent="0.35">
      <c r="A96" s="119"/>
      <c r="B96" s="35"/>
      <c r="C96" s="122"/>
      <c r="D96" s="11" t="s">
        <v>13</v>
      </c>
      <c r="E96" s="11" t="s">
        <v>4</v>
      </c>
      <c r="F96" s="124"/>
      <c r="G96" s="12" t="s">
        <v>13</v>
      </c>
      <c r="H96" s="12" t="s">
        <v>0</v>
      </c>
      <c r="I96" s="110"/>
      <c r="J96" s="13" t="s">
        <v>13</v>
      </c>
      <c r="K96" s="13" t="s">
        <v>1</v>
      </c>
      <c r="L96" s="111"/>
      <c r="M96" s="14" t="s">
        <v>13</v>
      </c>
      <c r="N96" s="14" t="s">
        <v>5</v>
      </c>
      <c r="O96" s="107"/>
      <c r="P96" s="15" t="s">
        <v>6</v>
      </c>
      <c r="Q96" s="15" t="s">
        <v>6</v>
      </c>
      <c r="R96" s="16" t="s">
        <v>14</v>
      </c>
      <c r="S96" s="5"/>
    </row>
    <row r="97" spans="1:19" x14ac:dyDescent="0.35">
      <c r="A97" s="119"/>
      <c r="B97" s="35" t="s">
        <v>15</v>
      </c>
      <c r="C97" s="122"/>
      <c r="D97" s="11" t="s">
        <v>10</v>
      </c>
      <c r="E97" s="11" t="s">
        <v>3</v>
      </c>
      <c r="F97" s="124"/>
      <c r="G97" s="12" t="s">
        <v>0</v>
      </c>
      <c r="H97" s="12" t="s">
        <v>3</v>
      </c>
      <c r="I97" s="110"/>
      <c r="J97" s="13" t="s">
        <v>1</v>
      </c>
      <c r="K97" s="13" t="s">
        <v>3</v>
      </c>
      <c r="L97" s="111"/>
      <c r="M97" s="14" t="s">
        <v>5</v>
      </c>
      <c r="N97" s="14" t="s">
        <v>3</v>
      </c>
      <c r="O97" s="107"/>
      <c r="P97" s="17" t="s">
        <v>13</v>
      </c>
      <c r="Q97" s="17" t="s">
        <v>3</v>
      </c>
      <c r="R97" s="18" t="s">
        <v>3</v>
      </c>
      <c r="S97" s="5"/>
    </row>
    <row r="98" spans="1:19" x14ac:dyDescent="0.35">
      <c r="A98" s="120"/>
      <c r="B98" s="35"/>
      <c r="C98" s="122"/>
      <c r="D98" s="29" t="s">
        <v>3</v>
      </c>
      <c r="E98" s="19"/>
      <c r="F98" s="124"/>
      <c r="G98" s="30" t="s">
        <v>3</v>
      </c>
      <c r="H98" s="20"/>
      <c r="I98" s="110"/>
      <c r="J98" s="31" t="s">
        <v>3</v>
      </c>
      <c r="K98" s="21"/>
      <c r="L98" s="111"/>
      <c r="M98" s="32" t="s">
        <v>3</v>
      </c>
      <c r="N98" s="22"/>
      <c r="O98" s="107"/>
      <c r="P98" s="17" t="s">
        <v>3</v>
      </c>
      <c r="Q98" s="17"/>
      <c r="R98" s="18"/>
      <c r="S98" s="5"/>
    </row>
    <row r="99" spans="1:19" x14ac:dyDescent="0.35">
      <c r="A99" s="67" t="s">
        <v>83</v>
      </c>
      <c r="B99" s="91" t="s">
        <v>67</v>
      </c>
      <c r="C99" s="68"/>
      <c r="D99" s="68"/>
      <c r="E99" s="66"/>
      <c r="F99" s="68"/>
      <c r="G99" s="68"/>
      <c r="H99" s="66"/>
      <c r="I99" s="68"/>
      <c r="J99" s="68"/>
      <c r="K99" s="66"/>
      <c r="L99" s="68"/>
      <c r="M99" s="68"/>
      <c r="N99" s="66"/>
      <c r="O99" s="68"/>
      <c r="P99" s="68"/>
      <c r="Q99" s="68"/>
      <c r="R99" s="68"/>
      <c r="S99" s="5"/>
    </row>
    <row r="100" spans="1:19" x14ac:dyDescent="0.35">
      <c r="A100" s="67" t="s">
        <v>84</v>
      </c>
      <c r="B100" s="91" t="s">
        <v>67</v>
      </c>
      <c r="C100" s="68"/>
      <c r="D100" s="68"/>
      <c r="E100" s="66"/>
      <c r="F100" s="68"/>
      <c r="G100" s="68"/>
      <c r="H100" s="66"/>
      <c r="I100" s="68"/>
      <c r="J100" s="68"/>
      <c r="K100" s="66"/>
      <c r="L100" s="68"/>
      <c r="M100" s="68"/>
      <c r="N100" s="66"/>
      <c r="O100" s="68"/>
      <c r="P100" s="68"/>
      <c r="Q100" s="68"/>
      <c r="R100" s="68"/>
      <c r="S100" s="5"/>
    </row>
    <row r="101" spans="1:19" x14ac:dyDescent="0.35">
      <c r="A101" s="95" t="s">
        <v>85</v>
      </c>
      <c r="B101" s="91" t="s">
        <v>67</v>
      </c>
      <c r="C101" s="68"/>
      <c r="D101" s="68"/>
      <c r="E101" s="66"/>
      <c r="F101" s="68"/>
      <c r="G101" s="68"/>
      <c r="H101" s="66"/>
      <c r="I101" s="68"/>
      <c r="J101" s="68"/>
      <c r="K101" s="66"/>
      <c r="L101" s="68"/>
      <c r="M101" s="68"/>
      <c r="N101" s="66"/>
      <c r="O101" s="68"/>
      <c r="P101" s="68"/>
      <c r="Q101" s="68"/>
      <c r="R101" s="68"/>
      <c r="S101" s="5"/>
    </row>
    <row r="102" spans="1:19" x14ac:dyDescent="0.35">
      <c r="A102" s="95" t="s">
        <v>86</v>
      </c>
      <c r="B102" s="91" t="s">
        <v>67</v>
      </c>
      <c r="C102" s="68"/>
      <c r="D102" s="68"/>
      <c r="E102" s="66"/>
      <c r="F102" s="68"/>
      <c r="G102" s="68"/>
      <c r="H102" s="66"/>
      <c r="I102" s="68"/>
      <c r="J102" s="68"/>
      <c r="K102" s="66"/>
      <c r="L102" s="68"/>
      <c r="M102" s="68"/>
      <c r="N102" s="66"/>
      <c r="O102" s="68"/>
      <c r="P102" s="68"/>
      <c r="Q102" s="68"/>
      <c r="R102" s="68"/>
      <c r="S102" s="5"/>
    </row>
    <row r="103" spans="1:19" x14ac:dyDescent="0.35">
      <c r="A103" s="95" t="s">
        <v>87</v>
      </c>
      <c r="B103" s="91" t="s">
        <v>67</v>
      </c>
      <c r="C103" s="57"/>
      <c r="D103" s="39"/>
      <c r="E103" s="52"/>
      <c r="F103" s="57"/>
      <c r="G103" s="52"/>
      <c r="H103" s="52"/>
      <c r="I103" s="57"/>
      <c r="J103" s="52"/>
      <c r="K103" s="52"/>
      <c r="L103" s="57"/>
      <c r="M103" s="52"/>
      <c r="N103" s="39"/>
      <c r="O103" s="57"/>
      <c r="P103" s="39"/>
      <c r="Q103" s="39"/>
      <c r="R103" s="39"/>
      <c r="S103" s="5"/>
    </row>
    <row r="104" spans="1:19" x14ac:dyDescent="0.35">
      <c r="A104" s="95" t="s">
        <v>88</v>
      </c>
      <c r="B104" s="91" t="s">
        <v>67</v>
      </c>
      <c r="C104" s="57"/>
      <c r="D104" s="39"/>
      <c r="E104" s="52"/>
      <c r="F104" s="57"/>
      <c r="G104" s="52"/>
      <c r="H104" s="52"/>
      <c r="I104" s="57"/>
      <c r="J104" s="52"/>
      <c r="K104" s="52"/>
      <c r="L104" s="57"/>
      <c r="M104" s="52"/>
      <c r="N104" s="39"/>
      <c r="O104" s="57"/>
      <c r="P104" s="39"/>
      <c r="Q104" s="39"/>
      <c r="R104" s="39"/>
      <c r="S104" s="5"/>
    </row>
    <row r="105" spans="1:19" x14ac:dyDescent="0.35">
      <c r="A105" s="95" t="s">
        <v>89</v>
      </c>
      <c r="B105" s="91" t="s">
        <v>67</v>
      </c>
      <c r="C105" s="57"/>
      <c r="D105" s="39"/>
      <c r="E105" s="52"/>
      <c r="F105" s="57"/>
      <c r="G105" s="52"/>
      <c r="H105" s="52"/>
      <c r="I105" s="57"/>
      <c r="J105" s="52"/>
      <c r="K105" s="52"/>
      <c r="L105" s="57"/>
      <c r="M105" s="52"/>
      <c r="N105" s="39"/>
      <c r="O105" s="57"/>
      <c r="P105" s="39"/>
      <c r="Q105" s="39"/>
      <c r="R105" s="39"/>
      <c r="S105" s="5"/>
    </row>
    <row r="106" spans="1:19" x14ac:dyDescent="0.35">
      <c r="A106" s="95" t="s">
        <v>90</v>
      </c>
      <c r="B106" s="91" t="s">
        <v>67</v>
      </c>
      <c r="C106" s="57"/>
      <c r="D106" s="39"/>
      <c r="E106" s="52"/>
      <c r="F106" s="57"/>
      <c r="G106" s="52"/>
      <c r="H106" s="52"/>
      <c r="I106" s="57"/>
      <c r="J106" s="52"/>
      <c r="K106" s="52"/>
      <c r="L106" s="57"/>
      <c r="M106" s="52"/>
      <c r="N106" s="39"/>
      <c r="O106" s="57"/>
      <c r="P106" s="39"/>
      <c r="Q106" s="39"/>
      <c r="R106" s="39"/>
      <c r="S106" s="5"/>
    </row>
    <row r="107" spans="1:19" x14ac:dyDescent="0.35">
      <c r="A107" s="95" t="s">
        <v>91</v>
      </c>
      <c r="B107" s="91" t="s">
        <v>67</v>
      </c>
      <c r="C107" s="57"/>
      <c r="D107" s="39"/>
      <c r="E107" s="52"/>
      <c r="F107" s="57"/>
      <c r="G107" s="52"/>
      <c r="H107" s="52"/>
      <c r="I107" s="57"/>
      <c r="J107" s="52"/>
      <c r="K107" s="52"/>
      <c r="L107" s="57"/>
      <c r="M107" s="52"/>
      <c r="N107" s="39"/>
      <c r="O107" s="57"/>
      <c r="P107" s="39"/>
      <c r="Q107" s="39"/>
      <c r="R107" s="39"/>
      <c r="S107" s="5"/>
    </row>
    <row r="108" spans="1:19" x14ac:dyDescent="0.35">
      <c r="A108" s="101" t="s">
        <v>7</v>
      </c>
      <c r="B108" s="102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39" t="s">
        <v>78</v>
      </c>
      <c r="S108" s="5"/>
    </row>
    <row r="109" spans="1:19" x14ac:dyDescent="0.35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80" t="s">
        <v>65</v>
      </c>
      <c r="R109" s="39" t="s">
        <v>78</v>
      </c>
      <c r="S109" s="5"/>
    </row>
    <row r="110" spans="1:19" x14ac:dyDescent="0.35">
      <c r="A110" s="103" t="s">
        <v>66</v>
      </c>
      <c r="B110" s="104"/>
      <c r="C110" s="104"/>
      <c r="D110" s="104"/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4"/>
      <c r="P110" s="104"/>
      <c r="Q110" s="105"/>
      <c r="R110" s="39" t="s">
        <v>78</v>
      </c>
      <c r="S110" s="5"/>
    </row>
    <row r="111" spans="1:19" s="72" customFormat="1" x14ac:dyDescent="0.35">
      <c r="A111" s="74"/>
      <c r="B111" s="75"/>
      <c r="C111" s="76"/>
      <c r="D111" s="77"/>
      <c r="E111" s="78"/>
      <c r="F111" s="76"/>
      <c r="G111" s="78"/>
      <c r="H111" s="78"/>
      <c r="I111" s="76"/>
      <c r="J111" s="78"/>
      <c r="K111" s="78"/>
      <c r="L111" s="76"/>
      <c r="M111" s="78"/>
      <c r="N111" s="77"/>
      <c r="O111" s="76"/>
      <c r="P111" s="77"/>
      <c r="Q111" s="77"/>
      <c r="R111" s="77"/>
      <c r="S111" s="71"/>
    </row>
    <row r="112" spans="1:19" x14ac:dyDescent="0.35">
      <c r="A112" s="79" t="s">
        <v>73</v>
      </c>
      <c r="B112" s="61"/>
      <c r="C112" s="62"/>
      <c r="D112" s="63"/>
      <c r="E112" s="64"/>
      <c r="F112" s="62"/>
      <c r="G112" s="63"/>
      <c r="H112" s="64"/>
      <c r="I112" s="62"/>
      <c r="J112" s="63"/>
      <c r="K112" s="64"/>
      <c r="L112" s="62"/>
      <c r="M112" s="63"/>
      <c r="N112" s="63"/>
      <c r="O112" s="62"/>
      <c r="P112" s="63"/>
      <c r="Q112" s="63"/>
      <c r="R112" s="63"/>
      <c r="S112" s="5"/>
    </row>
    <row r="113" spans="1:19" s="72" customFormat="1" ht="14.5" customHeight="1" x14ac:dyDescent="0.35">
      <c r="A113" s="125" t="s">
        <v>27</v>
      </c>
      <c r="B113" s="58"/>
      <c r="C113" s="122" t="s">
        <v>28</v>
      </c>
      <c r="D113" s="11" t="s">
        <v>18</v>
      </c>
      <c r="E113" s="46" t="s">
        <v>19</v>
      </c>
      <c r="F113" s="109" t="s">
        <v>29</v>
      </c>
      <c r="G113" s="48" t="s">
        <v>18</v>
      </c>
      <c r="H113" s="12" t="s">
        <v>19</v>
      </c>
      <c r="I113" s="110" t="s">
        <v>30</v>
      </c>
      <c r="J113" s="13" t="s">
        <v>18</v>
      </c>
      <c r="K113" s="13" t="s">
        <v>19</v>
      </c>
      <c r="L113" s="111" t="s">
        <v>31</v>
      </c>
      <c r="M113" s="14" t="s">
        <v>18</v>
      </c>
      <c r="N113" s="14" t="s">
        <v>19</v>
      </c>
      <c r="O113" s="107" t="s">
        <v>32</v>
      </c>
      <c r="P113" s="15" t="s">
        <v>18</v>
      </c>
      <c r="Q113" s="15" t="s">
        <v>19</v>
      </c>
      <c r="R113" s="16" t="s">
        <v>11</v>
      </c>
      <c r="S113" s="71"/>
    </row>
    <row r="114" spans="1:19" x14ac:dyDescent="0.35">
      <c r="A114" s="119"/>
      <c r="B114" s="35"/>
      <c r="C114" s="122"/>
      <c r="D114" s="11" t="s">
        <v>13</v>
      </c>
      <c r="E114" s="46" t="s">
        <v>4</v>
      </c>
      <c r="F114" s="109"/>
      <c r="G114" s="48" t="s">
        <v>13</v>
      </c>
      <c r="H114" s="12" t="s">
        <v>0</v>
      </c>
      <c r="I114" s="110"/>
      <c r="J114" s="13" t="s">
        <v>13</v>
      </c>
      <c r="K114" s="13" t="s">
        <v>1</v>
      </c>
      <c r="L114" s="111"/>
      <c r="M114" s="14" t="s">
        <v>13</v>
      </c>
      <c r="N114" s="14" t="s">
        <v>5</v>
      </c>
      <c r="O114" s="107"/>
      <c r="P114" s="15" t="s">
        <v>6</v>
      </c>
      <c r="Q114" s="15" t="s">
        <v>6</v>
      </c>
      <c r="R114" s="16" t="s">
        <v>14</v>
      </c>
      <c r="S114" s="5"/>
    </row>
    <row r="115" spans="1:19" x14ac:dyDescent="0.35">
      <c r="A115" s="119"/>
      <c r="B115" s="35" t="s">
        <v>15</v>
      </c>
      <c r="C115" s="122"/>
      <c r="D115" s="11" t="s">
        <v>10</v>
      </c>
      <c r="E115" s="46" t="s">
        <v>3</v>
      </c>
      <c r="F115" s="109"/>
      <c r="G115" s="48" t="s">
        <v>0</v>
      </c>
      <c r="H115" s="12" t="s">
        <v>3</v>
      </c>
      <c r="I115" s="110"/>
      <c r="J115" s="13" t="s">
        <v>1</v>
      </c>
      <c r="K115" s="13" t="s">
        <v>3</v>
      </c>
      <c r="L115" s="111"/>
      <c r="M115" s="14" t="s">
        <v>5</v>
      </c>
      <c r="N115" s="14" t="s">
        <v>3</v>
      </c>
      <c r="O115" s="107"/>
      <c r="P115" s="17" t="s">
        <v>13</v>
      </c>
      <c r="Q115" s="17" t="s">
        <v>3</v>
      </c>
      <c r="R115" s="18" t="s">
        <v>3</v>
      </c>
      <c r="S115" s="5"/>
    </row>
    <row r="116" spans="1:19" ht="15" thickBot="1" x14ac:dyDescent="0.4">
      <c r="A116" s="126"/>
      <c r="B116" s="35"/>
      <c r="C116" s="122"/>
      <c r="D116" s="29" t="s">
        <v>3</v>
      </c>
      <c r="E116" s="47" t="s">
        <v>78</v>
      </c>
      <c r="F116" s="109"/>
      <c r="G116" s="49" t="s">
        <v>3</v>
      </c>
      <c r="H116" s="20"/>
      <c r="I116" s="110"/>
      <c r="J116" s="31" t="s">
        <v>3</v>
      </c>
      <c r="K116" s="21"/>
      <c r="L116" s="111"/>
      <c r="M116" s="32" t="s">
        <v>3</v>
      </c>
      <c r="N116" s="22"/>
      <c r="O116" s="107"/>
      <c r="P116" s="17" t="s">
        <v>3</v>
      </c>
      <c r="Q116" s="17"/>
      <c r="R116" s="18"/>
      <c r="S116" s="5"/>
    </row>
    <row r="117" spans="1:19" s="54" customFormat="1" x14ac:dyDescent="0.35">
      <c r="A117" s="51" t="s">
        <v>92</v>
      </c>
      <c r="B117" s="60" t="s">
        <v>93</v>
      </c>
      <c r="C117" s="57">
        <v>16</v>
      </c>
      <c r="D117" s="52"/>
      <c r="E117" s="52" t="s">
        <v>78</v>
      </c>
      <c r="F117" s="57"/>
      <c r="G117" s="52"/>
      <c r="H117" s="52" t="s">
        <v>78</v>
      </c>
      <c r="I117" s="57"/>
      <c r="J117" s="52"/>
      <c r="K117" s="52" t="s">
        <v>78</v>
      </c>
      <c r="L117" s="57"/>
      <c r="M117" s="52"/>
      <c r="N117" s="52" t="s">
        <v>78</v>
      </c>
      <c r="O117" s="57"/>
      <c r="P117" s="52"/>
      <c r="Q117" s="52" t="s">
        <v>78</v>
      </c>
      <c r="R117" s="52" t="s">
        <v>78</v>
      </c>
      <c r="S117" s="53"/>
    </row>
    <row r="118" spans="1:19" s="54" customFormat="1" ht="26" x14ac:dyDescent="0.35">
      <c r="A118" s="69" t="s">
        <v>94</v>
      </c>
      <c r="B118" s="60" t="s">
        <v>93</v>
      </c>
      <c r="C118" s="92">
        <v>16</v>
      </c>
      <c r="D118" s="52"/>
      <c r="E118" s="52"/>
      <c r="F118" s="57"/>
      <c r="G118" s="52"/>
      <c r="H118" s="52"/>
      <c r="I118" s="57"/>
      <c r="J118" s="52"/>
      <c r="K118" s="52"/>
      <c r="L118" s="57"/>
      <c r="M118" s="52"/>
      <c r="N118" s="52"/>
      <c r="O118" s="57"/>
      <c r="P118" s="52"/>
      <c r="Q118" s="52"/>
      <c r="R118" s="52"/>
      <c r="S118" s="53"/>
    </row>
    <row r="119" spans="1:19" s="54" customFormat="1" x14ac:dyDescent="0.35">
      <c r="A119" s="69" t="s">
        <v>96</v>
      </c>
      <c r="B119" s="60" t="s">
        <v>97</v>
      </c>
      <c r="C119" s="92" t="s">
        <v>78</v>
      </c>
      <c r="D119" s="52"/>
      <c r="E119" s="52"/>
      <c r="F119" s="92" t="s">
        <v>78</v>
      </c>
      <c r="G119" s="52"/>
      <c r="H119" s="52"/>
      <c r="I119" s="57"/>
      <c r="J119" s="52"/>
      <c r="K119" s="52"/>
      <c r="L119" s="57"/>
      <c r="M119" s="52"/>
      <c r="N119" s="52"/>
      <c r="O119" s="57"/>
      <c r="P119" s="52"/>
      <c r="Q119" s="52"/>
      <c r="R119" s="52"/>
      <c r="S119" s="53"/>
    </row>
    <row r="120" spans="1:19" x14ac:dyDescent="0.35">
      <c r="A120" s="108" t="s">
        <v>95</v>
      </c>
      <c r="B120" s="108"/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  <c r="M120" s="108"/>
      <c r="N120" s="108"/>
      <c r="O120" s="108"/>
      <c r="P120" s="108"/>
      <c r="Q120" s="108"/>
      <c r="R120" s="39" t="s">
        <v>78</v>
      </c>
      <c r="S120" s="5"/>
    </row>
    <row r="121" spans="1:19" x14ac:dyDescent="0.35">
      <c r="A121" s="103" t="s">
        <v>8</v>
      </c>
      <c r="B121" s="104"/>
      <c r="C121" s="104"/>
      <c r="D121" s="104"/>
      <c r="E121" s="104"/>
      <c r="F121" s="104"/>
      <c r="G121" s="104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  <c r="R121" s="39" t="s">
        <v>78</v>
      </c>
    </row>
    <row r="122" spans="1:19" ht="19.5" customHeight="1" x14ac:dyDescent="0.35">
      <c r="A122" s="103" t="s">
        <v>2</v>
      </c>
      <c r="B122" s="104"/>
      <c r="C122" s="104"/>
      <c r="D122" s="104"/>
      <c r="E122" s="104"/>
      <c r="F122" s="104"/>
      <c r="G122" s="104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  <c r="R122" s="39" t="s">
        <v>78</v>
      </c>
    </row>
    <row r="123" spans="1:19" ht="19.5" customHeight="1" thickBot="1" x14ac:dyDescent="0.4">
      <c r="A123" s="145" t="s">
        <v>102</v>
      </c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63"/>
    </row>
    <row r="124" spans="1:19" ht="19.5" customHeight="1" thickBot="1" x14ac:dyDescent="0.4">
      <c r="A124" s="142" t="s">
        <v>101</v>
      </c>
      <c r="B124" s="143">
        <v>88</v>
      </c>
      <c r="C124" s="144">
        <v>1060</v>
      </c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63"/>
    </row>
    <row r="125" spans="1:19" ht="19.5" customHeight="1" thickBot="1" x14ac:dyDescent="0.4">
      <c r="A125" s="142" t="s">
        <v>103</v>
      </c>
      <c r="B125" s="143">
        <v>40</v>
      </c>
      <c r="C125" s="144">
        <v>467</v>
      </c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63"/>
    </row>
    <row r="126" spans="1:19" ht="19.5" customHeight="1" thickBot="1" x14ac:dyDescent="0.4">
      <c r="A126" s="146" t="s">
        <v>104</v>
      </c>
      <c r="B126" s="147">
        <v>40</v>
      </c>
      <c r="C126" s="148">
        <v>467</v>
      </c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63"/>
    </row>
    <row r="127" spans="1:19" ht="19.5" customHeight="1" x14ac:dyDescent="0.35">
      <c r="A127" s="94"/>
      <c r="B127" s="94"/>
      <c r="C127" s="94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63"/>
    </row>
    <row r="128" spans="1:19" ht="19.5" customHeight="1" x14ac:dyDescent="0.35">
      <c r="A128" s="9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63"/>
    </row>
    <row r="129" spans="1:18" ht="19.5" customHeight="1" x14ac:dyDescent="0.35">
      <c r="A129" s="9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63"/>
    </row>
    <row r="130" spans="1:18" ht="19.5" customHeight="1" x14ac:dyDescent="0.35">
      <c r="A130" s="9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63"/>
    </row>
    <row r="131" spans="1:18" ht="19.5" customHeight="1" x14ac:dyDescent="0.35">
      <c r="A131" s="9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63"/>
    </row>
    <row r="132" spans="1:18" ht="23.5" customHeight="1" x14ac:dyDescent="0.35">
      <c r="A132" s="106" t="s">
        <v>24</v>
      </c>
      <c r="B132" s="106"/>
      <c r="C132" s="106"/>
      <c r="D132" s="106"/>
      <c r="E132" s="106"/>
      <c r="F132" s="106"/>
      <c r="G132" s="106"/>
      <c r="H132" s="106"/>
      <c r="I132" s="42" t="s">
        <v>26</v>
      </c>
    </row>
    <row r="133" spans="1:18" ht="18" customHeight="1" x14ac:dyDescent="0.35">
      <c r="A133" s="27" t="s">
        <v>25</v>
      </c>
      <c r="B133" s="116" t="s">
        <v>48</v>
      </c>
      <c r="C133" s="116"/>
      <c r="D133" s="116"/>
      <c r="E133" s="116"/>
      <c r="F133" s="116"/>
      <c r="G133" s="116"/>
      <c r="H133" s="116"/>
      <c r="I133" s="39" t="s">
        <v>78</v>
      </c>
    </row>
    <row r="134" spans="1:18" ht="15.5" customHeight="1" x14ac:dyDescent="0.35">
      <c r="A134" s="27" t="s">
        <v>68</v>
      </c>
      <c r="B134" s="117" t="s">
        <v>49</v>
      </c>
      <c r="C134" s="117"/>
      <c r="D134" s="117"/>
      <c r="E134" s="117"/>
      <c r="F134" s="117"/>
      <c r="G134" s="117"/>
      <c r="H134" s="117"/>
      <c r="I134" s="39" t="s">
        <v>78</v>
      </c>
    </row>
    <row r="135" spans="1:18" ht="16" customHeight="1" x14ac:dyDescent="0.35">
      <c r="A135" s="27" t="s">
        <v>69</v>
      </c>
      <c r="B135" s="97" t="s">
        <v>50</v>
      </c>
      <c r="C135" s="98"/>
      <c r="D135" s="98"/>
      <c r="E135" s="98"/>
      <c r="F135" s="98"/>
      <c r="G135" s="98"/>
      <c r="H135" s="99"/>
      <c r="I135" s="39" t="s">
        <v>78</v>
      </c>
    </row>
    <row r="136" spans="1:18" ht="18" customHeight="1" x14ac:dyDescent="0.35">
      <c r="A136" s="27" t="s">
        <v>70</v>
      </c>
      <c r="B136" s="97" t="s">
        <v>51</v>
      </c>
      <c r="C136" s="98"/>
      <c r="D136" s="98"/>
      <c r="E136" s="98"/>
      <c r="F136" s="98"/>
      <c r="G136" s="98"/>
      <c r="H136" s="99"/>
      <c r="I136" s="39" t="s">
        <v>78</v>
      </c>
    </row>
    <row r="137" spans="1:18" ht="18.5" customHeight="1" x14ac:dyDescent="0.35">
      <c r="A137" s="27" t="s">
        <v>71</v>
      </c>
      <c r="B137" s="97" t="s">
        <v>52</v>
      </c>
      <c r="C137" s="98"/>
      <c r="D137" s="98"/>
      <c r="E137" s="98"/>
      <c r="F137" s="98"/>
      <c r="G137" s="98"/>
      <c r="H137" s="99"/>
      <c r="I137" s="39" t="s">
        <v>78</v>
      </c>
    </row>
    <row r="138" spans="1:18" ht="18.5" customHeight="1" x14ac:dyDescent="0.35">
      <c r="A138" s="27" t="s">
        <v>72</v>
      </c>
      <c r="B138" s="97" t="s">
        <v>98</v>
      </c>
      <c r="C138" s="98"/>
      <c r="D138" s="98"/>
      <c r="E138" s="98"/>
      <c r="F138" s="98"/>
      <c r="G138" s="98"/>
      <c r="H138" s="99"/>
      <c r="I138" s="39" t="s">
        <v>78</v>
      </c>
    </row>
    <row r="139" spans="1:18" x14ac:dyDescent="0.35">
      <c r="A139" s="27" t="s">
        <v>33</v>
      </c>
      <c r="B139" s="113" t="s">
        <v>9</v>
      </c>
      <c r="C139" s="114"/>
      <c r="D139" s="114"/>
      <c r="E139" s="114"/>
      <c r="F139" s="114"/>
      <c r="G139" s="114"/>
      <c r="H139" s="115"/>
      <c r="I139" s="39" t="s">
        <v>78</v>
      </c>
    </row>
    <row r="140" spans="1:18" x14ac:dyDescent="0.35">
      <c r="A140" s="112" t="s">
        <v>37</v>
      </c>
      <c r="B140" s="112"/>
      <c r="C140" s="112"/>
      <c r="D140" s="112"/>
      <c r="E140" s="112"/>
      <c r="F140" s="112"/>
      <c r="G140" s="112"/>
      <c r="H140" s="112"/>
      <c r="I140" s="43" t="s">
        <v>78</v>
      </c>
    </row>
    <row r="152" ht="28.75" customHeight="1" x14ac:dyDescent="0.35"/>
    <row r="153" ht="53.5" customHeight="1" x14ac:dyDescent="0.35"/>
    <row r="154" ht="20.5" customHeight="1" x14ac:dyDescent="0.35"/>
    <row r="155" ht="16.399999999999999" customHeight="1" x14ac:dyDescent="0.35"/>
    <row r="156" ht="17.5" customHeight="1" x14ac:dyDescent="0.35"/>
  </sheetData>
  <mergeCells count="69">
    <mergeCell ref="A8:H8"/>
    <mergeCell ref="A3:M3"/>
    <mergeCell ref="A5:E5"/>
    <mergeCell ref="O14:O17"/>
    <mergeCell ref="A19:Q19"/>
    <mergeCell ref="A14:A17"/>
    <mergeCell ref="C14:C17"/>
    <mergeCell ref="F14:F17"/>
    <mergeCell ref="I14:I17"/>
    <mergeCell ref="L14:L17"/>
    <mergeCell ref="F27:F30"/>
    <mergeCell ref="A53:A56"/>
    <mergeCell ref="C53:C56"/>
    <mergeCell ref="F53:F56"/>
    <mergeCell ref="I53:I56"/>
    <mergeCell ref="A34:Q34"/>
    <mergeCell ref="A36:Q36"/>
    <mergeCell ref="L53:L56"/>
    <mergeCell ref="O53:O56"/>
    <mergeCell ref="I27:I30"/>
    <mergeCell ref="L27:L30"/>
    <mergeCell ref="O27:O30"/>
    <mergeCell ref="A27:A30"/>
    <mergeCell ref="C27:C30"/>
    <mergeCell ref="A60:Q60"/>
    <mergeCell ref="A113:A116"/>
    <mergeCell ref="C113:C116"/>
    <mergeCell ref="I66:I69"/>
    <mergeCell ref="L66:L69"/>
    <mergeCell ref="O66:O69"/>
    <mergeCell ref="I79:I82"/>
    <mergeCell ref="L79:L82"/>
    <mergeCell ref="O79:O82"/>
    <mergeCell ref="I95:I98"/>
    <mergeCell ref="L95:L98"/>
    <mergeCell ref="O95:O98"/>
    <mergeCell ref="A108:Q108"/>
    <mergeCell ref="A110:Q110"/>
    <mergeCell ref="A61:P61"/>
    <mergeCell ref="A140:H140"/>
    <mergeCell ref="B139:H139"/>
    <mergeCell ref="B133:H133"/>
    <mergeCell ref="B134:H134"/>
    <mergeCell ref="A66:A69"/>
    <mergeCell ref="C66:C69"/>
    <mergeCell ref="F66:F69"/>
    <mergeCell ref="A79:A82"/>
    <mergeCell ref="C79:C82"/>
    <mergeCell ref="B135:H135"/>
    <mergeCell ref="B136:H136"/>
    <mergeCell ref="F79:F82"/>
    <mergeCell ref="A95:A98"/>
    <mergeCell ref="C95:C98"/>
    <mergeCell ref="F95:F98"/>
    <mergeCell ref="A93:Q93"/>
    <mergeCell ref="B138:H138"/>
    <mergeCell ref="A62:Q62"/>
    <mergeCell ref="A75:Q75"/>
    <mergeCell ref="A77:Q77"/>
    <mergeCell ref="A91:Q91"/>
    <mergeCell ref="B137:H137"/>
    <mergeCell ref="A132:H132"/>
    <mergeCell ref="O113:O116"/>
    <mergeCell ref="A120:Q120"/>
    <mergeCell ref="A121:Q121"/>
    <mergeCell ref="A122:Q122"/>
    <mergeCell ref="F113:F116"/>
    <mergeCell ref="I113:I116"/>
    <mergeCell ref="L113:L1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28"/>
  <sheetViews>
    <sheetView topLeftCell="C1" workbookViewId="0">
      <selection activeCell="F19" sqref="F19"/>
    </sheetView>
  </sheetViews>
  <sheetFormatPr defaultRowHeight="14.5" x14ac:dyDescent="0.35"/>
  <sheetData>
    <row r="5" spans="1:18" x14ac:dyDescent="0.35">
      <c r="A5">
        <v>974513</v>
      </c>
      <c r="B5">
        <v>81209</v>
      </c>
      <c r="C5">
        <f>+B5*12</f>
        <v>974508</v>
      </c>
    </row>
    <row r="6" spans="1:18" x14ac:dyDescent="0.35">
      <c r="E6">
        <v>17.690000000000001</v>
      </c>
      <c r="L6">
        <v>90.94</v>
      </c>
      <c r="M6">
        <v>938</v>
      </c>
      <c r="N6">
        <f>+M6*L6</f>
        <v>85301.72</v>
      </c>
    </row>
    <row r="7" spans="1:18" x14ac:dyDescent="0.35">
      <c r="E7">
        <v>10.88</v>
      </c>
      <c r="M7">
        <v>12</v>
      </c>
    </row>
    <row r="8" spans="1:18" x14ac:dyDescent="0.35">
      <c r="E8">
        <v>62.37</v>
      </c>
      <c r="M8">
        <f>+M6*M7</f>
        <v>11256</v>
      </c>
    </row>
    <row r="9" spans="1:18" x14ac:dyDescent="0.35">
      <c r="E9">
        <f>SUM(E6:E8)</f>
        <v>90.94</v>
      </c>
      <c r="F9">
        <v>938</v>
      </c>
      <c r="G9">
        <f>+F9*E9</f>
        <v>85301.72</v>
      </c>
      <c r="H9">
        <v>12</v>
      </c>
      <c r="I9">
        <f>+G9*H9</f>
        <v>1023620.64</v>
      </c>
      <c r="M9">
        <v>5</v>
      </c>
    </row>
    <row r="10" spans="1:18" x14ac:dyDescent="0.35">
      <c r="G10">
        <f>+B5</f>
        <v>81209</v>
      </c>
      <c r="M10">
        <f>+M8*M9</f>
        <v>56280</v>
      </c>
    </row>
    <row r="11" spans="1:18" x14ac:dyDescent="0.35">
      <c r="G11">
        <f>+G10-G9</f>
        <v>-4092.7200000000012</v>
      </c>
      <c r="H11">
        <v>12</v>
      </c>
      <c r="I11">
        <f>+G11*H11</f>
        <v>-49112.640000000014</v>
      </c>
      <c r="M11">
        <f>+M10*E9</f>
        <v>5118103.2</v>
      </c>
      <c r="N11">
        <v>5122360</v>
      </c>
      <c r="O11">
        <f>+N11-M11</f>
        <v>4256.7999999998137</v>
      </c>
      <c r="P11">
        <f>+O11/N11</f>
        <v>8.3102320024360128E-4</v>
      </c>
    </row>
    <row r="12" spans="1:18" x14ac:dyDescent="0.35">
      <c r="R12">
        <f>4092*2.5%</f>
        <v>102.30000000000001</v>
      </c>
    </row>
    <row r="13" spans="1:18" x14ac:dyDescent="0.35">
      <c r="N13">
        <v>938</v>
      </c>
      <c r="R13">
        <v>4092</v>
      </c>
    </row>
    <row r="14" spans="1:18" x14ac:dyDescent="0.35">
      <c r="C14">
        <v>974513</v>
      </c>
      <c r="D14">
        <v>998876</v>
      </c>
      <c r="E14">
        <f>+D14-C14</f>
        <v>24363</v>
      </c>
      <c r="F14" s="1">
        <f>+E14/C14</f>
        <v>2.5000179576875833E-2</v>
      </c>
      <c r="N14">
        <v>60</v>
      </c>
      <c r="R14">
        <f>+R13+R12</f>
        <v>4194.3</v>
      </c>
    </row>
    <row r="15" spans="1:18" x14ac:dyDescent="0.35">
      <c r="N15">
        <f>+N14*N13</f>
        <v>56280</v>
      </c>
      <c r="O15">
        <v>56330</v>
      </c>
    </row>
    <row r="16" spans="1:18" x14ac:dyDescent="0.35">
      <c r="C16">
        <v>1023848</v>
      </c>
      <c r="D16">
        <f>+D14</f>
        <v>998876</v>
      </c>
      <c r="E16">
        <f>+D16-C16</f>
        <v>-24972</v>
      </c>
      <c r="F16" s="1">
        <f>+E16/C16</f>
        <v>-2.4390339190973661E-2</v>
      </c>
      <c r="N16">
        <f>+N15-O15</f>
        <v>-50</v>
      </c>
    </row>
    <row r="17" spans="2:20" x14ac:dyDescent="0.35">
      <c r="K17" s="4">
        <v>2.5000000000000001E-2</v>
      </c>
    </row>
    <row r="18" spans="2:20" x14ac:dyDescent="0.35">
      <c r="C18">
        <v>974513</v>
      </c>
      <c r="E18">
        <f>+C18</f>
        <v>974513</v>
      </c>
      <c r="G18">
        <v>81209</v>
      </c>
      <c r="J18">
        <f>+G18</f>
        <v>81209</v>
      </c>
      <c r="K18">
        <f>+J18*$K$17</f>
        <v>2030.2250000000001</v>
      </c>
      <c r="L18">
        <f>+K18+J18</f>
        <v>83239.225000000006</v>
      </c>
    </row>
    <row r="19" spans="2:20" x14ac:dyDescent="0.35">
      <c r="B19" s="2">
        <f>+C18/C19-1</f>
        <v>-2.4390414826264695E-2</v>
      </c>
      <c r="C19">
        <v>998876</v>
      </c>
      <c r="D19">
        <f>+C19/C18</f>
        <v>1.0250001795768757</v>
      </c>
      <c r="F19" s="2">
        <f>+G18/G19-1</f>
        <v>-2.4399327246516056E-2</v>
      </c>
      <c r="G19">
        <v>83240</v>
      </c>
      <c r="H19" s="3">
        <f>+G19/G18</f>
        <v>1.025009543277223</v>
      </c>
      <c r="J19">
        <f>+G19</f>
        <v>83240</v>
      </c>
      <c r="K19">
        <f>+J19*$K$17</f>
        <v>2081</v>
      </c>
      <c r="L19">
        <f>+K19+J19</f>
        <v>85321</v>
      </c>
      <c r="P19">
        <v>938</v>
      </c>
      <c r="Q19">
        <v>12</v>
      </c>
      <c r="R19">
        <f>+Q19*P19</f>
        <v>11256</v>
      </c>
      <c r="S19">
        <v>5</v>
      </c>
      <c r="T19">
        <f>+R19*S19</f>
        <v>56280</v>
      </c>
    </row>
    <row r="20" spans="2:20" x14ac:dyDescent="0.35">
      <c r="B20" s="2">
        <f>+C19/C20-1</f>
        <v>-2.4390339190973664E-2</v>
      </c>
      <c r="C20">
        <v>1023848</v>
      </c>
      <c r="D20">
        <f>+C20/C19</f>
        <v>1.0250001001125264</v>
      </c>
      <c r="F20" s="2">
        <f>+G19/G20-1</f>
        <v>-2.4390243902439046E-2</v>
      </c>
      <c r="G20">
        <v>85321</v>
      </c>
      <c r="H20" s="3">
        <f>+G20/G19</f>
        <v>1.0249999999999999</v>
      </c>
      <c r="J20">
        <f>+G20</f>
        <v>85321</v>
      </c>
      <c r="K20">
        <f>+J20*$K$17</f>
        <v>2133.0250000000001</v>
      </c>
      <c r="L20">
        <f>+K20+J20</f>
        <v>87454.024999999994</v>
      </c>
    </row>
    <row r="21" spans="2:20" x14ac:dyDescent="0.35">
      <c r="B21" s="2">
        <f>+C20/C21-1</f>
        <v>-2.4390057973555535E-2</v>
      </c>
      <c r="C21">
        <v>1049444</v>
      </c>
      <c r="D21">
        <f>+C21/C20</f>
        <v>1.024999804658504</v>
      </c>
      <c r="F21" s="2">
        <f>+G20/G21-1</f>
        <v>-2.4389965010176762E-2</v>
      </c>
      <c r="G21">
        <v>87454</v>
      </c>
      <c r="H21" s="3">
        <f>+G21/G20</f>
        <v>1.0249997069889007</v>
      </c>
      <c r="J21">
        <f>+G21</f>
        <v>87454</v>
      </c>
      <c r="K21">
        <f>+J21*$K$17</f>
        <v>2186.35</v>
      </c>
      <c r="L21">
        <f>+K21+J21</f>
        <v>89640.35</v>
      </c>
    </row>
    <row r="22" spans="2:20" x14ac:dyDescent="0.35">
      <c r="B22" s="2">
        <f>+C21/C22-1</f>
        <v>-2.4390153205414267E-2</v>
      </c>
      <c r="C22">
        <v>1075680</v>
      </c>
      <c r="D22">
        <f>+C22/C21</f>
        <v>1.0249999047114473</v>
      </c>
      <c r="F22" s="2">
        <f>+G21/G22-1</f>
        <v>-2.4386434627398534E-2</v>
      </c>
      <c r="G22">
        <v>89640</v>
      </c>
      <c r="H22" s="3">
        <f>+G22/G21</f>
        <v>1.0249959978960368</v>
      </c>
      <c r="J22">
        <f>+G22</f>
        <v>89640</v>
      </c>
      <c r="K22">
        <f>+J22*$K$17</f>
        <v>2241</v>
      </c>
      <c r="L22">
        <f>+K22+J22</f>
        <v>91881</v>
      </c>
    </row>
    <row r="23" spans="2:20" x14ac:dyDescent="0.35">
      <c r="H23" s="2"/>
    </row>
    <row r="24" spans="2:20" x14ac:dyDescent="0.35">
      <c r="C24">
        <f>+J18</f>
        <v>81209</v>
      </c>
      <c r="D24">
        <f>+C24/$E$9</f>
        <v>892.99538157026609</v>
      </c>
    </row>
    <row r="25" spans="2:20" x14ac:dyDescent="0.35">
      <c r="C25">
        <f>+J19</f>
        <v>83240</v>
      </c>
      <c r="D25">
        <f>+C25/$E$9</f>
        <v>915.32878821200791</v>
      </c>
      <c r="E25">
        <f>+D25/D24</f>
        <v>1.025009543277223</v>
      </c>
    </row>
    <row r="26" spans="2:20" x14ac:dyDescent="0.35">
      <c r="C26">
        <f>+J20</f>
        <v>85321</v>
      </c>
      <c r="D26">
        <f>+C26/$E$9</f>
        <v>938.21200791730814</v>
      </c>
      <c r="E26">
        <f>+D26/D25</f>
        <v>1.0250000000000001</v>
      </c>
    </row>
    <row r="27" spans="2:20" x14ac:dyDescent="0.35">
      <c r="C27">
        <f>+J21</f>
        <v>87454</v>
      </c>
      <c r="D27">
        <f>+C27/$E$9</f>
        <v>961.66703320870909</v>
      </c>
      <c r="E27">
        <f>+D27/D26</f>
        <v>1.0249997069889007</v>
      </c>
    </row>
    <row r="28" spans="2:20" x14ac:dyDescent="0.35">
      <c r="C28">
        <f>+J22</f>
        <v>89640</v>
      </c>
      <c r="D28">
        <f>+C28/$E$9</f>
        <v>985.70486034748183</v>
      </c>
      <c r="E28">
        <f>+D28/D27</f>
        <v>1.0249959978960368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931c2c7-b55d-42be-ae52-0a331f3382cf}" enabled="0" method="" siteId="{8931c2c7-b55d-42be-ae52-0a331f3382c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Proposed Pricing schedule</vt:lpstr>
      <vt:lpstr>Sheet2</vt:lpstr>
    </vt:vector>
  </TitlesOfParts>
  <Company>National Health Laboratory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 Hira</dc:creator>
  <cp:lastModifiedBy>Phillip Serage</cp:lastModifiedBy>
  <cp:lastPrinted>2020-10-19T10:16:19Z</cp:lastPrinted>
  <dcterms:created xsi:type="dcterms:W3CDTF">2019-08-22T09:41:13Z</dcterms:created>
  <dcterms:modified xsi:type="dcterms:W3CDTF">2026-07-15T08:03:36Z</dcterms:modified>
</cp:coreProperties>
</file>